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yusofh\Downloads\"/>
    </mc:Choice>
  </mc:AlternateContent>
  <xr:revisionPtr revIDLastSave="0" documentId="13_ncr:1_{A28C7729-FBCB-4A10-8EB6-1DF99E37DEC2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DataFromDB" sheetId="1" r:id="rId1"/>
    <sheet name="OEEData" sheetId="2" r:id="rId2"/>
    <sheet name="Sheet1" sheetId="3" r:id="rId3"/>
    <sheet name="Sheet7" sheetId="5" r:id="rId4"/>
  </sheet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G3" i="2" a="1"/>
  <c r="G3" i="2" s="1"/>
  <c r="G4" i="2" a="1"/>
  <c r="G4" i="2" s="1"/>
  <c r="G5" i="2" a="1"/>
  <c r="G5" i="2"/>
  <c r="G6" i="2" a="1"/>
  <c r="G6" i="2"/>
  <c r="G7" i="2" a="1"/>
  <c r="G7" i="2" s="1"/>
  <c r="G8" i="2" a="1"/>
  <c r="G8" i="2" s="1"/>
  <c r="G9" i="2" a="1"/>
  <c r="G9" i="2"/>
  <c r="G10" i="2" a="1"/>
  <c r="G10" i="2"/>
  <c r="G11" i="2" a="1"/>
  <c r="G11" i="2" s="1"/>
  <c r="G12" i="2" a="1"/>
  <c r="G12" i="2" s="1"/>
  <c r="G13" i="2" a="1"/>
  <c r="G13" i="2"/>
  <c r="G14" i="2" a="1"/>
  <c r="G14" i="2" s="1"/>
  <c r="G15" i="2" a="1"/>
  <c r="G15" i="2" s="1"/>
  <c r="G16" i="2" a="1"/>
  <c r="G16" i="2" s="1"/>
  <c r="G17" i="2" a="1"/>
  <c r="G17" i="2"/>
  <c r="G18" i="2" a="1"/>
  <c r="G18" i="2" s="1"/>
  <c r="G19" i="2" a="1"/>
  <c r="G19" i="2" s="1"/>
  <c r="G20" i="2" a="1"/>
  <c r="G20" i="2" s="1"/>
  <c r="G21" i="2" a="1"/>
  <c r="G21" i="2"/>
  <c r="G22" i="2" a="1"/>
  <c r="G22" i="2" s="1"/>
  <c r="G23" i="2" a="1"/>
  <c r="G23" i="2" s="1"/>
  <c r="G24" i="2" a="1"/>
  <c r="G24" i="2" s="1"/>
  <c r="G25" i="2" a="1"/>
  <c r="G25" i="2"/>
  <c r="G26" i="2" a="1"/>
  <c r="G26" i="2" s="1"/>
  <c r="G27" i="2" a="1"/>
  <c r="G27" i="2" s="1"/>
  <c r="G28" i="2" a="1"/>
  <c r="G28" i="2" s="1"/>
  <c r="G29" i="2" a="1"/>
  <c r="G29" i="2"/>
  <c r="G30" i="2" a="1"/>
  <c r="G30" i="2" s="1"/>
  <c r="G31" i="2" a="1"/>
  <c r="G31" i="2" s="1"/>
  <c r="G32" i="2" a="1"/>
  <c r="G32" i="2" s="1"/>
  <c r="G33" i="2" a="1"/>
  <c r="G33" i="2"/>
  <c r="G34" i="2" a="1"/>
  <c r="G34" i="2" s="1"/>
  <c r="G35" i="2" a="1"/>
  <c r="G35" i="2" s="1"/>
  <c r="G36" i="2" a="1"/>
  <c r="G36" i="2" s="1"/>
  <c r="G37" i="2" a="1"/>
  <c r="G37" i="2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2" i="2" a="1"/>
  <c r="G2" i="2" s="1"/>
  <c r="H2" i="2" s="1"/>
  <c r="K2" i="2"/>
  <c r="I2" i="2" l="1"/>
  <c r="J2" i="2"/>
  <c r="V22" i="3" l="1"/>
  <c r="U22" i="3"/>
  <c r="T22" i="3"/>
  <c r="S22" i="3"/>
  <c r="R22" i="3"/>
  <c r="O22" i="3"/>
  <c r="L22" i="3"/>
  <c r="V23" i="3"/>
  <c r="U23" i="3"/>
  <c r="T23" i="3"/>
  <c r="S23" i="3"/>
  <c r="R23" i="3"/>
  <c r="O23" i="3"/>
  <c r="L23" i="3"/>
  <c r="V24" i="3"/>
  <c r="U24" i="3"/>
  <c r="T24" i="3"/>
  <c r="S24" i="3"/>
  <c r="R24" i="3"/>
  <c r="O24" i="3"/>
  <c r="L24" i="3"/>
  <c r="V2" i="3"/>
  <c r="U2" i="3"/>
  <c r="T2" i="3"/>
  <c r="S2" i="3"/>
  <c r="R2" i="3"/>
  <c r="O2" i="3"/>
  <c r="L2" i="3"/>
  <c r="V3" i="3"/>
  <c r="U3" i="3"/>
  <c r="T3" i="3"/>
  <c r="S3" i="3"/>
  <c r="R3" i="3"/>
  <c r="O3" i="3"/>
  <c r="L3" i="3"/>
  <c r="V4" i="3"/>
  <c r="U4" i="3"/>
  <c r="T4" i="3"/>
  <c r="S4" i="3"/>
  <c r="R4" i="3"/>
  <c r="O4" i="3"/>
  <c r="L4" i="3"/>
  <c r="V5" i="3"/>
  <c r="U5" i="3"/>
  <c r="T5" i="3"/>
  <c r="S5" i="3"/>
  <c r="R5" i="3"/>
  <c r="O5" i="3"/>
  <c r="L5" i="3"/>
  <c r="V6" i="3"/>
  <c r="U6" i="3"/>
  <c r="T6" i="3"/>
  <c r="S6" i="3"/>
  <c r="R6" i="3"/>
  <c r="O6" i="3"/>
  <c r="L6" i="3"/>
  <c r="V7" i="3"/>
  <c r="U7" i="3"/>
  <c r="T7" i="3"/>
  <c r="S7" i="3"/>
  <c r="R7" i="3"/>
  <c r="O7" i="3"/>
  <c r="L7" i="3"/>
  <c r="V8" i="3"/>
  <c r="U8" i="3"/>
  <c r="T8" i="3"/>
  <c r="S8" i="3"/>
  <c r="R8" i="3"/>
  <c r="O8" i="3"/>
  <c r="L8" i="3"/>
  <c r="V9" i="3"/>
  <c r="U9" i="3"/>
  <c r="T9" i="3"/>
  <c r="S9" i="3"/>
  <c r="R9" i="3"/>
  <c r="O9" i="3"/>
  <c r="L9" i="3"/>
  <c r="V10" i="3"/>
  <c r="U10" i="3"/>
  <c r="T10" i="3"/>
  <c r="S10" i="3"/>
  <c r="R10" i="3"/>
  <c r="O10" i="3"/>
  <c r="L10" i="3"/>
  <c r="V11" i="3"/>
  <c r="U11" i="3"/>
  <c r="T11" i="3"/>
  <c r="S11" i="3"/>
  <c r="R11" i="3"/>
  <c r="O11" i="3"/>
  <c r="L11" i="3"/>
  <c r="V12" i="3"/>
  <c r="U12" i="3"/>
  <c r="T12" i="3"/>
  <c r="S12" i="3"/>
  <c r="R12" i="3"/>
  <c r="O12" i="3"/>
  <c r="L12" i="3"/>
  <c r="V13" i="3"/>
  <c r="U13" i="3"/>
  <c r="T13" i="3"/>
  <c r="S13" i="3"/>
  <c r="R13" i="3"/>
  <c r="O13" i="3"/>
  <c r="L13" i="3"/>
  <c r="V14" i="3"/>
  <c r="U14" i="3"/>
  <c r="T14" i="3"/>
  <c r="S14" i="3"/>
  <c r="R14" i="3"/>
  <c r="O14" i="3"/>
  <c r="L14" i="3"/>
  <c r="V15" i="3"/>
  <c r="U15" i="3"/>
  <c r="T15" i="3"/>
  <c r="S15" i="3"/>
  <c r="R15" i="3"/>
  <c r="O15" i="3"/>
  <c r="L15" i="3"/>
  <c r="V16" i="3"/>
  <c r="U16" i="3"/>
  <c r="T16" i="3"/>
  <c r="S16" i="3"/>
  <c r="R16" i="3"/>
  <c r="O16" i="3"/>
  <c r="L16" i="3"/>
  <c r="V17" i="3"/>
  <c r="U17" i="3"/>
  <c r="T17" i="3"/>
  <c r="S17" i="3"/>
  <c r="R17" i="3"/>
  <c r="O17" i="3"/>
  <c r="L17" i="3"/>
  <c r="V18" i="3"/>
  <c r="U18" i="3"/>
  <c r="T18" i="3"/>
  <c r="S18" i="3"/>
  <c r="R18" i="3"/>
  <c r="O18" i="3"/>
  <c r="L18" i="3"/>
  <c r="V19" i="3"/>
  <c r="U19" i="3"/>
  <c r="T19" i="3"/>
  <c r="S19" i="3"/>
  <c r="R19" i="3"/>
  <c r="O19" i="3"/>
  <c r="L19" i="3"/>
  <c r="V20" i="3"/>
  <c r="U20" i="3"/>
  <c r="T20" i="3"/>
  <c r="S20" i="3"/>
  <c r="R20" i="3"/>
  <c r="O20" i="3"/>
  <c r="L20" i="3"/>
  <c r="V21" i="3"/>
  <c r="U21" i="3"/>
  <c r="T21" i="3"/>
  <c r="S21" i="3"/>
  <c r="R21" i="3"/>
  <c r="O21" i="3"/>
  <c r="L21" i="3"/>
  <c r="V40" i="3"/>
  <c r="U40" i="3"/>
  <c r="T40" i="3"/>
  <c r="S40" i="3"/>
  <c r="R40" i="3"/>
  <c r="O40" i="3"/>
  <c r="L40" i="3"/>
  <c r="V41" i="3"/>
  <c r="U41" i="3"/>
  <c r="T41" i="3"/>
  <c r="S41" i="3"/>
  <c r="R41" i="3"/>
  <c r="O41" i="3"/>
  <c r="L41" i="3"/>
  <c r="V42" i="3"/>
  <c r="U42" i="3"/>
  <c r="T42" i="3"/>
  <c r="S42" i="3"/>
  <c r="R42" i="3"/>
  <c r="O42" i="3"/>
  <c r="L42" i="3"/>
  <c r="V43" i="3"/>
  <c r="U43" i="3"/>
  <c r="T43" i="3"/>
  <c r="S43" i="3"/>
  <c r="R43" i="3"/>
  <c r="O43" i="3"/>
  <c r="L43" i="3"/>
  <c r="V44" i="3"/>
  <c r="U44" i="3"/>
  <c r="T44" i="3"/>
  <c r="S44" i="3"/>
  <c r="O44" i="3"/>
  <c r="R44" i="3" s="1"/>
  <c r="L44" i="3"/>
  <c r="V45" i="3"/>
  <c r="U45" i="3"/>
  <c r="T45" i="3"/>
  <c r="S45" i="3"/>
  <c r="R45" i="3"/>
  <c r="O45" i="3"/>
  <c r="L45" i="3"/>
  <c r="V46" i="3"/>
  <c r="U46" i="3"/>
  <c r="T46" i="3"/>
  <c r="S46" i="3"/>
  <c r="R46" i="3"/>
  <c r="O46" i="3"/>
  <c r="L46" i="3"/>
  <c r="V25" i="3"/>
  <c r="U25" i="3"/>
  <c r="T25" i="3"/>
  <c r="S25" i="3"/>
  <c r="R25" i="3"/>
  <c r="O25" i="3"/>
  <c r="L25" i="3"/>
  <c r="V26" i="3"/>
  <c r="U26" i="3"/>
  <c r="T26" i="3"/>
  <c r="S26" i="3"/>
  <c r="R26" i="3"/>
  <c r="O26" i="3"/>
  <c r="L26" i="3"/>
  <c r="V27" i="3"/>
  <c r="U27" i="3"/>
  <c r="T27" i="3"/>
  <c r="S27" i="3"/>
  <c r="R27" i="3"/>
  <c r="O27" i="3"/>
  <c r="L27" i="3"/>
  <c r="V28" i="3"/>
  <c r="U28" i="3"/>
  <c r="T28" i="3"/>
  <c r="S28" i="3"/>
  <c r="R28" i="3"/>
  <c r="O28" i="3"/>
  <c r="L28" i="3"/>
  <c r="V29" i="3"/>
  <c r="U29" i="3"/>
  <c r="T29" i="3"/>
  <c r="S29" i="3"/>
  <c r="O29" i="3"/>
  <c r="R29" i="3" s="1"/>
  <c r="L29" i="3"/>
  <c r="V30" i="3"/>
  <c r="U30" i="3"/>
  <c r="T30" i="3"/>
  <c r="S30" i="3"/>
  <c r="R30" i="3"/>
  <c r="O30" i="3"/>
  <c r="L30" i="3"/>
  <c r="V31" i="3"/>
  <c r="U31" i="3"/>
  <c r="T31" i="3"/>
  <c r="S31" i="3"/>
  <c r="R31" i="3"/>
  <c r="O31" i="3"/>
  <c r="L31" i="3"/>
  <c r="V32" i="3"/>
  <c r="U32" i="3"/>
  <c r="T32" i="3"/>
  <c r="S32" i="3"/>
  <c r="R32" i="3"/>
  <c r="O32" i="3"/>
  <c r="L32" i="3"/>
  <c r="V33" i="3"/>
  <c r="U33" i="3"/>
  <c r="T33" i="3"/>
  <c r="S33" i="3"/>
  <c r="R33" i="3"/>
  <c r="O33" i="3"/>
  <c r="L33" i="3"/>
  <c r="V34" i="3"/>
  <c r="U34" i="3"/>
  <c r="T34" i="3"/>
  <c r="S34" i="3"/>
  <c r="R34" i="3"/>
  <c r="O34" i="3"/>
  <c r="L34" i="3"/>
  <c r="V35" i="3"/>
  <c r="U35" i="3"/>
  <c r="T35" i="3"/>
  <c r="S35" i="3"/>
  <c r="R35" i="3"/>
  <c r="O35" i="3"/>
  <c r="L35" i="3"/>
  <c r="V36" i="3"/>
  <c r="U36" i="3"/>
  <c r="T36" i="3"/>
  <c r="S36" i="3"/>
  <c r="R36" i="3"/>
  <c r="O36" i="3"/>
  <c r="L36" i="3"/>
  <c r="V37" i="3"/>
  <c r="U37" i="3"/>
  <c r="T37" i="3"/>
  <c r="S37" i="3"/>
  <c r="R37" i="3"/>
  <c r="O37" i="3"/>
  <c r="L37" i="3"/>
  <c r="V38" i="3"/>
  <c r="U38" i="3"/>
  <c r="T38" i="3"/>
  <c r="S38" i="3"/>
  <c r="R38" i="3"/>
  <c r="O38" i="3"/>
  <c r="L38" i="3"/>
  <c r="V39" i="3"/>
  <c r="U39" i="3"/>
  <c r="T39" i="3"/>
  <c r="S39" i="3"/>
  <c r="R39" i="3"/>
  <c r="O39" i="3"/>
  <c r="L39" i="3"/>
  <c r="V64" i="3"/>
  <c r="U64" i="3"/>
  <c r="T64" i="3"/>
  <c r="S64" i="3"/>
  <c r="R64" i="3"/>
  <c r="O64" i="3"/>
  <c r="L64" i="3"/>
  <c r="V65" i="3"/>
  <c r="U65" i="3"/>
  <c r="T65" i="3"/>
  <c r="S65" i="3"/>
  <c r="R65" i="3"/>
  <c r="O65" i="3"/>
  <c r="L65" i="3"/>
  <c r="V66" i="3"/>
  <c r="U66" i="3"/>
  <c r="T66" i="3"/>
  <c r="S66" i="3"/>
  <c r="R66" i="3"/>
  <c r="O66" i="3"/>
  <c r="L66" i="3"/>
  <c r="V67" i="3"/>
  <c r="U67" i="3"/>
  <c r="T67" i="3"/>
  <c r="S67" i="3"/>
  <c r="R67" i="3"/>
  <c r="O67" i="3"/>
  <c r="L67" i="3"/>
  <c r="V68" i="3"/>
  <c r="U68" i="3"/>
  <c r="T68" i="3"/>
  <c r="S68" i="3"/>
  <c r="R68" i="3"/>
  <c r="O68" i="3"/>
  <c r="L68" i="3"/>
  <c r="V69" i="3"/>
  <c r="U69" i="3"/>
  <c r="T69" i="3"/>
  <c r="S69" i="3"/>
  <c r="R69" i="3"/>
  <c r="O69" i="3"/>
  <c r="L69" i="3"/>
  <c r="V70" i="3"/>
  <c r="U70" i="3"/>
  <c r="T70" i="3"/>
  <c r="S70" i="3"/>
  <c r="R70" i="3"/>
  <c r="O70" i="3"/>
  <c r="L70" i="3"/>
  <c r="V71" i="3"/>
  <c r="U71" i="3"/>
  <c r="T71" i="3"/>
  <c r="S71" i="3"/>
  <c r="O71" i="3"/>
  <c r="R71" i="3" s="1"/>
  <c r="L71" i="3"/>
  <c r="V72" i="3"/>
  <c r="U72" i="3"/>
  <c r="T72" i="3"/>
  <c r="S72" i="3"/>
  <c r="R72" i="3"/>
  <c r="O72" i="3"/>
  <c r="L72" i="3"/>
  <c r="V47" i="3"/>
  <c r="U47" i="3"/>
  <c r="T47" i="3"/>
  <c r="S47" i="3"/>
  <c r="R47" i="3"/>
  <c r="O47" i="3"/>
  <c r="L47" i="3"/>
  <c r="V48" i="3"/>
  <c r="U48" i="3"/>
  <c r="T48" i="3"/>
  <c r="S48" i="3"/>
  <c r="R48" i="3"/>
  <c r="O48" i="3"/>
  <c r="L48" i="3"/>
  <c r="V49" i="3"/>
  <c r="U49" i="3"/>
  <c r="T49" i="3"/>
  <c r="S49" i="3"/>
  <c r="R49" i="3"/>
  <c r="O49" i="3"/>
  <c r="L49" i="3"/>
  <c r="V50" i="3"/>
  <c r="U50" i="3"/>
  <c r="T50" i="3"/>
  <c r="S50" i="3"/>
  <c r="R50" i="3"/>
  <c r="O50" i="3"/>
  <c r="L50" i="3"/>
  <c r="V51" i="3"/>
  <c r="U51" i="3"/>
  <c r="T51" i="3"/>
  <c r="S51" i="3"/>
  <c r="R51" i="3"/>
  <c r="O51" i="3"/>
  <c r="L51" i="3"/>
  <c r="V52" i="3"/>
  <c r="U52" i="3"/>
  <c r="T52" i="3"/>
  <c r="S52" i="3"/>
  <c r="R52" i="3"/>
  <c r="O52" i="3"/>
  <c r="L52" i="3"/>
  <c r="V53" i="3"/>
  <c r="U53" i="3"/>
  <c r="T53" i="3"/>
  <c r="S53" i="3"/>
  <c r="R53" i="3"/>
  <c r="O53" i="3"/>
  <c r="L53" i="3"/>
  <c r="V54" i="3"/>
  <c r="U54" i="3"/>
  <c r="T54" i="3"/>
  <c r="S54" i="3"/>
  <c r="R54" i="3"/>
  <c r="O54" i="3"/>
  <c r="L54" i="3"/>
  <c r="V55" i="3"/>
  <c r="U55" i="3"/>
  <c r="T55" i="3"/>
  <c r="S55" i="3"/>
  <c r="R55" i="3"/>
  <c r="O55" i="3"/>
  <c r="L55" i="3"/>
  <c r="V56" i="3"/>
  <c r="U56" i="3"/>
  <c r="T56" i="3"/>
  <c r="S56" i="3"/>
  <c r="R56" i="3"/>
  <c r="O56" i="3"/>
  <c r="L56" i="3"/>
  <c r="V57" i="3"/>
  <c r="U57" i="3"/>
  <c r="T57" i="3"/>
  <c r="S57" i="3"/>
  <c r="R57" i="3"/>
  <c r="O57" i="3"/>
  <c r="L57" i="3"/>
  <c r="V58" i="3"/>
  <c r="U58" i="3"/>
  <c r="T58" i="3"/>
  <c r="S58" i="3"/>
  <c r="R58" i="3"/>
  <c r="O58" i="3"/>
  <c r="L58" i="3"/>
  <c r="V59" i="3"/>
  <c r="U59" i="3"/>
  <c r="T59" i="3"/>
  <c r="S59" i="3"/>
  <c r="R59" i="3"/>
  <c r="O59" i="3"/>
  <c r="L59" i="3"/>
  <c r="V60" i="3"/>
  <c r="U60" i="3"/>
  <c r="T60" i="3"/>
  <c r="S60" i="3"/>
  <c r="O60" i="3"/>
  <c r="R60" i="3" s="1"/>
  <c r="L60" i="3"/>
  <c r="V61" i="3"/>
  <c r="U61" i="3"/>
  <c r="T61" i="3"/>
  <c r="S61" i="3"/>
  <c r="R61" i="3"/>
  <c r="O61" i="3"/>
  <c r="L61" i="3"/>
  <c r="V62" i="3"/>
  <c r="U62" i="3"/>
  <c r="T62" i="3"/>
  <c r="S62" i="3"/>
  <c r="R62" i="3"/>
  <c r="O62" i="3"/>
  <c r="L62" i="3"/>
  <c r="V63" i="3"/>
  <c r="U63" i="3"/>
  <c r="T63" i="3"/>
  <c r="S63" i="3"/>
  <c r="R63" i="3"/>
  <c r="O63" i="3"/>
  <c r="L63" i="3"/>
  <c r="V89" i="3"/>
  <c r="U89" i="3"/>
  <c r="T89" i="3"/>
  <c r="S89" i="3"/>
  <c r="R89" i="3"/>
  <c r="O89" i="3"/>
  <c r="L89" i="3"/>
  <c r="V90" i="3"/>
  <c r="U90" i="3"/>
  <c r="T90" i="3"/>
  <c r="S90" i="3"/>
  <c r="R90" i="3"/>
  <c r="O90" i="3"/>
  <c r="L90" i="3"/>
  <c r="V91" i="3"/>
  <c r="U91" i="3"/>
  <c r="T91" i="3"/>
  <c r="S91" i="3"/>
  <c r="R91" i="3"/>
  <c r="O91" i="3"/>
  <c r="L91" i="3"/>
  <c r="V92" i="3"/>
  <c r="U92" i="3"/>
  <c r="T92" i="3"/>
  <c r="S92" i="3"/>
  <c r="R92" i="3"/>
  <c r="O92" i="3"/>
  <c r="L92" i="3"/>
  <c r="V93" i="3"/>
  <c r="U93" i="3"/>
  <c r="T93" i="3"/>
  <c r="S93" i="3"/>
  <c r="R93" i="3"/>
  <c r="O93" i="3"/>
  <c r="L93" i="3"/>
  <c r="V94" i="3"/>
  <c r="U94" i="3"/>
  <c r="T94" i="3"/>
  <c r="S94" i="3"/>
  <c r="R94" i="3"/>
  <c r="O94" i="3"/>
  <c r="L94" i="3"/>
  <c r="V95" i="3"/>
  <c r="U95" i="3"/>
  <c r="T95" i="3"/>
  <c r="S95" i="3"/>
  <c r="R95" i="3"/>
  <c r="O95" i="3"/>
  <c r="L95" i="3"/>
  <c r="V96" i="3"/>
  <c r="U96" i="3"/>
  <c r="T96" i="3"/>
  <c r="S96" i="3"/>
  <c r="R96" i="3"/>
  <c r="O96" i="3"/>
  <c r="L96" i="3"/>
  <c r="V73" i="3"/>
  <c r="U73" i="3"/>
  <c r="T73" i="3"/>
  <c r="S73" i="3"/>
  <c r="R73" i="3"/>
  <c r="O73" i="3"/>
  <c r="L73" i="3"/>
  <c r="V74" i="3"/>
  <c r="U74" i="3"/>
  <c r="T74" i="3"/>
  <c r="S74" i="3"/>
  <c r="R74" i="3"/>
  <c r="O74" i="3"/>
  <c r="L74" i="3"/>
  <c r="V75" i="3"/>
  <c r="U75" i="3"/>
  <c r="T75" i="3"/>
  <c r="S75" i="3"/>
  <c r="R75" i="3"/>
  <c r="O75" i="3"/>
  <c r="L75" i="3"/>
  <c r="V76" i="3"/>
  <c r="U76" i="3"/>
  <c r="T76" i="3"/>
  <c r="S76" i="3"/>
  <c r="R76" i="3"/>
  <c r="O76" i="3"/>
  <c r="L76" i="3"/>
  <c r="V77" i="3"/>
  <c r="U77" i="3"/>
  <c r="T77" i="3"/>
  <c r="S77" i="3"/>
  <c r="R77" i="3"/>
  <c r="O77" i="3"/>
  <c r="L77" i="3"/>
  <c r="V78" i="3"/>
  <c r="U78" i="3"/>
  <c r="T78" i="3"/>
  <c r="S78" i="3"/>
  <c r="R78" i="3"/>
  <c r="O78" i="3"/>
  <c r="L78" i="3"/>
  <c r="V79" i="3"/>
  <c r="U79" i="3"/>
  <c r="T79" i="3"/>
  <c r="S79" i="3"/>
  <c r="R79" i="3"/>
  <c r="O79" i="3"/>
  <c r="L79" i="3"/>
  <c r="V80" i="3"/>
  <c r="U80" i="3"/>
  <c r="T80" i="3"/>
  <c r="S80" i="3"/>
  <c r="R80" i="3"/>
  <c r="O80" i="3"/>
  <c r="L80" i="3"/>
  <c r="V81" i="3"/>
  <c r="U81" i="3"/>
  <c r="T81" i="3"/>
  <c r="S81" i="3"/>
  <c r="R81" i="3"/>
  <c r="O81" i="3"/>
  <c r="L81" i="3"/>
  <c r="V82" i="3"/>
  <c r="U82" i="3"/>
  <c r="T82" i="3"/>
  <c r="S82" i="3"/>
  <c r="R82" i="3"/>
  <c r="O82" i="3"/>
  <c r="L82" i="3"/>
  <c r="V83" i="3"/>
  <c r="U83" i="3"/>
  <c r="T83" i="3"/>
  <c r="S83" i="3"/>
  <c r="R83" i="3"/>
  <c r="O83" i="3"/>
  <c r="L83" i="3"/>
  <c r="V84" i="3"/>
  <c r="U84" i="3"/>
  <c r="T84" i="3"/>
  <c r="S84" i="3"/>
  <c r="R84" i="3"/>
  <c r="O84" i="3"/>
  <c r="L84" i="3"/>
  <c r="V85" i="3"/>
  <c r="U85" i="3"/>
  <c r="T85" i="3"/>
  <c r="S85" i="3"/>
  <c r="R85" i="3"/>
  <c r="O85" i="3"/>
  <c r="L85" i="3"/>
  <c r="V86" i="3"/>
  <c r="U86" i="3"/>
  <c r="T86" i="3"/>
  <c r="S86" i="3"/>
  <c r="R86" i="3"/>
  <c r="O86" i="3"/>
  <c r="L86" i="3"/>
  <c r="V87" i="3"/>
  <c r="U87" i="3"/>
  <c r="T87" i="3"/>
  <c r="S87" i="3"/>
  <c r="R87" i="3"/>
  <c r="O87" i="3"/>
  <c r="L87" i="3"/>
  <c r="V88" i="3"/>
  <c r="U88" i="3"/>
  <c r="T88" i="3"/>
  <c r="S88" i="3"/>
  <c r="R88" i="3"/>
  <c r="O88" i="3"/>
  <c r="L88" i="3"/>
  <c r="V115" i="3"/>
  <c r="U115" i="3"/>
  <c r="T115" i="3"/>
  <c r="S115" i="3"/>
  <c r="R115" i="3"/>
  <c r="O115" i="3"/>
  <c r="L115" i="3"/>
  <c r="V116" i="3"/>
  <c r="U116" i="3"/>
  <c r="T116" i="3"/>
  <c r="S116" i="3"/>
  <c r="R116" i="3"/>
  <c r="O116" i="3"/>
  <c r="L116" i="3"/>
  <c r="V117" i="3"/>
  <c r="U117" i="3"/>
  <c r="T117" i="3"/>
  <c r="S117" i="3"/>
  <c r="R117" i="3"/>
  <c r="O117" i="3"/>
  <c r="L117" i="3"/>
  <c r="V118" i="3"/>
  <c r="U118" i="3"/>
  <c r="T118" i="3"/>
  <c r="S118" i="3"/>
  <c r="R118" i="3"/>
  <c r="O118" i="3"/>
  <c r="L118" i="3"/>
  <c r="V119" i="3"/>
  <c r="U119" i="3"/>
  <c r="T119" i="3"/>
  <c r="S119" i="3"/>
  <c r="R119" i="3"/>
  <c r="O119" i="3"/>
  <c r="L119" i="3"/>
  <c r="V120" i="3"/>
  <c r="U120" i="3"/>
  <c r="T120" i="3"/>
  <c r="S120" i="3"/>
  <c r="R120" i="3"/>
  <c r="O120" i="3"/>
  <c r="L120" i="3"/>
  <c r="V121" i="3"/>
  <c r="U121" i="3"/>
  <c r="T121" i="3"/>
  <c r="S121" i="3"/>
  <c r="R121" i="3"/>
  <c r="O121" i="3"/>
  <c r="L121" i="3"/>
  <c r="V97" i="3"/>
  <c r="U97" i="3"/>
  <c r="T97" i="3"/>
  <c r="S97" i="3"/>
  <c r="R97" i="3"/>
  <c r="O97" i="3"/>
  <c r="L97" i="3"/>
  <c r="V98" i="3"/>
  <c r="U98" i="3"/>
  <c r="T98" i="3"/>
  <c r="S98" i="3"/>
  <c r="R98" i="3"/>
  <c r="O98" i="3"/>
  <c r="L98" i="3"/>
  <c r="V99" i="3"/>
  <c r="U99" i="3"/>
  <c r="T99" i="3"/>
  <c r="S99" i="3"/>
  <c r="R99" i="3"/>
  <c r="O99" i="3"/>
  <c r="L99" i="3"/>
  <c r="V100" i="3"/>
  <c r="U100" i="3"/>
  <c r="T100" i="3"/>
  <c r="S100" i="3"/>
  <c r="R100" i="3"/>
  <c r="O100" i="3"/>
  <c r="L100" i="3"/>
  <c r="V101" i="3"/>
  <c r="U101" i="3"/>
  <c r="T101" i="3"/>
  <c r="S101" i="3"/>
  <c r="R101" i="3"/>
  <c r="O101" i="3"/>
  <c r="L101" i="3"/>
  <c r="V102" i="3"/>
  <c r="U102" i="3"/>
  <c r="T102" i="3"/>
  <c r="S102" i="3"/>
  <c r="R102" i="3"/>
  <c r="O102" i="3"/>
  <c r="L102" i="3"/>
  <c r="V103" i="3"/>
  <c r="U103" i="3"/>
  <c r="T103" i="3"/>
  <c r="S103" i="3"/>
  <c r="R103" i="3"/>
  <c r="O103" i="3"/>
  <c r="L103" i="3"/>
  <c r="V104" i="3"/>
  <c r="U104" i="3"/>
  <c r="T104" i="3"/>
  <c r="S104" i="3"/>
  <c r="R104" i="3"/>
  <c r="O104" i="3"/>
  <c r="L104" i="3"/>
  <c r="V105" i="3"/>
  <c r="U105" i="3"/>
  <c r="T105" i="3"/>
  <c r="S105" i="3"/>
  <c r="R105" i="3"/>
  <c r="O105" i="3"/>
  <c r="L105" i="3"/>
  <c r="V106" i="3"/>
  <c r="U106" i="3"/>
  <c r="T106" i="3"/>
  <c r="S106" i="3"/>
  <c r="R106" i="3"/>
  <c r="O106" i="3"/>
  <c r="L106" i="3"/>
  <c r="V107" i="3"/>
  <c r="U107" i="3"/>
  <c r="T107" i="3"/>
  <c r="S107" i="3"/>
  <c r="R107" i="3"/>
  <c r="O107" i="3"/>
  <c r="L107" i="3"/>
  <c r="V108" i="3"/>
  <c r="U108" i="3"/>
  <c r="T108" i="3"/>
  <c r="S108" i="3"/>
  <c r="R108" i="3"/>
  <c r="O108" i="3"/>
  <c r="L108" i="3"/>
  <c r="V109" i="3"/>
  <c r="U109" i="3"/>
  <c r="T109" i="3"/>
  <c r="S109" i="3"/>
  <c r="R109" i="3"/>
  <c r="O109" i="3"/>
  <c r="L109" i="3"/>
  <c r="V110" i="3"/>
  <c r="U110" i="3"/>
  <c r="T110" i="3"/>
  <c r="S110" i="3"/>
  <c r="R110" i="3"/>
  <c r="O110" i="3"/>
  <c r="L110" i="3"/>
  <c r="V111" i="3"/>
  <c r="U111" i="3"/>
  <c r="T111" i="3"/>
  <c r="S111" i="3"/>
  <c r="R111" i="3"/>
  <c r="O111" i="3"/>
  <c r="L111" i="3"/>
  <c r="V112" i="3"/>
  <c r="U112" i="3"/>
  <c r="T112" i="3"/>
  <c r="S112" i="3"/>
  <c r="R112" i="3"/>
  <c r="O112" i="3"/>
  <c r="L112" i="3"/>
  <c r="V113" i="3"/>
  <c r="U113" i="3"/>
  <c r="T113" i="3"/>
  <c r="S113" i="3"/>
  <c r="R113" i="3"/>
  <c r="O113" i="3"/>
  <c r="L113" i="3"/>
  <c r="V114" i="3"/>
  <c r="U114" i="3"/>
  <c r="T114" i="3"/>
  <c r="S114" i="3"/>
  <c r="R114" i="3"/>
  <c r="O114" i="3"/>
  <c r="L114" i="3"/>
  <c r="V140" i="3"/>
  <c r="U140" i="3"/>
  <c r="T140" i="3"/>
  <c r="S140" i="3"/>
  <c r="R140" i="3"/>
  <c r="O140" i="3"/>
  <c r="L140" i="3"/>
  <c r="V141" i="3"/>
  <c r="U141" i="3"/>
  <c r="T141" i="3"/>
  <c r="S141" i="3"/>
  <c r="R141" i="3"/>
  <c r="O141" i="3"/>
  <c r="L141" i="3"/>
  <c r="V142" i="3"/>
  <c r="U142" i="3"/>
  <c r="T142" i="3"/>
  <c r="S142" i="3"/>
  <c r="R142" i="3"/>
  <c r="O142" i="3"/>
  <c r="L142" i="3"/>
  <c r="V143" i="3"/>
  <c r="U143" i="3"/>
  <c r="T143" i="3"/>
  <c r="S143" i="3"/>
  <c r="R143" i="3"/>
  <c r="O143" i="3"/>
  <c r="L143" i="3"/>
  <c r="V144" i="3"/>
  <c r="U144" i="3"/>
  <c r="T144" i="3"/>
  <c r="S144" i="3"/>
  <c r="R144" i="3"/>
  <c r="O144" i="3"/>
  <c r="L144" i="3"/>
  <c r="V145" i="3"/>
  <c r="U145" i="3"/>
  <c r="T145" i="3"/>
  <c r="S145" i="3"/>
  <c r="R145" i="3"/>
  <c r="O145" i="3"/>
  <c r="L145" i="3"/>
  <c r="V146" i="3"/>
  <c r="U146" i="3"/>
  <c r="T146" i="3"/>
  <c r="S146" i="3"/>
  <c r="R146" i="3"/>
  <c r="O146" i="3"/>
  <c r="L146" i="3"/>
  <c r="V147" i="3"/>
  <c r="U147" i="3"/>
  <c r="T147" i="3"/>
  <c r="S147" i="3"/>
  <c r="R147" i="3"/>
  <c r="O147" i="3"/>
  <c r="L147" i="3"/>
  <c r="V122" i="3"/>
  <c r="U122" i="3"/>
  <c r="T122" i="3"/>
  <c r="S122" i="3"/>
  <c r="R122" i="3"/>
  <c r="O122" i="3"/>
  <c r="L122" i="3"/>
  <c r="V123" i="3"/>
  <c r="U123" i="3"/>
  <c r="T123" i="3"/>
  <c r="S123" i="3"/>
  <c r="R123" i="3"/>
  <c r="O123" i="3"/>
  <c r="L123" i="3"/>
  <c r="V124" i="3"/>
  <c r="U124" i="3"/>
  <c r="T124" i="3"/>
  <c r="S124" i="3"/>
  <c r="R124" i="3"/>
  <c r="O124" i="3"/>
  <c r="L124" i="3"/>
  <c r="V125" i="3"/>
  <c r="U125" i="3"/>
  <c r="T125" i="3"/>
  <c r="S125" i="3"/>
  <c r="R125" i="3"/>
  <c r="O125" i="3"/>
  <c r="L125" i="3"/>
  <c r="V126" i="3"/>
  <c r="U126" i="3"/>
  <c r="T126" i="3"/>
  <c r="S126" i="3"/>
  <c r="R126" i="3"/>
  <c r="O126" i="3"/>
  <c r="L126" i="3"/>
  <c r="V127" i="3"/>
  <c r="U127" i="3"/>
  <c r="T127" i="3"/>
  <c r="S127" i="3"/>
  <c r="R127" i="3"/>
  <c r="O127" i="3"/>
  <c r="L127" i="3"/>
  <c r="V128" i="3"/>
  <c r="U128" i="3"/>
  <c r="T128" i="3"/>
  <c r="S128" i="3"/>
  <c r="R128" i="3"/>
  <c r="O128" i="3"/>
  <c r="L128" i="3"/>
  <c r="V129" i="3"/>
  <c r="U129" i="3"/>
  <c r="T129" i="3"/>
  <c r="S129" i="3"/>
  <c r="R129" i="3"/>
  <c r="O129" i="3"/>
  <c r="L129" i="3"/>
  <c r="V130" i="3"/>
  <c r="U130" i="3"/>
  <c r="T130" i="3"/>
  <c r="S130" i="3"/>
  <c r="R130" i="3"/>
  <c r="O130" i="3"/>
  <c r="L130" i="3"/>
  <c r="V131" i="3"/>
  <c r="U131" i="3"/>
  <c r="T131" i="3"/>
  <c r="S131" i="3"/>
  <c r="R131" i="3"/>
  <c r="O131" i="3"/>
  <c r="L131" i="3"/>
  <c r="V132" i="3"/>
  <c r="U132" i="3"/>
  <c r="T132" i="3"/>
  <c r="S132" i="3"/>
  <c r="R132" i="3"/>
  <c r="O132" i="3"/>
  <c r="L132" i="3"/>
  <c r="V133" i="3"/>
  <c r="U133" i="3"/>
  <c r="T133" i="3"/>
  <c r="S133" i="3"/>
  <c r="R133" i="3"/>
  <c r="O133" i="3"/>
  <c r="L133" i="3"/>
  <c r="V134" i="3"/>
  <c r="U134" i="3"/>
  <c r="T134" i="3"/>
  <c r="S134" i="3"/>
  <c r="R134" i="3"/>
  <c r="O134" i="3"/>
  <c r="L134" i="3"/>
  <c r="V135" i="3"/>
  <c r="U135" i="3"/>
  <c r="T135" i="3"/>
  <c r="S135" i="3"/>
  <c r="R135" i="3"/>
  <c r="O135" i="3"/>
  <c r="L135" i="3"/>
  <c r="V136" i="3"/>
  <c r="U136" i="3"/>
  <c r="T136" i="3"/>
  <c r="S136" i="3"/>
  <c r="R136" i="3"/>
  <c r="O136" i="3"/>
  <c r="L136" i="3"/>
  <c r="V137" i="3"/>
  <c r="U137" i="3"/>
  <c r="T137" i="3"/>
  <c r="S137" i="3"/>
  <c r="R137" i="3"/>
  <c r="O137" i="3"/>
  <c r="L137" i="3"/>
  <c r="V138" i="3"/>
  <c r="U138" i="3"/>
  <c r="T138" i="3"/>
  <c r="S138" i="3"/>
  <c r="R138" i="3"/>
  <c r="O138" i="3"/>
  <c r="L138" i="3"/>
  <c r="V139" i="3"/>
  <c r="U139" i="3"/>
  <c r="T139" i="3"/>
  <c r="S139" i="3"/>
  <c r="R139" i="3"/>
  <c r="O139" i="3"/>
  <c r="L139" i="3"/>
  <c r="V161" i="3"/>
  <c r="U161" i="3"/>
  <c r="T161" i="3"/>
  <c r="S161" i="3"/>
  <c r="R161" i="3"/>
  <c r="O161" i="3"/>
  <c r="L161" i="3"/>
  <c r="V162" i="3"/>
  <c r="U162" i="3"/>
  <c r="T162" i="3"/>
  <c r="S162" i="3"/>
  <c r="R162" i="3"/>
  <c r="O162" i="3"/>
  <c r="L162" i="3"/>
  <c r="V163" i="3"/>
  <c r="U163" i="3"/>
  <c r="T163" i="3"/>
  <c r="S163" i="3"/>
  <c r="O163" i="3"/>
  <c r="R163" i="3" s="1"/>
  <c r="L163" i="3"/>
  <c r="V164" i="3"/>
  <c r="U164" i="3"/>
  <c r="T164" i="3"/>
  <c r="S164" i="3"/>
  <c r="R164" i="3"/>
  <c r="O164" i="3"/>
  <c r="L164" i="3"/>
  <c r="V165" i="3"/>
  <c r="U165" i="3"/>
  <c r="T165" i="3"/>
  <c r="S165" i="3"/>
  <c r="R165" i="3"/>
  <c r="O165" i="3"/>
  <c r="L165" i="3"/>
  <c r="V166" i="3"/>
  <c r="U166" i="3"/>
  <c r="T166" i="3"/>
  <c r="S166" i="3"/>
  <c r="R166" i="3"/>
  <c r="O166" i="3"/>
  <c r="L166" i="3"/>
  <c r="V167" i="3"/>
  <c r="U167" i="3"/>
  <c r="T167" i="3"/>
  <c r="S167" i="3"/>
  <c r="R167" i="3"/>
  <c r="O167" i="3"/>
  <c r="L167" i="3"/>
  <c r="V168" i="3"/>
  <c r="U168" i="3"/>
  <c r="T168" i="3"/>
  <c r="S168" i="3"/>
  <c r="R168" i="3"/>
  <c r="O168" i="3"/>
  <c r="L168" i="3"/>
  <c r="V169" i="3"/>
  <c r="U169" i="3"/>
  <c r="T169" i="3"/>
  <c r="S169" i="3"/>
  <c r="R169" i="3"/>
  <c r="O169" i="3"/>
  <c r="L169" i="3"/>
  <c r="V148" i="3"/>
  <c r="U148" i="3"/>
  <c r="T148" i="3"/>
  <c r="S148" i="3"/>
  <c r="R148" i="3"/>
  <c r="O148" i="3"/>
  <c r="L148" i="3"/>
  <c r="V149" i="3"/>
  <c r="U149" i="3"/>
  <c r="T149" i="3"/>
  <c r="S149" i="3"/>
  <c r="R149" i="3"/>
  <c r="O149" i="3"/>
  <c r="L149" i="3"/>
  <c r="V150" i="3"/>
  <c r="U150" i="3"/>
  <c r="T150" i="3"/>
  <c r="S150" i="3"/>
  <c r="R150" i="3"/>
  <c r="O150" i="3"/>
  <c r="L150" i="3"/>
  <c r="V151" i="3"/>
  <c r="U151" i="3"/>
  <c r="T151" i="3"/>
  <c r="S151" i="3"/>
  <c r="R151" i="3"/>
  <c r="O151" i="3"/>
  <c r="L151" i="3"/>
  <c r="V152" i="3"/>
  <c r="U152" i="3"/>
  <c r="T152" i="3"/>
  <c r="S152" i="3"/>
  <c r="R152" i="3"/>
  <c r="O152" i="3"/>
  <c r="L152" i="3"/>
  <c r="V153" i="3"/>
  <c r="U153" i="3"/>
  <c r="T153" i="3"/>
  <c r="S153" i="3"/>
  <c r="R153" i="3"/>
  <c r="O153" i="3"/>
  <c r="L153" i="3"/>
  <c r="V154" i="3"/>
  <c r="U154" i="3"/>
  <c r="T154" i="3"/>
  <c r="S154" i="3"/>
  <c r="O154" i="3"/>
  <c r="R154" i="3" s="1"/>
  <c r="L154" i="3"/>
  <c r="V155" i="3"/>
  <c r="U155" i="3"/>
  <c r="T155" i="3"/>
  <c r="S155" i="3"/>
  <c r="R155" i="3"/>
  <c r="O155" i="3"/>
  <c r="L155" i="3"/>
  <c r="V156" i="3"/>
  <c r="U156" i="3"/>
  <c r="T156" i="3"/>
  <c r="S156" i="3"/>
  <c r="R156" i="3"/>
  <c r="O156" i="3"/>
  <c r="L156" i="3"/>
  <c r="V157" i="3"/>
  <c r="U157" i="3"/>
  <c r="T157" i="3"/>
  <c r="S157" i="3"/>
  <c r="R157" i="3"/>
  <c r="O157" i="3"/>
  <c r="L157" i="3"/>
  <c r="V158" i="3"/>
  <c r="U158" i="3"/>
  <c r="T158" i="3"/>
  <c r="S158" i="3"/>
  <c r="R158" i="3"/>
  <c r="O158" i="3"/>
  <c r="L158" i="3"/>
  <c r="V159" i="3"/>
  <c r="U159" i="3"/>
  <c r="T159" i="3"/>
  <c r="S159" i="3"/>
  <c r="R159" i="3"/>
  <c r="O159" i="3"/>
  <c r="L159" i="3"/>
  <c r="V160" i="3"/>
  <c r="U160" i="3"/>
  <c r="T160" i="3"/>
  <c r="S160" i="3"/>
  <c r="R160" i="3"/>
  <c r="O160" i="3"/>
  <c r="L160" i="3"/>
  <c r="V185" i="3"/>
  <c r="U185" i="3"/>
  <c r="T185" i="3"/>
  <c r="S185" i="3"/>
  <c r="R185" i="3"/>
  <c r="O185" i="3"/>
  <c r="L185" i="3"/>
  <c r="V186" i="3"/>
  <c r="U186" i="3"/>
  <c r="T186" i="3"/>
  <c r="S186" i="3"/>
  <c r="R186" i="3"/>
  <c r="O186" i="3"/>
  <c r="L186" i="3"/>
  <c r="V187" i="3"/>
  <c r="U187" i="3"/>
  <c r="T187" i="3"/>
  <c r="S187" i="3"/>
  <c r="R187" i="3"/>
  <c r="O187" i="3"/>
  <c r="L187" i="3"/>
  <c r="V188" i="3"/>
  <c r="U188" i="3"/>
  <c r="T188" i="3"/>
  <c r="S188" i="3"/>
  <c r="R188" i="3"/>
  <c r="O188" i="3"/>
  <c r="L188" i="3"/>
  <c r="V189" i="3"/>
  <c r="U189" i="3"/>
  <c r="T189" i="3"/>
  <c r="S189" i="3"/>
  <c r="R189" i="3"/>
  <c r="O189" i="3"/>
  <c r="L189" i="3"/>
  <c r="V170" i="3"/>
  <c r="U170" i="3"/>
  <c r="T170" i="3"/>
  <c r="S170" i="3"/>
  <c r="R170" i="3"/>
  <c r="O170" i="3"/>
  <c r="L170" i="3"/>
  <c r="V171" i="3"/>
  <c r="U171" i="3"/>
  <c r="T171" i="3"/>
  <c r="S171" i="3"/>
  <c r="R171" i="3"/>
  <c r="O171" i="3"/>
  <c r="L171" i="3"/>
  <c r="V172" i="3"/>
  <c r="U172" i="3"/>
  <c r="T172" i="3"/>
  <c r="S172" i="3"/>
  <c r="R172" i="3"/>
  <c r="O172" i="3"/>
  <c r="L172" i="3"/>
  <c r="V173" i="3"/>
  <c r="U173" i="3"/>
  <c r="T173" i="3"/>
  <c r="S173" i="3"/>
  <c r="R173" i="3"/>
  <c r="O173" i="3"/>
  <c r="L173" i="3"/>
  <c r="V174" i="3"/>
  <c r="U174" i="3"/>
  <c r="T174" i="3"/>
  <c r="S174" i="3"/>
  <c r="R174" i="3"/>
  <c r="O174" i="3"/>
  <c r="L174" i="3"/>
  <c r="V175" i="3"/>
  <c r="U175" i="3"/>
  <c r="T175" i="3"/>
  <c r="S175" i="3"/>
  <c r="R175" i="3"/>
  <c r="O175" i="3"/>
  <c r="L175" i="3"/>
  <c r="V176" i="3"/>
  <c r="U176" i="3"/>
  <c r="T176" i="3"/>
  <c r="S176" i="3"/>
  <c r="R176" i="3"/>
  <c r="O176" i="3"/>
  <c r="L176" i="3"/>
  <c r="V177" i="3"/>
  <c r="U177" i="3"/>
  <c r="T177" i="3"/>
  <c r="S177" i="3"/>
  <c r="R177" i="3"/>
  <c r="O177" i="3"/>
  <c r="L177" i="3"/>
  <c r="V178" i="3"/>
  <c r="U178" i="3"/>
  <c r="T178" i="3"/>
  <c r="S178" i="3"/>
  <c r="R178" i="3"/>
  <c r="O178" i="3"/>
  <c r="L178" i="3"/>
  <c r="V179" i="3"/>
  <c r="U179" i="3"/>
  <c r="T179" i="3"/>
  <c r="S179" i="3"/>
  <c r="R179" i="3"/>
  <c r="O179" i="3"/>
  <c r="L179" i="3"/>
  <c r="V180" i="3"/>
  <c r="U180" i="3"/>
  <c r="T180" i="3"/>
  <c r="S180" i="3"/>
  <c r="R180" i="3"/>
  <c r="O180" i="3"/>
  <c r="L180" i="3"/>
  <c r="V181" i="3"/>
  <c r="U181" i="3"/>
  <c r="T181" i="3"/>
  <c r="S181" i="3"/>
  <c r="R181" i="3"/>
  <c r="O181" i="3"/>
  <c r="L181" i="3"/>
  <c r="V182" i="3"/>
  <c r="U182" i="3"/>
  <c r="T182" i="3"/>
  <c r="S182" i="3"/>
  <c r="R182" i="3"/>
  <c r="O182" i="3"/>
  <c r="L182" i="3"/>
  <c r="V183" i="3"/>
  <c r="U183" i="3"/>
  <c r="T183" i="3"/>
  <c r="S183" i="3"/>
  <c r="R183" i="3"/>
  <c r="O183" i="3"/>
  <c r="L183" i="3"/>
  <c r="V184" i="3"/>
  <c r="U184" i="3"/>
  <c r="T184" i="3"/>
  <c r="S184" i="3"/>
  <c r="R184" i="3"/>
  <c r="O184" i="3"/>
  <c r="L184" i="3"/>
  <c r="V208" i="3"/>
  <c r="U208" i="3"/>
  <c r="T208" i="3"/>
  <c r="S208" i="3"/>
  <c r="R208" i="3"/>
  <c r="O208" i="3"/>
  <c r="L208" i="3"/>
  <c r="V209" i="3"/>
  <c r="U209" i="3"/>
  <c r="T209" i="3"/>
  <c r="S209" i="3"/>
  <c r="R209" i="3"/>
  <c r="O209" i="3"/>
  <c r="L209" i="3"/>
  <c r="V210" i="3"/>
  <c r="U210" i="3"/>
  <c r="T210" i="3"/>
  <c r="S210" i="3"/>
  <c r="R210" i="3"/>
  <c r="O210" i="3"/>
  <c r="L210" i="3"/>
  <c r="V211" i="3"/>
  <c r="U211" i="3"/>
  <c r="T211" i="3"/>
  <c r="S211" i="3"/>
  <c r="R211" i="3"/>
  <c r="O211" i="3"/>
  <c r="L211" i="3"/>
  <c r="V212" i="3"/>
  <c r="U212" i="3"/>
  <c r="T212" i="3"/>
  <c r="S212" i="3"/>
  <c r="R212" i="3"/>
  <c r="O212" i="3"/>
  <c r="L212" i="3"/>
  <c r="V213" i="3"/>
  <c r="U213" i="3"/>
  <c r="T213" i="3"/>
  <c r="S213" i="3"/>
  <c r="R213" i="3"/>
  <c r="O213" i="3"/>
  <c r="L213" i="3"/>
  <c r="V190" i="3"/>
  <c r="U190" i="3"/>
  <c r="T190" i="3"/>
  <c r="S190" i="3"/>
  <c r="R190" i="3"/>
  <c r="O190" i="3"/>
  <c r="L190" i="3"/>
  <c r="V191" i="3"/>
  <c r="U191" i="3"/>
  <c r="T191" i="3"/>
  <c r="S191" i="3"/>
  <c r="R191" i="3"/>
  <c r="O191" i="3"/>
  <c r="L191" i="3"/>
  <c r="V192" i="3"/>
  <c r="U192" i="3"/>
  <c r="T192" i="3"/>
  <c r="S192" i="3"/>
  <c r="R192" i="3"/>
  <c r="O192" i="3"/>
  <c r="L192" i="3"/>
  <c r="V193" i="3"/>
  <c r="U193" i="3"/>
  <c r="T193" i="3"/>
  <c r="S193" i="3"/>
  <c r="R193" i="3"/>
  <c r="O193" i="3"/>
  <c r="L193" i="3"/>
  <c r="V194" i="3"/>
  <c r="U194" i="3"/>
  <c r="T194" i="3"/>
  <c r="S194" i="3"/>
  <c r="R194" i="3"/>
  <c r="O194" i="3"/>
  <c r="L194" i="3"/>
  <c r="V195" i="3"/>
  <c r="U195" i="3"/>
  <c r="T195" i="3"/>
  <c r="S195" i="3"/>
  <c r="R195" i="3"/>
  <c r="O195" i="3"/>
  <c r="L195" i="3"/>
  <c r="V196" i="3"/>
  <c r="U196" i="3"/>
  <c r="T196" i="3"/>
  <c r="S196" i="3"/>
  <c r="R196" i="3"/>
  <c r="O196" i="3"/>
  <c r="L196" i="3"/>
  <c r="V197" i="3"/>
  <c r="U197" i="3"/>
  <c r="T197" i="3"/>
  <c r="S197" i="3"/>
  <c r="R197" i="3"/>
  <c r="O197" i="3"/>
  <c r="L197" i="3"/>
  <c r="V198" i="3"/>
  <c r="U198" i="3"/>
  <c r="T198" i="3"/>
  <c r="S198" i="3"/>
  <c r="R198" i="3"/>
  <c r="O198" i="3"/>
  <c r="L198" i="3"/>
  <c r="V199" i="3"/>
  <c r="U199" i="3"/>
  <c r="T199" i="3"/>
  <c r="S199" i="3"/>
  <c r="R199" i="3"/>
  <c r="O199" i="3"/>
  <c r="L199" i="3"/>
  <c r="V200" i="3"/>
  <c r="U200" i="3"/>
  <c r="T200" i="3"/>
  <c r="S200" i="3"/>
  <c r="R200" i="3"/>
  <c r="O200" i="3"/>
  <c r="L200" i="3"/>
  <c r="V201" i="3"/>
  <c r="U201" i="3"/>
  <c r="T201" i="3"/>
  <c r="S201" i="3"/>
  <c r="R201" i="3"/>
  <c r="O201" i="3"/>
  <c r="L201" i="3"/>
  <c r="V202" i="3"/>
  <c r="U202" i="3"/>
  <c r="T202" i="3"/>
  <c r="S202" i="3"/>
  <c r="R202" i="3"/>
  <c r="O202" i="3"/>
  <c r="L202" i="3"/>
  <c r="V203" i="3"/>
  <c r="U203" i="3"/>
  <c r="T203" i="3"/>
  <c r="S203" i="3"/>
  <c r="R203" i="3"/>
  <c r="O203" i="3"/>
  <c r="L203" i="3"/>
  <c r="V204" i="3"/>
  <c r="U204" i="3"/>
  <c r="T204" i="3"/>
  <c r="S204" i="3"/>
  <c r="R204" i="3"/>
  <c r="O204" i="3"/>
  <c r="L204" i="3"/>
  <c r="V205" i="3"/>
  <c r="U205" i="3"/>
  <c r="T205" i="3"/>
  <c r="S205" i="3"/>
  <c r="R205" i="3"/>
  <c r="O205" i="3"/>
  <c r="L205" i="3"/>
  <c r="V206" i="3"/>
  <c r="U206" i="3"/>
  <c r="T206" i="3"/>
  <c r="S206" i="3"/>
  <c r="R206" i="3"/>
  <c r="O206" i="3"/>
  <c r="L206" i="3"/>
  <c r="V207" i="3"/>
  <c r="U207" i="3"/>
  <c r="T207" i="3"/>
  <c r="S207" i="3"/>
  <c r="R207" i="3"/>
  <c r="O207" i="3"/>
  <c r="L207" i="3"/>
  <c r="V232" i="3"/>
  <c r="U232" i="3"/>
  <c r="T232" i="3"/>
  <c r="S232" i="3"/>
  <c r="R232" i="3"/>
  <c r="O232" i="3"/>
  <c r="L232" i="3"/>
  <c r="V233" i="3"/>
  <c r="U233" i="3"/>
  <c r="T233" i="3"/>
  <c r="S233" i="3"/>
  <c r="R233" i="3"/>
  <c r="O233" i="3"/>
  <c r="L233" i="3"/>
  <c r="V234" i="3"/>
  <c r="U234" i="3"/>
  <c r="T234" i="3"/>
  <c r="S234" i="3"/>
  <c r="R234" i="3"/>
  <c r="O234" i="3"/>
  <c r="L234" i="3"/>
  <c r="V235" i="3"/>
  <c r="U235" i="3"/>
  <c r="T235" i="3"/>
  <c r="S235" i="3"/>
  <c r="R235" i="3"/>
  <c r="O235" i="3"/>
  <c r="L235" i="3"/>
  <c r="V236" i="3"/>
  <c r="U236" i="3"/>
  <c r="T236" i="3"/>
  <c r="S236" i="3"/>
  <c r="R236" i="3"/>
  <c r="O236" i="3"/>
  <c r="L236" i="3"/>
  <c r="V237" i="3"/>
  <c r="U237" i="3"/>
  <c r="T237" i="3"/>
  <c r="S237" i="3"/>
  <c r="R237" i="3"/>
  <c r="O237" i="3"/>
  <c r="L237" i="3"/>
  <c r="V214" i="3"/>
  <c r="U214" i="3"/>
  <c r="T214" i="3"/>
  <c r="S214" i="3"/>
  <c r="R214" i="3"/>
  <c r="O214" i="3"/>
  <c r="L214" i="3"/>
  <c r="V215" i="3"/>
  <c r="U215" i="3"/>
  <c r="T215" i="3"/>
  <c r="S215" i="3"/>
  <c r="R215" i="3"/>
  <c r="O215" i="3"/>
  <c r="L215" i="3"/>
  <c r="V216" i="3"/>
  <c r="U216" i="3"/>
  <c r="T216" i="3"/>
  <c r="S216" i="3"/>
  <c r="R216" i="3"/>
  <c r="O216" i="3"/>
  <c r="L216" i="3"/>
  <c r="V217" i="3"/>
  <c r="U217" i="3"/>
  <c r="T217" i="3"/>
  <c r="S217" i="3"/>
  <c r="R217" i="3"/>
  <c r="O217" i="3"/>
  <c r="L217" i="3"/>
  <c r="V218" i="3"/>
  <c r="U218" i="3"/>
  <c r="T218" i="3"/>
  <c r="S218" i="3"/>
  <c r="R218" i="3"/>
  <c r="O218" i="3"/>
  <c r="L218" i="3"/>
  <c r="V219" i="3"/>
  <c r="U219" i="3"/>
  <c r="T219" i="3"/>
  <c r="S219" i="3"/>
  <c r="R219" i="3"/>
  <c r="O219" i="3"/>
  <c r="L219" i="3"/>
  <c r="V220" i="3"/>
  <c r="U220" i="3"/>
  <c r="T220" i="3"/>
  <c r="S220" i="3"/>
  <c r="R220" i="3"/>
  <c r="O220" i="3"/>
  <c r="L220" i="3"/>
  <c r="V221" i="3"/>
  <c r="U221" i="3"/>
  <c r="T221" i="3"/>
  <c r="S221" i="3"/>
  <c r="R221" i="3"/>
  <c r="O221" i="3"/>
  <c r="L221" i="3"/>
  <c r="V222" i="3"/>
  <c r="U222" i="3"/>
  <c r="T222" i="3"/>
  <c r="S222" i="3"/>
  <c r="R222" i="3"/>
  <c r="O222" i="3"/>
  <c r="L222" i="3"/>
  <c r="V223" i="3"/>
  <c r="U223" i="3"/>
  <c r="T223" i="3"/>
  <c r="S223" i="3"/>
  <c r="R223" i="3"/>
  <c r="O223" i="3"/>
  <c r="L223" i="3"/>
  <c r="V224" i="3"/>
  <c r="U224" i="3"/>
  <c r="T224" i="3"/>
  <c r="S224" i="3"/>
  <c r="R224" i="3"/>
  <c r="O224" i="3"/>
  <c r="L224" i="3"/>
  <c r="V225" i="3"/>
  <c r="U225" i="3"/>
  <c r="T225" i="3"/>
  <c r="S225" i="3"/>
  <c r="R225" i="3"/>
  <c r="O225" i="3"/>
  <c r="L225" i="3"/>
  <c r="V226" i="3"/>
  <c r="U226" i="3"/>
  <c r="T226" i="3"/>
  <c r="S226" i="3"/>
  <c r="R226" i="3"/>
  <c r="O226" i="3"/>
  <c r="L226" i="3"/>
  <c r="V227" i="3"/>
  <c r="U227" i="3"/>
  <c r="T227" i="3"/>
  <c r="S227" i="3"/>
  <c r="R227" i="3"/>
  <c r="O227" i="3"/>
  <c r="L227" i="3"/>
  <c r="V228" i="3"/>
  <c r="U228" i="3"/>
  <c r="T228" i="3"/>
  <c r="S228" i="3"/>
  <c r="R228" i="3"/>
  <c r="O228" i="3"/>
  <c r="L228" i="3"/>
  <c r="V229" i="3"/>
  <c r="U229" i="3"/>
  <c r="T229" i="3"/>
  <c r="S229" i="3"/>
  <c r="R229" i="3"/>
  <c r="O229" i="3"/>
  <c r="L229" i="3"/>
  <c r="V230" i="3"/>
  <c r="U230" i="3"/>
  <c r="T230" i="3"/>
  <c r="S230" i="3"/>
  <c r="R230" i="3"/>
  <c r="O230" i="3"/>
  <c r="L230" i="3"/>
  <c r="V231" i="3"/>
  <c r="U231" i="3"/>
  <c r="T231" i="3"/>
  <c r="S231" i="3"/>
  <c r="R231" i="3"/>
  <c r="O231" i="3"/>
  <c r="L231" i="3"/>
  <c r="V256" i="3"/>
  <c r="U256" i="3"/>
  <c r="T256" i="3"/>
  <c r="S256" i="3"/>
  <c r="R256" i="3"/>
  <c r="O256" i="3"/>
  <c r="L256" i="3"/>
  <c r="V257" i="3"/>
  <c r="U257" i="3"/>
  <c r="T257" i="3"/>
  <c r="S257" i="3"/>
  <c r="R257" i="3"/>
  <c r="O257" i="3"/>
  <c r="L257" i="3"/>
  <c r="V258" i="3"/>
  <c r="U258" i="3"/>
  <c r="T258" i="3"/>
  <c r="S258" i="3"/>
  <c r="R258" i="3"/>
  <c r="O258" i="3"/>
  <c r="L258" i="3"/>
  <c r="V259" i="3"/>
  <c r="U259" i="3"/>
  <c r="T259" i="3"/>
  <c r="S259" i="3"/>
  <c r="R259" i="3"/>
  <c r="O259" i="3"/>
  <c r="L259" i="3"/>
  <c r="V260" i="3"/>
  <c r="U260" i="3"/>
  <c r="T260" i="3"/>
  <c r="S260" i="3"/>
  <c r="R260" i="3"/>
  <c r="O260" i="3"/>
  <c r="L260" i="3"/>
  <c r="V238" i="3"/>
  <c r="U238" i="3"/>
  <c r="T238" i="3"/>
  <c r="S238" i="3"/>
  <c r="R238" i="3"/>
  <c r="O238" i="3"/>
  <c r="L238" i="3"/>
  <c r="V239" i="3"/>
  <c r="U239" i="3"/>
  <c r="T239" i="3"/>
  <c r="S239" i="3"/>
  <c r="R239" i="3"/>
  <c r="O239" i="3"/>
  <c r="L239" i="3"/>
  <c r="V240" i="3"/>
  <c r="U240" i="3"/>
  <c r="T240" i="3"/>
  <c r="S240" i="3"/>
  <c r="R240" i="3"/>
  <c r="O240" i="3"/>
  <c r="L240" i="3"/>
  <c r="V241" i="3"/>
  <c r="U241" i="3"/>
  <c r="T241" i="3"/>
  <c r="S241" i="3"/>
  <c r="R241" i="3"/>
  <c r="O241" i="3"/>
  <c r="L241" i="3"/>
  <c r="V242" i="3"/>
  <c r="U242" i="3"/>
  <c r="T242" i="3"/>
  <c r="S242" i="3"/>
  <c r="R242" i="3"/>
  <c r="O242" i="3"/>
  <c r="L242" i="3"/>
  <c r="V243" i="3"/>
  <c r="U243" i="3"/>
  <c r="T243" i="3"/>
  <c r="S243" i="3"/>
  <c r="R243" i="3"/>
  <c r="O243" i="3"/>
  <c r="L243" i="3"/>
  <c r="V244" i="3"/>
  <c r="U244" i="3"/>
  <c r="T244" i="3"/>
  <c r="S244" i="3"/>
  <c r="R244" i="3"/>
  <c r="O244" i="3"/>
  <c r="L244" i="3"/>
  <c r="V245" i="3"/>
  <c r="U245" i="3"/>
  <c r="T245" i="3"/>
  <c r="S245" i="3"/>
  <c r="R245" i="3"/>
  <c r="O245" i="3"/>
  <c r="L245" i="3"/>
  <c r="V246" i="3"/>
  <c r="U246" i="3"/>
  <c r="T246" i="3"/>
  <c r="S246" i="3"/>
  <c r="R246" i="3"/>
  <c r="O246" i="3"/>
  <c r="L246" i="3"/>
  <c r="V247" i="3"/>
  <c r="U247" i="3"/>
  <c r="T247" i="3"/>
  <c r="S247" i="3"/>
  <c r="R247" i="3"/>
  <c r="O247" i="3"/>
  <c r="L247" i="3"/>
  <c r="V248" i="3"/>
  <c r="U248" i="3"/>
  <c r="T248" i="3"/>
  <c r="S248" i="3"/>
  <c r="R248" i="3"/>
  <c r="O248" i="3"/>
  <c r="L248" i="3"/>
  <c r="V249" i="3"/>
  <c r="U249" i="3"/>
  <c r="T249" i="3"/>
  <c r="S249" i="3"/>
  <c r="R249" i="3"/>
  <c r="O249" i="3"/>
  <c r="L249" i="3"/>
  <c r="V250" i="3"/>
  <c r="U250" i="3"/>
  <c r="T250" i="3"/>
  <c r="S250" i="3"/>
  <c r="R250" i="3"/>
  <c r="O250" i="3"/>
  <c r="L250" i="3"/>
  <c r="V251" i="3"/>
  <c r="U251" i="3"/>
  <c r="T251" i="3"/>
  <c r="S251" i="3"/>
  <c r="R251" i="3"/>
  <c r="O251" i="3"/>
  <c r="L251" i="3"/>
  <c r="V252" i="3"/>
  <c r="U252" i="3"/>
  <c r="T252" i="3"/>
  <c r="S252" i="3"/>
  <c r="R252" i="3"/>
  <c r="O252" i="3"/>
  <c r="L252" i="3"/>
  <c r="V253" i="3"/>
  <c r="U253" i="3"/>
  <c r="T253" i="3"/>
  <c r="S253" i="3"/>
  <c r="R253" i="3"/>
  <c r="O253" i="3"/>
  <c r="L253" i="3"/>
  <c r="V254" i="3"/>
  <c r="U254" i="3"/>
  <c r="T254" i="3"/>
  <c r="S254" i="3"/>
  <c r="R254" i="3"/>
  <c r="O254" i="3"/>
  <c r="L254" i="3"/>
  <c r="V255" i="3"/>
  <c r="U255" i="3"/>
  <c r="T255" i="3"/>
  <c r="S255" i="3"/>
  <c r="R255" i="3"/>
  <c r="O255" i="3"/>
  <c r="L255" i="3"/>
  <c r="V280" i="3"/>
  <c r="U280" i="3"/>
  <c r="T280" i="3"/>
  <c r="S280" i="3"/>
  <c r="R280" i="3"/>
  <c r="O280" i="3"/>
  <c r="L280" i="3"/>
  <c r="V281" i="3"/>
  <c r="U281" i="3"/>
  <c r="T281" i="3"/>
  <c r="S281" i="3"/>
  <c r="R281" i="3"/>
  <c r="O281" i="3"/>
  <c r="L281" i="3"/>
  <c r="V282" i="3"/>
  <c r="U282" i="3"/>
  <c r="T282" i="3"/>
  <c r="S282" i="3"/>
  <c r="R282" i="3"/>
  <c r="O282" i="3"/>
  <c r="L282" i="3"/>
  <c r="V283" i="3"/>
  <c r="U283" i="3"/>
  <c r="T283" i="3"/>
  <c r="S283" i="3"/>
  <c r="R283" i="3"/>
  <c r="O283" i="3"/>
  <c r="L283" i="3"/>
  <c r="V284" i="3"/>
  <c r="U284" i="3"/>
  <c r="T284" i="3"/>
  <c r="S284" i="3"/>
  <c r="R284" i="3"/>
  <c r="O284" i="3"/>
  <c r="L284" i="3"/>
  <c r="V285" i="3"/>
  <c r="U285" i="3"/>
  <c r="T285" i="3"/>
  <c r="S285" i="3"/>
  <c r="R285" i="3"/>
  <c r="O285" i="3"/>
  <c r="L285" i="3"/>
  <c r="V286" i="3"/>
  <c r="U286" i="3"/>
  <c r="T286" i="3"/>
  <c r="S286" i="3"/>
  <c r="R286" i="3"/>
  <c r="O286" i="3"/>
  <c r="L286" i="3"/>
  <c r="V261" i="3"/>
  <c r="U261" i="3"/>
  <c r="T261" i="3"/>
  <c r="S261" i="3"/>
  <c r="R261" i="3"/>
  <c r="O261" i="3"/>
  <c r="L261" i="3"/>
  <c r="V262" i="3"/>
  <c r="U262" i="3"/>
  <c r="T262" i="3"/>
  <c r="S262" i="3"/>
  <c r="O262" i="3"/>
  <c r="R262" i="3" s="1"/>
  <c r="L262" i="3"/>
  <c r="V263" i="3"/>
  <c r="U263" i="3"/>
  <c r="T263" i="3"/>
  <c r="S263" i="3"/>
  <c r="R263" i="3"/>
  <c r="O263" i="3"/>
  <c r="L263" i="3"/>
  <c r="V264" i="3"/>
  <c r="U264" i="3"/>
  <c r="T264" i="3"/>
  <c r="S264" i="3"/>
  <c r="R264" i="3"/>
  <c r="O264" i="3"/>
  <c r="L264" i="3"/>
  <c r="V265" i="3"/>
  <c r="U265" i="3"/>
  <c r="T265" i="3"/>
  <c r="S265" i="3"/>
  <c r="R265" i="3"/>
  <c r="O265" i="3"/>
  <c r="L265" i="3"/>
  <c r="V266" i="3"/>
  <c r="U266" i="3"/>
  <c r="T266" i="3"/>
  <c r="S266" i="3"/>
  <c r="R266" i="3"/>
  <c r="O266" i="3"/>
  <c r="L266" i="3"/>
  <c r="V267" i="3"/>
  <c r="U267" i="3"/>
  <c r="T267" i="3"/>
  <c r="S267" i="3"/>
  <c r="R267" i="3"/>
  <c r="O267" i="3"/>
  <c r="L267" i="3"/>
  <c r="V268" i="3"/>
  <c r="U268" i="3"/>
  <c r="T268" i="3"/>
  <c r="S268" i="3"/>
  <c r="R268" i="3"/>
  <c r="O268" i="3"/>
  <c r="L268" i="3"/>
  <c r="V269" i="3"/>
  <c r="U269" i="3"/>
  <c r="T269" i="3"/>
  <c r="S269" i="3"/>
  <c r="R269" i="3"/>
  <c r="O269" i="3"/>
  <c r="L269" i="3"/>
  <c r="V270" i="3"/>
  <c r="U270" i="3"/>
  <c r="T270" i="3"/>
  <c r="S270" i="3"/>
  <c r="R270" i="3"/>
  <c r="O270" i="3"/>
  <c r="L270" i="3"/>
  <c r="V271" i="3"/>
  <c r="U271" i="3"/>
  <c r="T271" i="3"/>
  <c r="S271" i="3"/>
  <c r="R271" i="3"/>
  <c r="O271" i="3"/>
  <c r="L271" i="3"/>
  <c r="V272" i="3"/>
  <c r="U272" i="3"/>
  <c r="T272" i="3"/>
  <c r="S272" i="3"/>
  <c r="R272" i="3"/>
  <c r="O272" i="3"/>
  <c r="L272" i="3"/>
  <c r="V273" i="3"/>
  <c r="U273" i="3"/>
  <c r="T273" i="3"/>
  <c r="S273" i="3"/>
  <c r="R273" i="3"/>
  <c r="O273" i="3"/>
  <c r="L273" i="3"/>
  <c r="V274" i="3"/>
  <c r="U274" i="3"/>
  <c r="T274" i="3"/>
  <c r="S274" i="3"/>
  <c r="R274" i="3"/>
  <c r="O274" i="3"/>
  <c r="L274" i="3"/>
  <c r="V275" i="3"/>
  <c r="U275" i="3"/>
  <c r="T275" i="3"/>
  <c r="S275" i="3"/>
  <c r="R275" i="3"/>
  <c r="O275" i="3"/>
  <c r="L275" i="3"/>
  <c r="V276" i="3"/>
  <c r="U276" i="3"/>
  <c r="T276" i="3"/>
  <c r="S276" i="3"/>
  <c r="R276" i="3"/>
  <c r="O276" i="3"/>
  <c r="L276" i="3"/>
  <c r="V277" i="3"/>
  <c r="U277" i="3"/>
  <c r="T277" i="3"/>
  <c r="S277" i="3"/>
  <c r="R277" i="3"/>
  <c r="O277" i="3"/>
  <c r="L277" i="3"/>
  <c r="V278" i="3"/>
  <c r="U278" i="3"/>
  <c r="T278" i="3"/>
  <c r="S278" i="3"/>
  <c r="R278" i="3"/>
  <c r="O278" i="3"/>
  <c r="L278" i="3"/>
  <c r="V279" i="3"/>
  <c r="U279" i="3"/>
  <c r="T279" i="3"/>
  <c r="S279" i="3"/>
  <c r="R279" i="3"/>
  <c r="O279" i="3"/>
  <c r="L279" i="3"/>
  <c r="V308" i="3"/>
  <c r="U308" i="3"/>
  <c r="T308" i="3"/>
  <c r="S308" i="3"/>
  <c r="R308" i="3"/>
  <c r="O308" i="3"/>
  <c r="L308" i="3"/>
  <c r="V309" i="3"/>
  <c r="U309" i="3"/>
  <c r="T309" i="3"/>
  <c r="S309" i="3"/>
  <c r="R309" i="3"/>
  <c r="O309" i="3"/>
  <c r="L309" i="3"/>
  <c r="V310" i="3"/>
  <c r="U310" i="3"/>
  <c r="T310" i="3"/>
  <c r="S310" i="3"/>
  <c r="R310" i="3"/>
  <c r="O310" i="3"/>
  <c r="L310" i="3"/>
  <c r="V311" i="3"/>
  <c r="U311" i="3"/>
  <c r="T311" i="3"/>
  <c r="S311" i="3"/>
  <c r="R311" i="3"/>
  <c r="O311" i="3"/>
  <c r="L311" i="3"/>
  <c r="V312" i="3"/>
  <c r="U312" i="3"/>
  <c r="T312" i="3"/>
  <c r="S312" i="3"/>
  <c r="R312" i="3"/>
  <c r="O312" i="3"/>
  <c r="L312" i="3"/>
  <c r="V313" i="3"/>
  <c r="U313" i="3"/>
  <c r="T313" i="3"/>
  <c r="S313" i="3"/>
  <c r="R313" i="3"/>
  <c r="O313" i="3"/>
  <c r="L313" i="3"/>
  <c r="V314" i="3"/>
  <c r="U314" i="3"/>
  <c r="T314" i="3"/>
  <c r="S314" i="3"/>
  <c r="R314" i="3"/>
  <c r="O314" i="3"/>
  <c r="L314" i="3"/>
  <c r="V287" i="3"/>
  <c r="U287" i="3"/>
  <c r="T287" i="3"/>
  <c r="S287" i="3"/>
  <c r="R287" i="3"/>
  <c r="O287" i="3"/>
  <c r="L287" i="3"/>
  <c r="V288" i="3"/>
  <c r="U288" i="3"/>
  <c r="T288" i="3"/>
  <c r="S288" i="3"/>
  <c r="R288" i="3"/>
  <c r="O288" i="3"/>
  <c r="L288" i="3"/>
  <c r="V289" i="3"/>
  <c r="U289" i="3"/>
  <c r="T289" i="3"/>
  <c r="S289" i="3"/>
  <c r="R289" i="3"/>
  <c r="O289" i="3"/>
  <c r="L289" i="3"/>
  <c r="V290" i="3"/>
  <c r="U290" i="3"/>
  <c r="T290" i="3"/>
  <c r="S290" i="3"/>
  <c r="R290" i="3"/>
  <c r="O290" i="3"/>
  <c r="L290" i="3"/>
  <c r="V291" i="3"/>
  <c r="U291" i="3"/>
  <c r="T291" i="3"/>
  <c r="S291" i="3"/>
  <c r="R291" i="3"/>
  <c r="O291" i="3"/>
  <c r="L291" i="3"/>
  <c r="V292" i="3"/>
  <c r="U292" i="3"/>
  <c r="T292" i="3"/>
  <c r="S292" i="3"/>
  <c r="R292" i="3"/>
  <c r="O292" i="3"/>
  <c r="L292" i="3"/>
  <c r="V293" i="3"/>
  <c r="U293" i="3"/>
  <c r="T293" i="3"/>
  <c r="S293" i="3"/>
  <c r="R293" i="3"/>
  <c r="O293" i="3"/>
  <c r="L293" i="3"/>
  <c r="V294" i="3"/>
  <c r="U294" i="3"/>
  <c r="T294" i="3"/>
  <c r="S294" i="3"/>
  <c r="R294" i="3"/>
  <c r="O294" i="3"/>
  <c r="L294" i="3"/>
  <c r="V295" i="3"/>
  <c r="U295" i="3"/>
  <c r="T295" i="3"/>
  <c r="S295" i="3"/>
  <c r="R295" i="3"/>
  <c r="O295" i="3"/>
  <c r="L295" i="3"/>
  <c r="V296" i="3"/>
  <c r="U296" i="3"/>
  <c r="T296" i="3"/>
  <c r="S296" i="3"/>
  <c r="R296" i="3"/>
  <c r="O296" i="3"/>
  <c r="L296" i="3"/>
  <c r="V297" i="3"/>
  <c r="U297" i="3"/>
  <c r="T297" i="3"/>
  <c r="S297" i="3"/>
  <c r="R297" i="3"/>
  <c r="O297" i="3"/>
  <c r="L297" i="3"/>
  <c r="V298" i="3"/>
  <c r="U298" i="3"/>
  <c r="T298" i="3"/>
  <c r="S298" i="3"/>
  <c r="R298" i="3"/>
  <c r="O298" i="3"/>
  <c r="L298" i="3"/>
  <c r="V299" i="3"/>
  <c r="U299" i="3"/>
  <c r="T299" i="3"/>
  <c r="S299" i="3"/>
  <c r="R299" i="3"/>
  <c r="O299" i="3"/>
  <c r="L299" i="3"/>
  <c r="V300" i="3"/>
  <c r="U300" i="3"/>
  <c r="T300" i="3"/>
  <c r="S300" i="3"/>
  <c r="R300" i="3"/>
  <c r="O300" i="3"/>
  <c r="L300" i="3"/>
  <c r="V301" i="3"/>
  <c r="U301" i="3"/>
  <c r="T301" i="3"/>
  <c r="S301" i="3"/>
  <c r="R301" i="3"/>
  <c r="O301" i="3"/>
  <c r="L301" i="3"/>
  <c r="V302" i="3"/>
  <c r="U302" i="3"/>
  <c r="T302" i="3"/>
  <c r="S302" i="3"/>
  <c r="R302" i="3"/>
  <c r="O302" i="3"/>
  <c r="L302" i="3"/>
  <c r="V303" i="3"/>
  <c r="U303" i="3"/>
  <c r="T303" i="3"/>
  <c r="S303" i="3"/>
  <c r="R303" i="3"/>
  <c r="O303" i="3"/>
  <c r="L303" i="3"/>
  <c r="V304" i="3"/>
  <c r="U304" i="3"/>
  <c r="T304" i="3"/>
  <c r="S304" i="3"/>
  <c r="R304" i="3"/>
  <c r="O304" i="3"/>
  <c r="L304" i="3"/>
  <c r="V305" i="3"/>
  <c r="U305" i="3"/>
  <c r="T305" i="3"/>
  <c r="S305" i="3"/>
  <c r="R305" i="3"/>
  <c r="O305" i="3"/>
  <c r="L305" i="3"/>
  <c r="V306" i="3"/>
  <c r="U306" i="3"/>
  <c r="T306" i="3"/>
  <c r="S306" i="3"/>
  <c r="R306" i="3"/>
  <c r="O306" i="3"/>
  <c r="L306" i="3"/>
  <c r="V307" i="3"/>
  <c r="U307" i="3"/>
  <c r="T307" i="3"/>
  <c r="S307" i="3"/>
  <c r="R307" i="3"/>
  <c r="O307" i="3"/>
  <c r="L307" i="3"/>
  <c r="V331" i="3"/>
  <c r="U331" i="3"/>
  <c r="T331" i="3"/>
  <c r="S331" i="3"/>
  <c r="R331" i="3"/>
  <c r="O331" i="3"/>
  <c r="L331" i="3"/>
  <c r="V332" i="3"/>
  <c r="U332" i="3"/>
  <c r="T332" i="3"/>
  <c r="S332" i="3"/>
  <c r="R332" i="3"/>
  <c r="O332" i="3"/>
  <c r="L332" i="3"/>
  <c r="V333" i="3"/>
  <c r="U333" i="3"/>
  <c r="T333" i="3"/>
  <c r="S333" i="3"/>
  <c r="R333" i="3"/>
  <c r="O333" i="3"/>
  <c r="L333" i="3"/>
  <c r="V334" i="3"/>
  <c r="U334" i="3"/>
  <c r="T334" i="3"/>
  <c r="S334" i="3"/>
  <c r="R334" i="3"/>
  <c r="O334" i="3"/>
  <c r="L334" i="3"/>
  <c r="V335" i="3"/>
  <c r="U335" i="3"/>
  <c r="T335" i="3"/>
  <c r="S335" i="3"/>
  <c r="R335" i="3"/>
  <c r="O335" i="3"/>
  <c r="L335" i="3"/>
  <c r="V336" i="3"/>
  <c r="U336" i="3"/>
  <c r="T336" i="3"/>
  <c r="S336" i="3"/>
  <c r="R336" i="3"/>
  <c r="O336" i="3"/>
  <c r="L336" i="3"/>
  <c r="V337" i="3"/>
  <c r="U337" i="3"/>
  <c r="T337" i="3"/>
  <c r="S337" i="3"/>
  <c r="R337" i="3"/>
  <c r="O337" i="3"/>
  <c r="L337" i="3"/>
  <c r="V315" i="3"/>
  <c r="U315" i="3"/>
  <c r="T315" i="3"/>
  <c r="S315" i="3"/>
  <c r="R315" i="3"/>
  <c r="O315" i="3"/>
  <c r="L315" i="3"/>
  <c r="V316" i="3"/>
  <c r="U316" i="3"/>
  <c r="T316" i="3"/>
  <c r="S316" i="3"/>
  <c r="R316" i="3"/>
  <c r="O316" i="3"/>
  <c r="L316" i="3"/>
  <c r="V317" i="3"/>
  <c r="U317" i="3"/>
  <c r="T317" i="3"/>
  <c r="S317" i="3"/>
  <c r="R317" i="3"/>
  <c r="O317" i="3"/>
  <c r="L317" i="3"/>
  <c r="V318" i="3"/>
  <c r="U318" i="3"/>
  <c r="T318" i="3"/>
  <c r="S318" i="3"/>
  <c r="R318" i="3"/>
  <c r="O318" i="3"/>
  <c r="L318" i="3"/>
  <c r="V319" i="3"/>
  <c r="U319" i="3"/>
  <c r="T319" i="3"/>
  <c r="S319" i="3"/>
  <c r="R319" i="3"/>
  <c r="O319" i="3"/>
  <c r="L319" i="3"/>
  <c r="V320" i="3"/>
  <c r="U320" i="3"/>
  <c r="T320" i="3"/>
  <c r="S320" i="3"/>
  <c r="R320" i="3"/>
  <c r="O320" i="3"/>
  <c r="L320" i="3"/>
  <c r="V321" i="3"/>
  <c r="U321" i="3"/>
  <c r="T321" i="3"/>
  <c r="S321" i="3"/>
  <c r="R321" i="3"/>
  <c r="O321" i="3"/>
  <c r="L321" i="3"/>
  <c r="V322" i="3"/>
  <c r="U322" i="3"/>
  <c r="T322" i="3"/>
  <c r="S322" i="3"/>
  <c r="R322" i="3"/>
  <c r="O322" i="3"/>
  <c r="L322" i="3"/>
  <c r="V323" i="3"/>
  <c r="U323" i="3"/>
  <c r="T323" i="3"/>
  <c r="S323" i="3"/>
  <c r="R323" i="3"/>
  <c r="O323" i="3"/>
  <c r="L323" i="3"/>
  <c r="V324" i="3"/>
  <c r="U324" i="3"/>
  <c r="T324" i="3"/>
  <c r="S324" i="3"/>
  <c r="R324" i="3"/>
  <c r="O324" i="3"/>
  <c r="L324" i="3"/>
  <c r="V325" i="3"/>
  <c r="U325" i="3"/>
  <c r="T325" i="3"/>
  <c r="S325" i="3"/>
  <c r="R325" i="3"/>
  <c r="O325" i="3"/>
  <c r="L325" i="3"/>
  <c r="V326" i="3"/>
  <c r="U326" i="3"/>
  <c r="T326" i="3"/>
  <c r="S326" i="3"/>
  <c r="R326" i="3"/>
  <c r="O326" i="3"/>
  <c r="L326" i="3"/>
  <c r="V327" i="3"/>
  <c r="U327" i="3"/>
  <c r="T327" i="3"/>
  <c r="S327" i="3"/>
  <c r="R327" i="3"/>
  <c r="O327" i="3"/>
  <c r="L327" i="3"/>
  <c r="V328" i="3"/>
  <c r="U328" i="3"/>
  <c r="T328" i="3"/>
  <c r="S328" i="3"/>
  <c r="R328" i="3"/>
  <c r="O328" i="3"/>
  <c r="L328" i="3"/>
  <c r="V329" i="3"/>
  <c r="U329" i="3"/>
  <c r="T329" i="3"/>
  <c r="S329" i="3"/>
  <c r="R329" i="3"/>
  <c r="O329" i="3"/>
  <c r="L329" i="3"/>
  <c r="V330" i="3"/>
  <c r="U330" i="3"/>
  <c r="T330" i="3"/>
  <c r="S330" i="3"/>
  <c r="R330" i="3"/>
  <c r="O330" i="3"/>
  <c r="L330" i="3"/>
  <c r="V338" i="3"/>
  <c r="U338" i="3"/>
  <c r="T338" i="3"/>
  <c r="S338" i="3"/>
  <c r="R338" i="3"/>
  <c r="O338" i="3"/>
  <c r="L338" i="3"/>
  <c r="V339" i="3"/>
  <c r="U339" i="3"/>
  <c r="T339" i="3"/>
  <c r="S339" i="3"/>
  <c r="R339" i="3"/>
  <c r="O339" i="3"/>
  <c r="L339" i="3"/>
  <c r="V340" i="3"/>
  <c r="U340" i="3"/>
  <c r="T340" i="3"/>
  <c r="S340" i="3"/>
  <c r="R340" i="3"/>
  <c r="O340" i="3"/>
  <c r="L340" i="3"/>
  <c r="V341" i="3"/>
  <c r="U341" i="3"/>
  <c r="T341" i="3"/>
  <c r="S341" i="3"/>
  <c r="R341" i="3"/>
  <c r="O341" i="3"/>
  <c r="L341" i="3"/>
  <c r="V342" i="3"/>
  <c r="U342" i="3"/>
  <c r="T342" i="3"/>
  <c r="S342" i="3"/>
  <c r="R342" i="3"/>
  <c r="O342" i="3"/>
  <c r="L342" i="3"/>
  <c r="V343" i="3"/>
  <c r="U343" i="3"/>
  <c r="T343" i="3"/>
  <c r="S343" i="3"/>
  <c r="R343" i="3"/>
  <c r="O343" i="3"/>
  <c r="L343" i="3"/>
  <c r="V344" i="3"/>
  <c r="U344" i="3"/>
  <c r="T344" i="3"/>
  <c r="S344" i="3"/>
  <c r="R344" i="3"/>
  <c r="O344" i="3"/>
  <c r="L344" i="3"/>
  <c r="V345" i="3"/>
  <c r="U345" i="3"/>
  <c r="T345" i="3"/>
  <c r="S345" i="3"/>
  <c r="R345" i="3"/>
  <c r="O345" i="3"/>
  <c r="L345" i="3"/>
  <c r="V365" i="3"/>
  <c r="U365" i="3"/>
  <c r="T365" i="3"/>
  <c r="S365" i="3"/>
  <c r="R365" i="3"/>
  <c r="O365" i="3"/>
  <c r="L365" i="3"/>
  <c r="V366" i="3"/>
  <c r="U366" i="3"/>
  <c r="T366" i="3"/>
  <c r="S366" i="3"/>
  <c r="R366" i="3"/>
  <c r="O366" i="3"/>
  <c r="L366" i="3"/>
  <c r="V367" i="3"/>
  <c r="U367" i="3"/>
  <c r="T367" i="3"/>
  <c r="S367" i="3"/>
  <c r="R367" i="3"/>
  <c r="O367" i="3"/>
  <c r="L367" i="3"/>
  <c r="V368" i="3"/>
  <c r="U368" i="3"/>
  <c r="T368" i="3"/>
  <c r="S368" i="3"/>
  <c r="R368" i="3"/>
  <c r="O368" i="3"/>
  <c r="L368" i="3"/>
  <c r="V369" i="3"/>
  <c r="U369" i="3"/>
  <c r="T369" i="3"/>
  <c r="S369" i="3"/>
  <c r="R369" i="3"/>
  <c r="O369" i="3"/>
  <c r="L369" i="3"/>
  <c r="V370" i="3"/>
  <c r="U370" i="3"/>
  <c r="T370" i="3"/>
  <c r="S370" i="3"/>
  <c r="R370" i="3"/>
  <c r="O370" i="3"/>
  <c r="L370" i="3"/>
  <c r="V371" i="3"/>
  <c r="U371" i="3"/>
  <c r="T371" i="3"/>
  <c r="S371" i="3"/>
  <c r="O371" i="3"/>
  <c r="R371" i="3" s="1"/>
  <c r="L371" i="3"/>
  <c r="V372" i="3"/>
  <c r="U372" i="3"/>
  <c r="T372" i="3"/>
  <c r="S372" i="3"/>
  <c r="R372" i="3"/>
  <c r="O372" i="3"/>
  <c r="L372" i="3"/>
  <c r="V373" i="3"/>
  <c r="U373" i="3"/>
  <c r="T373" i="3"/>
  <c r="S373" i="3"/>
  <c r="R373" i="3"/>
  <c r="O373" i="3"/>
  <c r="L373" i="3"/>
  <c r="V346" i="3"/>
  <c r="U346" i="3"/>
  <c r="T346" i="3"/>
  <c r="S346" i="3"/>
  <c r="R346" i="3"/>
  <c r="O346" i="3"/>
  <c r="L346" i="3"/>
  <c r="V347" i="3"/>
  <c r="U347" i="3"/>
  <c r="T347" i="3"/>
  <c r="S347" i="3"/>
  <c r="R347" i="3"/>
  <c r="O347" i="3"/>
  <c r="L347" i="3"/>
  <c r="V348" i="3"/>
  <c r="U348" i="3"/>
  <c r="T348" i="3"/>
  <c r="S348" i="3"/>
  <c r="R348" i="3"/>
  <c r="O348" i="3"/>
  <c r="L348" i="3"/>
  <c r="V349" i="3"/>
  <c r="U349" i="3"/>
  <c r="T349" i="3"/>
  <c r="S349" i="3"/>
  <c r="R349" i="3"/>
  <c r="O349" i="3"/>
  <c r="L349" i="3"/>
  <c r="V350" i="3"/>
  <c r="U350" i="3"/>
  <c r="T350" i="3"/>
  <c r="S350" i="3"/>
  <c r="O350" i="3"/>
  <c r="R350" i="3" s="1"/>
  <c r="L350" i="3"/>
  <c r="V351" i="3"/>
  <c r="U351" i="3"/>
  <c r="T351" i="3"/>
  <c r="S351" i="3"/>
  <c r="O351" i="3"/>
  <c r="R351" i="3" s="1"/>
  <c r="L351" i="3"/>
  <c r="V352" i="3"/>
  <c r="U352" i="3"/>
  <c r="T352" i="3"/>
  <c r="S352" i="3"/>
  <c r="R352" i="3"/>
  <c r="O352" i="3"/>
  <c r="L352" i="3"/>
  <c r="V353" i="3"/>
  <c r="U353" i="3"/>
  <c r="T353" i="3"/>
  <c r="S353" i="3"/>
  <c r="R353" i="3"/>
  <c r="O353" i="3"/>
  <c r="L353" i="3"/>
  <c r="V354" i="3"/>
  <c r="U354" i="3"/>
  <c r="T354" i="3"/>
  <c r="S354" i="3"/>
  <c r="R354" i="3"/>
  <c r="O354" i="3"/>
  <c r="L354" i="3"/>
  <c r="V355" i="3"/>
  <c r="U355" i="3"/>
  <c r="T355" i="3"/>
  <c r="S355" i="3"/>
  <c r="R355" i="3"/>
  <c r="O355" i="3"/>
  <c r="L355" i="3"/>
  <c r="V356" i="3"/>
  <c r="U356" i="3"/>
  <c r="T356" i="3"/>
  <c r="S356" i="3"/>
  <c r="R356" i="3"/>
  <c r="O356" i="3"/>
  <c r="L356" i="3"/>
  <c r="V357" i="3"/>
  <c r="U357" i="3"/>
  <c r="T357" i="3"/>
  <c r="S357" i="3"/>
  <c r="R357" i="3"/>
  <c r="O357" i="3"/>
  <c r="L357" i="3"/>
  <c r="V358" i="3"/>
  <c r="U358" i="3"/>
  <c r="T358" i="3"/>
  <c r="S358" i="3"/>
  <c r="R358" i="3"/>
  <c r="O358" i="3"/>
  <c r="L358" i="3"/>
  <c r="V359" i="3"/>
  <c r="U359" i="3"/>
  <c r="T359" i="3"/>
  <c r="S359" i="3"/>
  <c r="R359" i="3"/>
  <c r="O359" i="3"/>
  <c r="L359" i="3"/>
  <c r="V360" i="3"/>
  <c r="U360" i="3"/>
  <c r="T360" i="3"/>
  <c r="S360" i="3"/>
  <c r="R360" i="3"/>
  <c r="O360" i="3"/>
  <c r="L360" i="3"/>
  <c r="V361" i="3"/>
  <c r="U361" i="3"/>
  <c r="T361" i="3"/>
  <c r="S361" i="3"/>
  <c r="R361" i="3"/>
  <c r="O361" i="3"/>
  <c r="L361" i="3"/>
  <c r="V362" i="3"/>
  <c r="U362" i="3"/>
  <c r="T362" i="3"/>
  <c r="S362" i="3"/>
  <c r="R362" i="3"/>
  <c r="O362" i="3"/>
  <c r="L362" i="3"/>
  <c r="V363" i="3"/>
  <c r="U363" i="3"/>
  <c r="T363" i="3"/>
  <c r="S363" i="3"/>
  <c r="R363" i="3"/>
  <c r="O363" i="3"/>
  <c r="L363" i="3"/>
  <c r="V364" i="3"/>
  <c r="U364" i="3"/>
  <c r="T364" i="3"/>
  <c r="S364" i="3"/>
  <c r="R364" i="3"/>
  <c r="O364" i="3"/>
  <c r="L364" i="3"/>
  <c r="V392" i="3"/>
  <c r="U392" i="3"/>
  <c r="T392" i="3"/>
  <c r="S392" i="3"/>
  <c r="R392" i="3"/>
  <c r="O392" i="3"/>
  <c r="L392" i="3"/>
  <c r="V393" i="3"/>
  <c r="U393" i="3"/>
  <c r="T393" i="3"/>
  <c r="S393" i="3"/>
  <c r="R393" i="3"/>
  <c r="O393" i="3"/>
  <c r="L393" i="3"/>
  <c r="V394" i="3"/>
  <c r="U394" i="3"/>
  <c r="T394" i="3"/>
  <c r="S394" i="3"/>
  <c r="R394" i="3"/>
  <c r="O394" i="3"/>
  <c r="L394" i="3"/>
  <c r="V395" i="3"/>
  <c r="U395" i="3"/>
  <c r="T395" i="3"/>
  <c r="S395" i="3"/>
  <c r="R395" i="3"/>
  <c r="O395" i="3"/>
  <c r="L395" i="3"/>
  <c r="V396" i="3"/>
  <c r="U396" i="3"/>
  <c r="T396" i="3"/>
  <c r="S396" i="3"/>
  <c r="R396" i="3"/>
  <c r="O396" i="3"/>
  <c r="L396" i="3"/>
  <c r="V397" i="3"/>
  <c r="U397" i="3"/>
  <c r="T397" i="3"/>
  <c r="S397" i="3"/>
  <c r="R397" i="3"/>
  <c r="O397" i="3"/>
  <c r="L397" i="3"/>
  <c r="V398" i="3"/>
  <c r="U398" i="3"/>
  <c r="T398" i="3"/>
  <c r="S398" i="3"/>
  <c r="R398" i="3"/>
  <c r="O398" i="3"/>
  <c r="L398" i="3"/>
  <c r="V399" i="3"/>
  <c r="U399" i="3"/>
  <c r="T399" i="3"/>
  <c r="S399" i="3"/>
  <c r="O399" i="3"/>
  <c r="R399" i="3" s="1"/>
  <c r="L399" i="3"/>
  <c r="V400" i="3"/>
  <c r="U400" i="3"/>
  <c r="T400" i="3"/>
  <c r="S400" i="3"/>
  <c r="R400" i="3"/>
  <c r="O400" i="3"/>
  <c r="L400" i="3"/>
  <c r="V401" i="3"/>
  <c r="U401" i="3"/>
  <c r="T401" i="3"/>
  <c r="S401" i="3"/>
  <c r="R401" i="3"/>
  <c r="O401" i="3"/>
  <c r="L401" i="3"/>
  <c r="V374" i="3"/>
  <c r="U374" i="3"/>
  <c r="T374" i="3"/>
  <c r="S374" i="3"/>
  <c r="R374" i="3"/>
  <c r="O374" i="3"/>
  <c r="L374" i="3"/>
  <c r="V375" i="3"/>
  <c r="U375" i="3"/>
  <c r="T375" i="3"/>
  <c r="S375" i="3"/>
  <c r="R375" i="3"/>
  <c r="O375" i="3"/>
  <c r="L375" i="3"/>
  <c r="V376" i="3"/>
  <c r="U376" i="3"/>
  <c r="T376" i="3"/>
  <c r="S376" i="3"/>
  <c r="R376" i="3"/>
  <c r="O376" i="3"/>
  <c r="L376" i="3"/>
  <c r="V377" i="3"/>
  <c r="U377" i="3"/>
  <c r="T377" i="3"/>
  <c r="S377" i="3"/>
  <c r="R377" i="3"/>
  <c r="O377" i="3"/>
  <c r="L377" i="3"/>
  <c r="V378" i="3"/>
  <c r="U378" i="3"/>
  <c r="T378" i="3"/>
  <c r="S378" i="3"/>
  <c r="R378" i="3"/>
  <c r="O378" i="3"/>
  <c r="L378" i="3"/>
  <c r="V379" i="3"/>
  <c r="U379" i="3"/>
  <c r="T379" i="3"/>
  <c r="S379" i="3"/>
  <c r="R379" i="3"/>
  <c r="O379" i="3"/>
  <c r="L379" i="3"/>
  <c r="V380" i="3"/>
  <c r="U380" i="3"/>
  <c r="T380" i="3"/>
  <c r="S380" i="3"/>
  <c r="R380" i="3"/>
  <c r="O380" i="3"/>
  <c r="L380" i="3"/>
  <c r="V381" i="3"/>
  <c r="U381" i="3"/>
  <c r="T381" i="3"/>
  <c r="S381" i="3"/>
  <c r="R381" i="3"/>
  <c r="O381" i="3"/>
  <c r="L381" i="3"/>
  <c r="V382" i="3"/>
  <c r="U382" i="3"/>
  <c r="T382" i="3"/>
  <c r="S382" i="3"/>
  <c r="R382" i="3"/>
  <c r="O382" i="3"/>
  <c r="L382" i="3"/>
  <c r="V383" i="3"/>
  <c r="U383" i="3"/>
  <c r="T383" i="3"/>
  <c r="S383" i="3"/>
  <c r="R383" i="3"/>
  <c r="O383" i="3"/>
  <c r="L383" i="3"/>
  <c r="V384" i="3"/>
  <c r="U384" i="3"/>
  <c r="T384" i="3"/>
  <c r="S384" i="3"/>
  <c r="R384" i="3"/>
  <c r="O384" i="3"/>
  <c r="L384" i="3"/>
  <c r="V385" i="3"/>
  <c r="U385" i="3"/>
  <c r="T385" i="3"/>
  <c r="S385" i="3"/>
  <c r="R385" i="3"/>
  <c r="O385" i="3"/>
  <c r="L385" i="3"/>
  <c r="V386" i="3"/>
  <c r="U386" i="3"/>
  <c r="T386" i="3"/>
  <c r="S386" i="3"/>
  <c r="R386" i="3"/>
  <c r="O386" i="3"/>
  <c r="L386" i="3"/>
  <c r="V387" i="3"/>
  <c r="U387" i="3"/>
  <c r="T387" i="3"/>
  <c r="S387" i="3"/>
  <c r="R387" i="3"/>
  <c r="O387" i="3"/>
  <c r="L387" i="3"/>
  <c r="V388" i="3"/>
  <c r="U388" i="3"/>
  <c r="T388" i="3"/>
  <c r="S388" i="3"/>
  <c r="R388" i="3"/>
  <c r="O388" i="3"/>
  <c r="L388" i="3"/>
  <c r="V389" i="3"/>
  <c r="U389" i="3"/>
  <c r="T389" i="3"/>
  <c r="S389" i="3"/>
  <c r="R389" i="3"/>
  <c r="O389" i="3"/>
  <c r="L389" i="3"/>
  <c r="V390" i="3"/>
  <c r="U390" i="3"/>
  <c r="T390" i="3"/>
  <c r="S390" i="3"/>
  <c r="R390" i="3"/>
  <c r="O390" i="3"/>
  <c r="L390" i="3"/>
  <c r="V391" i="3"/>
  <c r="U391" i="3"/>
  <c r="T391" i="3"/>
  <c r="S391" i="3"/>
  <c r="R391" i="3"/>
  <c r="O391" i="3"/>
  <c r="L391" i="3"/>
  <c r="V419" i="3"/>
  <c r="U419" i="3"/>
  <c r="T419" i="3"/>
  <c r="S419" i="3"/>
  <c r="R419" i="3"/>
  <c r="O419" i="3"/>
  <c r="L419" i="3"/>
  <c r="V420" i="3"/>
  <c r="U420" i="3"/>
  <c r="T420" i="3"/>
  <c r="S420" i="3"/>
  <c r="R420" i="3"/>
  <c r="O420" i="3"/>
  <c r="L420" i="3"/>
  <c r="V421" i="3"/>
  <c r="U421" i="3"/>
  <c r="T421" i="3"/>
  <c r="S421" i="3"/>
  <c r="R421" i="3"/>
  <c r="O421" i="3"/>
  <c r="L421" i="3"/>
  <c r="V422" i="3"/>
  <c r="U422" i="3"/>
  <c r="T422" i="3"/>
  <c r="S422" i="3"/>
  <c r="R422" i="3"/>
  <c r="O422" i="3"/>
  <c r="L422" i="3"/>
  <c r="V423" i="3"/>
  <c r="U423" i="3"/>
  <c r="T423" i="3"/>
  <c r="S423" i="3"/>
  <c r="R423" i="3"/>
  <c r="O423" i="3"/>
  <c r="L423" i="3"/>
  <c r="V424" i="3"/>
  <c r="U424" i="3"/>
  <c r="T424" i="3"/>
  <c r="S424" i="3"/>
  <c r="R424" i="3"/>
  <c r="O424" i="3"/>
  <c r="L424" i="3"/>
  <c r="V425" i="3"/>
  <c r="U425" i="3"/>
  <c r="T425" i="3"/>
  <c r="S425" i="3"/>
  <c r="R425" i="3"/>
  <c r="O425" i="3"/>
  <c r="L425" i="3"/>
  <c r="V426" i="3"/>
  <c r="U426" i="3"/>
  <c r="T426" i="3"/>
  <c r="S426" i="3"/>
  <c r="R426" i="3"/>
  <c r="O426" i="3"/>
  <c r="L426" i="3"/>
  <c r="V402" i="3"/>
  <c r="U402" i="3"/>
  <c r="T402" i="3"/>
  <c r="S402" i="3"/>
  <c r="R402" i="3"/>
  <c r="O402" i="3"/>
  <c r="L402" i="3"/>
  <c r="V403" i="3"/>
  <c r="U403" i="3"/>
  <c r="T403" i="3"/>
  <c r="S403" i="3"/>
  <c r="R403" i="3"/>
  <c r="O403" i="3"/>
  <c r="L403" i="3"/>
  <c r="V404" i="3"/>
  <c r="U404" i="3"/>
  <c r="T404" i="3"/>
  <c r="S404" i="3"/>
  <c r="R404" i="3"/>
  <c r="O404" i="3"/>
  <c r="L404" i="3"/>
  <c r="V405" i="3"/>
  <c r="U405" i="3"/>
  <c r="T405" i="3"/>
  <c r="S405" i="3"/>
  <c r="R405" i="3"/>
  <c r="O405" i="3"/>
  <c r="L405" i="3"/>
  <c r="V406" i="3"/>
  <c r="U406" i="3"/>
  <c r="T406" i="3"/>
  <c r="S406" i="3"/>
  <c r="R406" i="3"/>
  <c r="O406" i="3"/>
  <c r="L406" i="3"/>
  <c r="V407" i="3"/>
  <c r="U407" i="3"/>
  <c r="T407" i="3"/>
  <c r="S407" i="3"/>
  <c r="R407" i="3"/>
  <c r="O407" i="3"/>
  <c r="L407" i="3"/>
  <c r="V408" i="3"/>
  <c r="U408" i="3"/>
  <c r="T408" i="3"/>
  <c r="S408" i="3"/>
  <c r="R408" i="3"/>
  <c r="O408" i="3"/>
  <c r="L408" i="3"/>
  <c r="V409" i="3"/>
  <c r="U409" i="3"/>
  <c r="T409" i="3"/>
  <c r="S409" i="3"/>
  <c r="R409" i="3"/>
  <c r="O409" i="3"/>
  <c r="L409" i="3"/>
  <c r="V410" i="3"/>
  <c r="U410" i="3"/>
  <c r="T410" i="3"/>
  <c r="S410" i="3"/>
  <c r="R410" i="3"/>
  <c r="O410" i="3"/>
  <c r="L410" i="3"/>
  <c r="V411" i="3"/>
  <c r="U411" i="3"/>
  <c r="T411" i="3"/>
  <c r="S411" i="3"/>
  <c r="R411" i="3"/>
  <c r="O411" i="3"/>
  <c r="L411" i="3"/>
  <c r="V412" i="3"/>
  <c r="U412" i="3"/>
  <c r="T412" i="3"/>
  <c r="S412" i="3"/>
  <c r="R412" i="3"/>
  <c r="O412" i="3"/>
  <c r="L412" i="3"/>
  <c r="V413" i="3"/>
  <c r="U413" i="3"/>
  <c r="T413" i="3"/>
  <c r="S413" i="3"/>
  <c r="R413" i="3"/>
  <c r="O413" i="3"/>
  <c r="L413" i="3"/>
  <c r="V414" i="3"/>
  <c r="U414" i="3"/>
  <c r="T414" i="3"/>
  <c r="S414" i="3"/>
  <c r="R414" i="3"/>
  <c r="O414" i="3"/>
  <c r="L414" i="3"/>
  <c r="V415" i="3"/>
  <c r="U415" i="3"/>
  <c r="T415" i="3"/>
  <c r="S415" i="3"/>
  <c r="R415" i="3"/>
  <c r="O415" i="3"/>
  <c r="L415" i="3"/>
  <c r="V416" i="3"/>
  <c r="U416" i="3"/>
  <c r="T416" i="3"/>
  <c r="S416" i="3"/>
  <c r="R416" i="3"/>
  <c r="O416" i="3"/>
  <c r="L416" i="3"/>
  <c r="V417" i="3"/>
  <c r="U417" i="3"/>
  <c r="T417" i="3"/>
  <c r="S417" i="3"/>
  <c r="R417" i="3"/>
  <c r="O417" i="3"/>
  <c r="L417" i="3"/>
  <c r="V418" i="3"/>
  <c r="U418" i="3"/>
  <c r="T418" i="3"/>
  <c r="S418" i="3"/>
  <c r="R418" i="3"/>
  <c r="O418" i="3"/>
  <c r="L418" i="3"/>
  <c r="V445" i="3"/>
  <c r="U445" i="3"/>
  <c r="T445" i="3"/>
  <c r="S445" i="3"/>
  <c r="R445" i="3"/>
  <c r="O445" i="3"/>
  <c r="L445" i="3"/>
  <c r="V446" i="3"/>
  <c r="U446" i="3"/>
  <c r="T446" i="3"/>
  <c r="S446" i="3"/>
  <c r="R446" i="3"/>
  <c r="O446" i="3"/>
  <c r="L446" i="3"/>
  <c r="V447" i="3"/>
  <c r="U447" i="3"/>
  <c r="T447" i="3"/>
  <c r="S447" i="3"/>
  <c r="R447" i="3"/>
  <c r="O447" i="3"/>
  <c r="L447" i="3"/>
  <c r="V448" i="3"/>
  <c r="U448" i="3"/>
  <c r="T448" i="3"/>
  <c r="S448" i="3"/>
  <c r="R448" i="3"/>
  <c r="O448" i="3"/>
  <c r="L448" i="3"/>
  <c r="V449" i="3"/>
  <c r="U449" i="3"/>
  <c r="T449" i="3"/>
  <c r="S449" i="3"/>
  <c r="R449" i="3"/>
  <c r="O449" i="3"/>
  <c r="L449" i="3"/>
  <c r="V450" i="3"/>
  <c r="U450" i="3"/>
  <c r="T450" i="3"/>
  <c r="S450" i="3"/>
  <c r="R450" i="3"/>
  <c r="O450" i="3"/>
  <c r="L450" i="3"/>
  <c r="V451" i="3"/>
  <c r="U451" i="3"/>
  <c r="T451" i="3"/>
  <c r="S451" i="3"/>
  <c r="R451" i="3"/>
  <c r="O451" i="3"/>
  <c r="L451" i="3"/>
  <c r="V452" i="3"/>
  <c r="U452" i="3"/>
  <c r="T452" i="3"/>
  <c r="S452" i="3"/>
  <c r="R452" i="3"/>
  <c r="O452" i="3"/>
  <c r="L452" i="3"/>
  <c r="V453" i="3"/>
  <c r="U453" i="3"/>
  <c r="T453" i="3"/>
  <c r="S453" i="3"/>
  <c r="R453" i="3"/>
  <c r="O453" i="3"/>
  <c r="L453" i="3"/>
  <c r="V427" i="3"/>
  <c r="U427" i="3"/>
  <c r="T427" i="3"/>
  <c r="S427" i="3"/>
  <c r="R427" i="3"/>
  <c r="O427" i="3"/>
  <c r="L427" i="3"/>
  <c r="V428" i="3"/>
  <c r="U428" i="3"/>
  <c r="T428" i="3"/>
  <c r="S428" i="3"/>
  <c r="R428" i="3"/>
  <c r="O428" i="3"/>
  <c r="L428" i="3"/>
  <c r="V429" i="3"/>
  <c r="U429" i="3"/>
  <c r="T429" i="3"/>
  <c r="S429" i="3"/>
  <c r="R429" i="3"/>
  <c r="O429" i="3"/>
  <c r="L429" i="3"/>
  <c r="V430" i="3"/>
  <c r="U430" i="3"/>
  <c r="T430" i="3"/>
  <c r="S430" i="3"/>
  <c r="R430" i="3"/>
  <c r="O430" i="3"/>
  <c r="L430" i="3"/>
  <c r="V431" i="3"/>
  <c r="U431" i="3"/>
  <c r="T431" i="3"/>
  <c r="S431" i="3"/>
  <c r="R431" i="3"/>
  <c r="O431" i="3"/>
  <c r="L431" i="3"/>
  <c r="V432" i="3"/>
  <c r="U432" i="3"/>
  <c r="T432" i="3"/>
  <c r="S432" i="3"/>
  <c r="R432" i="3"/>
  <c r="O432" i="3"/>
  <c r="L432" i="3"/>
  <c r="V433" i="3"/>
  <c r="U433" i="3"/>
  <c r="T433" i="3"/>
  <c r="S433" i="3"/>
  <c r="R433" i="3"/>
  <c r="O433" i="3"/>
  <c r="L433" i="3"/>
  <c r="V434" i="3"/>
  <c r="U434" i="3"/>
  <c r="T434" i="3"/>
  <c r="S434" i="3"/>
  <c r="R434" i="3"/>
  <c r="O434" i="3"/>
  <c r="L434" i="3"/>
  <c r="V435" i="3"/>
  <c r="U435" i="3"/>
  <c r="T435" i="3"/>
  <c r="S435" i="3"/>
  <c r="R435" i="3"/>
  <c r="O435" i="3"/>
  <c r="L435" i="3"/>
  <c r="V436" i="3"/>
  <c r="U436" i="3"/>
  <c r="T436" i="3"/>
  <c r="S436" i="3"/>
  <c r="R436" i="3"/>
  <c r="O436" i="3"/>
  <c r="L436" i="3"/>
  <c r="V437" i="3"/>
  <c r="U437" i="3"/>
  <c r="T437" i="3"/>
  <c r="S437" i="3"/>
  <c r="R437" i="3"/>
  <c r="O437" i="3"/>
  <c r="L437" i="3"/>
  <c r="V438" i="3"/>
  <c r="U438" i="3"/>
  <c r="T438" i="3"/>
  <c r="S438" i="3"/>
  <c r="R438" i="3"/>
  <c r="O438" i="3"/>
  <c r="L438" i="3"/>
  <c r="V439" i="3"/>
  <c r="U439" i="3"/>
  <c r="T439" i="3"/>
  <c r="S439" i="3"/>
  <c r="R439" i="3"/>
  <c r="O439" i="3"/>
  <c r="L439" i="3"/>
  <c r="V440" i="3"/>
  <c r="U440" i="3"/>
  <c r="T440" i="3"/>
  <c r="S440" i="3"/>
  <c r="R440" i="3"/>
  <c r="O440" i="3"/>
  <c r="L440" i="3"/>
  <c r="V441" i="3"/>
  <c r="U441" i="3"/>
  <c r="T441" i="3"/>
  <c r="S441" i="3"/>
  <c r="R441" i="3"/>
  <c r="O441" i="3"/>
  <c r="L441" i="3"/>
  <c r="V442" i="3"/>
  <c r="U442" i="3"/>
  <c r="T442" i="3"/>
  <c r="S442" i="3"/>
  <c r="R442" i="3"/>
  <c r="O442" i="3"/>
  <c r="L442" i="3"/>
  <c r="V443" i="3"/>
  <c r="U443" i="3"/>
  <c r="T443" i="3"/>
  <c r="S443" i="3"/>
  <c r="R443" i="3"/>
  <c r="O443" i="3"/>
  <c r="L443" i="3"/>
  <c r="V444" i="3"/>
  <c r="U444" i="3"/>
  <c r="T444" i="3"/>
  <c r="S444" i="3"/>
  <c r="R444" i="3"/>
  <c r="O444" i="3"/>
  <c r="L444" i="3"/>
  <c r="V467" i="3"/>
  <c r="U467" i="3"/>
  <c r="T467" i="3"/>
  <c r="S467" i="3"/>
  <c r="R467" i="3"/>
  <c r="O467" i="3"/>
  <c r="L467" i="3"/>
  <c r="V468" i="3"/>
  <c r="U468" i="3"/>
  <c r="T468" i="3"/>
  <c r="S468" i="3"/>
  <c r="R468" i="3"/>
  <c r="O468" i="3"/>
  <c r="L468" i="3"/>
  <c r="V469" i="3"/>
  <c r="U469" i="3"/>
  <c r="T469" i="3"/>
  <c r="S469" i="3"/>
  <c r="R469" i="3"/>
  <c r="O469" i="3"/>
  <c r="L469" i="3"/>
  <c r="V470" i="3"/>
  <c r="U470" i="3"/>
  <c r="T470" i="3"/>
  <c r="S470" i="3"/>
  <c r="R470" i="3"/>
  <c r="O470" i="3"/>
  <c r="L470" i="3"/>
  <c r="V471" i="3"/>
  <c r="U471" i="3"/>
  <c r="T471" i="3"/>
  <c r="S471" i="3"/>
  <c r="R471" i="3"/>
  <c r="O471" i="3"/>
  <c r="L471" i="3"/>
  <c r="V472" i="3"/>
  <c r="U472" i="3"/>
  <c r="T472" i="3"/>
  <c r="S472" i="3"/>
  <c r="R472" i="3"/>
  <c r="O472" i="3"/>
  <c r="L472" i="3"/>
  <c r="V473" i="3"/>
  <c r="U473" i="3"/>
  <c r="T473" i="3"/>
  <c r="S473" i="3"/>
  <c r="R473" i="3"/>
  <c r="O473" i="3"/>
  <c r="L473" i="3"/>
  <c r="V454" i="3"/>
  <c r="U454" i="3"/>
  <c r="T454" i="3"/>
  <c r="S454" i="3"/>
  <c r="R454" i="3"/>
  <c r="O454" i="3"/>
  <c r="L454" i="3"/>
  <c r="V455" i="3"/>
  <c r="U455" i="3"/>
  <c r="T455" i="3"/>
  <c r="S455" i="3"/>
  <c r="R455" i="3"/>
  <c r="O455" i="3"/>
  <c r="L455" i="3"/>
  <c r="V456" i="3"/>
  <c r="U456" i="3"/>
  <c r="T456" i="3"/>
  <c r="S456" i="3"/>
  <c r="R456" i="3"/>
  <c r="O456" i="3"/>
  <c r="L456" i="3"/>
  <c r="V457" i="3"/>
  <c r="U457" i="3"/>
  <c r="T457" i="3"/>
  <c r="S457" i="3"/>
  <c r="R457" i="3"/>
  <c r="O457" i="3"/>
  <c r="L457" i="3"/>
  <c r="V458" i="3"/>
  <c r="U458" i="3"/>
  <c r="T458" i="3"/>
  <c r="S458" i="3"/>
  <c r="R458" i="3"/>
  <c r="O458" i="3"/>
  <c r="L458" i="3"/>
  <c r="V459" i="3"/>
  <c r="U459" i="3"/>
  <c r="T459" i="3"/>
  <c r="S459" i="3"/>
  <c r="R459" i="3"/>
  <c r="O459" i="3"/>
  <c r="L459" i="3"/>
  <c r="V460" i="3"/>
  <c r="U460" i="3"/>
  <c r="T460" i="3"/>
  <c r="S460" i="3"/>
  <c r="R460" i="3"/>
  <c r="O460" i="3"/>
  <c r="L460" i="3"/>
  <c r="V461" i="3"/>
  <c r="U461" i="3"/>
  <c r="T461" i="3"/>
  <c r="S461" i="3"/>
  <c r="R461" i="3"/>
  <c r="O461" i="3"/>
  <c r="L461" i="3"/>
  <c r="V462" i="3"/>
  <c r="U462" i="3"/>
  <c r="T462" i="3"/>
  <c r="S462" i="3"/>
  <c r="R462" i="3"/>
  <c r="O462" i="3"/>
  <c r="L462" i="3"/>
  <c r="V463" i="3"/>
  <c r="U463" i="3"/>
  <c r="T463" i="3"/>
  <c r="S463" i="3"/>
  <c r="R463" i="3"/>
  <c r="O463" i="3"/>
  <c r="L463" i="3"/>
  <c r="V464" i="3"/>
  <c r="U464" i="3"/>
  <c r="T464" i="3"/>
  <c r="S464" i="3"/>
  <c r="R464" i="3"/>
  <c r="O464" i="3"/>
  <c r="L464" i="3"/>
  <c r="V465" i="3"/>
  <c r="U465" i="3"/>
  <c r="T465" i="3"/>
  <c r="S465" i="3"/>
  <c r="R465" i="3"/>
  <c r="O465" i="3"/>
  <c r="L465" i="3"/>
  <c r="V466" i="3"/>
  <c r="U466" i="3"/>
  <c r="T466" i="3"/>
  <c r="S466" i="3"/>
  <c r="R466" i="3"/>
  <c r="O466" i="3"/>
  <c r="L466" i="3"/>
  <c r="V487" i="3"/>
  <c r="U487" i="3"/>
  <c r="T487" i="3"/>
  <c r="S487" i="3"/>
  <c r="R487" i="3"/>
  <c r="O487" i="3"/>
  <c r="L487" i="3"/>
  <c r="V488" i="3"/>
  <c r="U488" i="3"/>
  <c r="T488" i="3"/>
  <c r="S488" i="3"/>
  <c r="R488" i="3"/>
  <c r="O488" i="3"/>
  <c r="L488" i="3"/>
  <c r="V489" i="3"/>
  <c r="U489" i="3"/>
  <c r="T489" i="3"/>
  <c r="S489" i="3"/>
  <c r="R489" i="3"/>
  <c r="O489" i="3"/>
  <c r="L489" i="3"/>
  <c r="V490" i="3"/>
  <c r="U490" i="3"/>
  <c r="T490" i="3"/>
  <c r="S490" i="3"/>
  <c r="R490" i="3"/>
  <c r="O490" i="3"/>
  <c r="L490" i="3"/>
  <c r="V491" i="3"/>
  <c r="U491" i="3"/>
  <c r="T491" i="3"/>
  <c r="S491" i="3"/>
  <c r="R491" i="3"/>
  <c r="O491" i="3"/>
  <c r="L491" i="3"/>
  <c r="V492" i="3"/>
  <c r="U492" i="3"/>
  <c r="T492" i="3"/>
  <c r="S492" i="3"/>
  <c r="R492" i="3"/>
  <c r="O492" i="3"/>
  <c r="L492" i="3"/>
  <c r="V493" i="3"/>
  <c r="U493" i="3"/>
  <c r="T493" i="3"/>
  <c r="S493" i="3"/>
  <c r="R493" i="3"/>
  <c r="O493" i="3"/>
  <c r="L493" i="3"/>
  <c r="V494" i="3"/>
  <c r="U494" i="3"/>
  <c r="T494" i="3"/>
  <c r="S494" i="3"/>
  <c r="R494" i="3"/>
  <c r="O494" i="3"/>
  <c r="L494" i="3"/>
  <c r="V474" i="3"/>
  <c r="U474" i="3"/>
  <c r="T474" i="3"/>
  <c r="S474" i="3"/>
  <c r="R474" i="3"/>
  <c r="O474" i="3"/>
  <c r="L474" i="3"/>
  <c r="V475" i="3"/>
  <c r="U475" i="3"/>
  <c r="T475" i="3"/>
  <c r="S475" i="3"/>
  <c r="R475" i="3"/>
  <c r="O475" i="3"/>
  <c r="L475" i="3"/>
  <c r="V476" i="3"/>
  <c r="U476" i="3"/>
  <c r="T476" i="3"/>
  <c r="S476" i="3"/>
  <c r="R476" i="3"/>
  <c r="O476" i="3"/>
  <c r="L476" i="3"/>
  <c r="V477" i="3"/>
  <c r="U477" i="3"/>
  <c r="T477" i="3"/>
  <c r="S477" i="3"/>
  <c r="R477" i="3"/>
  <c r="O477" i="3"/>
  <c r="L477" i="3"/>
  <c r="V478" i="3"/>
  <c r="U478" i="3"/>
  <c r="T478" i="3"/>
  <c r="S478" i="3"/>
  <c r="R478" i="3"/>
  <c r="O478" i="3"/>
  <c r="L478" i="3"/>
  <c r="V479" i="3"/>
  <c r="U479" i="3"/>
  <c r="T479" i="3"/>
  <c r="S479" i="3"/>
  <c r="R479" i="3"/>
  <c r="O479" i="3"/>
  <c r="L479" i="3"/>
  <c r="V480" i="3"/>
  <c r="U480" i="3"/>
  <c r="T480" i="3"/>
  <c r="S480" i="3"/>
  <c r="R480" i="3"/>
  <c r="O480" i="3"/>
  <c r="L480" i="3"/>
  <c r="V481" i="3"/>
  <c r="U481" i="3"/>
  <c r="T481" i="3"/>
  <c r="S481" i="3"/>
  <c r="R481" i="3"/>
  <c r="O481" i="3"/>
  <c r="L481" i="3"/>
  <c r="V482" i="3"/>
  <c r="U482" i="3"/>
  <c r="T482" i="3"/>
  <c r="S482" i="3"/>
  <c r="R482" i="3"/>
  <c r="O482" i="3"/>
  <c r="L482" i="3"/>
  <c r="V483" i="3"/>
  <c r="U483" i="3"/>
  <c r="T483" i="3"/>
  <c r="S483" i="3"/>
  <c r="R483" i="3"/>
  <c r="O483" i="3"/>
  <c r="L483" i="3"/>
  <c r="V484" i="3"/>
  <c r="U484" i="3"/>
  <c r="T484" i="3"/>
  <c r="S484" i="3"/>
  <c r="R484" i="3"/>
  <c r="O484" i="3"/>
  <c r="L484" i="3"/>
  <c r="V485" i="3"/>
  <c r="U485" i="3"/>
  <c r="T485" i="3"/>
  <c r="S485" i="3"/>
  <c r="R485" i="3"/>
  <c r="O485" i="3"/>
  <c r="L485" i="3"/>
  <c r="V486" i="3"/>
  <c r="U486" i="3"/>
  <c r="T486" i="3"/>
  <c r="S486" i="3"/>
  <c r="R486" i="3"/>
  <c r="O486" i="3"/>
  <c r="L486" i="3"/>
  <c r="V512" i="3"/>
  <c r="U512" i="3"/>
  <c r="T512" i="3"/>
  <c r="S512" i="3"/>
  <c r="R512" i="3"/>
  <c r="O512" i="3"/>
  <c r="L512" i="3"/>
  <c r="V513" i="3"/>
  <c r="U513" i="3"/>
  <c r="T513" i="3"/>
  <c r="S513" i="3"/>
  <c r="R513" i="3"/>
  <c r="O513" i="3"/>
  <c r="L513" i="3"/>
  <c r="V514" i="3"/>
  <c r="U514" i="3"/>
  <c r="T514" i="3"/>
  <c r="S514" i="3"/>
  <c r="R514" i="3"/>
  <c r="O514" i="3"/>
  <c r="L514" i="3"/>
  <c r="V515" i="3"/>
  <c r="U515" i="3"/>
  <c r="T515" i="3"/>
  <c r="S515" i="3"/>
  <c r="R515" i="3"/>
  <c r="O515" i="3"/>
  <c r="L515" i="3"/>
  <c r="V516" i="3"/>
  <c r="U516" i="3"/>
  <c r="T516" i="3"/>
  <c r="S516" i="3"/>
  <c r="R516" i="3"/>
  <c r="O516" i="3"/>
  <c r="L516" i="3"/>
  <c r="V517" i="3"/>
  <c r="U517" i="3"/>
  <c r="T517" i="3"/>
  <c r="S517" i="3"/>
  <c r="R517" i="3"/>
  <c r="O517" i="3"/>
  <c r="L517" i="3"/>
  <c r="V518" i="3"/>
  <c r="U518" i="3"/>
  <c r="T518" i="3"/>
  <c r="S518" i="3"/>
  <c r="R518" i="3"/>
  <c r="O518" i="3"/>
  <c r="L518" i="3"/>
  <c r="V519" i="3"/>
  <c r="U519" i="3"/>
  <c r="T519" i="3"/>
  <c r="S519" i="3"/>
  <c r="R519" i="3"/>
  <c r="O519" i="3"/>
  <c r="L519" i="3"/>
  <c r="V520" i="3"/>
  <c r="U520" i="3"/>
  <c r="T520" i="3"/>
  <c r="S520" i="3"/>
  <c r="R520" i="3"/>
  <c r="O520" i="3"/>
  <c r="L520" i="3"/>
  <c r="V495" i="3"/>
  <c r="U495" i="3"/>
  <c r="T495" i="3"/>
  <c r="S495" i="3"/>
  <c r="R495" i="3"/>
  <c r="O495" i="3"/>
  <c r="L495" i="3"/>
  <c r="V496" i="3"/>
  <c r="U496" i="3"/>
  <c r="T496" i="3"/>
  <c r="S496" i="3"/>
  <c r="R496" i="3"/>
  <c r="O496" i="3"/>
  <c r="L496" i="3"/>
  <c r="V497" i="3"/>
  <c r="U497" i="3"/>
  <c r="T497" i="3"/>
  <c r="S497" i="3"/>
  <c r="R497" i="3"/>
  <c r="O497" i="3"/>
  <c r="L497" i="3"/>
  <c r="V498" i="3"/>
  <c r="U498" i="3"/>
  <c r="T498" i="3"/>
  <c r="S498" i="3"/>
  <c r="R498" i="3"/>
  <c r="O498" i="3"/>
  <c r="L498" i="3"/>
  <c r="V499" i="3"/>
  <c r="U499" i="3"/>
  <c r="T499" i="3"/>
  <c r="S499" i="3"/>
  <c r="R499" i="3"/>
  <c r="O499" i="3"/>
  <c r="L499" i="3"/>
  <c r="V500" i="3"/>
  <c r="U500" i="3"/>
  <c r="T500" i="3"/>
  <c r="S500" i="3"/>
  <c r="R500" i="3"/>
  <c r="O500" i="3"/>
  <c r="L500" i="3"/>
  <c r="V501" i="3"/>
  <c r="U501" i="3"/>
  <c r="T501" i="3"/>
  <c r="S501" i="3"/>
  <c r="R501" i="3"/>
  <c r="O501" i="3"/>
  <c r="L501" i="3"/>
  <c r="V502" i="3"/>
  <c r="U502" i="3"/>
  <c r="T502" i="3"/>
  <c r="S502" i="3"/>
  <c r="R502" i="3"/>
  <c r="O502" i="3"/>
  <c r="L502" i="3"/>
  <c r="V503" i="3"/>
  <c r="U503" i="3"/>
  <c r="T503" i="3"/>
  <c r="S503" i="3"/>
  <c r="R503" i="3"/>
  <c r="O503" i="3"/>
  <c r="L503" i="3"/>
  <c r="V504" i="3"/>
  <c r="U504" i="3"/>
  <c r="T504" i="3"/>
  <c r="S504" i="3"/>
  <c r="R504" i="3"/>
  <c r="O504" i="3"/>
  <c r="L504" i="3"/>
  <c r="V505" i="3"/>
  <c r="U505" i="3"/>
  <c r="T505" i="3"/>
  <c r="S505" i="3"/>
  <c r="R505" i="3"/>
  <c r="O505" i="3"/>
  <c r="L505" i="3"/>
  <c r="V506" i="3"/>
  <c r="U506" i="3"/>
  <c r="T506" i="3"/>
  <c r="S506" i="3"/>
  <c r="R506" i="3"/>
  <c r="O506" i="3"/>
  <c r="L506" i="3"/>
  <c r="V507" i="3"/>
  <c r="U507" i="3"/>
  <c r="T507" i="3"/>
  <c r="S507" i="3"/>
  <c r="R507" i="3"/>
  <c r="O507" i="3"/>
  <c r="L507" i="3"/>
  <c r="V508" i="3"/>
  <c r="U508" i="3"/>
  <c r="T508" i="3"/>
  <c r="S508" i="3"/>
  <c r="R508" i="3"/>
  <c r="O508" i="3"/>
  <c r="L508" i="3"/>
  <c r="V509" i="3"/>
  <c r="U509" i="3"/>
  <c r="T509" i="3"/>
  <c r="S509" i="3"/>
  <c r="R509" i="3"/>
  <c r="O509" i="3"/>
  <c r="L509" i="3"/>
  <c r="V510" i="3"/>
  <c r="U510" i="3"/>
  <c r="T510" i="3"/>
  <c r="S510" i="3"/>
  <c r="R510" i="3"/>
  <c r="O510" i="3"/>
  <c r="L510" i="3"/>
  <c r="V511" i="3"/>
  <c r="U511" i="3"/>
  <c r="T511" i="3"/>
  <c r="S511" i="3"/>
  <c r="R511" i="3"/>
  <c r="O511" i="3"/>
  <c r="L511" i="3"/>
  <c r="V521" i="3"/>
  <c r="U521" i="3"/>
  <c r="T521" i="3"/>
  <c r="S521" i="3"/>
  <c r="R521" i="3"/>
  <c r="O521" i="3"/>
  <c r="L521" i="3"/>
  <c r="V522" i="3"/>
  <c r="U522" i="3"/>
  <c r="T522" i="3"/>
  <c r="S522" i="3"/>
  <c r="R522" i="3"/>
  <c r="O522" i="3"/>
  <c r="L522" i="3"/>
  <c r="V523" i="3"/>
  <c r="U523" i="3"/>
  <c r="T523" i="3"/>
  <c r="S523" i="3"/>
  <c r="R523" i="3"/>
  <c r="O523" i="3"/>
  <c r="L523" i="3"/>
  <c r="V524" i="3"/>
  <c r="U524" i="3"/>
  <c r="T524" i="3"/>
  <c r="S524" i="3"/>
  <c r="R524" i="3"/>
  <c r="O524" i="3"/>
  <c r="L524" i="3"/>
  <c r="V525" i="3"/>
  <c r="U525" i="3"/>
  <c r="T525" i="3"/>
  <c r="S525" i="3"/>
  <c r="O525" i="3"/>
  <c r="R525" i="3" s="1"/>
  <c r="L525" i="3"/>
  <c r="V526" i="3"/>
  <c r="U526" i="3"/>
  <c r="T526" i="3"/>
  <c r="S526" i="3"/>
  <c r="R526" i="3"/>
  <c r="O526" i="3"/>
  <c r="L526" i="3"/>
  <c r="V527" i="3"/>
  <c r="U527" i="3"/>
  <c r="T527" i="3"/>
  <c r="S527" i="3"/>
  <c r="R527" i="3"/>
  <c r="O527" i="3"/>
  <c r="L527" i="3"/>
  <c r="V528" i="3"/>
  <c r="U528" i="3"/>
  <c r="T528" i="3"/>
  <c r="S528" i="3"/>
  <c r="R528" i="3"/>
  <c r="O528" i="3"/>
  <c r="L528" i="3"/>
  <c r="V529" i="3"/>
  <c r="U529" i="3"/>
  <c r="T529" i="3"/>
  <c r="S529" i="3"/>
  <c r="R529" i="3"/>
  <c r="O529" i="3"/>
  <c r="L529" i="3"/>
  <c r="V530" i="3"/>
  <c r="U530" i="3"/>
  <c r="T530" i="3"/>
  <c r="S530" i="3"/>
  <c r="R530" i="3"/>
  <c r="O530" i="3"/>
  <c r="L530" i="3"/>
  <c r="V531" i="3"/>
  <c r="U531" i="3"/>
  <c r="T531" i="3"/>
  <c r="S531" i="3"/>
  <c r="R531" i="3"/>
  <c r="O531" i="3"/>
  <c r="L531" i="3"/>
  <c r="V532" i="3"/>
  <c r="U532" i="3"/>
  <c r="T532" i="3"/>
  <c r="S532" i="3"/>
  <c r="R532" i="3"/>
  <c r="O532" i="3"/>
  <c r="L532" i="3"/>
  <c r="V538" i="3"/>
  <c r="U538" i="3"/>
  <c r="T538" i="3"/>
  <c r="S538" i="3"/>
  <c r="R538" i="3"/>
  <c r="O538" i="3"/>
  <c r="L538" i="3"/>
  <c r="V539" i="3"/>
  <c r="U539" i="3"/>
  <c r="T539" i="3"/>
  <c r="S539" i="3"/>
  <c r="R539" i="3"/>
  <c r="O539" i="3"/>
  <c r="L539" i="3"/>
  <c r="V540" i="3"/>
  <c r="U540" i="3"/>
  <c r="T540" i="3"/>
  <c r="S540" i="3"/>
  <c r="R540" i="3"/>
  <c r="O540" i="3"/>
  <c r="L540" i="3"/>
  <c r="V541" i="3"/>
  <c r="U541" i="3"/>
  <c r="T541" i="3"/>
  <c r="S541" i="3"/>
  <c r="R541" i="3"/>
  <c r="O541" i="3"/>
  <c r="L541" i="3"/>
  <c r="V542" i="3"/>
  <c r="U542" i="3"/>
  <c r="T542" i="3"/>
  <c r="S542" i="3"/>
  <c r="R542" i="3"/>
  <c r="O542" i="3"/>
  <c r="L542" i="3"/>
  <c r="V543" i="3"/>
  <c r="U543" i="3"/>
  <c r="T543" i="3"/>
  <c r="S543" i="3"/>
  <c r="R543" i="3"/>
  <c r="O543" i="3"/>
  <c r="L543" i="3"/>
  <c r="V533" i="3"/>
  <c r="U533" i="3"/>
  <c r="T533" i="3"/>
  <c r="S533" i="3"/>
  <c r="R533" i="3"/>
  <c r="O533" i="3"/>
  <c r="L533" i="3"/>
  <c r="V534" i="3"/>
  <c r="U534" i="3"/>
  <c r="T534" i="3"/>
  <c r="S534" i="3"/>
  <c r="R534" i="3"/>
  <c r="O534" i="3"/>
  <c r="L534" i="3"/>
  <c r="V535" i="3"/>
  <c r="U535" i="3"/>
  <c r="T535" i="3"/>
  <c r="S535" i="3"/>
  <c r="R535" i="3"/>
  <c r="O535" i="3"/>
  <c r="L535" i="3"/>
  <c r="V536" i="3"/>
  <c r="U536" i="3"/>
  <c r="T536" i="3"/>
  <c r="S536" i="3"/>
  <c r="R536" i="3"/>
  <c r="O536" i="3"/>
  <c r="L536" i="3"/>
  <c r="V537" i="3"/>
  <c r="U537" i="3"/>
  <c r="T537" i="3"/>
  <c r="S537" i="3"/>
  <c r="R537" i="3"/>
  <c r="O537" i="3"/>
  <c r="L537" i="3"/>
  <c r="V558" i="3"/>
  <c r="U558" i="3"/>
  <c r="T558" i="3"/>
  <c r="S558" i="3"/>
  <c r="R558" i="3"/>
  <c r="O558" i="3"/>
  <c r="L558" i="3"/>
  <c r="V559" i="3"/>
  <c r="U559" i="3"/>
  <c r="T559" i="3"/>
  <c r="S559" i="3"/>
  <c r="R559" i="3"/>
  <c r="O559" i="3"/>
  <c r="L559" i="3"/>
  <c r="V560" i="3"/>
  <c r="U560" i="3"/>
  <c r="T560" i="3"/>
  <c r="S560" i="3"/>
  <c r="R560" i="3"/>
  <c r="O560" i="3"/>
  <c r="L560" i="3"/>
  <c r="V561" i="3"/>
  <c r="U561" i="3"/>
  <c r="T561" i="3"/>
  <c r="S561" i="3"/>
  <c r="R561" i="3"/>
  <c r="O561" i="3"/>
  <c r="L561" i="3"/>
  <c r="V562" i="3"/>
  <c r="U562" i="3"/>
  <c r="T562" i="3"/>
  <c r="S562" i="3"/>
  <c r="R562" i="3"/>
  <c r="O562" i="3"/>
  <c r="L562" i="3"/>
  <c r="V563" i="3"/>
  <c r="U563" i="3"/>
  <c r="T563" i="3"/>
  <c r="S563" i="3"/>
  <c r="R563" i="3"/>
  <c r="O563" i="3"/>
  <c r="L563" i="3"/>
  <c r="V564" i="3"/>
  <c r="U564" i="3"/>
  <c r="T564" i="3"/>
  <c r="S564" i="3"/>
  <c r="R564" i="3"/>
  <c r="O564" i="3"/>
  <c r="L564" i="3"/>
  <c r="V565" i="3"/>
  <c r="U565" i="3"/>
  <c r="T565" i="3"/>
  <c r="S565" i="3"/>
  <c r="R565" i="3"/>
  <c r="O565" i="3"/>
  <c r="L565" i="3"/>
  <c r="V544" i="3"/>
  <c r="U544" i="3"/>
  <c r="T544" i="3"/>
  <c r="S544" i="3"/>
  <c r="O544" i="3"/>
  <c r="R544" i="3" s="1"/>
  <c r="L544" i="3"/>
  <c r="V545" i="3"/>
  <c r="U545" i="3"/>
  <c r="T545" i="3"/>
  <c r="S545" i="3"/>
  <c r="R545" i="3"/>
  <c r="O545" i="3"/>
  <c r="L545" i="3"/>
  <c r="V546" i="3"/>
  <c r="U546" i="3"/>
  <c r="T546" i="3"/>
  <c r="S546" i="3"/>
  <c r="R546" i="3"/>
  <c r="O546" i="3"/>
  <c r="L546" i="3"/>
  <c r="V547" i="3"/>
  <c r="U547" i="3"/>
  <c r="T547" i="3"/>
  <c r="S547" i="3"/>
  <c r="R547" i="3"/>
  <c r="O547" i="3"/>
  <c r="L547" i="3"/>
  <c r="V548" i="3"/>
  <c r="U548" i="3"/>
  <c r="T548" i="3"/>
  <c r="S548" i="3"/>
  <c r="R548" i="3"/>
  <c r="O548" i="3"/>
  <c r="L548" i="3"/>
  <c r="V549" i="3"/>
  <c r="U549" i="3"/>
  <c r="T549" i="3"/>
  <c r="S549" i="3"/>
  <c r="R549" i="3"/>
  <c r="O549" i="3"/>
  <c r="L549" i="3"/>
  <c r="V550" i="3"/>
  <c r="U550" i="3"/>
  <c r="T550" i="3"/>
  <c r="S550" i="3"/>
  <c r="R550" i="3"/>
  <c r="O550" i="3"/>
  <c r="L550" i="3"/>
  <c r="V551" i="3"/>
  <c r="U551" i="3"/>
  <c r="T551" i="3"/>
  <c r="S551" i="3"/>
  <c r="R551" i="3"/>
  <c r="O551" i="3"/>
  <c r="L551" i="3"/>
  <c r="V552" i="3"/>
  <c r="U552" i="3"/>
  <c r="T552" i="3"/>
  <c r="S552" i="3"/>
  <c r="R552" i="3"/>
  <c r="O552" i="3"/>
  <c r="L552" i="3"/>
  <c r="V553" i="3"/>
  <c r="U553" i="3"/>
  <c r="T553" i="3"/>
  <c r="S553" i="3"/>
  <c r="R553" i="3"/>
  <c r="O553" i="3"/>
  <c r="L553" i="3"/>
  <c r="V554" i="3"/>
  <c r="U554" i="3"/>
  <c r="T554" i="3"/>
  <c r="S554" i="3"/>
  <c r="R554" i="3"/>
  <c r="O554" i="3"/>
  <c r="L554" i="3"/>
  <c r="V555" i="3"/>
  <c r="U555" i="3"/>
  <c r="T555" i="3"/>
  <c r="S555" i="3"/>
  <c r="R555" i="3"/>
  <c r="O555" i="3"/>
  <c r="L555" i="3"/>
  <c r="V556" i="3"/>
  <c r="U556" i="3"/>
  <c r="T556" i="3"/>
  <c r="S556" i="3"/>
  <c r="O556" i="3"/>
  <c r="R556" i="3" s="1"/>
  <c r="L556" i="3"/>
  <c r="V557" i="3"/>
  <c r="U557" i="3"/>
  <c r="T557" i="3"/>
  <c r="S557" i="3"/>
  <c r="R557" i="3"/>
  <c r="O557" i="3"/>
  <c r="L557" i="3"/>
  <c r="V579" i="3"/>
  <c r="U579" i="3"/>
  <c r="T579" i="3"/>
  <c r="S579" i="3"/>
  <c r="R579" i="3"/>
  <c r="O579" i="3"/>
  <c r="L579" i="3"/>
  <c r="V580" i="3"/>
  <c r="U580" i="3"/>
  <c r="T580" i="3"/>
  <c r="S580" i="3"/>
  <c r="R580" i="3"/>
  <c r="O580" i="3"/>
  <c r="L580" i="3"/>
  <c r="V581" i="3"/>
  <c r="U581" i="3"/>
  <c r="T581" i="3"/>
  <c r="S581" i="3"/>
  <c r="R581" i="3"/>
  <c r="O581" i="3"/>
  <c r="L581" i="3"/>
  <c r="V582" i="3"/>
  <c r="U582" i="3"/>
  <c r="T582" i="3"/>
  <c r="S582" i="3"/>
  <c r="R582" i="3"/>
  <c r="O582" i="3"/>
  <c r="L582" i="3"/>
  <c r="V583" i="3"/>
  <c r="U583" i="3"/>
  <c r="T583" i="3"/>
  <c r="S583" i="3"/>
  <c r="R583" i="3"/>
  <c r="O583" i="3"/>
  <c r="L583" i="3"/>
  <c r="V584" i="3"/>
  <c r="U584" i="3"/>
  <c r="T584" i="3"/>
  <c r="S584" i="3"/>
  <c r="R584" i="3"/>
  <c r="O584" i="3"/>
  <c r="L584" i="3"/>
  <c r="V585" i="3"/>
  <c r="U585" i="3"/>
  <c r="T585" i="3"/>
  <c r="S585" i="3"/>
  <c r="R585" i="3"/>
  <c r="O585" i="3"/>
  <c r="L585" i="3"/>
  <c r="V586" i="3"/>
  <c r="U586" i="3"/>
  <c r="T586" i="3"/>
  <c r="S586" i="3"/>
  <c r="R586" i="3"/>
  <c r="O586" i="3"/>
  <c r="L586" i="3"/>
  <c r="V566" i="3"/>
  <c r="U566" i="3"/>
  <c r="T566" i="3"/>
  <c r="S566" i="3"/>
  <c r="R566" i="3"/>
  <c r="O566" i="3"/>
  <c r="L566" i="3"/>
  <c r="V567" i="3"/>
  <c r="U567" i="3"/>
  <c r="T567" i="3"/>
  <c r="S567" i="3"/>
  <c r="R567" i="3"/>
  <c r="O567" i="3"/>
  <c r="L567" i="3"/>
  <c r="V568" i="3"/>
  <c r="U568" i="3"/>
  <c r="T568" i="3"/>
  <c r="S568" i="3"/>
  <c r="R568" i="3"/>
  <c r="O568" i="3"/>
  <c r="L568" i="3"/>
  <c r="V569" i="3"/>
  <c r="U569" i="3"/>
  <c r="T569" i="3"/>
  <c r="S569" i="3"/>
  <c r="R569" i="3"/>
  <c r="O569" i="3"/>
  <c r="L569" i="3"/>
  <c r="V570" i="3"/>
  <c r="U570" i="3"/>
  <c r="T570" i="3"/>
  <c r="S570" i="3"/>
  <c r="R570" i="3"/>
  <c r="O570" i="3"/>
  <c r="L570" i="3"/>
  <c r="V571" i="3"/>
  <c r="U571" i="3"/>
  <c r="T571" i="3"/>
  <c r="S571" i="3"/>
  <c r="R571" i="3"/>
  <c r="O571" i="3"/>
  <c r="L571" i="3"/>
  <c r="V572" i="3"/>
  <c r="U572" i="3"/>
  <c r="T572" i="3"/>
  <c r="S572" i="3"/>
  <c r="R572" i="3"/>
  <c r="O572" i="3"/>
  <c r="L572" i="3"/>
  <c r="V573" i="3"/>
  <c r="U573" i="3"/>
  <c r="T573" i="3"/>
  <c r="S573" i="3"/>
  <c r="R573" i="3"/>
  <c r="O573" i="3"/>
  <c r="L573" i="3"/>
  <c r="V574" i="3"/>
  <c r="U574" i="3"/>
  <c r="T574" i="3"/>
  <c r="S574" i="3"/>
  <c r="R574" i="3"/>
  <c r="O574" i="3"/>
  <c r="L574" i="3"/>
  <c r="V575" i="3"/>
  <c r="U575" i="3"/>
  <c r="T575" i="3"/>
  <c r="S575" i="3"/>
  <c r="O575" i="3"/>
  <c r="R575" i="3" s="1"/>
  <c r="L575" i="3"/>
  <c r="V576" i="3"/>
  <c r="U576" i="3"/>
  <c r="T576" i="3"/>
  <c r="S576" i="3"/>
  <c r="O576" i="3"/>
  <c r="R576" i="3" s="1"/>
  <c r="L576" i="3"/>
  <c r="V577" i="3"/>
  <c r="U577" i="3"/>
  <c r="T577" i="3"/>
  <c r="S577" i="3"/>
  <c r="O577" i="3"/>
  <c r="R577" i="3" s="1"/>
  <c r="L577" i="3"/>
  <c r="V578" i="3"/>
  <c r="U578" i="3"/>
  <c r="T578" i="3"/>
  <c r="S578" i="3"/>
  <c r="R578" i="3"/>
  <c r="O578" i="3"/>
  <c r="L578" i="3"/>
  <c r="V599" i="3"/>
  <c r="U599" i="3"/>
  <c r="T599" i="3"/>
  <c r="S599" i="3"/>
  <c r="R599" i="3"/>
  <c r="O599" i="3"/>
  <c r="L599" i="3"/>
  <c r="V600" i="3"/>
  <c r="U600" i="3"/>
  <c r="T600" i="3"/>
  <c r="S600" i="3"/>
  <c r="R600" i="3"/>
  <c r="O600" i="3"/>
  <c r="L600" i="3"/>
  <c r="V601" i="3"/>
  <c r="U601" i="3"/>
  <c r="T601" i="3"/>
  <c r="S601" i="3"/>
  <c r="R601" i="3"/>
  <c r="O601" i="3"/>
  <c r="L601" i="3"/>
  <c r="V602" i="3"/>
  <c r="U602" i="3"/>
  <c r="T602" i="3"/>
  <c r="S602" i="3"/>
  <c r="R602" i="3"/>
  <c r="O602" i="3"/>
  <c r="L602" i="3"/>
  <c r="V603" i="3"/>
  <c r="U603" i="3"/>
  <c r="T603" i="3"/>
  <c r="S603" i="3"/>
  <c r="R603" i="3"/>
  <c r="O603" i="3"/>
  <c r="L603" i="3"/>
  <c r="V604" i="3"/>
  <c r="U604" i="3"/>
  <c r="T604" i="3"/>
  <c r="S604" i="3"/>
  <c r="R604" i="3"/>
  <c r="O604" i="3"/>
  <c r="L604" i="3"/>
  <c r="V605" i="3"/>
  <c r="U605" i="3"/>
  <c r="T605" i="3"/>
  <c r="S605" i="3"/>
  <c r="R605" i="3"/>
  <c r="O605" i="3"/>
  <c r="L605" i="3"/>
  <c r="V606" i="3"/>
  <c r="U606" i="3"/>
  <c r="T606" i="3"/>
  <c r="S606" i="3"/>
  <c r="R606" i="3"/>
  <c r="O606" i="3"/>
  <c r="L606" i="3"/>
  <c r="V587" i="3"/>
  <c r="U587" i="3"/>
  <c r="T587" i="3"/>
  <c r="S587" i="3"/>
  <c r="R587" i="3"/>
  <c r="O587" i="3"/>
  <c r="L587" i="3"/>
  <c r="V588" i="3"/>
  <c r="U588" i="3"/>
  <c r="T588" i="3"/>
  <c r="S588" i="3"/>
  <c r="R588" i="3"/>
  <c r="O588" i="3"/>
  <c r="L588" i="3"/>
  <c r="V589" i="3"/>
  <c r="U589" i="3"/>
  <c r="T589" i="3"/>
  <c r="S589" i="3"/>
  <c r="R589" i="3"/>
  <c r="O589" i="3"/>
  <c r="L589" i="3"/>
  <c r="V590" i="3"/>
  <c r="U590" i="3"/>
  <c r="T590" i="3"/>
  <c r="S590" i="3"/>
  <c r="R590" i="3"/>
  <c r="O590" i="3"/>
  <c r="L590" i="3"/>
  <c r="V591" i="3"/>
  <c r="U591" i="3"/>
  <c r="T591" i="3"/>
  <c r="S591" i="3"/>
  <c r="R591" i="3"/>
  <c r="O591" i="3"/>
  <c r="L591" i="3"/>
  <c r="V592" i="3"/>
  <c r="U592" i="3"/>
  <c r="T592" i="3"/>
  <c r="S592" i="3"/>
  <c r="R592" i="3"/>
  <c r="O592" i="3"/>
  <c r="L592" i="3"/>
  <c r="V593" i="3"/>
  <c r="U593" i="3"/>
  <c r="T593" i="3"/>
  <c r="S593" i="3"/>
  <c r="R593" i="3"/>
  <c r="O593" i="3"/>
  <c r="L593" i="3"/>
  <c r="V594" i="3"/>
  <c r="U594" i="3"/>
  <c r="T594" i="3"/>
  <c r="S594" i="3"/>
  <c r="R594" i="3"/>
  <c r="O594" i="3"/>
  <c r="L594" i="3"/>
  <c r="V595" i="3"/>
  <c r="U595" i="3"/>
  <c r="T595" i="3"/>
  <c r="S595" i="3"/>
  <c r="R595" i="3"/>
  <c r="O595" i="3"/>
  <c r="L595" i="3"/>
  <c r="V596" i="3"/>
  <c r="U596" i="3"/>
  <c r="T596" i="3"/>
  <c r="S596" i="3"/>
  <c r="R596" i="3"/>
  <c r="O596" i="3"/>
  <c r="L596" i="3"/>
  <c r="V597" i="3"/>
  <c r="U597" i="3"/>
  <c r="T597" i="3"/>
  <c r="S597" i="3"/>
  <c r="R597" i="3"/>
  <c r="O597" i="3"/>
  <c r="L597" i="3"/>
  <c r="V598" i="3"/>
  <c r="U598" i="3"/>
  <c r="T598" i="3"/>
  <c r="S598" i="3"/>
  <c r="R598" i="3"/>
  <c r="O598" i="3"/>
  <c r="L598" i="3"/>
  <c r="V607" i="3"/>
  <c r="U607" i="3"/>
  <c r="T607" i="3"/>
  <c r="S607" i="3"/>
  <c r="R607" i="3"/>
  <c r="O607" i="3"/>
  <c r="L607" i="3"/>
  <c r="V608" i="3"/>
  <c r="U608" i="3"/>
  <c r="T608" i="3"/>
  <c r="S608" i="3"/>
  <c r="R608" i="3"/>
  <c r="O608" i="3"/>
  <c r="L608" i="3"/>
  <c r="V609" i="3"/>
  <c r="U609" i="3"/>
  <c r="T609" i="3"/>
  <c r="S609" i="3"/>
  <c r="R609" i="3"/>
  <c r="O609" i="3"/>
  <c r="L609" i="3"/>
  <c r="V610" i="3"/>
  <c r="U610" i="3"/>
  <c r="T610" i="3"/>
  <c r="S610" i="3"/>
  <c r="R610" i="3"/>
  <c r="O610" i="3"/>
  <c r="L610" i="3"/>
  <c r="V611" i="3"/>
  <c r="U611" i="3"/>
  <c r="T611" i="3"/>
  <c r="S611" i="3"/>
  <c r="R611" i="3"/>
  <c r="O611" i="3"/>
  <c r="L611" i="3"/>
  <c r="V612" i="3"/>
  <c r="U612" i="3"/>
  <c r="T612" i="3"/>
  <c r="S612" i="3"/>
  <c r="R612" i="3"/>
  <c r="O612" i="3"/>
  <c r="L612" i="3"/>
  <c r="V613" i="3"/>
  <c r="U613" i="3"/>
  <c r="T613" i="3"/>
  <c r="S613" i="3"/>
  <c r="R613" i="3"/>
  <c r="O613" i="3"/>
  <c r="L613" i="3"/>
  <c r="V614" i="3"/>
  <c r="U614" i="3"/>
  <c r="T614" i="3"/>
  <c r="S614" i="3"/>
  <c r="R614" i="3"/>
  <c r="O614" i="3"/>
  <c r="L614" i="3"/>
  <c r="V615" i="3"/>
  <c r="U615" i="3"/>
  <c r="T615" i="3"/>
  <c r="S615" i="3"/>
  <c r="R615" i="3"/>
  <c r="O615" i="3"/>
  <c r="L615" i="3"/>
  <c r="V616" i="3"/>
  <c r="U616" i="3"/>
  <c r="T616" i="3"/>
  <c r="S616" i="3"/>
  <c r="R616" i="3"/>
  <c r="O616" i="3"/>
  <c r="L616" i="3"/>
  <c r="V617" i="3"/>
  <c r="U617" i="3"/>
  <c r="T617" i="3"/>
  <c r="S617" i="3"/>
  <c r="R617" i="3"/>
  <c r="O617" i="3"/>
  <c r="L617" i="3"/>
  <c r="V618" i="3"/>
  <c r="U618" i="3"/>
  <c r="T618" i="3"/>
  <c r="S618" i="3"/>
  <c r="R618" i="3"/>
  <c r="O618" i="3"/>
  <c r="L618" i="3"/>
  <c r="V619" i="3"/>
  <c r="U619" i="3"/>
  <c r="T619" i="3"/>
  <c r="S619" i="3"/>
  <c r="R619" i="3"/>
  <c r="O619" i="3"/>
  <c r="L619" i="3"/>
  <c r="V620" i="3"/>
  <c r="U620" i="3"/>
  <c r="T620" i="3"/>
  <c r="S620" i="3"/>
  <c r="R620" i="3"/>
  <c r="O620" i="3"/>
  <c r="L620" i="3"/>
  <c r="V621" i="3"/>
  <c r="U621" i="3"/>
  <c r="T621" i="3"/>
  <c r="S621" i="3"/>
  <c r="R621" i="3"/>
  <c r="O621" i="3"/>
  <c r="L621" i="3"/>
  <c r="V622" i="3"/>
  <c r="U622" i="3"/>
  <c r="T622" i="3"/>
  <c r="S622" i="3"/>
  <c r="R622" i="3"/>
  <c r="O622" i="3"/>
  <c r="L622" i="3"/>
  <c r="V623" i="3"/>
  <c r="U623" i="3"/>
  <c r="T623" i="3"/>
  <c r="S623" i="3"/>
  <c r="R623" i="3"/>
  <c r="O623" i="3"/>
  <c r="L623" i="3"/>
  <c r="V624" i="3"/>
  <c r="U624" i="3"/>
  <c r="T624" i="3"/>
  <c r="S624" i="3"/>
  <c r="R624" i="3"/>
  <c r="O624" i="3"/>
  <c r="L624" i="3"/>
  <c r="V625" i="3"/>
  <c r="U625" i="3"/>
  <c r="T625" i="3"/>
  <c r="S625" i="3"/>
  <c r="R625" i="3"/>
  <c r="O625" i="3"/>
  <c r="L625" i="3"/>
  <c r="V626" i="3"/>
  <c r="U626" i="3"/>
  <c r="T626" i="3"/>
  <c r="S626" i="3"/>
  <c r="R626" i="3"/>
  <c r="O626" i="3"/>
  <c r="L626" i="3"/>
  <c r="V627" i="3"/>
  <c r="U627" i="3"/>
  <c r="T627" i="3"/>
  <c r="S627" i="3"/>
  <c r="R627" i="3"/>
  <c r="O627" i="3"/>
  <c r="L627" i="3"/>
  <c r="V628" i="3"/>
  <c r="U628" i="3"/>
  <c r="T628" i="3"/>
  <c r="S628" i="3"/>
  <c r="R628" i="3"/>
  <c r="O628" i="3"/>
  <c r="L628" i="3"/>
  <c r="V629" i="3"/>
  <c r="U629" i="3"/>
  <c r="T629" i="3"/>
  <c r="S629" i="3"/>
  <c r="R629" i="3"/>
  <c r="O629" i="3"/>
  <c r="L629" i="3"/>
  <c r="V630" i="3"/>
  <c r="U630" i="3"/>
  <c r="T630" i="3"/>
  <c r="S630" i="3"/>
  <c r="O630" i="3"/>
  <c r="R630" i="3" s="1"/>
  <c r="L630" i="3"/>
  <c r="V631" i="3"/>
  <c r="U631" i="3"/>
  <c r="T631" i="3"/>
  <c r="S631" i="3"/>
  <c r="R631" i="3"/>
  <c r="O631" i="3"/>
  <c r="L631" i="3"/>
  <c r="V632" i="3"/>
  <c r="U632" i="3"/>
  <c r="T632" i="3"/>
  <c r="S632" i="3"/>
  <c r="R632" i="3"/>
  <c r="O632" i="3"/>
  <c r="L632" i="3"/>
  <c r="V639" i="3"/>
  <c r="U639" i="3"/>
  <c r="T639" i="3"/>
  <c r="S639" i="3"/>
  <c r="R639" i="3"/>
  <c r="O639" i="3"/>
  <c r="L639" i="3"/>
  <c r="V640" i="3"/>
  <c r="U640" i="3"/>
  <c r="T640" i="3"/>
  <c r="S640" i="3"/>
  <c r="R640" i="3"/>
  <c r="O640" i="3"/>
  <c r="L640" i="3"/>
  <c r="V641" i="3"/>
  <c r="U641" i="3"/>
  <c r="T641" i="3"/>
  <c r="S641" i="3"/>
  <c r="R641" i="3"/>
  <c r="O641" i="3"/>
  <c r="L641" i="3"/>
  <c r="V642" i="3"/>
  <c r="U642" i="3"/>
  <c r="T642" i="3"/>
  <c r="S642" i="3"/>
  <c r="R642" i="3"/>
  <c r="O642" i="3"/>
  <c r="L642" i="3"/>
  <c r="V643" i="3"/>
  <c r="U643" i="3"/>
  <c r="T643" i="3"/>
  <c r="S643" i="3"/>
  <c r="R643" i="3"/>
  <c r="O643" i="3"/>
  <c r="L643" i="3"/>
  <c r="V644" i="3"/>
  <c r="U644" i="3"/>
  <c r="T644" i="3"/>
  <c r="S644" i="3"/>
  <c r="R644" i="3"/>
  <c r="O644" i="3"/>
  <c r="L644" i="3"/>
  <c r="V645" i="3"/>
  <c r="U645" i="3"/>
  <c r="T645" i="3"/>
  <c r="S645" i="3"/>
  <c r="R645" i="3"/>
  <c r="O645" i="3"/>
  <c r="L645" i="3"/>
  <c r="V633" i="3"/>
  <c r="U633" i="3"/>
  <c r="T633" i="3"/>
  <c r="S633" i="3"/>
  <c r="R633" i="3"/>
  <c r="O633" i="3"/>
  <c r="L633" i="3"/>
  <c r="V634" i="3"/>
  <c r="U634" i="3"/>
  <c r="T634" i="3"/>
  <c r="S634" i="3"/>
  <c r="R634" i="3"/>
  <c r="O634" i="3"/>
  <c r="L634" i="3"/>
  <c r="V635" i="3"/>
  <c r="U635" i="3"/>
  <c r="T635" i="3"/>
  <c r="S635" i="3"/>
  <c r="R635" i="3"/>
  <c r="O635" i="3"/>
  <c r="L635" i="3"/>
  <c r="V636" i="3"/>
  <c r="U636" i="3"/>
  <c r="T636" i="3"/>
  <c r="S636" i="3"/>
  <c r="R636" i="3"/>
  <c r="O636" i="3"/>
  <c r="L636" i="3"/>
  <c r="V637" i="3"/>
  <c r="U637" i="3"/>
  <c r="T637" i="3"/>
  <c r="S637" i="3"/>
  <c r="R637" i="3"/>
  <c r="O637" i="3"/>
  <c r="L637" i="3"/>
  <c r="V638" i="3"/>
  <c r="U638" i="3"/>
  <c r="T638" i="3"/>
  <c r="S638" i="3"/>
  <c r="R638" i="3"/>
  <c r="O638" i="3"/>
  <c r="L638" i="3"/>
  <c r="V646" i="3"/>
  <c r="U646" i="3"/>
  <c r="T646" i="3"/>
  <c r="S646" i="3"/>
  <c r="R646" i="3"/>
  <c r="O646" i="3"/>
  <c r="L646" i="3"/>
  <c r="V647" i="3"/>
  <c r="U647" i="3"/>
  <c r="T647" i="3"/>
  <c r="S647" i="3"/>
  <c r="R647" i="3"/>
  <c r="O647" i="3"/>
  <c r="L647" i="3"/>
  <c r="V648" i="3"/>
  <c r="U648" i="3"/>
  <c r="T648" i="3"/>
  <c r="S648" i="3"/>
  <c r="R648" i="3"/>
  <c r="O648" i="3"/>
  <c r="L648" i="3"/>
  <c r="V662" i="3"/>
  <c r="U662" i="3"/>
  <c r="T662" i="3"/>
  <c r="S662" i="3"/>
  <c r="R662" i="3"/>
  <c r="O662" i="3"/>
  <c r="L662" i="3"/>
  <c r="V663" i="3"/>
  <c r="U663" i="3"/>
  <c r="T663" i="3"/>
  <c r="S663" i="3"/>
  <c r="R663" i="3"/>
  <c r="O663" i="3"/>
  <c r="L663" i="3"/>
  <c r="V664" i="3"/>
  <c r="U664" i="3"/>
  <c r="T664" i="3"/>
  <c r="S664" i="3"/>
  <c r="R664" i="3"/>
  <c r="O664" i="3"/>
  <c r="L664" i="3"/>
  <c r="V665" i="3"/>
  <c r="U665" i="3"/>
  <c r="T665" i="3"/>
  <c r="S665" i="3"/>
  <c r="O665" i="3"/>
  <c r="R665" i="3" s="1"/>
  <c r="L665" i="3"/>
  <c r="V666" i="3"/>
  <c r="U666" i="3"/>
  <c r="T666" i="3"/>
  <c r="S666" i="3"/>
  <c r="R666" i="3"/>
  <c r="O666" i="3"/>
  <c r="L666" i="3"/>
  <c r="V667" i="3"/>
  <c r="U667" i="3"/>
  <c r="T667" i="3"/>
  <c r="S667" i="3"/>
  <c r="R667" i="3"/>
  <c r="O667" i="3"/>
  <c r="L667" i="3"/>
  <c r="V668" i="3"/>
  <c r="U668" i="3"/>
  <c r="T668" i="3"/>
  <c r="S668" i="3"/>
  <c r="R668" i="3"/>
  <c r="O668" i="3"/>
  <c r="L668" i="3"/>
  <c r="V669" i="3"/>
  <c r="U669" i="3"/>
  <c r="T669" i="3"/>
  <c r="S669" i="3"/>
  <c r="R669" i="3"/>
  <c r="O669" i="3"/>
  <c r="L669" i="3"/>
  <c r="V670" i="3"/>
  <c r="U670" i="3"/>
  <c r="T670" i="3"/>
  <c r="S670" i="3"/>
  <c r="R670" i="3"/>
  <c r="O670" i="3"/>
  <c r="L670" i="3"/>
  <c r="V649" i="3"/>
  <c r="U649" i="3"/>
  <c r="T649" i="3"/>
  <c r="S649" i="3"/>
  <c r="R649" i="3"/>
  <c r="O649" i="3"/>
  <c r="L649" i="3"/>
  <c r="V650" i="3"/>
  <c r="U650" i="3"/>
  <c r="T650" i="3"/>
  <c r="S650" i="3"/>
  <c r="R650" i="3"/>
  <c r="O650" i="3"/>
  <c r="L650" i="3"/>
  <c r="V651" i="3"/>
  <c r="U651" i="3"/>
  <c r="T651" i="3"/>
  <c r="S651" i="3"/>
  <c r="R651" i="3"/>
  <c r="O651" i="3"/>
  <c r="L651" i="3"/>
  <c r="V652" i="3"/>
  <c r="U652" i="3"/>
  <c r="T652" i="3"/>
  <c r="S652" i="3"/>
  <c r="R652" i="3"/>
  <c r="O652" i="3"/>
  <c r="L652" i="3"/>
  <c r="V653" i="3"/>
  <c r="U653" i="3"/>
  <c r="T653" i="3"/>
  <c r="S653" i="3"/>
  <c r="R653" i="3"/>
  <c r="O653" i="3"/>
  <c r="L653" i="3"/>
  <c r="V654" i="3"/>
  <c r="U654" i="3"/>
  <c r="T654" i="3"/>
  <c r="S654" i="3"/>
  <c r="R654" i="3"/>
  <c r="O654" i="3"/>
  <c r="L654" i="3"/>
  <c r="V655" i="3"/>
  <c r="U655" i="3"/>
  <c r="T655" i="3"/>
  <c r="S655" i="3"/>
  <c r="R655" i="3"/>
  <c r="O655" i="3"/>
  <c r="L655" i="3"/>
  <c r="V656" i="3"/>
  <c r="U656" i="3"/>
  <c r="T656" i="3"/>
  <c r="S656" i="3"/>
  <c r="R656" i="3"/>
  <c r="O656" i="3"/>
  <c r="L656" i="3"/>
  <c r="V657" i="3"/>
  <c r="U657" i="3"/>
  <c r="T657" i="3"/>
  <c r="S657" i="3"/>
  <c r="R657" i="3"/>
  <c r="O657" i="3"/>
  <c r="L657" i="3"/>
  <c r="V658" i="3"/>
  <c r="U658" i="3"/>
  <c r="T658" i="3"/>
  <c r="S658" i="3"/>
  <c r="R658" i="3"/>
  <c r="O658" i="3"/>
  <c r="L658" i="3"/>
  <c r="V659" i="3"/>
  <c r="U659" i="3"/>
  <c r="T659" i="3"/>
  <c r="S659" i="3"/>
  <c r="R659" i="3"/>
  <c r="O659" i="3"/>
  <c r="L659" i="3"/>
  <c r="V660" i="3"/>
  <c r="U660" i="3"/>
  <c r="T660" i="3"/>
  <c r="S660" i="3"/>
  <c r="R660" i="3"/>
  <c r="O660" i="3"/>
  <c r="L660" i="3"/>
  <c r="V661" i="3"/>
  <c r="U661" i="3"/>
  <c r="T661" i="3"/>
  <c r="S661" i="3"/>
  <c r="R661" i="3"/>
  <c r="O661" i="3"/>
  <c r="L661" i="3"/>
  <c r="V687" i="3"/>
  <c r="U687" i="3"/>
  <c r="T687" i="3"/>
  <c r="S687" i="3"/>
  <c r="R687" i="3"/>
  <c r="O687" i="3"/>
  <c r="L687" i="3"/>
  <c r="V688" i="3"/>
  <c r="U688" i="3"/>
  <c r="T688" i="3"/>
  <c r="S688" i="3"/>
  <c r="R688" i="3"/>
  <c r="O688" i="3"/>
  <c r="L688" i="3"/>
  <c r="V689" i="3"/>
  <c r="U689" i="3"/>
  <c r="T689" i="3"/>
  <c r="S689" i="3"/>
  <c r="R689" i="3"/>
  <c r="O689" i="3"/>
  <c r="L689" i="3"/>
  <c r="V690" i="3"/>
  <c r="U690" i="3"/>
  <c r="T690" i="3"/>
  <c r="S690" i="3"/>
  <c r="O690" i="3"/>
  <c r="R690" i="3" s="1"/>
  <c r="L690" i="3"/>
  <c r="V691" i="3"/>
  <c r="U691" i="3"/>
  <c r="T691" i="3"/>
  <c r="S691" i="3"/>
  <c r="R691" i="3"/>
  <c r="O691" i="3"/>
  <c r="L691" i="3"/>
  <c r="V671" i="3"/>
  <c r="U671" i="3"/>
  <c r="T671" i="3"/>
  <c r="S671" i="3"/>
  <c r="R671" i="3"/>
  <c r="O671" i="3"/>
  <c r="L671" i="3"/>
  <c r="V672" i="3"/>
  <c r="U672" i="3"/>
  <c r="T672" i="3"/>
  <c r="S672" i="3"/>
  <c r="R672" i="3"/>
  <c r="O672" i="3"/>
  <c r="L672" i="3"/>
  <c r="V673" i="3"/>
  <c r="U673" i="3"/>
  <c r="T673" i="3"/>
  <c r="S673" i="3"/>
  <c r="R673" i="3"/>
  <c r="O673" i="3"/>
  <c r="L673" i="3"/>
  <c r="V674" i="3"/>
  <c r="U674" i="3"/>
  <c r="T674" i="3"/>
  <c r="S674" i="3"/>
  <c r="R674" i="3"/>
  <c r="O674" i="3"/>
  <c r="L674" i="3"/>
  <c r="V675" i="3"/>
  <c r="U675" i="3"/>
  <c r="T675" i="3"/>
  <c r="S675" i="3"/>
  <c r="R675" i="3"/>
  <c r="O675" i="3"/>
  <c r="L675" i="3"/>
  <c r="V676" i="3"/>
  <c r="U676" i="3"/>
  <c r="T676" i="3"/>
  <c r="S676" i="3"/>
  <c r="R676" i="3"/>
  <c r="O676" i="3"/>
  <c r="L676" i="3"/>
  <c r="V677" i="3"/>
  <c r="U677" i="3"/>
  <c r="T677" i="3"/>
  <c r="S677" i="3"/>
  <c r="R677" i="3"/>
  <c r="O677" i="3"/>
  <c r="L677" i="3"/>
  <c r="V678" i="3"/>
  <c r="U678" i="3"/>
  <c r="T678" i="3"/>
  <c r="S678" i="3"/>
  <c r="R678" i="3"/>
  <c r="O678" i="3"/>
  <c r="L678" i="3"/>
  <c r="V679" i="3"/>
  <c r="U679" i="3"/>
  <c r="T679" i="3"/>
  <c r="S679" i="3"/>
  <c r="R679" i="3"/>
  <c r="O679" i="3"/>
  <c r="L679" i="3"/>
  <c r="V680" i="3"/>
  <c r="U680" i="3"/>
  <c r="T680" i="3"/>
  <c r="S680" i="3"/>
  <c r="R680" i="3"/>
  <c r="O680" i="3"/>
  <c r="L680" i="3"/>
  <c r="V681" i="3"/>
  <c r="U681" i="3"/>
  <c r="T681" i="3"/>
  <c r="S681" i="3"/>
  <c r="R681" i="3"/>
  <c r="O681" i="3"/>
  <c r="L681" i="3"/>
  <c r="V682" i="3"/>
  <c r="U682" i="3"/>
  <c r="T682" i="3"/>
  <c r="S682" i="3"/>
  <c r="R682" i="3"/>
  <c r="O682" i="3"/>
  <c r="L682" i="3"/>
  <c r="V683" i="3"/>
  <c r="U683" i="3"/>
  <c r="T683" i="3"/>
  <c r="S683" i="3"/>
  <c r="R683" i="3"/>
  <c r="O683" i="3"/>
  <c r="L683" i="3"/>
  <c r="V684" i="3"/>
  <c r="U684" i="3"/>
  <c r="T684" i="3"/>
  <c r="S684" i="3"/>
  <c r="R684" i="3"/>
  <c r="O684" i="3"/>
  <c r="L684" i="3"/>
  <c r="V685" i="3"/>
  <c r="U685" i="3"/>
  <c r="T685" i="3"/>
  <c r="S685" i="3"/>
  <c r="R685" i="3"/>
  <c r="O685" i="3"/>
  <c r="L685" i="3"/>
  <c r="V686" i="3"/>
  <c r="U686" i="3"/>
  <c r="T686" i="3"/>
  <c r="S686" i="3"/>
  <c r="R686" i="3"/>
  <c r="O686" i="3"/>
  <c r="L686" i="3"/>
  <c r="V696" i="3"/>
  <c r="U696" i="3"/>
  <c r="T696" i="3"/>
  <c r="S696" i="3"/>
  <c r="R696" i="3"/>
  <c r="O696" i="3"/>
  <c r="L696" i="3"/>
  <c r="V697" i="3"/>
  <c r="U697" i="3"/>
  <c r="T697" i="3"/>
  <c r="S697" i="3"/>
  <c r="R697" i="3"/>
  <c r="O697" i="3"/>
  <c r="L697" i="3"/>
  <c r="V698" i="3"/>
  <c r="U698" i="3"/>
  <c r="T698" i="3"/>
  <c r="S698" i="3"/>
  <c r="R698" i="3"/>
  <c r="O698" i="3"/>
  <c r="L698" i="3"/>
  <c r="V699" i="3"/>
  <c r="U699" i="3"/>
  <c r="T699" i="3"/>
  <c r="S699" i="3"/>
  <c r="R699" i="3"/>
  <c r="O699" i="3"/>
  <c r="L699" i="3"/>
  <c r="V700" i="3"/>
  <c r="U700" i="3"/>
  <c r="T700" i="3"/>
  <c r="S700" i="3"/>
  <c r="R700" i="3"/>
  <c r="O700" i="3"/>
  <c r="L700" i="3"/>
  <c r="V701" i="3"/>
  <c r="U701" i="3"/>
  <c r="T701" i="3"/>
  <c r="S701" i="3"/>
  <c r="R701" i="3"/>
  <c r="O701" i="3"/>
  <c r="L701" i="3"/>
  <c r="V692" i="3"/>
  <c r="U692" i="3"/>
  <c r="T692" i="3"/>
  <c r="S692" i="3"/>
  <c r="R692" i="3"/>
  <c r="O692" i="3"/>
  <c r="L692" i="3"/>
  <c r="V693" i="3"/>
  <c r="U693" i="3"/>
  <c r="T693" i="3"/>
  <c r="S693" i="3"/>
  <c r="O693" i="3"/>
  <c r="R693" i="3" s="1"/>
  <c r="L693" i="3"/>
  <c r="V694" i="3"/>
  <c r="U694" i="3"/>
  <c r="T694" i="3"/>
  <c r="S694" i="3"/>
  <c r="R694" i="3"/>
  <c r="O694" i="3"/>
  <c r="L694" i="3"/>
  <c r="V695" i="3"/>
  <c r="U695" i="3"/>
  <c r="T695" i="3"/>
  <c r="S695" i="3"/>
  <c r="R695" i="3"/>
  <c r="O695" i="3"/>
  <c r="L695" i="3"/>
  <c r="V718" i="3"/>
  <c r="U718" i="3"/>
  <c r="T718" i="3"/>
  <c r="S718" i="3"/>
  <c r="R718" i="3"/>
  <c r="O718" i="3"/>
  <c r="L718" i="3"/>
  <c r="V719" i="3"/>
  <c r="U719" i="3"/>
  <c r="T719" i="3"/>
  <c r="S719" i="3"/>
  <c r="R719" i="3"/>
  <c r="O719" i="3"/>
  <c r="L719" i="3"/>
  <c r="V720" i="3"/>
  <c r="U720" i="3"/>
  <c r="T720" i="3"/>
  <c r="S720" i="3"/>
  <c r="R720" i="3"/>
  <c r="O720" i="3"/>
  <c r="L720" i="3"/>
  <c r="V721" i="3"/>
  <c r="U721" i="3"/>
  <c r="T721" i="3"/>
  <c r="S721" i="3"/>
  <c r="R721" i="3"/>
  <c r="O721" i="3"/>
  <c r="L721" i="3"/>
  <c r="V722" i="3"/>
  <c r="U722" i="3"/>
  <c r="T722" i="3"/>
  <c r="S722" i="3"/>
  <c r="R722" i="3"/>
  <c r="O722" i="3"/>
  <c r="L722" i="3"/>
  <c r="V702" i="3"/>
  <c r="U702" i="3"/>
  <c r="T702" i="3"/>
  <c r="S702" i="3"/>
  <c r="R702" i="3"/>
  <c r="O702" i="3"/>
  <c r="L702" i="3"/>
  <c r="V703" i="3"/>
  <c r="U703" i="3"/>
  <c r="T703" i="3"/>
  <c r="S703" i="3"/>
  <c r="R703" i="3"/>
  <c r="O703" i="3"/>
  <c r="L703" i="3"/>
  <c r="V704" i="3"/>
  <c r="U704" i="3"/>
  <c r="T704" i="3"/>
  <c r="S704" i="3"/>
  <c r="R704" i="3"/>
  <c r="O704" i="3"/>
  <c r="L704" i="3"/>
  <c r="V705" i="3"/>
  <c r="U705" i="3"/>
  <c r="T705" i="3"/>
  <c r="S705" i="3"/>
  <c r="R705" i="3"/>
  <c r="O705" i="3"/>
  <c r="L705" i="3"/>
  <c r="V706" i="3"/>
  <c r="U706" i="3"/>
  <c r="T706" i="3"/>
  <c r="S706" i="3"/>
  <c r="R706" i="3"/>
  <c r="O706" i="3"/>
  <c r="L706" i="3"/>
  <c r="V707" i="3"/>
  <c r="U707" i="3"/>
  <c r="T707" i="3"/>
  <c r="S707" i="3"/>
  <c r="R707" i="3"/>
  <c r="O707" i="3"/>
  <c r="L707" i="3"/>
  <c r="V708" i="3"/>
  <c r="U708" i="3"/>
  <c r="T708" i="3"/>
  <c r="S708" i="3"/>
  <c r="R708" i="3"/>
  <c r="O708" i="3"/>
  <c r="L708" i="3"/>
  <c r="V709" i="3"/>
  <c r="U709" i="3"/>
  <c r="T709" i="3"/>
  <c r="S709" i="3"/>
  <c r="R709" i="3"/>
  <c r="O709" i="3"/>
  <c r="L709" i="3"/>
  <c r="V710" i="3"/>
  <c r="U710" i="3"/>
  <c r="T710" i="3"/>
  <c r="S710" i="3"/>
  <c r="R710" i="3"/>
  <c r="O710" i="3"/>
  <c r="L710" i="3"/>
  <c r="V711" i="3"/>
  <c r="U711" i="3"/>
  <c r="T711" i="3"/>
  <c r="S711" i="3"/>
  <c r="R711" i="3"/>
  <c r="O711" i="3"/>
  <c r="L711" i="3"/>
  <c r="V712" i="3"/>
  <c r="U712" i="3"/>
  <c r="T712" i="3"/>
  <c r="S712" i="3"/>
  <c r="R712" i="3"/>
  <c r="O712" i="3"/>
  <c r="L712" i="3"/>
  <c r="V713" i="3"/>
  <c r="U713" i="3"/>
  <c r="T713" i="3"/>
  <c r="S713" i="3"/>
  <c r="R713" i="3"/>
  <c r="O713" i="3"/>
  <c r="L713" i="3"/>
  <c r="V714" i="3"/>
  <c r="U714" i="3"/>
  <c r="T714" i="3"/>
  <c r="S714" i="3"/>
  <c r="R714" i="3"/>
  <c r="O714" i="3"/>
  <c r="L714" i="3"/>
  <c r="V715" i="3"/>
  <c r="U715" i="3"/>
  <c r="T715" i="3"/>
  <c r="S715" i="3"/>
  <c r="R715" i="3"/>
  <c r="O715" i="3"/>
  <c r="L715" i="3"/>
  <c r="V716" i="3"/>
  <c r="U716" i="3"/>
  <c r="T716" i="3"/>
  <c r="S716" i="3"/>
  <c r="R716" i="3"/>
  <c r="O716" i="3"/>
  <c r="L716" i="3"/>
  <c r="V717" i="3"/>
  <c r="U717" i="3"/>
  <c r="T717" i="3"/>
  <c r="S717" i="3"/>
  <c r="R717" i="3"/>
  <c r="O717" i="3"/>
  <c r="L717" i="3"/>
  <c r="V737" i="3"/>
  <c r="U737" i="3"/>
  <c r="T737" i="3"/>
  <c r="S737" i="3"/>
  <c r="R737" i="3"/>
  <c r="O737" i="3"/>
  <c r="L737" i="3"/>
  <c r="V738" i="3"/>
  <c r="U738" i="3"/>
  <c r="T738" i="3"/>
  <c r="S738" i="3"/>
  <c r="R738" i="3"/>
  <c r="O738" i="3"/>
  <c r="L738" i="3"/>
  <c r="V739" i="3"/>
  <c r="U739" i="3"/>
  <c r="T739" i="3"/>
  <c r="S739" i="3"/>
  <c r="R739" i="3"/>
  <c r="O739" i="3"/>
  <c r="L739" i="3"/>
  <c r="V740" i="3"/>
  <c r="U740" i="3"/>
  <c r="T740" i="3"/>
  <c r="S740" i="3"/>
  <c r="R740" i="3"/>
  <c r="O740" i="3"/>
  <c r="L740" i="3"/>
  <c r="V741" i="3"/>
  <c r="U741" i="3"/>
  <c r="T741" i="3"/>
  <c r="S741" i="3"/>
  <c r="R741" i="3"/>
  <c r="O741" i="3"/>
  <c r="L741" i="3"/>
  <c r="V742" i="3"/>
  <c r="U742" i="3"/>
  <c r="T742" i="3"/>
  <c r="S742" i="3"/>
  <c r="R742" i="3"/>
  <c r="O742" i="3"/>
  <c r="L742" i="3"/>
  <c r="V743" i="3"/>
  <c r="U743" i="3"/>
  <c r="T743" i="3"/>
  <c r="S743" i="3"/>
  <c r="R743" i="3"/>
  <c r="O743" i="3"/>
  <c r="L743" i="3"/>
  <c r="V744" i="3"/>
  <c r="U744" i="3"/>
  <c r="T744" i="3"/>
  <c r="S744" i="3"/>
  <c r="R744" i="3"/>
  <c r="O744" i="3"/>
  <c r="L744" i="3"/>
  <c r="V723" i="3"/>
  <c r="U723" i="3"/>
  <c r="T723" i="3"/>
  <c r="S723" i="3"/>
  <c r="R723" i="3"/>
  <c r="O723" i="3"/>
  <c r="L723" i="3"/>
  <c r="V724" i="3"/>
  <c r="U724" i="3"/>
  <c r="T724" i="3"/>
  <c r="S724" i="3"/>
  <c r="R724" i="3"/>
  <c r="O724" i="3"/>
  <c r="L724" i="3"/>
  <c r="V725" i="3"/>
  <c r="U725" i="3"/>
  <c r="T725" i="3"/>
  <c r="S725" i="3"/>
  <c r="R725" i="3"/>
  <c r="O725" i="3"/>
  <c r="L725" i="3"/>
  <c r="V726" i="3"/>
  <c r="U726" i="3"/>
  <c r="T726" i="3"/>
  <c r="S726" i="3"/>
  <c r="R726" i="3"/>
  <c r="O726" i="3"/>
  <c r="L726" i="3"/>
  <c r="V727" i="3"/>
  <c r="U727" i="3"/>
  <c r="T727" i="3"/>
  <c r="S727" i="3"/>
  <c r="R727" i="3"/>
  <c r="O727" i="3"/>
  <c r="L727" i="3"/>
  <c r="V728" i="3"/>
  <c r="U728" i="3"/>
  <c r="T728" i="3"/>
  <c r="S728" i="3"/>
  <c r="R728" i="3"/>
  <c r="O728" i="3"/>
  <c r="L728" i="3"/>
  <c r="V729" i="3"/>
  <c r="U729" i="3"/>
  <c r="T729" i="3"/>
  <c r="S729" i="3"/>
  <c r="R729" i="3"/>
  <c r="O729" i="3"/>
  <c r="L729" i="3"/>
  <c r="V730" i="3"/>
  <c r="U730" i="3"/>
  <c r="T730" i="3"/>
  <c r="S730" i="3"/>
  <c r="R730" i="3"/>
  <c r="O730" i="3"/>
  <c r="L730" i="3"/>
  <c r="V731" i="3"/>
  <c r="U731" i="3"/>
  <c r="T731" i="3"/>
  <c r="S731" i="3"/>
  <c r="R731" i="3"/>
  <c r="O731" i="3"/>
  <c r="L731" i="3"/>
  <c r="V732" i="3"/>
  <c r="U732" i="3"/>
  <c r="T732" i="3"/>
  <c r="S732" i="3"/>
  <c r="R732" i="3"/>
  <c r="O732" i="3"/>
  <c r="L732" i="3"/>
  <c r="V733" i="3"/>
  <c r="U733" i="3"/>
  <c r="T733" i="3"/>
  <c r="S733" i="3"/>
  <c r="R733" i="3"/>
  <c r="O733" i="3"/>
  <c r="L733" i="3"/>
  <c r="V734" i="3"/>
  <c r="U734" i="3"/>
  <c r="T734" i="3"/>
  <c r="S734" i="3"/>
  <c r="R734" i="3"/>
  <c r="O734" i="3"/>
  <c r="L734" i="3"/>
  <c r="V735" i="3"/>
  <c r="U735" i="3"/>
  <c r="T735" i="3"/>
  <c r="S735" i="3"/>
  <c r="R735" i="3"/>
  <c r="O735" i="3"/>
  <c r="L735" i="3"/>
  <c r="V736" i="3"/>
  <c r="U736" i="3"/>
  <c r="T736" i="3"/>
  <c r="S736" i="3"/>
  <c r="R736" i="3"/>
  <c r="O736" i="3"/>
  <c r="L736" i="3"/>
  <c r="V745" i="3"/>
  <c r="U745" i="3"/>
  <c r="T745" i="3"/>
  <c r="S745" i="3"/>
  <c r="O745" i="3"/>
  <c r="R745" i="3" s="1"/>
  <c r="L745" i="3"/>
  <c r="V746" i="3"/>
  <c r="U746" i="3"/>
  <c r="T746" i="3"/>
  <c r="S746" i="3"/>
  <c r="R746" i="3"/>
  <c r="O746" i="3"/>
  <c r="L746" i="3"/>
  <c r="V747" i="3"/>
  <c r="U747" i="3"/>
  <c r="T747" i="3"/>
  <c r="S747" i="3"/>
  <c r="R747" i="3"/>
  <c r="O747" i="3"/>
  <c r="L747" i="3"/>
  <c r="V748" i="3"/>
  <c r="U748" i="3"/>
  <c r="T748" i="3"/>
  <c r="S748" i="3"/>
  <c r="R748" i="3"/>
  <c r="O748" i="3"/>
  <c r="L748" i="3"/>
  <c r="V749" i="3"/>
  <c r="U749" i="3"/>
  <c r="T749" i="3"/>
  <c r="S749" i="3"/>
  <c r="O749" i="3"/>
  <c r="R749" i="3" s="1"/>
  <c r="L749" i="3"/>
  <c r="V769" i="3"/>
  <c r="U769" i="3"/>
  <c r="T769" i="3"/>
  <c r="S769" i="3"/>
  <c r="R769" i="3"/>
  <c r="O769" i="3"/>
  <c r="L769" i="3"/>
  <c r="V770" i="3"/>
  <c r="U770" i="3"/>
  <c r="T770" i="3"/>
  <c r="S770" i="3"/>
  <c r="R770" i="3"/>
  <c r="O770" i="3"/>
  <c r="L770" i="3"/>
  <c r="V771" i="3"/>
  <c r="U771" i="3"/>
  <c r="T771" i="3"/>
  <c r="S771" i="3"/>
  <c r="R771" i="3"/>
  <c r="O771" i="3"/>
  <c r="L771" i="3"/>
  <c r="V772" i="3"/>
  <c r="U772" i="3"/>
  <c r="T772" i="3"/>
  <c r="S772" i="3"/>
  <c r="R772" i="3"/>
  <c r="O772" i="3"/>
  <c r="L772" i="3"/>
  <c r="V773" i="3"/>
  <c r="U773" i="3"/>
  <c r="T773" i="3"/>
  <c r="S773" i="3"/>
  <c r="R773" i="3"/>
  <c r="O773" i="3"/>
  <c r="L773" i="3"/>
  <c r="V774" i="3"/>
  <c r="U774" i="3"/>
  <c r="T774" i="3"/>
  <c r="S774" i="3"/>
  <c r="R774" i="3"/>
  <c r="O774" i="3"/>
  <c r="L774" i="3"/>
  <c r="V750" i="3"/>
  <c r="U750" i="3"/>
  <c r="T750" i="3"/>
  <c r="S750" i="3"/>
  <c r="R750" i="3"/>
  <c r="O750" i="3"/>
  <c r="L750" i="3"/>
  <c r="V751" i="3"/>
  <c r="U751" i="3"/>
  <c r="T751" i="3"/>
  <c r="S751" i="3"/>
  <c r="R751" i="3"/>
  <c r="O751" i="3"/>
  <c r="L751" i="3"/>
  <c r="V752" i="3"/>
  <c r="U752" i="3"/>
  <c r="T752" i="3"/>
  <c r="S752" i="3"/>
  <c r="R752" i="3"/>
  <c r="O752" i="3"/>
  <c r="L752" i="3"/>
  <c r="V753" i="3"/>
  <c r="U753" i="3"/>
  <c r="T753" i="3"/>
  <c r="S753" i="3"/>
  <c r="R753" i="3"/>
  <c r="O753" i="3"/>
  <c r="L753" i="3"/>
  <c r="V754" i="3"/>
  <c r="U754" i="3"/>
  <c r="T754" i="3"/>
  <c r="S754" i="3"/>
  <c r="R754" i="3"/>
  <c r="O754" i="3"/>
  <c r="L754" i="3"/>
  <c r="V755" i="3"/>
  <c r="U755" i="3"/>
  <c r="T755" i="3"/>
  <c r="S755" i="3"/>
  <c r="R755" i="3"/>
  <c r="O755" i="3"/>
  <c r="L755" i="3"/>
  <c r="V756" i="3"/>
  <c r="U756" i="3"/>
  <c r="T756" i="3"/>
  <c r="S756" i="3"/>
  <c r="R756" i="3"/>
  <c r="O756" i="3"/>
  <c r="L756" i="3"/>
  <c r="V757" i="3"/>
  <c r="U757" i="3"/>
  <c r="T757" i="3"/>
  <c r="S757" i="3"/>
  <c r="R757" i="3"/>
  <c r="O757" i="3"/>
  <c r="L757" i="3"/>
  <c r="V758" i="3"/>
  <c r="U758" i="3"/>
  <c r="T758" i="3"/>
  <c r="S758" i="3"/>
  <c r="R758" i="3"/>
  <c r="O758" i="3"/>
  <c r="L758" i="3"/>
  <c r="V759" i="3"/>
  <c r="U759" i="3"/>
  <c r="T759" i="3"/>
  <c r="S759" i="3"/>
  <c r="R759" i="3"/>
  <c r="O759" i="3"/>
  <c r="L759" i="3"/>
  <c r="V760" i="3"/>
  <c r="U760" i="3"/>
  <c r="T760" i="3"/>
  <c r="S760" i="3"/>
  <c r="R760" i="3"/>
  <c r="O760" i="3"/>
  <c r="L760" i="3"/>
  <c r="V761" i="3"/>
  <c r="U761" i="3"/>
  <c r="T761" i="3"/>
  <c r="S761" i="3"/>
  <c r="R761" i="3"/>
  <c r="O761" i="3"/>
  <c r="L761" i="3"/>
  <c r="V762" i="3"/>
  <c r="U762" i="3"/>
  <c r="T762" i="3"/>
  <c r="S762" i="3"/>
  <c r="R762" i="3"/>
  <c r="O762" i="3"/>
  <c r="L762" i="3"/>
  <c r="V763" i="3"/>
  <c r="U763" i="3"/>
  <c r="T763" i="3"/>
  <c r="S763" i="3"/>
  <c r="R763" i="3"/>
  <c r="O763" i="3"/>
  <c r="L763" i="3"/>
  <c r="V764" i="3"/>
  <c r="U764" i="3"/>
  <c r="T764" i="3"/>
  <c r="S764" i="3"/>
  <c r="R764" i="3"/>
  <c r="O764" i="3"/>
  <c r="L764" i="3"/>
  <c r="V765" i="3"/>
  <c r="U765" i="3"/>
  <c r="T765" i="3"/>
  <c r="S765" i="3"/>
  <c r="R765" i="3"/>
  <c r="O765" i="3"/>
  <c r="L765" i="3"/>
  <c r="V766" i="3"/>
  <c r="U766" i="3"/>
  <c r="T766" i="3"/>
  <c r="S766" i="3"/>
  <c r="R766" i="3"/>
  <c r="O766" i="3"/>
  <c r="L766" i="3"/>
  <c r="V767" i="3"/>
  <c r="U767" i="3"/>
  <c r="T767" i="3"/>
  <c r="S767" i="3"/>
  <c r="R767" i="3"/>
  <c r="O767" i="3"/>
  <c r="L767" i="3"/>
  <c r="V768" i="3"/>
  <c r="U768" i="3"/>
  <c r="T768" i="3"/>
  <c r="S768" i="3"/>
  <c r="R768" i="3"/>
  <c r="O768" i="3"/>
  <c r="L768" i="3"/>
  <c r="V793" i="3"/>
  <c r="U793" i="3"/>
  <c r="T793" i="3"/>
  <c r="S793" i="3"/>
  <c r="R793" i="3"/>
  <c r="O793" i="3"/>
  <c r="L793" i="3"/>
  <c r="V794" i="3"/>
  <c r="U794" i="3"/>
  <c r="T794" i="3"/>
  <c r="S794" i="3"/>
  <c r="R794" i="3"/>
  <c r="O794" i="3"/>
  <c r="L794" i="3"/>
  <c r="V795" i="3"/>
  <c r="U795" i="3"/>
  <c r="T795" i="3"/>
  <c r="S795" i="3"/>
  <c r="R795" i="3"/>
  <c r="O795" i="3"/>
  <c r="L795" i="3"/>
  <c r="V796" i="3"/>
  <c r="U796" i="3"/>
  <c r="T796" i="3"/>
  <c r="S796" i="3"/>
  <c r="R796" i="3"/>
  <c r="O796" i="3"/>
  <c r="L796" i="3"/>
  <c r="V797" i="3"/>
  <c r="U797" i="3"/>
  <c r="T797" i="3"/>
  <c r="S797" i="3"/>
  <c r="R797" i="3"/>
  <c r="O797" i="3"/>
  <c r="L797" i="3"/>
  <c r="V798" i="3"/>
  <c r="U798" i="3"/>
  <c r="T798" i="3"/>
  <c r="S798" i="3"/>
  <c r="R798" i="3"/>
  <c r="O798" i="3"/>
  <c r="L798" i="3"/>
  <c r="V799" i="3"/>
  <c r="U799" i="3"/>
  <c r="T799" i="3"/>
  <c r="S799" i="3"/>
  <c r="R799" i="3"/>
  <c r="O799" i="3"/>
  <c r="L799" i="3"/>
  <c r="V800" i="3"/>
  <c r="U800" i="3"/>
  <c r="T800" i="3"/>
  <c r="S800" i="3"/>
  <c r="R800" i="3"/>
  <c r="O800" i="3"/>
  <c r="L800" i="3"/>
  <c r="V775" i="3"/>
  <c r="U775" i="3"/>
  <c r="T775" i="3"/>
  <c r="S775" i="3"/>
  <c r="R775" i="3"/>
  <c r="O775" i="3"/>
  <c r="L775" i="3"/>
  <c r="V776" i="3"/>
  <c r="U776" i="3"/>
  <c r="T776" i="3"/>
  <c r="S776" i="3"/>
  <c r="R776" i="3"/>
  <c r="O776" i="3"/>
  <c r="L776" i="3"/>
  <c r="V777" i="3"/>
  <c r="U777" i="3"/>
  <c r="T777" i="3"/>
  <c r="S777" i="3"/>
  <c r="R777" i="3"/>
  <c r="O777" i="3"/>
  <c r="L777" i="3"/>
  <c r="V778" i="3"/>
  <c r="U778" i="3"/>
  <c r="T778" i="3"/>
  <c r="S778" i="3"/>
  <c r="R778" i="3"/>
  <c r="O778" i="3"/>
  <c r="L778" i="3"/>
  <c r="V779" i="3"/>
  <c r="U779" i="3"/>
  <c r="T779" i="3"/>
  <c r="S779" i="3"/>
  <c r="R779" i="3"/>
  <c r="O779" i="3"/>
  <c r="L779" i="3"/>
  <c r="V780" i="3"/>
  <c r="U780" i="3"/>
  <c r="T780" i="3"/>
  <c r="S780" i="3"/>
  <c r="R780" i="3"/>
  <c r="O780" i="3"/>
  <c r="L780" i="3"/>
  <c r="V781" i="3"/>
  <c r="U781" i="3"/>
  <c r="T781" i="3"/>
  <c r="S781" i="3"/>
  <c r="R781" i="3"/>
  <c r="O781" i="3"/>
  <c r="L781" i="3"/>
  <c r="V782" i="3"/>
  <c r="U782" i="3"/>
  <c r="T782" i="3"/>
  <c r="S782" i="3"/>
  <c r="O782" i="3"/>
  <c r="R782" i="3" s="1"/>
  <c r="L782" i="3"/>
  <c r="V783" i="3"/>
  <c r="U783" i="3"/>
  <c r="T783" i="3"/>
  <c r="S783" i="3"/>
  <c r="R783" i="3"/>
  <c r="O783" i="3"/>
  <c r="L783" i="3"/>
  <c r="V784" i="3"/>
  <c r="U784" i="3"/>
  <c r="T784" i="3"/>
  <c r="S784" i="3"/>
  <c r="R784" i="3"/>
  <c r="O784" i="3"/>
  <c r="L784" i="3"/>
  <c r="V785" i="3"/>
  <c r="U785" i="3"/>
  <c r="T785" i="3"/>
  <c r="S785" i="3"/>
  <c r="R785" i="3"/>
  <c r="O785" i="3"/>
  <c r="L785" i="3"/>
  <c r="V786" i="3"/>
  <c r="U786" i="3"/>
  <c r="T786" i="3"/>
  <c r="S786" i="3"/>
  <c r="R786" i="3"/>
  <c r="O786" i="3"/>
  <c r="L786" i="3"/>
  <c r="V787" i="3"/>
  <c r="U787" i="3"/>
  <c r="T787" i="3"/>
  <c r="S787" i="3"/>
  <c r="R787" i="3"/>
  <c r="O787" i="3"/>
  <c r="L787" i="3"/>
  <c r="V788" i="3"/>
  <c r="U788" i="3"/>
  <c r="T788" i="3"/>
  <c r="S788" i="3"/>
  <c r="R788" i="3"/>
  <c r="O788" i="3"/>
  <c r="L788" i="3"/>
  <c r="V789" i="3"/>
  <c r="U789" i="3"/>
  <c r="T789" i="3"/>
  <c r="S789" i="3"/>
  <c r="R789" i="3"/>
  <c r="O789" i="3"/>
  <c r="L789" i="3"/>
  <c r="V790" i="3"/>
  <c r="U790" i="3"/>
  <c r="T790" i="3"/>
  <c r="S790" i="3"/>
  <c r="R790" i="3"/>
  <c r="O790" i="3"/>
  <c r="L790" i="3"/>
  <c r="V791" i="3"/>
  <c r="U791" i="3"/>
  <c r="T791" i="3"/>
  <c r="S791" i="3"/>
  <c r="R791" i="3"/>
  <c r="O791" i="3"/>
  <c r="L791" i="3"/>
  <c r="V792" i="3"/>
  <c r="U792" i="3"/>
  <c r="T792" i="3"/>
  <c r="S792" i="3"/>
  <c r="R792" i="3"/>
  <c r="O792" i="3"/>
  <c r="L792" i="3"/>
  <c r="V810" i="3"/>
  <c r="U810" i="3"/>
  <c r="T810" i="3"/>
  <c r="S810" i="3"/>
  <c r="R810" i="3"/>
  <c r="O810" i="3"/>
  <c r="L810" i="3"/>
  <c r="V811" i="3"/>
  <c r="U811" i="3"/>
  <c r="T811" i="3"/>
  <c r="S811" i="3"/>
  <c r="R811" i="3"/>
  <c r="O811" i="3"/>
  <c r="L811" i="3"/>
  <c r="V812" i="3"/>
  <c r="U812" i="3"/>
  <c r="T812" i="3"/>
  <c r="S812" i="3"/>
  <c r="R812" i="3"/>
  <c r="O812" i="3"/>
  <c r="L812" i="3"/>
  <c r="V813" i="3"/>
  <c r="U813" i="3"/>
  <c r="T813" i="3"/>
  <c r="S813" i="3"/>
  <c r="R813" i="3"/>
  <c r="O813" i="3"/>
  <c r="L813" i="3"/>
  <c r="V814" i="3"/>
  <c r="U814" i="3"/>
  <c r="T814" i="3"/>
  <c r="S814" i="3"/>
  <c r="R814" i="3"/>
  <c r="O814" i="3"/>
  <c r="L814" i="3"/>
  <c r="V815" i="3"/>
  <c r="U815" i="3"/>
  <c r="T815" i="3"/>
  <c r="S815" i="3"/>
  <c r="R815" i="3"/>
  <c r="O815" i="3"/>
  <c r="L815" i="3"/>
  <c r="V816" i="3"/>
  <c r="U816" i="3"/>
  <c r="T816" i="3"/>
  <c r="S816" i="3"/>
  <c r="R816" i="3"/>
  <c r="O816" i="3"/>
  <c r="L816" i="3"/>
  <c r="V817" i="3"/>
  <c r="U817" i="3"/>
  <c r="T817" i="3"/>
  <c r="S817" i="3"/>
  <c r="R817" i="3"/>
  <c r="O817" i="3"/>
  <c r="L817" i="3"/>
  <c r="V801" i="3"/>
  <c r="U801" i="3"/>
  <c r="T801" i="3"/>
  <c r="S801" i="3"/>
  <c r="R801" i="3"/>
  <c r="O801" i="3"/>
  <c r="L801" i="3"/>
  <c r="V802" i="3"/>
  <c r="U802" i="3"/>
  <c r="T802" i="3"/>
  <c r="S802" i="3"/>
  <c r="R802" i="3"/>
  <c r="O802" i="3"/>
  <c r="L802" i="3"/>
  <c r="V803" i="3"/>
  <c r="U803" i="3"/>
  <c r="T803" i="3"/>
  <c r="S803" i="3"/>
  <c r="R803" i="3"/>
  <c r="O803" i="3"/>
  <c r="L803" i="3"/>
  <c r="V804" i="3"/>
  <c r="U804" i="3"/>
  <c r="T804" i="3"/>
  <c r="S804" i="3"/>
  <c r="R804" i="3"/>
  <c r="O804" i="3"/>
  <c r="L804" i="3"/>
  <c r="V805" i="3"/>
  <c r="U805" i="3"/>
  <c r="T805" i="3"/>
  <c r="S805" i="3"/>
  <c r="R805" i="3"/>
  <c r="O805" i="3"/>
  <c r="L805" i="3"/>
  <c r="V806" i="3"/>
  <c r="U806" i="3"/>
  <c r="T806" i="3"/>
  <c r="S806" i="3"/>
  <c r="R806" i="3"/>
  <c r="O806" i="3"/>
  <c r="L806" i="3"/>
  <c r="V807" i="3"/>
  <c r="U807" i="3"/>
  <c r="T807" i="3"/>
  <c r="S807" i="3"/>
  <c r="R807" i="3"/>
  <c r="O807" i="3"/>
  <c r="L807" i="3"/>
  <c r="V808" i="3"/>
  <c r="U808" i="3"/>
  <c r="T808" i="3"/>
  <c r="S808" i="3"/>
  <c r="R808" i="3"/>
  <c r="O808" i="3"/>
  <c r="L808" i="3"/>
  <c r="V809" i="3"/>
  <c r="U809" i="3"/>
  <c r="T809" i="3"/>
  <c r="S809" i="3"/>
  <c r="R809" i="3"/>
  <c r="O809" i="3"/>
  <c r="L809" i="3"/>
  <c r="V835" i="3"/>
  <c r="U835" i="3"/>
  <c r="T835" i="3"/>
  <c r="S835" i="3"/>
  <c r="O835" i="3"/>
  <c r="R835" i="3" s="1"/>
  <c r="L835" i="3"/>
  <c r="V836" i="3"/>
  <c r="U836" i="3"/>
  <c r="T836" i="3"/>
  <c r="S836" i="3"/>
  <c r="R836" i="3"/>
  <c r="O836" i="3"/>
  <c r="L836" i="3"/>
  <c r="V837" i="3"/>
  <c r="U837" i="3"/>
  <c r="T837" i="3"/>
  <c r="S837" i="3"/>
  <c r="R837" i="3"/>
  <c r="O837" i="3"/>
  <c r="L837" i="3"/>
  <c r="V838" i="3"/>
  <c r="U838" i="3"/>
  <c r="T838" i="3"/>
  <c r="S838" i="3"/>
  <c r="R838" i="3"/>
  <c r="O838" i="3"/>
  <c r="L838" i="3"/>
  <c r="V839" i="3"/>
  <c r="U839" i="3"/>
  <c r="T839" i="3"/>
  <c r="S839" i="3"/>
  <c r="R839" i="3"/>
  <c r="O839" i="3"/>
  <c r="L839" i="3"/>
  <c r="V840" i="3"/>
  <c r="U840" i="3"/>
  <c r="T840" i="3"/>
  <c r="S840" i="3"/>
  <c r="R840" i="3"/>
  <c r="O840" i="3"/>
  <c r="L840" i="3"/>
  <c r="V841" i="3"/>
  <c r="U841" i="3"/>
  <c r="T841" i="3"/>
  <c r="S841" i="3"/>
  <c r="R841" i="3"/>
  <c r="O841" i="3"/>
  <c r="L841" i="3"/>
  <c r="V842" i="3"/>
  <c r="U842" i="3"/>
  <c r="T842" i="3"/>
  <c r="S842" i="3"/>
  <c r="R842" i="3"/>
  <c r="O842" i="3"/>
  <c r="L842" i="3"/>
  <c r="V843" i="3"/>
  <c r="U843" i="3"/>
  <c r="T843" i="3"/>
  <c r="S843" i="3"/>
  <c r="R843" i="3"/>
  <c r="O843" i="3"/>
  <c r="L843" i="3"/>
  <c r="V818" i="3"/>
  <c r="U818" i="3"/>
  <c r="T818" i="3"/>
  <c r="S818" i="3"/>
  <c r="R818" i="3"/>
  <c r="O818" i="3"/>
  <c r="L818" i="3"/>
  <c r="V819" i="3"/>
  <c r="U819" i="3"/>
  <c r="T819" i="3"/>
  <c r="S819" i="3"/>
  <c r="R819" i="3"/>
  <c r="O819" i="3"/>
  <c r="L819" i="3"/>
  <c r="V820" i="3"/>
  <c r="U820" i="3"/>
  <c r="T820" i="3"/>
  <c r="S820" i="3"/>
  <c r="R820" i="3"/>
  <c r="O820" i="3"/>
  <c r="L820" i="3"/>
  <c r="V821" i="3"/>
  <c r="U821" i="3"/>
  <c r="T821" i="3"/>
  <c r="S821" i="3"/>
  <c r="O821" i="3"/>
  <c r="R821" i="3" s="1"/>
  <c r="L821" i="3"/>
  <c r="V822" i="3"/>
  <c r="U822" i="3"/>
  <c r="T822" i="3"/>
  <c r="S822" i="3"/>
  <c r="R822" i="3"/>
  <c r="O822" i="3"/>
  <c r="L822" i="3"/>
  <c r="V823" i="3"/>
  <c r="U823" i="3"/>
  <c r="T823" i="3"/>
  <c r="S823" i="3"/>
  <c r="R823" i="3"/>
  <c r="O823" i="3"/>
  <c r="L823" i="3"/>
  <c r="V824" i="3"/>
  <c r="U824" i="3"/>
  <c r="T824" i="3"/>
  <c r="S824" i="3"/>
  <c r="R824" i="3"/>
  <c r="O824" i="3"/>
  <c r="L824" i="3"/>
  <c r="V825" i="3"/>
  <c r="U825" i="3"/>
  <c r="T825" i="3"/>
  <c r="S825" i="3"/>
  <c r="R825" i="3"/>
  <c r="O825" i="3"/>
  <c r="L825" i="3"/>
  <c r="V826" i="3"/>
  <c r="U826" i="3"/>
  <c r="T826" i="3"/>
  <c r="S826" i="3"/>
  <c r="R826" i="3"/>
  <c r="O826" i="3"/>
  <c r="L826" i="3"/>
  <c r="V827" i="3"/>
  <c r="U827" i="3"/>
  <c r="T827" i="3"/>
  <c r="S827" i="3"/>
  <c r="R827" i="3"/>
  <c r="O827" i="3"/>
  <c r="L827" i="3"/>
  <c r="V828" i="3"/>
  <c r="U828" i="3"/>
  <c r="T828" i="3"/>
  <c r="S828" i="3"/>
  <c r="R828" i="3"/>
  <c r="O828" i="3"/>
  <c r="L828" i="3"/>
  <c r="V829" i="3"/>
  <c r="U829" i="3"/>
  <c r="T829" i="3"/>
  <c r="S829" i="3"/>
  <c r="R829" i="3"/>
  <c r="O829" i="3"/>
  <c r="L829" i="3"/>
  <c r="V830" i="3"/>
  <c r="U830" i="3"/>
  <c r="T830" i="3"/>
  <c r="S830" i="3"/>
  <c r="R830" i="3"/>
  <c r="O830" i="3"/>
  <c r="L830" i="3"/>
  <c r="V831" i="3"/>
  <c r="U831" i="3"/>
  <c r="T831" i="3"/>
  <c r="S831" i="3"/>
  <c r="R831" i="3"/>
  <c r="O831" i="3"/>
  <c r="L831" i="3"/>
  <c r="V832" i="3"/>
  <c r="U832" i="3"/>
  <c r="T832" i="3"/>
  <c r="S832" i="3"/>
  <c r="R832" i="3"/>
  <c r="O832" i="3"/>
  <c r="L832" i="3"/>
  <c r="V833" i="3"/>
  <c r="U833" i="3"/>
  <c r="T833" i="3"/>
  <c r="S833" i="3"/>
  <c r="R833" i="3"/>
  <c r="O833" i="3"/>
  <c r="L833" i="3"/>
  <c r="V834" i="3"/>
  <c r="U834" i="3"/>
  <c r="T834" i="3"/>
  <c r="S834" i="3"/>
  <c r="O834" i="3"/>
  <c r="R834" i="3" s="1"/>
  <c r="L834" i="3"/>
  <c r="V855" i="3"/>
  <c r="U855" i="3"/>
  <c r="T855" i="3"/>
  <c r="S855" i="3"/>
  <c r="O855" i="3"/>
  <c r="R855" i="3" s="1"/>
  <c r="L855" i="3"/>
  <c r="V856" i="3"/>
  <c r="U856" i="3"/>
  <c r="T856" i="3"/>
  <c r="S856" i="3"/>
  <c r="R856" i="3"/>
  <c r="O856" i="3"/>
  <c r="L856" i="3"/>
  <c r="V857" i="3"/>
  <c r="U857" i="3"/>
  <c r="T857" i="3"/>
  <c r="S857" i="3"/>
  <c r="R857" i="3"/>
  <c r="O857" i="3"/>
  <c r="L857" i="3"/>
  <c r="V858" i="3"/>
  <c r="U858" i="3"/>
  <c r="T858" i="3"/>
  <c r="S858" i="3"/>
  <c r="R858" i="3"/>
  <c r="O858" i="3"/>
  <c r="L858" i="3"/>
  <c r="V859" i="3"/>
  <c r="U859" i="3"/>
  <c r="T859" i="3"/>
  <c r="S859" i="3"/>
  <c r="R859" i="3"/>
  <c r="O859" i="3"/>
  <c r="L859" i="3"/>
  <c r="V860" i="3"/>
  <c r="U860" i="3"/>
  <c r="T860" i="3"/>
  <c r="S860" i="3"/>
  <c r="R860" i="3"/>
  <c r="O860" i="3"/>
  <c r="L860" i="3"/>
  <c r="V861" i="3"/>
  <c r="U861" i="3"/>
  <c r="T861" i="3"/>
  <c r="S861" i="3"/>
  <c r="R861" i="3"/>
  <c r="O861" i="3"/>
  <c r="L861" i="3"/>
  <c r="V862" i="3"/>
  <c r="U862" i="3"/>
  <c r="T862" i="3"/>
  <c r="S862" i="3"/>
  <c r="R862" i="3"/>
  <c r="O862" i="3"/>
  <c r="L862" i="3"/>
  <c r="V863" i="3"/>
  <c r="U863" i="3"/>
  <c r="T863" i="3"/>
  <c r="S863" i="3"/>
  <c r="R863" i="3"/>
  <c r="O863" i="3"/>
  <c r="L863" i="3"/>
  <c r="V864" i="3"/>
  <c r="U864" i="3"/>
  <c r="T864" i="3"/>
  <c r="S864" i="3"/>
  <c r="R864" i="3"/>
  <c r="O864" i="3"/>
  <c r="L864" i="3"/>
  <c r="V844" i="3"/>
  <c r="U844" i="3"/>
  <c r="T844" i="3"/>
  <c r="S844" i="3"/>
  <c r="R844" i="3"/>
  <c r="O844" i="3"/>
  <c r="L844" i="3"/>
  <c r="V845" i="3"/>
  <c r="U845" i="3"/>
  <c r="T845" i="3"/>
  <c r="S845" i="3"/>
  <c r="R845" i="3"/>
  <c r="O845" i="3"/>
  <c r="L845" i="3"/>
  <c r="V846" i="3"/>
  <c r="U846" i="3"/>
  <c r="T846" i="3"/>
  <c r="S846" i="3"/>
  <c r="R846" i="3"/>
  <c r="O846" i="3"/>
  <c r="L846" i="3"/>
  <c r="V847" i="3"/>
  <c r="U847" i="3"/>
  <c r="T847" i="3"/>
  <c r="S847" i="3"/>
  <c r="R847" i="3"/>
  <c r="O847" i="3"/>
  <c r="L847" i="3"/>
  <c r="V848" i="3"/>
  <c r="U848" i="3"/>
  <c r="T848" i="3"/>
  <c r="S848" i="3"/>
  <c r="R848" i="3"/>
  <c r="O848" i="3"/>
  <c r="L848" i="3"/>
  <c r="V849" i="3"/>
  <c r="U849" i="3"/>
  <c r="T849" i="3"/>
  <c r="S849" i="3"/>
  <c r="R849" i="3"/>
  <c r="O849" i="3"/>
  <c r="L849" i="3"/>
  <c r="V850" i="3"/>
  <c r="U850" i="3"/>
  <c r="T850" i="3"/>
  <c r="S850" i="3"/>
  <c r="R850" i="3"/>
  <c r="O850" i="3"/>
  <c r="L850" i="3"/>
  <c r="V851" i="3"/>
  <c r="U851" i="3"/>
  <c r="T851" i="3"/>
  <c r="S851" i="3"/>
  <c r="R851" i="3"/>
  <c r="O851" i="3"/>
  <c r="L851" i="3"/>
  <c r="V852" i="3"/>
  <c r="U852" i="3"/>
  <c r="T852" i="3"/>
  <c r="S852" i="3"/>
  <c r="R852" i="3"/>
  <c r="O852" i="3"/>
  <c r="L852" i="3"/>
  <c r="V853" i="3"/>
  <c r="U853" i="3"/>
  <c r="T853" i="3"/>
  <c r="S853" i="3"/>
  <c r="R853" i="3"/>
  <c r="O853" i="3"/>
  <c r="L853" i="3"/>
  <c r="V854" i="3"/>
  <c r="U854" i="3"/>
  <c r="T854" i="3"/>
  <c r="S854" i="3"/>
  <c r="R854" i="3"/>
  <c r="O854" i="3"/>
  <c r="L854" i="3"/>
  <c r="V875" i="3"/>
  <c r="U875" i="3"/>
  <c r="T875" i="3"/>
  <c r="S875" i="3"/>
  <c r="R875" i="3"/>
  <c r="O875" i="3"/>
  <c r="L875" i="3"/>
  <c r="V876" i="3"/>
  <c r="U876" i="3"/>
  <c r="T876" i="3"/>
  <c r="S876" i="3"/>
  <c r="R876" i="3"/>
  <c r="O876" i="3"/>
  <c r="L876" i="3"/>
  <c r="V877" i="3"/>
  <c r="U877" i="3"/>
  <c r="T877" i="3"/>
  <c r="S877" i="3"/>
  <c r="R877" i="3"/>
  <c r="O877" i="3"/>
  <c r="L877" i="3"/>
  <c r="V878" i="3"/>
  <c r="U878" i="3"/>
  <c r="T878" i="3"/>
  <c r="S878" i="3"/>
  <c r="R878" i="3"/>
  <c r="O878" i="3"/>
  <c r="L878" i="3"/>
  <c r="V879" i="3"/>
  <c r="U879" i="3"/>
  <c r="T879" i="3"/>
  <c r="S879" i="3"/>
  <c r="R879" i="3"/>
  <c r="O879" i="3"/>
  <c r="L879" i="3"/>
  <c r="V880" i="3"/>
  <c r="U880" i="3"/>
  <c r="T880" i="3"/>
  <c r="S880" i="3"/>
  <c r="R880" i="3"/>
  <c r="O880" i="3"/>
  <c r="L880" i="3"/>
  <c r="V865" i="3"/>
  <c r="U865" i="3"/>
  <c r="T865" i="3"/>
  <c r="S865" i="3"/>
  <c r="R865" i="3"/>
  <c r="O865" i="3"/>
  <c r="L865" i="3"/>
  <c r="V866" i="3"/>
  <c r="U866" i="3"/>
  <c r="T866" i="3"/>
  <c r="S866" i="3"/>
  <c r="R866" i="3"/>
  <c r="O866" i="3"/>
  <c r="L866" i="3"/>
  <c r="V867" i="3"/>
  <c r="U867" i="3"/>
  <c r="T867" i="3"/>
  <c r="S867" i="3"/>
  <c r="R867" i="3"/>
  <c r="O867" i="3"/>
  <c r="L867" i="3"/>
  <c r="V868" i="3"/>
  <c r="U868" i="3"/>
  <c r="T868" i="3"/>
  <c r="S868" i="3"/>
  <c r="O868" i="3"/>
  <c r="R868" i="3" s="1"/>
  <c r="L868" i="3"/>
  <c r="V869" i="3"/>
  <c r="U869" i="3"/>
  <c r="T869" i="3"/>
  <c r="S869" i="3"/>
  <c r="R869" i="3"/>
  <c r="O869" i="3"/>
  <c r="L869" i="3"/>
  <c r="V870" i="3"/>
  <c r="U870" i="3"/>
  <c r="T870" i="3"/>
  <c r="S870" i="3"/>
  <c r="R870" i="3"/>
  <c r="O870" i="3"/>
  <c r="L870" i="3"/>
  <c r="V871" i="3"/>
  <c r="U871" i="3"/>
  <c r="T871" i="3"/>
  <c r="S871" i="3"/>
  <c r="R871" i="3"/>
  <c r="O871" i="3"/>
  <c r="L871" i="3"/>
  <c r="V872" i="3"/>
  <c r="U872" i="3"/>
  <c r="T872" i="3"/>
  <c r="S872" i="3"/>
  <c r="R872" i="3"/>
  <c r="O872" i="3"/>
  <c r="L872" i="3"/>
  <c r="V873" i="3"/>
  <c r="U873" i="3"/>
  <c r="T873" i="3"/>
  <c r="S873" i="3"/>
  <c r="R873" i="3"/>
  <c r="O873" i="3"/>
  <c r="L873" i="3"/>
  <c r="V874" i="3"/>
  <c r="U874" i="3"/>
  <c r="T874" i="3"/>
  <c r="S874" i="3"/>
  <c r="R874" i="3"/>
  <c r="O874" i="3"/>
  <c r="L874" i="3"/>
  <c r="V897" i="3"/>
  <c r="U897" i="3"/>
  <c r="T897" i="3"/>
  <c r="S897" i="3"/>
  <c r="R897" i="3"/>
  <c r="O897" i="3"/>
  <c r="L897" i="3"/>
  <c r="V898" i="3"/>
  <c r="U898" i="3"/>
  <c r="T898" i="3"/>
  <c r="S898" i="3"/>
  <c r="R898" i="3"/>
  <c r="O898" i="3"/>
  <c r="L898" i="3"/>
  <c r="V899" i="3"/>
  <c r="U899" i="3"/>
  <c r="T899" i="3"/>
  <c r="S899" i="3"/>
  <c r="R899" i="3"/>
  <c r="O899" i="3"/>
  <c r="L899" i="3"/>
  <c r="V900" i="3"/>
  <c r="U900" i="3"/>
  <c r="T900" i="3"/>
  <c r="S900" i="3"/>
  <c r="R900" i="3"/>
  <c r="O900" i="3"/>
  <c r="L900" i="3"/>
  <c r="V901" i="3"/>
  <c r="U901" i="3"/>
  <c r="T901" i="3"/>
  <c r="S901" i="3"/>
  <c r="R901" i="3"/>
  <c r="O901" i="3"/>
  <c r="L901" i="3"/>
  <c r="V902" i="3"/>
  <c r="U902" i="3"/>
  <c r="T902" i="3"/>
  <c r="S902" i="3"/>
  <c r="R902" i="3"/>
  <c r="O902" i="3"/>
  <c r="L902" i="3"/>
  <c r="V903" i="3"/>
  <c r="U903" i="3"/>
  <c r="T903" i="3"/>
  <c r="S903" i="3"/>
  <c r="R903" i="3"/>
  <c r="O903" i="3"/>
  <c r="L903" i="3"/>
  <c r="V904" i="3"/>
  <c r="U904" i="3"/>
  <c r="T904" i="3"/>
  <c r="S904" i="3"/>
  <c r="R904" i="3"/>
  <c r="O904" i="3"/>
  <c r="L904" i="3"/>
  <c r="V905" i="3"/>
  <c r="U905" i="3"/>
  <c r="T905" i="3"/>
  <c r="S905" i="3"/>
  <c r="R905" i="3"/>
  <c r="O905" i="3"/>
  <c r="L905" i="3"/>
  <c r="V906" i="3"/>
  <c r="U906" i="3"/>
  <c r="T906" i="3"/>
  <c r="S906" i="3"/>
  <c r="R906" i="3"/>
  <c r="O906" i="3"/>
  <c r="L906" i="3"/>
  <c r="V907" i="3"/>
  <c r="U907" i="3"/>
  <c r="T907" i="3"/>
  <c r="S907" i="3"/>
  <c r="R907" i="3"/>
  <c r="O907" i="3"/>
  <c r="L907" i="3"/>
  <c r="V881" i="3"/>
  <c r="U881" i="3"/>
  <c r="T881" i="3"/>
  <c r="S881" i="3"/>
  <c r="R881" i="3"/>
  <c r="O881" i="3"/>
  <c r="L881" i="3"/>
  <c r="V882" i="3"/>
  <c r="U882" i="3"/>
  <c r="T882" i="3"/>
  <c r="S882" i="3"/>
  <c r="R882" i="3"/>
  <c r="O882" i="3"/>
  <c r="L882" i="3"/>
  <c r="V883" i="3"/>
  <c r="U883" i="3"/>
  <c r="T883" i="3"/>
  <c r="S883" i="3"/>
  <c r="R883" i="3"/>
  <c r="O883" i="3"/>
  <c r="L883" i="3"/>
  <c r="V884" i="3"/>
  <c r="U884" i="3"/>
  <c r="T884" i="3"/>
  <c r="S884" i="3"/>
  <c r="R884" i="3"/>
  <c r="O884" i="3"/>
  <c r="L884" i="3"/>
  <c r="V885" i="3"/>
  <c r="U885" i="3"/>
  <c r="T885" i="3"/>
  <c r="S885" i="3"/>
  <c r="R885" i="3"/>
  <c r="O885" i="3"/>
  <c r="L885" i="3"/>
  <c r="V886" i="3"/>
  <c r="U886" i="3"/>
  <c r="T886" i="3"/>
  <c r="S886" i="3"/>
  <c r="R886" i="3"/>
  <c r="O886" i="3"/>
  <c r="L886" i="3"/>
  <c r="V887" i="3"/>
  <c r="U887" i="3"/>
  <c r="T887" i="3"/>
  <c r="S887" i="3"/>
  <c r="R887" i="3"/>
  <c r="O887" i="3"/>
  <c r="L887" i="3"/>
  <c r="V888" i="3"/>
  <c r="U888" i="3"/>
  <c r="T888" i="3"/>
  <c r="S888" i="3"/>
  <c r="R888" i="3"/>
  <c r="O888" i="3"/>
  <c r="L888" i="3"/>
  <c r="V889" i="3"/>
  <c r="U889" i="3"/>
  <c r="T889" i="3"/>
  <c r="S889" i="3"/>
  <c r="R889" i="3"/>
  <c r="O889" i="3"/>
  <c r="L889" i="3"/>
  <c r="V890" i="3"/>
  <c r="U890" i="3"/>
  <c r="T890" i="3"/>
  <c r="S890" i="3"/>
  <c r="R890" i="3"/>
  <c r="O890" i="3"/>
  <c r="L890" i="3"/>
  <c r="V891" i="3"/>
  <c r="U891" i="3"/>
  <c r="T891" i="3"/>
  <c r="S891" i="3"/>
  <c r="R891" i="3"/>
  <c r="O891" i="3"/>
  <c r="L891" i="3"/>
  <c r="V892" i="3"/>
  <c r="U892" i="3"/>
  <c r="T892" i="3"/>
  <c r="S892" i="3"/>
  <c r="R892" i="3"/>
  <c r="O892" i="3"/>
  <c r="L892" i="3"/>
  <c r="V893" i="3"/>
  <c r="U893" i="3"/>
  <c r="T893" i="3"/>
  <c r="S893" i="3"/>
  <c r="R893" i="3"/>
  <c r="O893" i="3"/>
  <c r="L893" i="3"/>
  <c r="V894" i="3"/>
  <c r="U894" i="3"/>
  <c r="T894" i="3"/>
  <c r="S894" i="3"/>
  <c r="R894" i="3"/>
  <c r="O894" i="3"/>
  <c r="L894" i="3"/>
  <c r="V895" i="3"/>
  <c r="U895" i="3"/>
  <c r="T895" i="3"/>
  <c r="S895" i="3"/>
  <c r="R895" i="3"/>
  <c r="O895" i="3"/>
  <c r="L895" i="3"/>
  <c r="V896" i="3"/>
  <c r="U896" i="3"/>
  <c r="T896" i="3"/>
  <c r="S896" i="3"/>
  <c r="R896" i="3"/>
  <c r="O896" i="3"/>
  <c r="L896" i="3"/>
  <c r="V908" i="3"/>
  <c r="U908" i="3"/>
  <c r="T908" i="3"/>
  <c r="S908" i="3"/>
  <c r="R908" i="3"/>
  <c r="O908" i="3"/>
  <c r="L908" i="3"/>
  <c r="V909" i="3"/>
  <c r="U909" i="3"/>
  <c r="T909" i="3"/>
  <c r="S909" i="3"/>
  <c r="R909" i="3"/>
  <c r="O909" i="3"/>
  <c r="L909" i="3"/>
  <c r="V910" i="3"/>
  <c r="U910" i="3"/>
  <c r="T910" i="3"/>
  <c r="S910" i="3"/>
  <c r="R910" i="3"/>
  <c r="O910" i="3"/>
  <c r="L910" i="3"/>
  <c r="V911" i="3"/>
  <c r="U911" i="3"/>
  <c r="T911" i="3"/>
  <c r="S911" i="3"/>
  <c r="R911" i="3"/>
  <c r="O911" i="3"/>
  <c r="L911" i="3"/>
  <c r="V912" i="3"/>
  <c r="U912" i="3"/>
  <c r="T912" i="3"/>
  <c r="S912" i="3"/>
  <c r="R912" i="3"/>
  <c r="O912" i="3"/>
  <c r="L912" i="3"/>
  <c r="V913" i="3"/>
  <c r="U913" i="3"/>
  <c r="T913" i="3"/>
  <c r="S913" i="3"/>
  <c r="R913" i="3"/>
  <c r="O913" i="3"/>
  <c r="L913" i="3"/>
  <c r="V914" i="3"/>
  <c r="U914" i="3"/>
  <c r="T914" i="3"/>
  <c r="S914" i="3"/>
  <c r="R914" i="3"/>
  <c r="O914" i="3"/>
  <c r="L914" i="3"/>
  <c r="V915" i="3"/>
  <c r="U915" i="3"/>
  <c r="T915" i="3"/>
  <c r="S915" i="3"/>
  <c r="R915" i="3"/>
  <c r="O915" i="3"/>
  <c r="L915" i="3"/>
  <c r="V916" i="3"/>
  <c r="U916" i="3"/>
  <c r="T916" i="3"/>
  <c r="S916" i="3"/>
  <c r="R916" i="3"/>
  <c r="O916" i="3"/>
  <c r="L916" i="3"/>
  <c r="V917" i="3"/>
  <c r="U917" i="3"/>
  <c r="T917" i="3"/>
  <c r="S917" i="3"/>
  <c r="R917" i="3"/>
  <c r="O917" i="3"/>
  <c r="L917" i="3"/>
  <c r="V918" i="3"/>
  <c r="U918" i="3"/>
  <c r="T918" i="3"/>
  <c r="S918" i="3"/>
  <c r="R918" i="3"/>
  <c r="O918" i="3"/>
  <c r="L918" i="3"/>
  <c r="V919" i="3"/>
  <c r="U919" i="3"/>
  <c r="T919" i="3"/>
  <c r="S919" i="3"/>
  <c r="R919" i="3"/>
  <c r="O919" i="3"/>
  <c r="L919" i="3"/>
  <c r="V920" i="3"/>
  <c r="U920" i="3"/>
  <c r="T920" i="3"/>
  <c r="S920" i="3"/>
  <c r="R920" i="3"/>
  <c r="O920" i="3"/>
  <c r="L920" i="3"/>
  <c r="V921" i="3"/>
  <c r="U921" i="3"/>
  <c r="T921" i="3"/>
  <c r="S921" i="3"/>
  <c r="R921" i="3"/>
  <c r="O921" i="3"/>
  <c r="L921" i="3"/>
  <c r="V922" i="3"/>
  <c r="U922" i="3"/>
  <c r="T922" i="3"/>
  <c r="S922" i="3"/>
  <c r="R922" i="3"/>
  <c r="O922" i="3"/>
  <c r="L922" i="3"/>
  <c r="V923" i="3"/>
  <c r="U923" i="3"/>
  <c r="T923" i="3"/>
  <c r="S923" i="3"/>
  <c r="R923" i="3"/>
  <c r="O923" i="3"/>
  <c r="L923" i="3"/>
  <c r="V924" i="3"/>
  <c r="U924" i="3"/>
  <c r="T924" i="3"/>
  <c r="S924" i="3"/>
  <c r="R924" i="3"/>
  <c r="O924" i="3"/>
  <c r="L924" i="3"/>
  <c r="V925" i="3"/>
  <c r="U925" i="3"/>
  <c r="T925" i="3"/>
  <c r="S925" i="3"/>
  <c r="R925" i="3"/>
  <c r="O925" i="3"/>
  <c r="L925" i="3"/>
  <c r="V926" i="3"/>
  <c r="U926" i="3"/>
  <c r="T926" i="3"/>
  <c r="S926" i="3"/>
  <c r="R926" i="3"/>
  <c r="O926" i="3"/>
  <c r="L926" i="3"/>
  <c r="V927" i="3"/>
  <c r="U927" i="3"/>
  <c r="T927" i="3"/>
  <c r="S927" i="3"/>
  <c r="R927" i="3"/>
  <c r="O927" i="3"/>
  <c r="L927" i="3"/>
  <c r="V928" i="3"/>
  <c r="U928" i="3"/>
  <c r="T928" i="3"/>
  <c r="S928" i="3"/>
  <c r="R928" i="3"/>
  <c r="O928" i="3"/>
  <c r="L928" i="3"/>
  <c r="V929" i="3"/>
  <c r="U929" i="3"/>
  <c r="T929" i="3"/>
  <c r="S929" i="3"/>
  <c r="R929" i="3"/>
  <c r="O929" i="3"/>
  <c r="L929" i="3"/>
  <c r="V930" i="3"/>
  <c r="U930" i="3"/>
  <c r="T930" i="3"/>
  <c r="S930" i="3"/>
  <c r="R930" i="3"/>
  <c r="O930" i="3"/>
  <c r="L930" i="3"/>
  <c r="V931" i="3"/>
  <c r="U931" i="3"/>
  <c r="T931" i="3"/>
  <c r="S931" i="3"/>
  <c r="R931" i="3"/>
  <c r="O931" i="3"/>
  <c r="L931" i="3"/>
  <c r="V932" i="3"/>
  <c r="U932" i="3"/>
  <c r="T932" i="3"/>
  <c r="S932" i="3"/>
  <c r="R932" i="3"/>
  <c r="O932" i="3"/>
  <c r="L932" i="3"/>
  <c r="V933" i="3"/>
  <c r="U933" i="3"/>
  <c r="T933" i="3"/>
  <c r="S933" i="3"/>
  <c r="R933" i="3"/>
  <c r="O933" i="3"/>
  <c r="L933" i="3"/>
  <c r="V934" i="3"/>
  <c r="U934" i="3"/>
  <c r="T934" i="3"/>
  <c r="S934" i="3"/>
  <c r="R934" i="3"/>
  <c r="O934" i="3"/>
  <c r="L934" i="3"/>
  <c r="V935" i="3"/>
  <c r="U935" i="3"/>
  <c r="T935" i="3"/>
  <c r="S935" i="3"/>
  <c r="R935" i="3"/>
  <c r="O935" i="3"/>
  <c r="L935" i="3"/>
  <c r="V940" i="3"/>
  <c r="U940" i="3"/>
  <c r="T940" i="3"/>
  <c r="S940" i="3"/>
  <c r="R940" i="3"/>
  <c r="O940" i="3"/>
  <c r="L940" i="3"/>
  <c r="V941" i="3"/>
  <c r="U941" i="3"/>
  <c r="T941" i="3"/>
  <c r="S941" i="3"/>
  <c r="R941" i="3"/>
  <c r="O941" i="3"/>
  <c r="L941" i="3"/>
  <c r="V942" i="3"/>
  <c r="U942" i="3"/>
  <c r="T942" i="3"/>
  <c r="S942" i="3"/>
  <c r="R942" i="3"/>
  <c r="O942" i="3"/>
  <c r="L942" i="3"/>
  <c r="V943" i="3"/>
  <c r="U943" i="3"/>
  <c r="T943" i="3"/>
  <c r="S943" i="3"/>
  <c r="R943" i="3"/>
  <c r="O943" i="3"/>
  <c r="L943" i="3"/>
  <c r="V944" i="3"/>
  <c r="U944" i="3"/>
  <c r="T944" i="3"/>
  <c r="S944" i="3"/>
  <c r="R944" i="3"/>
  <c r="O944" i="3"/>
  <c r="L944" i="3"/>
  <c r="V945" i="3"/>
  <c r="U945" i="3"/>
  <c r="T945" i="3"/>
  <c r="S945" i="3"/>
  <c r="R945" i="3"/>
  <c r="O945" i="3"/>
  <c r="L945" i="3"/>
  <c r="V946" i="3"/>
  <c r="U946" i="3"/>
  <c r="T946" i="3"/>
  <c r="S946" i="3"/>
  <c r="R946" i="3"/>
  <c r="O946" i="3"/>
  <c r="L946" i="3"/>
  <c r="V947" i="3"/>
  <c r="U947" i="3"/>
  <c r="T947" i="3"/>
  <c r="S947" i="3"/>
  <c r="R947" i="3"/>
  <c r="O947" i="3"/>
  <c r="L947" i="3"/>
  <c r="V936" i="3"/>
  <c r="U936" i="3"/>
  <c r="T936" i="3"/>
  <c r="S936" i="3"/>
  <c r="R936" i="3"/>
  <c r="O936" i="3"/>
  <c r="L936" i="3"/>
  <c r="V937" i="3"/>
  <c r="U937" i="3"/>
  <c r="T937" i="3"/>
  <c r="S937" i="3"/>
  <c r="R937" i="3"/>
  <c r="O937" i="3"/>
  <c r="L937" i="3"/>
  <c r="V938" i="3"/>
  <c r="U938" i="3"/>
  <c r="T938" i="3"/>
  <c r="S938" i="3"/>
  <c r="R938" i="3"/>
  <c r="O938" i="3"/>
  <c r="L938" i="3"/>
  <c r="V939" i="3"/>
  <c r="U939" i="3"/>
  <c r="T939" i="3"/>
  <c r="S939" i="3"/>
  <c r="R939" i="3"/>
  <c r="O939" i="3"/>
  <c r="L939" i="3"/>
  <c r="V948" i="3"/>
  <c r="U948" i="3"/>
  <c r="T948" i="3"/>
  <c r="S948" i="3"/>
  <c r="R948" i="3"/>
  <c r="O948" i="3"/>
  <c r="L948" i="3"/>
  <c r="V949" i="3"/>
  <c r="U949" i="3"/>
  <c r="T949" i="3"/>
  <c r="S949" i="3"/>
  <c r="R949" i="3"/>
  <c r="O949" i="3"/>
  <c r="L949" i="3"/>
  <c r="V950" i="3"/>
  <c r="U950" i="3"/>
  <c r="T950" i="3"/>
  <c r="S950" i="3"/>
  <c r="R950" i="3"/>
  <c r="O950" i="3"/>
  <c r="L950" i="3"/>
  <c r="V951" i="3"/>
  <c r="U951" i="3"/>
  <c r="T951" i="3"/>
  <c r="S951" i="3"/>
  <c r="R951" i="3"/>
  <c r="O951" i="3"/>
  <c r="L951" i="3"/>
  <c r="V952" i="3"/>
  <c r="U952" i="3"/>
  <c r="T952" i="3"/>
  <c r="S952" i="3"/>
  <c r="R952" i="3"/>
  <c r="O952" i="3"/>
  <c r="L952" i="3"/>
  <c r="V953" i="3"/>
  <c r="U953" i="3"/>
  <c r="T953" i="3"/>
  <c r="S953" i="3"/>
  <c r="R953" i="3"/>
  <c r="O953" i="3"/>
  <c r="L953" i="3"/>
  <c r="V954" i="3"/>
  <c r="U954" i="3"/>
  <c r="T954" i="3"/>
  <c r="S954" i="3"/>
  <c r="R954" i="3"/>
  <c r="O954" i="3"/>
  <c r="L954" i="3"/>
  <c r="V955" i="3"/>
  <c r="U955" i="3"/>
  <c r="T955" i="3"/>
  <c r="S955" i="3"/>
  <c r="R955" i="3"/>
  <c r="O955" i="3"/>
  <c r="L955" i="3"/>
  <c r="V970" i="3"/>
  <c r="U970" i="3"/>
  <c r="T970" i="3"/>
  <c r="S970" i="3"/>
  <c r="R970" i="3"/>
  <c r="O970" i="3"/>
  <c r="L970" i="3"/>
  <c r="V971" i="3"/>
  <c r="U971" i="3"/>
  <c r="T971" i="3"/>
  <c r="S971" i="3"/>
  <c r="R971" i="3"/>
  <c r="O971" i="3"/>
  <c r="L971" i="3"/>
  <c r="V972" i="3"/>
  <c r="U972" i="3"/>
  <c r="T972" i="3"/>
  <c r="S972" i="3"/>
  <c r="R972" i="3"/>
  <c r="O972" i="3"/>
  <c r="L972" i="3"/>
  <c r="V973" i="3"/>
  <c r="U973" i="3"/>
  <c r="T973" i="3"/>
  <c r="S973" i="3"/>
  <c r="R973" i="3"/>
  <c r="O973" i="3"/>
  <c r="L973" i="3"/>
  <c r="V974" i="3"/>
  <c r="U974" i="3"/>
  <c r="T974" i="3"/>
  <c r="S974" i="3"/>
  <c r="R974" i="3"/>
  <c r="O974" i="3"/>
  <c r="L974" i="3"/>
  <c r="V975" i="3"/>
  <c r="U975" i="3"/>
  <c r="T975" i="3"/>
  <c r="S975" i="3"/>
  <c r="R975" i="3"/>
  <c r="O975" i="3"/>
  <c r="L975" i="3"/>
  <c r="V976" i="3"/>
  <c r="U976" i="3"/>
  <c r="T976" i="3"/>
  <c r="S976" i="3"/>
  <c r="R976" i="3"/>
  <c r="O976" i="3"/>
  <c r="L976" i="3"/>
  <c r="V977" i="3"/>
  <c r="U977" i="3"/>
  <c r="T977" i="3"/>
  <c r="S977" i="3"/>
  <c r="R977" i="3"/>
  <c r="O977" i="3"/>
  <c r="L977" i="3"/>
  <c r="V978" i="3"/>
  <c r="U978" i="3"/>
  <c r="T978" i="3"/>
  <c r="S978" i="3"/>
  <c r="R978" i="3"/>
  <c r="O978" i="3"/>
  <c r="L978" i="3"/>
  <c r="V956" i="3"/>
  <c r="U956" i="3"/>
  <c r="T956" i="3"/>
  <c r="S956" i="3"/>
  <c r="R956" i="3"/>
  <c r="O956" i="3"/>
  <c r="L956" i="3"/>
  <c r="V957" i="3"/>
  <c r="U957" i="3"/>
  <c r="T957" i="3"/>
  <c r="S957" i="3"/>
  <c r="R957" i="3"/>
  <c r="O957" i="3"/>
  <c r="L957" i="3"/>
  <c r="V958" i="3"/>
  <c r="U958" i="3"/>
  <c r="T958" i="3"/>
  <c r="S958" i="3"/>
  <c r="R958" i="3"/>
  <c r="O958" i="3"/>
  <c r="L958" i="3"/>
  <c r="V959" i="3"/>
  <c r="U959" i="3"/>
  <c r="T959" i="3"/>
  <c r="S959" i="3"/>
  <c r="R959" i="3"/>
  <c r="O959" i="3"/>
  <c r="L959" i="3"/>
  <c r="V960" i="3"/>
  <c r="U960" i="3"/>
  <c r="T960" i="3"/>
  <c r="S960" i="3"/>
  <c r="R960" i="3"/>
  <c r="O960" i="3"/>
  <c r="L960" i="3"/>
  <c r="V961" i="3"/>
  <c r="U961" i="3"/>
  <c r="T961" i="3"/>
  <c r="S961" i="3"/>
  <c r="R961" i="3"/>
  <c r="O961" i="3"/>
  <c r="L961" i="3"/>
  <c r="V962" i="3"/>
  <c r="U962" i="3"/>
  <c r="T962" i="3"/>
  <c r="S962" i="3"/>
  <c r="R962" i="3"/>
  <c r="O962" i="3"/>
  <c r="L962" i="3"/>
  <c r="V963" i="3"/>
  <c r="U963" i="3"/>
  <c r="T963" i="3"/>
  <c r="S963" i="3"/>
  <c r="R963" i="3"/>
  <c r="O963" i="3"/>
  <c r="L963" i="3"/>
  <c r="V964" i="3"/>
  <c r="U964" i="3"/>
  <c r="T964" i="3"/>
  <c r="S964" i="3"/>
  <c r="R964" i="3"/>
  <c r="O964" i="3"/>
  <c r="L964" i="3"/>
  <c r="V965" i="3"/>
  <c r="U965" i="3"/>
  <c r="T965" i="3"/>
  <c r="S965" i="3"/>
  <c r="R965" i="3"/>
  <c r="O965" i="3"/>
  <c r="L965" i="3"/>
  <c r="V966" i="3"/>
  <c r="U966" i="3"/>
  <c r="T966" i="3"/>
  <c r="S966" i="3"/>
  <c r="R966" i="3"/>
  <c r="O966" i="3"/>
  <c r="L966" i="3"/>
  <c r="V967" i="3"/>
  <c r="U967" i="3"/>
  <c r="T967" i="3"/>
  <c r="S967" i="3"/>
  <c r="R967" i="3"/>
  <c r="O967" i="3"/>
  <c r="L967" i="3"/>
  <c r="V968" i="3"/>
  <c r="U968" i="3"/>
  <c r="T968" i="3"/>
  <c r="S968" i="3"/>
  <c r="R968" i="3"/>
  <c r="O968" i="3"/>
  <c r="L968" i="3"/>
  <c r="V969" i="3"/>
  <c r="U969" i="3"/>
  <c r="T969" i="3"/>
  <c r="S969" i="3"/>
  <c r="R969" i="3"/>
  <c r="O969" i="3"/>
  <c r="L969" i="3"/>
  <c r="V999" i="3"/>
  <c r="U999" i="3"/>
  <c r="T999" i="3"/>
  <c r="S999" i="3"/>
  <c r="R999" i="3"/>
  <c r="O999" i="3"/>
  <c r="L999" i="3"/>
  <c r="V1000" i="3"/>
  <c r="U1000" i="3"/>
  <c r="T1000" i="3"/>
  <c r="S1000" i="3"/>
  <c r="R1000" i="3"/>
  <c r="O1000" i="3"/>
  <c r="L1000" i="3"/>
  <c r="V1001" i="3"/>
  <c r="U1001" i="3"/>
  <c r="T1001" i="3"/>
  <c r="S1001" i="3"/>
  <c r="R1001" i="3"/>
  <c r="O1001" i="3"/>
  <c r="L1001" i="3"/>
  <c r="V1002" i="3"/>
  <c r="U1002" i="3"/>
  <c r="T1002" i="3"/>
  <c r="S1002" i="3"/>
  <c r="R1002" i="3"/>
  <c r="O1002" i="3"/>
  <c r="L1002" i="3"/>
  <c r="V1003" i="3"/>
  <c r="U1003" i="3"/>
  <c r="T1003" i="3"/>
  <c r="S1003" i="3"/>
  <c r="R1003" i="3"/>
  <c r="O1003" i="3"/>
  <c r="L1003" i="3"/>
  <c r="V1004" i="3"/>
  <c r="U1004" i="3"/>
  <c r="T1004" i="3"/>
  <c r="S1004" i="3"/>
  <c r="R1004" i="3"/>
  <c r="O1004" i="3"/>
  <c r="L1004" i="3"/>
  <c r="V1005" i="3"/>
  <c r="U1005" i="3"/>
  <c r="T1005" i="3"/>
  <c r="S1005" i="3"/>
  <c r="R1005" i="3"/>
  <c r="O1005" i="3"/>
  <c r="L1005" i="3"/>
  <c r="V1006" i="3"/>
  <c r="U1006" i="3"/>
  <c r="T1006" i="3"/>
  <c r="S1006" i="3"/>
  <c r="R1006" i="3"/>
  <c r="O1006" i="3"/>
  <c r="L1006" i="3"/>
  <c r="V1007" i="3"/>
  <c r="U1007" i="3"/>
  <c r="T1007" i="3"/>
  <c r="S1007" i="3"/>
  <c r="R1007" i="3"/>
  <c r="O1007" i="3"/>
  <c r="L1007" i="3"/>
  <c r="V979" i="3"/>
  <c r="U979" i="3"/>
  <c r="T979" i="3"/>
  <c r="S979" i="3"/>
  <c r="R979" i="3"/>
  <c r="O979" i="3"/>
  <c r="L979" i="3"/>
  <c r="V980" i="3"/>
  <c r="U980" i="3"/>
  <c r="T980" i="3"/>
  <c r="S980" i="3"/>
  <c r="R980" i="3"/>
  <c r="O980" i="3"/>
  <c r="L980" i="3"/>
  <c r="V981" i="3"/>
  <c r="U981" i="3"/>
  <c r="T981" i="3"/>
  <c r="S981" i="3"/>
  <c r="R981" i="3"/>
  <c r="O981" i="3"/>
  <c r="L981" i="3"/>
  <c r="V982" i="3"/>
  <c r="U982" i="3"/>
  <c r="T982" i="3"/>
  <c r="S982" i="3"/>
  <c r="R982" i="3"/>
  <c r="O982" i="3"/>
  <c r="L982" i="3"/>
  <c r="V983" i="3"/>
  <c r="U983" i="3"/>
  <c r="T983" i="3"/>
  <c r="S983" i="3"/>
  <c r="R983" i="3"/>
  <c r="O983" i="3"/>
  <c r="L983" i="3"/>
  <c r="V984" i="3"/>
  <c r="U984" i="3"/>
  <c r="T984" i="3"/>
  <c r="S984" i="3"/>
  <c r="R984" i="3"/>
  <c r="O984" i="3"/>
  <c r="L984" i="3"/>
  <c r="V985" i="3"/>
  <c r="U985" i="3"/>
  <c r="T985" i="3"/>
  <c r="S985" i="3"/>
  <c r="O985" i="3"/>
  <c r="R985" i="3" s="1"/>
  <c r="L985" i="3"/>
  <c r="V986" i="3"/>
  <c r="U986" i="3"/>
  <c r="T986" i="3"/>
  <c r="S986" i="3"/>
  <c r="R986" i="3"/>
  <c r="O986" i="3"/>
  <c r="L986" i="3"/>
  <c r="V987" i="3"/>
  <c r="U987" i="3"/>
  <c r="T987" i="3"/>
  <c r="S987" i="3"/>
  <c r="R987" i="3"/>
  <c r="O987" i="3"/>
  <c r="L987" i="3"/>
  <c r="V988" i="3"/>
  <c r="U988" i="3"/>
  <c r="T988" i="3"/>
  <c r="S988" i="3"/>
  <c r="R988" i="3"/>
  <c r="O988" i="3"/>
  <c r="L988" i="3"/>
  <c r="V989" i="3"/>
  <c r="U989" i="3"/>
  <c r="T989" i="3"/>
  <c r="S989" i="3"/>
  <c r="R989" i="3"/>
  <c r="O989" i="3"/>
  <c r="L989" i="3"/>
  <c r="V990" i="3"/>
  <c r="U990" i="3"/>
  <c r="T990" i="3"/>
  <c r="S990" i="3"/>
  <c r="R990" i="3"/>
  <c r="O990" i="3"/>
  <c r="L990" i="3"/>
  <c r="V991" i="3"/>
  <c r="U991" i="3"/>
  <c r="T991" i="3"/>
  <c r="S991" i="3"/>
  <c r="R991" i="3"/>
  <c r="O991" i="3"/>
  <c r="L991" i="3"/>
  <c r="V992" i="3"/>
  <c r="U992" i="3"/>
  <c r="T992" i="3"/>
  <c r="S992" i="3"/>
  <c r="R992" i="3"/>
  <c r="O992" i="3"/>
  <c r="L992" i="3"/>
  <c r="V993" i="3"/>
  <c r="U993" i="3"/>
  <c r="T993" i="3"/>
  <c r="S993" i="3"/>
  <c r="R993" i="3"/>
  <c r="O993" i="3"/>
  <c r="L993" i="3"/>
  <c r="V994" i="3"/>
  <c r="U994" i="3"/>
  <c r="T994" i="3"/>
  <c r="S994" i="3"/>
  <c r="R994" i="3"/>
  <c r="O994" i="3"/>
  <c r="L994" i="3"/>
  <c r="V995" i="3"/>
  <c r="U995" i="3"/>
  <c r="T995" i="3"/>
  <c r="S995" i="3"/>
  <c r="R995" i="3"/>
  <c r="O995" i="3"/>
  <c r="L995" i="3"/>
  <c r="V996" i="3"/>
  <c r="U996" i="3"/>
  <c r="T996" i="3"/>
  <c r="S996" i="3"/>
  <c r="R996" i="3"/>
  <c r="O996" i="3"/>
  <c r="L996" i="3"/>
  <c r="V997" i="3"/>
  <c r="U997" i="3"/>
  <c r="T997" i="3"/>
  <c r="S997" i="3"/>
  <c r="R997" i="3"/>
  <c r="O997" i="3"/>
  <c r="L997" i="3"/>
  <c r="V998" i="3"/>
  <c r="U998" i="3"/>
  <c r="T998" i="3"/>
  <c r="S998" i="3"/>
  <c r="R998" i="3"/>
  <c r="O998" i="3"/>
  <c r="L998" i="3"/>
  <c r="V1023" i="3"/>
  <c r="U1023" i="3"/>
  <c r="T1023" i="3"/>
  <c r="S1023" i="3"/>
  <c r="R1023" i="3"/>
  <c r="O1023" i="3"/>
  <c r="L1023" i="3"/>
  <c r="V1024" i="3"/>
  <c r="U1024" i="3"/>
  <c r="T1024" i="3"/>
  <c r="S1024" i="3"/>
  <c r="R1024" i="3"/>
  <c r="O1024" i="3"/>
  <c r="L1024" i="3"/>
  <c r="V1025" i="3"/>
  <c r="U1025" i="3"/>
  <c r="T1025" i="3"/>
  <c r="S1025" i="3"/>
  <c r="R1025" i="3"/>
  <c r="O1025" i="3"/>
  <c r="L1025" i="3"/>
  <c r="V1026" i="3"/>
  <c r="U1026" i="3"/>
  <c r="T1026" i="3"/>
  <c r="S1026" i="3"/>
  <c r="R1026" i="3"/>
  <c r="O1026" i="3"/>
  <c r="L1026" i="3"/>
  <c r="V1027" i="3"/>
  <c r="U1027" i="3"/>
  <c r="T1027" i="3"/>
  <c r="S1027" i="3"/>
  <c r="R1027" i="3"/>
  <c r="O1027" i="3"/>
  <c r="L1027" i="3"/>
  <c r="V1028" i="3"/>
  <c r="U1028" i="3"/>
  <c r="T1028" i="3"/>
  <c r="S1028" i="3"/>
  <c r="R1028" i="3"/>
  <c r="O1028" i="3"/>
  <c r="L1028" i="3"/>
  <c r="V1029" i="3"/>
  <c r="U1029" i="3"/>
  <c r="T1029" i="3"/>
  <c r="S1029" i="3"/>
  <c r="R1029" i="3"/>
  <c r="O1029" i="3"/>
  <c r="L1029" i="3"/>
  <c r="V1030" i="3"/>
  <c r="U1030" i="3"/>
  <c r="T1030" i="3"/>
  <c r="S1030" i="3"/>
  <c r="R1030" i="3"/>
  <c r="O1030" i="3"/>
  <c r="L1030" i="3"/>
  <c r="V1031" i="3"/>
  <c r="U1031" i="3"/>
  <c r="T1031" i="3"/>
  <c r="S1031" i="3"/>
  <c r="R1031" i="3"/>
  <c r="O1031" i="3"/>
  <c r="L1031" i="3"/>
  <c r="V1008" i="3"/>
  <c r="U1008" i="3"/>
  <c r="T1008" i="3"/>
  <c r="S1008" i="3"/>
  <c r="R1008" i="3"/>
  <c r="O1008" i="3"/>
  <c r="L1008" i="3"/>
  <c r="V1009" i="3"/>
  <c r="U1009" i="3"/>
  <c r="T1009" i="3"/>
  <c r="S1009" i="3"/>
  <c r="R1009" i="3"/>
  <c r="O1009" i="3"/>
  <c r="L1009" i="3"/>
  <c r="V1010" i="3"/>
  <c r="U1010" i="3"/>
  <c r="T1010" i="3"/>
  <c r="S1010" i="3"/>
  <c r="R1010" i="3"/>
  <c r="O1010" i="3"/>
  <c r="L1010" i="3"/>
  <c r="V1011" i="3"/>
  <c r="U1011" i="3"/>
  <c r="T1011" i="3"/>
  <c r="S1011" i="3"/>
  <c r="R1011" i="3"/>
  <c r="O1011" i="3"/>
  <c r="L1011" i="3"/>
  <c r="V1012" i="3"/>
  <c r="U1012" i="3"/>
  <c r="T1012" i="3"/>
  <c r="S1012" i="3"/>
  <c r="R1012" i="3"/>
  <c r="O1012" i="3"/>
  <c r="L1012" i="3"/>
  <c r="V1013" i="3"/>
  <c r="U1013" i="3"/>
  <c r="T1013" i="3"/>
  <c r="S1013" i="3"/>
  <c r="R1013" i="3"/>
  <c r="O1013" i="3"/>
  <c r="L1013" i="3"/>
  <c r="V1014" i="3"/>
  <c r="U1014" i="3"/>
  <c r="T1014" i="3"/>
  <c r="S1014" i="3"/>
  <c r="R1014" i="3"/>
  <c r="O1014" i="3"/>
  <c r="L1014" i="3"/>
  <c r="V1015" i="3"/>
  <c r="U1015" i="3"/>
  <c r="T1015" i="3"/>
  <c r="S1015" i="3"/>
  <c r="R1015" i="3"/>
  <c r="O1015" i="3"/>
  <c r="L1015" i="3"/>
  <c r="V1016" i="3"/>
  <c r="U1016" i="3"/>
  <c r="T1016" i="3"/>
  <c r="S1016" i="3"/>
  <c r="R1016" i="3"/>
  <c r="O1016" i="3"/>
  <c r="L1016" i="3"/>
  <c r="V1017" i="3"/>
  <c r="U1017" i="3"/>
  <c r="T1017" i="3"/>
  <c r="S1017" i="3"/>
  <c r="R1017" i="3"/>
  <c r="O1017" i="3"/>
  <c r="L1017" i="3"/>
  <c r="V1018" i="3"/>
  <c r="U1018" i="3"/>
  <c r="T1018" i="3"/>
  <c r="S1018" i="3"/>
  <c r="R1018" i="3"/>
  <c r="O1018" i="3"/>
  <c r="L1018" i="3"/>
  <c r="V1019" i="3"/>
  <c r="U1019" i="3"/>
  <c r="T1019" i="3"/>
  <c r="S1019" i="3"/>
  <c r="R1019" i="3"/>
  <c r="O1019" i="3"/>
  <c r="L1019" i="3"/>
  <c r="V1020" i="3"/>
  <c r="U1020" i="3"/>
  <c r="T1020" i="3"/>
  <c r="S1020" i="3"/>
  <c r="R1020" i="3"/>
  <c r="O1020" i="3"/>
  <c r="L1020" i="3"/>
  <c r="V1021" i="3"/>
  <c r="U1021" i="3"/>
  <c r="T1021" i="3"/>
  <c r="S1021" i="3"/>
  <c r="R1021" i="3"/>
  <c r="O1021" i="3"/>
  <c r="L1021" i="3"/>
  <c r="V1022" i="3"/>
  <c r="U1022" i="3"/>
  <c r="T1022" i="3"/>
  <c r="S1022" i="3"/>
  <c r="O1022" i="3"/>
  <c r="R1022" i="3" s="1"/>
  <c r="L1022" i="3"/>
  <c r="V1043" i="3"/>
  <c r="U1043" i="3"/>
  <c r="T1043" i="3"/>
  <c r="S1043" i="3"/>
  <c r="R1043" i="3"/>
  <c r="O1043" i="3"/>
  <c r="L1043" i="3"/>
  <c r="V1044" i="3"/>
  <c r="U1044" i="3"/>
  <c r="T1044" i="3"/>
  <c r="S1044" i="3"/>
  <c r="R1044" i="3"/>
  <c r="O1044" i="3"/>
  <c r="L1044" i="3"/>
  <c r="V1045" i="3"/>
  <c r="U1045" i="3"/>
  <c r="T1045" i="3"/>
  <c r="S1045" i="3"/>
  <c r="R1045" i="3"/>
  <c r="O1045" i="3"/>
  <c r="L1045" i="3"/>
  <c r="V1046" i="3"/>
  <c r="U1046" i="3"/>
  <c r="T1046" i="3"/>
  <c r="S1046" i="3"/>
  <c r="R1046" i="3"/>
  <c r="O1046" i="3"/>
  <c r="L1046" i="3"/>
  <c r="V1047" i="3"/>
  <c r="U1047" i="3"/>
  <c r="T1047" i="3"/>
  <c r="S1047" i="3"/>
  <c r="R1047" i="3"/>
  <c r="O1047" i="3"/>
  <c r="L1047" i="3"/>
  <c r="V1048" i="3"/>
  <c r="U1048" i="3"/>
  <c r="T1048" i="3"/>
  <c r="S1048" i="3"/>
  <c r="R1048" i="3"/>
  <c r="O1048" i="3"/>
  <c r="L1048" i="3"/>
  <c r="V1049" i="3"/>
  <c r="U1049" i="3"/>
  <c r="T1049" i="3"/>
  <c r="S1049" i="3"/>
  <c r="R1049" i="3"/>
  <c r="O1049" i="3"/>
  <c r="L1049" i="3"/>
  <c r="V1050" i="3"/>
  <c r="U1050" i="3"/>
  <c r="T1050" i="3"/>
  <c r="S1050" i="3"/>
  <c r="R1050" i="3"/>
  <c r="O1050" i="3"/>
  <c r="L1050" i="3"/>
  <c r="V1032" i="3"/>
  <c r="U1032" i="3"/>
  <c r="T1032" i="3"/>
  <c r="S1032" i="3"/>
  <c r="R1032" i="3"/>
  <c r="O1032" i="3"/>
  <c r="L1032" i="3"/>
  <c r="V1033" i="3"/>
  <c r="U1033" i="3"/>
  <c r="T1033" i="3"/>
  <c r="S1033" i="3"/>
  <c r="R1033" i="3"/>
  <c r="O1033" i="3"/>
  <c r="L1033" i="3"/>
  <c r="V1034" i="3"/>
  <c r="U1034" i="3"/>
  <c r="T1034" i="3"/>
  <c r="S1034" i="3"/>
  <c r="R1034" i="3"/>
  <c r="O1034" i="3"/>
  <c r="L1034" i="3"/>
  <c r="V1035" i="3"/>
  <c r="U1035" i="3"/>
  <c r="T1035" i="3"/>
  <c r="S1035" i="3"/>
  <c r="R1035" i="3"/>
  <c r="O1035" i="3"/>
  <c r="L1035" i="3"/>
  <c r="V1036" i="3"/>
  <c r="U1036" i="3"/>
  <c r="T1036" i="3"/>
  <c r="S1036" i="3"/>
  <c r="R1036" i="3"/>
  <c r="O1036" i="3"/>
  <c r="L1036" i="3"/>
  <c r="V1037" i="3"/>
  <c r="U1037" i="3"/>
  <c r="T1037" i="3"/>
  <c r="S1037" i="3"/>
  <c r="R1037" i="3"/>
  <c r="O1037" i="3"/>
  <c r="L1037" i="3"/>
  <c r="V1038" i="3"/>
  <c r="U1038" i="3"/>
  <c r="T1038" i="3"/>
  <c r="S1038" i="3"/>
  <c r="R1038" i="3"/>
  <c r="O1038" i="3"/>
  <c r="L1038" i="3"/>
  <c r="V1039" i="3"/>
  <c r="U1039" i="3"/>
  <c r="T1039" i="3"/>
  <c r="S1039" i="3"/>
  <c r="R1039" i="3"/>
  <c r="O1039" i="3"/>
  <c r="L1039" i="3"/>
  <c r="V1040" i="3"/>
  <c r="U1040" i="3"/>
  <c r="T1040" i="3"/>
  <c r="S1040" i="3"/>
  <c r="R1040" i="3"/>
  <c r="O1040" i="3"/>
  <c r="L1040" i="3"/>
  <c r="V1041" i="3"/>
  <c r="U1041" i="3"/>
  <c r="T1041" i="3"/>
  <c r="S1041" i="3"/>
  <c r="R1041" i="3"/>
  <c r="O1041" i="3"/>
  <c r="L1041" i="3"/>
  <c r="V1042" i="3"/>
  <c r="U1042" i="3"/>
  <c r="T1042" i="3"/>
  <c r="S1042" i="3"/>
  <c r="R1042" i="3"/>
  <c r="O1042" i="3"/>
  <c r="L1042" i="3"/>
  <c r="V1067" i="3"/>
  <c r="U1067" i="3"/>
  <c r="T1067" i="3"/>
  <c r="S1067" i="3"/>
  <c r="R1067" i="3"/>
  <c r="O1067" i="3"/>
  <c r="L1067" i="3"/>
  <c r="V1068" i="3"/>
  <c r="U1068" i="3"/>
  <c r="T1068" i="3"/>
  <c r="S1068" i="3"/>
  <c r="R1068" i="3"/>
  <c r="O1068" i="3"/>
  <c r="L1068" i="3"/>
  <c r="V1069" i="3"/>
  <c r="U1069" i="3"/>
  <c r="T1069" i="3"/>
  <c r="S1069" i="3"/>
  <c r="R1069" i="3"/>
  <c r="O1069" i="3"/>
  <c r="L1069" i="3"/>
  <c r="V1070" i="3"/>
  <c r="U1070" i="3"/>
  <c r="T1070" i="3"/>
  <c r="S1070" i="3"/>
  <c r="R1070" i="3"/>
  <c r="O1070" i="3"/>
  <c r="L1070" i="3"/>
  <c r="V1071" i="3"/>
  <c r="U1071" i="3"/>
  <c r="T1071" i="3"/>
  <c r="S1071" i="3"/>
  <c r="R1071" i="3"/>
  <c r="O1071" i="3"/>
  <c r="L1071" i="3"/>
  <c r="V1072" i="3"/>
  <c r="U1072" i="3"/>
  <c r="T1072" i="3"/>
  <c r="S1072" i="3"/>
  <c r="R1072" i="3"/>
  <c r="O1072" i="3"/>
  <c r="L1072" i="3"/>
  <c r="V1073" i="3"/>
  <c r="U1073" i="3"/>
  <c r="T1073" i="3"/>
  <c r="S1073" i="3"/>
  <c r="R1073" i="3"/>
  <c r="O1073" i="3"/>
  <c r="L1073" i="3"/>
  <c r="V1074" i="3"/>
  <c r="U1074" i="3"/>
  <c r="T1074" i="3"/>
  <c r="S1074" i="3"/>
  <c r="R1074" i="3"/>
  <c r="O1074" i="3"/>
  <c r="L1074" i="3"/>
  <c r="V1075" i="3"/>
  <c r="U1075" i="3"/>
  <c r="T1075" i="3"/>
  <c r="S1075" i="3"/>
  <c r="R1075" i="3"/>
  <c r="O1075" i="3"/>
  <c r="L1075" i="3"/>
  <c r="V1051" i="3"/>
  <c r="U1051" i="3"/>
  <c r="T1051" i="3"/>
  <c r="S1051" i="3"/>
  <c r="R1051" i="3"/>
  <c r="O1051" i="3"/>
  <c r="L1051" i="3"/>
  <c r="V1052" i="3"/>
  <c r="U1052" i="3"/>
  <c r="T1052" i="3"/>
  <c r="S1052" i="3"/>
  <c r="R1052" i="3"/>
  <c r="O1052" i="3"/>
  <c r="L1052" i="3"/>
  <c r="V1053" i="3"/>
  <c r="U1053" i="3"/>
  <c r="T1053" i="3"/>
  <c r="S1053" i="3"/>
  <c r="R1053" i="3"/>
  <c r="O1053" i="3"/>
  <c r="L1053" i="3"/>
  <c r="V1054" i="3"/>
  <c r="U1054" i="3"/>
  <c r="T1054" i="3"/>
  <c r="S1054" i="3"/>
  <c r="R1054" i="3"/>
  <c r="O1054" i="3"/>
  <c r="L1054" i="3"/>
  <c r="V1055" i="3"/>
  <c r="U1055" i="3"/>
  <c r="T1055" i="3"/>
  <c r="S1055" i="3"/>
  <c r="R1055" i="3"/>
  <c r="O1055" i="3"/>
  <c r="L1055" i="3"/>
  <c r="V1056" i="3"/>
  <c r="U1056" i="3"/>
  <c r="T1056" i="3"/>
  <c r="S1056" i="3"/>
  <c r="R1056" i="3"/>
  <c r="O1056" i="3"/>
  <c r="L1056" i="3"/>
  <c r="V1057" i="3"/>
  <c r="U1057" i="3"/>
  <c r="T1057" i="3"/>
  <c r="S1057" i="3"/>
  <c r="R1057" i="3"/>
  <c r="O1057" i="3"/>
  <c r="L1057" i="3"/>
  <c r="V1058" i="3"/>
  <c r="U1058" i="3"/>
  <c r="T1058" i="3"/>
  <c r="S1058" i="3"/>
  <c r="O1058" i="3"/>
  <c r="R1058" i="3" s="1"/>
  <c r="L1058" i="3"/>
  <c r="V1059" i="3"/>
  <c r="U1059" i="3"/>
  <c r="T1059" i="3"/>
  <c r="S1059" i="3"/>
  <c r="R1059" i="3"/>
  <c r="O1059" i="3"/>
  <c r="L1059" i="3"/>
  <c r="V1060" i="3"/>
  <c r="U1060" i="3"/>
  <c r="T1060" i="3"/>
  <c r="S1060" i="3"/>
  <c r="R1060" i="3"/>
  <c r="O1060" i="3"/>
  <c r="L1060" i="3"/>
  <c r="V1061" i="3"/>
  <c r="U1061" i="3"/>
  <c r="T1061" i="3"/>
  <c r="S1061" i="3"/>
  <c r="R1061" i="3"/>
  <c r="O1061" i="3"/>
  <c r="L1061" i="3"/>
  <c r="V1062" i="3"/>
  <c r="U1062" i="3"/>
  <c r="T1062" i="3"/>
  <c r="S1062" i="3"/>
  <c r="R1062" i="3"/>
  <c r="O1062" i="3"/>
  <c r="L1062" i="3"/>
  <c r="V1063" i="3"/>
  <c r="U1063" i="3"/>
  <c r="T1063" i="3"/>
  <c r="S1063" i="3"/>
  <c r="R1063" i="3"/>
  <c r="O1063" i="3"/>
  <c r="L1063" i="3"/>
  <c r="V1064" i="3"/>
  <c r="U1064" i="3"/>
  <c r="T1064" i="3"/>
  <c r="S1064" i="3"/>
  <c r="R1064" i="3"/>
  <c r="O1064" i="3"/>
  <c r="L1064" i="3"/>
  <c r="V1065" i="3"/>
  <c r="U1065" i="3"/>
  <c r="T1065" i="3"/>
  <c r="S1065" i="3"/>
  <c r="R1065" i="3"/>
  <c r="O1065" i="3"/>
  <c r="L1065" i="3"/>
  <c r="V1066" i="3"/>
  <c r="U1066" i="3"/>
  <c r="T1066" i="3"/>
  <c r="S1066" i="3"/>
  <c r="R1066" i="3"/>
  <c r="O1066" i="3"/>
  <c r="L1066" i="3"/>
  <c r="V1093" i="3"/>
  <c r="U1093" i="3"/>
  <c r="T1093" i="3"/>
  <c r="S1093" i="3"/>
  <c r="R1093" i="3"/>
  <c r="O1093" i="3"/>
  <c r="L1093" i="3"/>
  <c r="V1094" i="3"/>
  <c r="U1094" i="3"/>
  <c r="T1094" i="3"/>
  <c r="S1094" i="3"/>
  <c r="R1094" i="3"/>
  <c r="O1094" i="3"/>
  <c r="L1094" i="3"/>
  <c r="V1095" i="3"/>
  <c r="U1095" i="3"/>
  <c r="T1095" i="3"/>
  <c r="S1095" i="3"/>
  <c r="R1095" i="3"/>
  <c r="O1095" i="3"/>
  <c r="L1095" i="3"/>
  <c r="V1096" i="3"/>
  <c r="U1096" i="3"/>
  <c r="T1096" i="3"/>
  <c r="S1096" i="3"/>
  <c r="R1096" i="3"/>
  <c r="O1096" i="3"/>
  <c r="L1096" i="3"/>
  <c r="V1076" i="3"/>
  <c r="U1076" i="3"/>
  <c r="T1076" i="3"/>
  <c r="S1076" i="3"/>
  <c r="R1076" i="3"/>
  <c r="O1076" i="3"/>
  <c r="L1076" i="3"/>
  <c r="V1077" i="3"/>
  <c r="U1077" i="3"/>
  <c r="T1077" i="3"/>
  <c r="S1077" i="3"/>
  <c r="R1077" i="3"/>
  <c r="O1077" i="3"/>
  <c r="L1077" i="3"/>
  <c r="V1078" i="3"/>
  <c r="U1078" i="3"/>
  <c r="T1078" i="3"/>
  <c r="S1078" i="3"/>
  <c r="R1078" i="3"/>
  <c r="O1078" i="3"/>
  <c r="L1078" i="3"/>
  <c r="V1079" i="3"/>
  <c r="U1079" i="3"/>
  <c r="T1079" i="3"/>
  <c r="S1079" i="3"/>
  <c r="R1079" i="3"/>
  <c r="O1079" i="3"/>
  <c r="L1079" i="3"/>
  <c r="V1080" i="3"/>
  <c r="U1080" i="3"/>
  <c r="T1080" i="3"/>
  <c r="S1080" i="3"/>
  <c r="R1080" i="3"/>
  <c r="O1080" i="3"/>
  <c r="L1080" i="3"/>
  <c r="V1081" i="3"/>
  <c r="U1081" i="3"/>
  <c r="T1081" i="3"/>
  <c r="S1081" i="3"/>
  <c r="R1081" i="3"/>
  <c r="O1081" i="3"/>
  <c r="L1081" i="3"/>
  <c r="V1082" i="3"/>
  <c r="U1082" i="3"/>
  <c r="T1082" i="3"/>
  <c r="S1082" i="3"/>
  <c r="R1082" i="3"/>
  <c r="O1082" i="3"/>
  <c r="L1082" i="3"/>
  <c r="V1083" i="3"/>
  <c r="U1083" i="3"/>
  <c r="T1083" i="3"/>
  <c r="S1083" i="3"/>
  <c r="R1083" i="3"/>
  <c r="O1083" i="3"/>
  <c r="L1083" i="3"/>
  <c r="V1084" i="3"/>
  <c r="U1084" i="3"/>
  <c r="T1084" i="3"/>
  <c r="S1084" i="3"/>
  <c r="R1084" i="3"/>
  <c r="O1084" i="3"/>
  <c r="L1084" i="3"/>
  <c r="V1085" i="3"/>
  <c r="U1085" i="3"/>
  <c r="T1085" i="3"/>
  <c r="S1085" i="3"/>
  <c r="R1085" i="3"/>
  <c r="O1085" i="3"/>
  <c r="L1085" i="3"/>
  <c r="V1086" i="3"/>
  <c r="U1086" i="3"/>
  <c r="T1086" i="3"/>
  <c r="S1086" i="3"/>
  <c r="O1086" i="3"/>
  <c r="R1086" i="3" s="1"/>
  <c r="L1086" i="3"/>
  <c r="V1087" i="3"/>
  <c r="U1087" i="3"/>
  <c r="T1087" i="3"/>
  <c r="S1087" i="3"/>
  <c r="R1087" i="3"/>
  <c r="O1087" i="3"/>
  <c r="L1087" i="3"/>
  <c r="V1088" i="3"/>
  <c r="U1088" i="3"/>
  <c r="T1088" i="3"/>
  <c r="S1088" i="3"/>
  <c r="R1088" i="3"/>
  <c r="O1088" i="3"/>
  <c r="L1088" i="3"/>
  <c r="V1089" i="3"/>
  <c r="U1089" i="3"/>
  <c r="T1089" i="3"/>
  <c r="S1089" i="3"/>
  <c r="R1089" i="3"/>
  <c r="O1089" i="3"/>
  <c r="L1089" i="3"/>
  <c r="V1090" i="3"/>
  <c r="U1090" i="3"/>
  <c r="T1090" i="3"/>
  <c r="S1090" i="3"/>
  <c r="R1090" i="3"/>
  <c r="O1090" i="3"/>
  <c r="L1090" i="3"/>
  <c r="V1091" i="3"/>
  <c r="U1091" i="3"/>
  <c r="T1091" i="3"/>
  <c r="S1091" i="3"/>
  <c r="R1091" i="3"/>
  <c r="O1091" i="3"/>
  <c r="L1091" i="3"/>
  <c r="V1092" i="3"/>
  <c r="U1092" i="3"/>
  <c r="T1092" i="3"/>
  <c r="S1092" i="3"/>
  <c r="R1092" i="3"/>
  <c r="O1092" i="3"/>
  <c r="L1092" i="3"/>
  <c r="V1110" i="3"/>
  <c r="U1110" i="3"/>
  <c r="T1110" i="3"/>
  <c r="S1110" i="3"/>
  <c r="R1110" i="3"/>
  <c r="O1110" i="3"/>
  <c r="L1110" i="3"/>
  <c r="V1111" i="3"/>
  <c r="U1111" i="3"/>
  <c r="T1111" i="3"/>
  <c r="S1111" i="3"/>
  <c r="R1111" i="3"/>
  <c r="O1111" i="3"/>
  <c r="L1111" i="3"/>
  <c r="V1112" i="3"/>
  <c r="U1112" i="3"/>
  <c r="T1112" i="3"/>
  <c r="S1112" i="3"/>
  <c r="R1112" i="3"/>
  <c r="O1112" i="3"/>
  <c r="L1112" i="3"/>
  <c r="V1113" i="3"/>
  <c r="U1113" i="3"/>
  <c r="T1113" i="3"/>
  <c r="S1113" i="3"/>
  <c r="R1113" i="3"/>
  <c r="O1113" i="3"/>
  <c r="L1113" i="3"/>
  <c r="V1114" i="3"/>
  <c r="U1114" i="3"/>
  <c r="T1114" i="3"/>
  <c r="S1114" i="3"/>
  <c r="R1114" i="3"/>
  <c r="O1114" i="3"/>
  <c r="L1114" i="3"/>
  <c r="V1115" i="3"/>
  <c r="U1115" i="3"/>
  <c r="T1115" i="3"/>
  <c r="S1115" i="3"/>
  <c r="R1115" i="3"/>
  <c r="O1115" i="3"/>
  <c r="L1115" i="3"/>
  <c r="V1116" i="3"/>
  <c r="U1116" i="3"/>
  <c r="T1116" i="3"/>
  <c r="S1116" i="3"/>
  <c r="R1116" i="3"/>
  <c r="O1116" i="3"/>
  <c r="L1116" i="3"/>
  <c r="V1097" i="3"/>
  <c r="U1097" i="3"/>
  <c r="T1097" i="3"/>
  <c r="S1097" i="3"/>
  <c r="R1097" i="3"/>
  <c r="O1097" i="3"/>
  <c r="L1097" i="3"/>
  <c r="V1098" i="3"/>
  <c r="U1098" i="3"/>
  <c r="T1098" i="3"/>
  <c r="S1098" i="3"/>
  <c r="R1098" i="3"/>
  <c r="O1098" i="3"/>
  <c r="L1098" i="3"/>
  <c r="V1099" i="3"/>
  <c r="U1099" i="3"/>
  <c r="T1099" i="3"/>
  <c r="S1099" i="3"/>
  <c r="R1099" i="3"/>
  <c r="O1099" i="3"/>
  <c r="L1099" i="3"/>
  <c r="V1100" i="3"/>
  <c r="U1100" i="3"/>
  <c r="T1100" i="3"/>
  <c r="S1100" i="3"/>
  <c r="R1100" i="3"/>
  <c r="O1100" i="3"/>
  <c r="L1100" i="3"/>
  <c r="V1101" i="3"/>
  <c r="U1101" i="3"/>
  <c r="T1101" i="3"/>
  <c r="S1101" i="3"/>
  <c r="R1101" i="3"/>
  <c r="O1101" i="3"/>
  <c r="L1101" i="3"/>
  <c r="V1102" i="3"/>
  <c r="U1102" i="3"/>
  <c r="T1102" i="3"/>
  <c r="S1102" i="3"/>
  <c r="R1102" i="3"/>
  <c r="O1102" i="3"/>
  <c r="L1102" i="3"/>
  <c r="V1103" i="3"/>
  <c r="U1103" i="3"/>
  <c r="T1103" i="3"/>
  <c r="S1103" i="3"/>
  <c r="R1103" i="3"/>
  <c r="O1103" i="3"/>
  <c r="L1103" i="3"/>
  <c r="V1104" i="3"/>
  <c r="U1104" i="3"/>
  <c r="T1104" i="3"/>
  <c r="S1104" i="3"/>
  <c r="R1104" i="3"/>
  <c r="O1104" i="3"/>
  <c r="L1104" i="3"/>
  <c r="V1105" i="3"/>
  <c r="U1105" i="3"/>
  <c r="T1105" i="3"/>
  <c r="S1105" i="3"/>
  <c r="R1105" i="3"/>
  <c r="O1105" i="3"/>
  <c r="L1105" i="3"/>
  <c r="V1106" i="3"/>
  <c r="U1106" i="3"/>
  <c r="T1106" i="3"/>
  <c r="S1106" i="3"/>
  <c r="R1106" i="3"/>
  <c r="O1106" i="3"/>
  <c r="L1106" i="3"/>
  <c r="V1107" i="3"/>
  <c r="U1107" i="3"/>
  <c r="T1107" i="3"/>
  <c r="S1107" i="3"/>
  <c r="R1107" i="3"/>
  <c r="O1107" i="3"/>
  <c r="L1107" i="3"/>
  <c r="V1108" i="3"/>
  <c r="U1108" i="3"/>
  <c r="T1108" i="3"/>
  <c r="S1108" i="3"/>
  <c r="R1108" i="3"/>
  <c r="O1108" i="3"/>
  <c r="L1108" i="3"/>
  <c r="V1109" i="3"/>
  <c r="U1109" i="3"/>
  <c r="T1109" i="3"/>
  <c r="S1109" i="3"/>
  <c r="R1109" i="3"/>
  <c r="O1109" i="3"/>
  <c r="L1109" i="3"/>
  <c r="V1127" i="3"/>
  <c r="U1127" i="3"/>
  <c r="T1127" i="3"/>
  <c r="S1127" i="3"/>
  <c r="R1127" i="3"/>
  <c r="O1127" i="3"/>
  <c r="L1127" i="3"/>
  <c r="V1128" i="3"/>
  <c r="U1128" i="3"/>
  <c r="T1128" i="3"/>
  <c r="S1128" i="3"/>
  <c r="R1128" i="3"/>
  <c r="O1128" i="3"/>
  <c r="L1128" i="3"/>
  <c r="V1129" i="3"/>
  <c r="U1129" i="3"/>
  <c r="T1129" i="3"/>
  <c r="S1129" i="3"/>
  <c r="R1129" i="3"/>
  <c r="O1129" i="3"/>
  <c r="L1129" i="3"/>
  <c r="V1130" i="3"/>
  <c r="U1130" i="3"/>
  <c r="T1130" i="3"/>
  <c r="S1130" i="3"/>
  <c r="R1130" i="3"/>
  <c r="O1130" i="3"/>
  <c r="L1130" i="3"/>
  <c r="V1131" i="3"/>
  <c r="U1131" i="3"/>
  <c r="T1131" i="3"/>
  <c r="S1131" i="3"/>
  <c r="R1131" i="3"/>
  <c r="O1131" i="3"/>
  <c r="L1131" i="3"/>
  <c r="V1132" i="3"/>
  <c r="U1132" i="3"/>
  <c r="T1132" i="3"/>
  <c r="S1132" i="3"/>
  <c r="R1132" i="3"/>
  <c r="O1132" i="3"/>
  <c r="L1132" i="3"/>
  <c r="V1133" i="3"/>
  <c r="U1133" i="3"/>
  <c r="T1133" i="3"/>
  <c r="S1133" i="3"/>
  <c r="R1133" i="3"/>
  <c r="O1133" i="3"/>
  <c r="L1133" i="3"/>
  <c r="V1134" i="3"/>
  <c r="U1134" i="3"/>
  <c r="T1134" i="3"/>
  <c r="S1134" i="3"/>
  <c r="R1134" i="3"/>
  <c r="O1134" i="3"/>
  <c r="L1134" i="3"/>
  <c r="V1117" i="3"/>
  <c r="U1117" i="3"/>
  <c r="T1117" i="3"/>
  <c r="S1117" i="3"/>
  <c r="R1117" i="3"/>
  <c r="O1117" i="3"/>
  <c r="L1117" i="3"/>
  <c r="V1118" i="3"/>
  <c r="U1118" i="3"/>
  <c r="T1118" i="3"/>
  <c r="S1118" i="3"/>
  <c r="R1118" i="3"/>
  <c r="O1118" i="3"/>
  <c r="L1118" i="3"/>
  <c r="V1119" i="3"/>
  <c r="U1119" i="3"/>
  <c r="T1119" i="3"/>
  <c r="S1119" i="3"/>
  <c r="R1119" i="3"/>
  <c r="O1119" i="3"/>
  <c r="L1119" i="3"/>
  <c r="V1120" i="3"/>
  <c r="U1120" i="3"/>
  <c r="T1120" i="3"/>
  <c r="S1120" i="3"/>
  <c r="R1120" i="3"/>
  <c r="O1120" i="3"/>
  <c r="L1120" i="3"/>
  <c r="V1121" i="3"/>
  <c r="U1121" i="3"/>
  <c r="T1121" i="3"/>
  <c r="S1121" i="3"/>
  <c r="R1121" i="3"/>
  <c r="O1121" i="3"/>
  <c r="L1121" i="3"/>
  <c r="V1122" i="3"/>
  <c r="U1122" i="3"/>
  <c r="T1122" i="3"/>
  <c r="S1122" i="3"/>
  <c r="R1122" i="3"/>
  <c r="O1122" i="3"/>
  <c r="L1122" i="3"/>
  <c r="V1123" i="3"/>
  <c r="U1123" i="3"/>
  <c r="T1123" i="3"/>
  <c r="S1123" i="3"/>
  <c r="O1123" i="3"/>
  <c r="R1123" i="3" s="1"/>
  <c r="L1123" i="3"/>
  <c r="V1124" i="3"/>
  <c r="U1124" i="3"/>
  <c r="T1124" i="3"/>
  <c r="S1124" i="3"/>
  <c r="R1124" i="3"/>
  <c r="O1124" i="3"/>
  <c r="L1124" i="3"/>
  <c r="V1125" i="3"/>
  <c r="U1125" i="3"/>
  <c r="T1125" i="3"/>
  <c r="S1125" i="3"/>
  <c r="R1125" i="3"/>
  <c r="O1125" i="3"/>
  <c r="L1125" i="3"/>
  <c r="V1126" i="3"/>
  <c r="U1126" i="3"/>
  <c r="T1126" i="3"/>
  <c r="S1126" i="3"/>
  <c r="O1126" i="3"/>
  <c r="R1126" i="3" s="1"/>
  <c r="L1126" i="3"/>
  <c r="V1135" i="3"/>
  <c r="U1135" i="3"/>
  <c r="T1135" i="3"/>
  <c r="S1135" i="3"/>
  <c r="R1135" i="3"/>
  <c r="O1135" i="3"/>
  <c r="L1135" i="3"/>
  <c r="V1136" i="3"/>
  <c r="U1136" i="3"/>
  <c r="T1136" i="3"/>
  <c r="S1136" i="3"/>
  <c r="R1136" i="3"/>
  <c r="O1136" i="3"/>
  <c r="L1136" i="3"/>
  <c r="V1137" i="3"/>
  <c r="U1137" i="3"/>
  <c r="T1137" i="3"/>
  <c r="S1137" i="3"/>
  <c r="R1137" i="3"/>
  <c r="O1137" i="3"/>
  <c r="L1137" i="3"/>
  <c r="V1138" i="3"/>
  <c r="U1138" i="3"/>
  <c r="T1138" i="3"/>
  <c r="S1138" i="3"/>
  <c r="R1138" i="3"/>
  <c r="O1138" i="3"/>
  <c r="L1138" i="3"/>
  <c r="V1139" i="3"/>
  <c r="U1139" i="3"/>
  <c r="T1139" i="3"/>
  <c r="S1139" i="3"/>
  <c r="R1139" i="3"/>
  <c r="O1139" i="3"/>
  <c r="L1139" i="3"/>
  <c r="V1140" i="3"/>
  <c r="U1140" i="3"/>
  <c r="T1140" i="3"/>
  <c r="S1140" i="3"/>
  <c r="R1140" i="3"/>
  <c r="O1140" i="3"/>
  <c r="L1140" i="3"/>
  <c r="V1141" i="3"/>
  <c r="U1141" i="3"/>
  <c r="T1141" i="3"/>
  <c r="S1141" i="3"/>
  <c r="R1141" i="3"/>
  <c r="O1141" i="3"/>
  <c r="L1141" i="3"/>
  <c r="V1142" i="3"/>
  <c r="U1142" i="3"/>
  <c r="T1142" i="3"/>
  <c r="S1142" i="3"/>
  <c r="R1142" i="3"/>
  <c r="O1142" i="3"/>
  <c r="L1142" i="3"/>
  <c r="V1143" i="3"/>
  <c r="U1143" i="3"/>
  <c r="T1143" i="3"/>
  <c r="S1143" i="3"/>
  <c r="R1143" i="3"/>
  <c r="O1143" i="3"/>
  <c r="L1143" i="3"/>
  <c r="V1144" i="3"/>
  <c r="U1144" i="3"/>
  <c r="T1144" i="3"/>
  <c r="S1144" i="3"/>
  <c r="R1144" i="3"/>
  <c r="O1144" i="3"/>
  <c r="L1144" i="3"/>
  <c r="V1160" i="3"/>
  <c r="U1160" i="3"/>
  <c r="T1160" i="3"/>
  <c r="S1160" i="3"/>
  <c r="R1160" i="3"/>
  <c r="O1160" i="3"/>
  <c r="L1160" i="3"/>
  <c r="V1161" i="3"/>
  <c r="U1161" i="3"/>
  <c r="T1161" i="3"/>
  <c r="S1161" i="3"/>
  <c r="R1161" i="3"/>
  <c r="O1161" i="3"/>
  <c r="L1161" i="3"/>
  <c r="V1162" i="3"/>
  <c r="U1162" i="3"/>
  <c r="T1162" i="3"/>
  <c r="S1162" i="3"/>
  <c r="R1162" i="3"/>
  <c r="O1162" i="3"/>
  <c r="L1162" i="3"/>
  <c r="V1163" i="3"/>
  <c r="U1163" i="3"/>
  <c r="T1163" i="3"/>
  <c r="S1163" i="3"/>
  <c r="R1163" i="3"/>
  <c r="O1163" i="3"/>
  <c r="L1163" i="3"/>
  <c r="V1164" i="3"/>
  <c r="U1164" i="3"/>
  <c r="T1164" i="3"/>
  <c r="S1164" i="3"/>
  <c r="R1164" i="3"/>
  <c r="O1164" i="3"/>
  <c r="L1164" i="3"/>
  <c r="V1165" i="3"/>
  <c r="U1165" i="3"/>
  <c r="T1165" i="3"/>
  <c r="S1165" i="3"/>
  <c r="R1165" i="3"/>
  <c r="O1165" i="3"/>
  <c r="L1165" i="3"/>
  <c r="V1146" i="3"/>
  <c r="U1146" i="3"/>
  <c r="T1146" i="3"/>
  <c r="S1146" i="3"/>
  <c r="R1146" i="3"/>
  <c r="O1146" i="3"/>
  <c r="L1146" i="3"/>
  <c r="V1145" i="3"/>
  <c r="U1145" i="3"/>
  <c r="T1145" i="3"/>
  <c r="S1145" i="3"/>
  <c r="R1145" i="3"/>
  <c r="O1145" i="3"/>
  <c r="L1145" i="3"/>
  <c r="V1147" i="3"/>
  <c r="U1147" i="3"/>
  <c r="T1147" i="3"/>
  <c r="S1147" i="3"/>
  <c r="R1147" i="3"/>
  <c r="O1147" i="3"/>
  <c r="L1147" i="3"/>
  <c r="V1148" i="3"/>
  <c r="U1148" i="3"/>
  <c r="T1148" i="3"/>
  <c r="S1148" i="3"/>
  <c r="R1148" i="3"/>
  <c r="O1148" i="3"/>
  <c r="L1148" i="3"/>
  <c r="V1149" i="3"/>
  <c r="U1149" i="3"/>
  <c r="T1149" i="3"/>
  <c r="S1149" i="3"/>
  <c r="R1149" i="3"/>
  <c r="O1149" i="3"/>
  <c r="L1149" i="3"/>
  <c r="V1150" i="3"/>
  <c r="U1150" i="3"/>
  <c r="T1150" i="3"/>
  <c r="S1150" i="3"/>
  <c r="R1150" i="3"/>
  <c r="O1150" i="3"/>
  <c r="L1150" i="3"/>
  <c r="V1151" i="3"/>
  <c r="U1151" i="3"/>
  <c r="T1151" i="3"/>
  <c r="S1151" i="3"/>
  <c r="R1151" i="3"/>
  <c r="O1151" i="3"/>
  <c r="L1151" i="3"/>
  <c r="V1152" i="3"/>
  <c r="U1152" i="3"/>
  <c r="T1152" i="3"/>
  <c r="S1152" i="3"/>
  <c r="R1152" i="3"/>
  <c r="O1152" i="3"/>
  <c r="L1152" i="3"/>
  <c r="V1153" i="3"/>
  <c r="U1153" i="3"/>
  <c r="T1153" i="3"/>
  <c r="S1153" i="3"/>
  <c r="R1153" i="3"/>
  <c r="O1153" i="3"/>
  <c r="L1153" i="3"/>
  <c r="V1154" i="3"/>
  <c r="U1154" i="3"/>
  <c r="T1154" i="3"/>
  <c r="S1154" i="3"/>
  <c r="R1154" i="3"/>
  <c r="O1154" i="3"/>
  <c r="L1154" i="3"/>
  <c r="V1155" i="3"/>
  <c r="U1155" i="3"/>
  <c r="T1155" i="3"/>
  <c r="S1155" i="3"/>
  <c r="R1155" i="3"/>
  <c r="O1155" i="3"/>
  <c r="L1155" i="3"/>
  <c r="V1156" i="3"/>
  <c r="U1156" i="3"/>
  <c r="T1156" i="3"/>
  <c r="S1156" i="3"/>
  <c r="R1156" i="3"/>
  <c r="O1156" i="3"/>
  <c r="L1156" i="3"/>
  <c r="V1157" i="3"/>
  <c r="U1157" i="3"/>
  <c r="T1157" i="3"/>
  <c r="S1157" i="3"/>
  <c r="R1157" i="3"/>
  <c r="O1157" i="3"/>
  <c r="L1157" i="3"/>
  <c r="V1158" i="3"/>
  <c r="U1158" i="3"/>
  <c r="T1158" i="3"/>
  <c r="S1158" i="3"/>
  <c r="R1158" i="3"/>
  <c r="O1158" i="3"/>
  <c r="L1158" i="3"/>
  <c r="V1159" i="3"/>
  <c r="U1159" i="3"/>
  <c r="T1159" i="3"/>
  <c r="S1159" i="3"/>
  <c r="R1159" i="3"/>
  <c r="O1159" i="3"/>
  <c r="L1159" i="3"/>
  <c r="V1175" i="3"/>
  <c r="U1175" i="3"/>
  <c r="T1175" i="3"/>
  <c r="S1175" i="3"/>
  <c r="R1175" i="3"/>
  <c r="O1175" i="3"/>
  <c r="L1175" i="3"/>
  <c r="V1176" i="3"/>
  <c r="U1176" i="3"/>
  <c r="T1176" i="3"/>
  <c r="S1176" i="3"/>
  <c r="R1176" i="3"/>
  <c r="O1176" i="3"/>
  <c r="L1176" i="3"/>
  <c r="V1177" i="3"/>
  <c r="U1177" i="3"/>
  <c r="T1177" i="3"/>
  <c r="S1177" i="3"/>
  <c r="R1177" i="3"/>
  <c r="O1177" i="3"/>
  <c r="L1177" i="3"/>
  <c r="V1178" i="3"/>
  <c r="U1178" i="3"/>
  <c r="T1178" i="3"/>
  <c r="S1178" i="3"/>
  <c r="R1178" i="3"/>
  <c r="O1178" i="3"/>
  <c r="L1178" i="3"/>
  <c r="V1179" i="3"/>
  <c r="U1179" i="3"/>
  <c r="T1179" i="3"/>
  <c r="S1179" i="3"/>
  <c r="R1179" i="3"/>
  <c r="O1179" i="3"/>
  <c r="L1179" i="3"/>
  <c r="V1166" i="3"/>
  <c r="U1166" i="3"/>
  <c r="T1166" i="3"/>
  <c r="S1166" i="3"/>
  <c r="R1166" i="3"/>
  <c r="O1166" i="3"/>
  <c r="L1166" i="3"/>
  <c r="V1167" i="3"/>
  <c r="U1167" i="3"/>
  <c r="T1167" i="3"/>
  <c r="S1167" i="3"/>
  <c r="R1167" i="3"/>
  <c r="O1167" i="3"/>
  <c r="L1167" i="3"/>
  <c r="V1168" i="3"/>
  <c r="U1168" i="3"/>
  <c r="T1168" i="3"/>
  <c r="S1168" i="3"/>
  <c r="R1168" i="3"/>
  <c r="O1168" i="3"/>
  <c r="L1168" i="3"/>
  <c r="V1169" i="3"/>
  <c r="U1169" i="3"/>
  <c r="T1169" i="3"/>
  <c r="S1169" i="3"/>
  <c r="R1169" i="3"/>
  <c r="O1169" i="3"/>
  <c r="L1169" i="3"/>
  <c r="V1170" i="3"/>
  <c r="U1170" i="3"/>
  <c r="T1170" i="3"/>
  <c r="S1170" i="3"/>
  <c r="R1170" i="3"/>
  <c r="O1170" i="3"/>
  <c r="L1170" i="3"/>
  <c r="V1171" i="3"/>
  <c r="U1171" i="3"/>
  <c r="T1171" i="3"/>
  <c r="S1171" i="3"/>
  <c r="R1171" i="3"/>
  <c r="O1171" i="3"/>
  <c r="L1171" i="3"/>
  <c r="V1172" i="3"/>
  <c r="U1172" i="3"/>
  <c r="T1172" i="3"/>
  <c r="S1172" i="3"/>
  <c r="R1172" i="3"/>
  <c r="O1172" i="3"/>
  <c r="L1172" i="3"/>
  <c r="V1173" i="3"/>
  <c r="U1173" i="3"/>
  <c r="T1173" i="3"/>
  <c r="S1173" i="3"/>
  <c r="R1173" i="3"/>
  <c r="O1173" i="3"/>
  <c r="L1173" i="3"/>
  <c r="V1174" i="3"/>
  <c r="U1174" i="3"/>
  <c r="T1174" i="3"/>
  <c r="S1174" i="3"/>
  <c r="O1174" i="3"/>
  <c r="R1174" i="3" s="1"/>
  <c r="L1174" i="3"/>
  <c r="V1196" i="3"/>
  <c r="U1196" i="3"/>
  <c r="T1196" i="3"/>
  <c r="S1196" i="3"/>
  <c r="R1196" i="3"/>
  <c r="O1196" i="3"/>
  <c r="L1196" i="3"/>
  <c r="V1197" i="3"/>
  <c r="U1197" i="3"/>
  <c r="T1197" i="3"/>
  <c r="S1197" i="3"/>
  <c r="R1197" i="3"/>
  <c r="O1197" i="3"/>
  <c r="L1197" i="3"/>
  <c r="V1198" i="3"/>
  <c r="U1198" i="3"/>
  <c r="T1198" i="3"/>
  <c r="S1198" i="3"/>
  <c r="R1198" i="3"/>
  <c r="O1198" i="3"/>
  <c r="L1198" i="3"/>
  <c r="V1199" i="3"/>
  <c r="U1199" i="3"/>
  <c r="T1199" i="3"/>
  <c r="S1199" i="3"/>
  <c r="R1199" i="3"/>
  <c r="O1199" i="3"/>
  <c r="L1199" i="3"/>
  <c r="V1200" i="3"/>
  <c r="U1200" i="3"/>
  <c r="T1200" i="3"/>
  <c r="S1200" i="3"/>
  <c r="R1200" i="3"/>
  <c r="O1200" i="3"/>
  <c r="L1200" i="3"/>
  <c r="V1180" i="3"/>
  <c r="U1180" i="3"/>
  <c r="T1180" i="3"/>
  <c r="S1180" i="3"/>
  <c r="R1180" i="3"/>
  <c r="O1180" i="3"/>
  <c r="L1180" i="3"/>
  <c r="V1181" i="3"/>
  <c r="U1181" i="3"/>
  <c r="T1181" i="3"/>
  <c r="S1181" i="3"/>
  <c r="R1181" i="3"/>
  <c r="O1181" i="3"/>
  <c r="L1181" i="3"/>
  <c r="V1182" i="3"/>
  <c r="U1182" i="3"/>
  <c r="T1182" i="3"/>
  <c r="S1182" i="3"/>
  <c r="R1182" i="3"/>
  <c r="O1182" i="3"/>
  <c r="L1182" i="3"/>
  <c r="V1183" i="3"/>
  <c r="U1183" i="3"/>
  <c r="T1183" i="3"/>
  <c r="S1183" i="3"/>
  <c r="R1183" i="3"/>
  <c r="O1183" i="3"/>
  <c r="L1183" i="3"/>
  <c r="V1184" i="3"/>
  <c r="U1184" i="3"/>
  <c r="T1184" i="3"/>
  <c r="S1184" i="3"/>
  <c r="R1184" i="3"/>
  <c r="O1184" i="3"/>
  <c r="L1184" i="3"/>
  <c r="V1185" i="3"/>
  <c r="U1185" i="3"/>
  <c r="T1185" i="3"/>
  <c r="S1185" i="3"/>
  <c r="R1185" i="3"/>
  <c r="O1185" i="3"/>
  <c r="L1185" i="3"/>
  <c r="V1186" i="3"/>
  <c r="U1186" i="3"/>
  <c r="T1186" i="3"/>
  <c r="S1186" i="3"/>
  <c r="R1186" i="3"/>
  <c r="O1186" i="3"/>
  <c r="L1186" i="3"/>
  <c r="V1187" i="3"/>
  <c r="U1187" i="3"/>
  <c r="T1187" i="3"/>
  <c r="S1187" i="3"/>
  <c r="R1187" i="3"/>
  <c r="O1187" i="3"/>
  <c r="L1187" i="3"/>
  <c r="V1188" i="3"/>
  <c r="U1188" i="3"/>
  <c r="T1188" i="3"/>
  <c r="S1188" i="3"/>
  <c r="R1188" i="3"/>
  <c r="O1188" i="3"/>
  <c r="L1188" i="3"/>
  <c r="V1189" i="3"/>
  <c r="U1189" i="3"/>
  <c r="T1189" i="3"/>
  <c r="S1189" i="3"/>
  <c r="R1189" i="3"/>
  <c r="O1189" i="3"/>
  <c r="L1189" i="3"/>
  <c r="V1190" i="3"/>
  <c r="U1190" i="3"/>
  <c r="T1190" i="3"/>
  <c r="S1190" i="3"/>
  <c r="R1190" i="3"/>
  <c r="O1190" i="3"/>
  <c r="L1190" i="3"/>
  <c r="V1191" i="3"/>
  <c r="U1191" i="3"/>
  <c r="T1191" i="3"/>
  <c r="S1191" i="3"/>
  <c r="R1191" i="3"/>
  <c r="O1191" i="3"/>
  <c r="L1191" i="3"/>
  <c r="V1192" i="3"/>
  <c r="U1192" i="3"/>
  <c r="T1192" i="3"/>
  <c r="S1192" i="3"/>
  <c r="R1192" i="3"/>
  <c r="O1192" i="3"/>
  <c r="L1192" i="3"/>
  <c r="V1193" i="3"/>
  <c r="U1193" i="3"/>
  <c r="T1193" i="3"/>
  <c r="S1193" i="3"/>
  <c r="R1193" i="3"/>
  <c r="O1193" i="3"/>
  <c r="L1193" i="3"/>
  <c r="V1194" i="3"/>
  <c r="U1194" i="3"/>
  <c r="T1194" i="3"/>
  <c r="S1194" i="3"/>
  <c r="R1194" i="3"/>
  <c r="O1194" i="3"/>
  <c r="L1194" i="3"/>
  <c r="V1195" i="3"/>
  <c r="U1195" i="3"/>
  <c r="T1195" i="3"/>
  <c r="S1195" i="3"/>
  <c r="R1195" i="3"/>
  <c r="O1195" i="3"/>
  <c r="L1195" i="3"/>
  <c r="V1201" i="3"/>
  <c r="U1201" i="3"/>
  <c r="T1201" i="3"/>
  <c r="S1201" i="3"/>
  <c r="R1201" i="3"/>
  <c r="O1201" i="3"/>
  <c r="L1201" i="3"/>
  <c r="V1202" i="3"/>
  <c r="U1202" i="3"/>
  <c r="T1202" i="3"/>
  <c r="S1202" i="3"/>
  <c r="O1202" i="3"/>
  <c r="R1202" i="3" s="1"/>
  <c r="L1202" i="3"/>
  <c r="V1203" i="3"/>
  <c r="U1203" i="3"/>
  <c r="T1203" i="3"/>
  <c r="S1203" i="3"/>
  <c r="R1203" i="3"/>
  <c r="O1203" i="3"/>
  <c r="L1203" i="3"/>
  <c r="V1204" i="3"/>
  <c r="U1204" i="3"/>
  <c r="T1204" i="3"/>
  <c r="S1204" i="3"/>
  <c r="R1204" i="3"/>
  <c r="O1204" i="3"/>
  <c r="L1204" i="3"/>
  <c r="V1205" i="3"/>
  <c r="U1205" i="3"/>
  <c r="T1205" i="3"/>
  <c r="S1205" i="3"/>
  <c r="R1205" i="3"/>
  <c r="O1205" i="3"/>
  <c r="L1205" i="3"/>
  <c r="V1206" i="3"/>
  <c r="U1206" i="3"/>
  <c r="T1206" i="3"/>
  <c r="S1206" i="3"/>
  <c r="R1206" i="3"/>
  <c r="O1206" i="3"/>
  <c r="L1206" i="3"/>
  <c r="V1207" i="3"/>
  <c r="U1207" i="3"/>
  <c r="T1207" i="3"/>
  <c r="S1207" i="3"/>
  <c r="R1207" i="3"/>
  <c r="O1207" i="3"/>
  <c r="L1207" i="3"/>
  <c r="V1220" i="3"/>
  <c r="U1220" i="3"/>
  <c r="T1220" i="3"/>
  <c r="S1220" i="3"/>
  <c r="R1220" i="3"/>
  <c r="O1220" i="3"/>
  <c r="L1220" i="3"/>
  <c r="V1222" i="3"/>
  <c r="U1222" i="3"/>
  <c r="T1222" i="3"/>
  <c r="S1222" i="3"/>
  <c r="R1222" i="3"/>
  <c r="O1222" i="3"/>
  <c r="L1222" i="3"/>
  <c r="V1223" i="3"/>
  <c r="U1223" i="3"/>
  <c r="T1223" i="3"/>
  <c r="S1223" i="3"/>
  <c r="R1223" i="3"/>
  <c r="O1223" i="3"/>
  <c r="L1223" i="3"/>
  <c r="V1224" i="3"/>
  <c r="U1224" i="3"/>
  <c r="T1224" i="3"/>
  <c r="S1224" i="3"/>
  <c r="R1224" i="3"/>
  <c r="O1224" i="3"/>
  <c r="L1224" i="3"/>
  <c r="V1225" i="3"/>
  <c r="U1225" i="3"/>
  <c r="T1225" i="3"/>
  <c r="S1225" i="3"/>
  <c r="R1225" i="3"/>
  <c r="O1225" i="3"/>
  <c r="L1225" i="3"/>
  <c r="V1226" i="3"/>
  <c r="U1226" i="3"/>
  <c r="T1226" i="3"/>
  <c r="S1226" i="3"/>
  <c r="R1226" i="3"/>
  <c r="O1226" i="3"/>
  <c r="L1226" i="3"/>
  <c r="V1227" i="3"/>
  <c r="U1227" i="3"/>
  <c r="T1227" i="3"/>
  <c r="S1227" i="3"/>
  <c r="R1227" i="3"/>
  <c r="O1227" i="3"/>
  <c r="L1227" i="3"/>
  <c r="V1228" i="3"/>
  <c r="U1228" i="3"/>
  <c r="T1228" i="3"/>
  <c r="S1228" i="3"/>
  <c r="R1228" i="3"/>
  <c r="O1228" i="3"/>
  <c r="L1228" i="3"/>
  <c r="V1229" i="3"/>
  <c r="U1229" i="3"/>
  <c r="T1229" i="3"/>
  <c r="S1229" i="3"/>
  <c r="R1229" i="3"/>
  <c r="O1229" i="3"/>
  <c r="L1229" i="3"/>
  <c r="V1208" i="3"/>
  <c r="U1208" i="3"/>
  <c r="T1208" i="3"/>
  <c r="S1208" i="3"/>
  <c r="R1208" i="3"/>
  <c r="O1208" i="3"/>
  <c r="L1208" i="3"/>
  <c r="V1209" i="3"/>
  <c r="U1209" i="3"/>
  <c r="T1209" i="3"/>
  <c r="S1209" i="3"/>
  <c r="R1209" i="3"/>
  <c r="O1209" i="3"/>
  <c r="L1209" i="3"/>
  <c r="V1210" i="3"/>
  <c r="U1210" i="3"/>
  <c r="T1210" i="3"/>
  <c r="S1210" i="3"/>
  <c r="R1210" i="3"/>
  <c r="O1210" i="3"/>
  <c r="L1210" i="3"/>
  <c r="V1211" i="3"/>
  <c r="U1211" i="3"/>
  <c r="T1211" i="3"/>
  <c r="S1211" i="3"/>
  <c r="R1211" i="3"/>
  <c r="O1211" i="3"/>
  <c r="L1211" i="3"/>
  <c r="V1212" i="3"/>
  <c r="U1212" i="3"/>
  <c r="T1212" i="3"/>
  <c r="S1212" i="3"/>
  <c r="R1212" i="3"/>
  <c r="O1212" i="3"/>
  <c r="L1212" i="3"/>
  <c r="V1213" i="3"/>
  <c r="U1213" i="3"/>
  <c r="T1213" i="3"/>
  <c r="S1213" i="3"/>
  <c r="R1213" i="3"/>
  <c r="O1213" i="3"/>
  <c r="L1213" i="3"/>
  <c r="V1214" i="3"/>
  <c r="U1214" i="3"/>
  <c r="T1214" i="3"/>
  <c r="S1214" i="3"/>
  <c r="R1214" i="3"/>
  <c r="O1214" i="3"/>
  <c r="L1214" i="3"/>
  <c r="V1215" i="3"/>
  <c r="U1215" i="3"/>
  <c r="T1215" i="3"/>
  <c r="S1215" i="3"/>
  <c r="R1215" i="3"/>
  <c r="O1215" i="3"/>
  <c r="L1215" i="3"/>
  <c r="V1216" i="3"/>
  <c r="U1216" i="3"/>
  <c r="T1216" i="3"/>
  <c r="S1216" i="3"/>
  <c r="R1216" i="3"/>
  <c r="O1216" i="3"/>
  <c r="L1216" i="3"/>
  <c r="V1217" i="3"/>
  <c r="U1217" i="3"/>
  <c r="T1217" i="3"/>
  <c r="S1217" i="3"/>
  <c r="R1217" i="3"/>
  <c r="O1217" i="3"/>
  <c r="L1217" i="3"/>
  <c r="V1218" i="3"/>
  <c r="U1218" i="3"/>
  <c r="T1218" i="3"/>
  <c r="S1218" i="3"/>
  <c r="O1218" i="3"/>
  <c r="R1218" i="3" s="1"/>
  <c r="L1218" i="3"/>
  <c r="V1219" i="3"/>
  <c r="U1219" i="3"/>
  <c r="T1219" i="3"/>
  <c r="S1219" i="3"/>
  <c r="R1219" i="3"/>
  <c r="O1219" i="3"/>
  <c r="L1219" i="3"/>
  <c r="V1221" i="3"/>
  <c r="U1221" i="3"/>
  <c r="T1221" i="3"/>
  <c r="S1221" i="3"/>
  <c r="R1221" i="3"/>
  <c r="O1221" i="3"/>
  <c r="L1221" i="3"/>
  <c r="V1244" i="3"/>
  <c r="U1244" i="3"/>
  <c r="T1244" i="3"/>
  <c r="S1244" i="3"/>
  <c r="R1244" i="3"/>
  <c r="O1244" i="3"/>
  <c r="L1244" i="3"/>
  <c r="V1245" i="3"/>
  <c r="U1245" i="3"/>
  <c r="T1245" i="3"/>
  <c r="S1245" i="3"/>
  <c r="R1245" i="3"/>
  <c r="O1245" i="3"/>
  <c r="L1245" i="3"/>
  <c r="V1246" i="3"/>
  <c r="U1246" i="3"/>
  <c r="T1246" i="3"/>
  <c r="S1246" i="3"/>
  <c r="O1246" i="3"/>
  <c r="R1246" i="3" s="1"/>
  <c r="L1246" i="3"/>
  <c r="V1247" i="3"/>
  <c r="U1247" i="3"/>
  <c r="T1247" i="3"/>
  <c r="S1247" i="3"/>
  <c r="R1247" i="3"/>
  <c r="O1247" i="3"/>
  <c r="L1247" i="3"/>
  <c r="V1248" i="3"/>
  <c r="U1248" i="3"/>
  <c r="T1248" i="3"/>
  <c r="S1248" i="3"/>
  <c r="O1248" i="3"/>
  <c r="R1248" i="3" s="1"/>
  <c r="L1248" i="3"/>
  <c r="V1249" i="3"/>
  <c r="U1249" i="3"/>
  <c r="T1249" i="3"/>
  <c r="S1249" i="3"/>
  <c r="R1249" i="3"/>
  <c r="O1249" i="3"/>
  <c r="L1249" i="3"/>
  <c r="V1230" i="3"/>
  <c r="U1230" i="3"/>
  <c r="T1230" i="3"/>
  <c r="S1230" i="3"/>
  <c r="R1230" i="3"/>
  <c r="O1230" i="3"/>
  <c r="L1230" i="3"/>
  <c r="V1231" i="3"/>
  <c r="U1231" i="3"/>
  <c r="T1231" i="3"/>
  <c r="S1231" i="3"/>
  <c r="R1231" i="3"/>
  <c r="O1231" i="3"/>
  <c r="L1231" i="3"/>
  <c r="V1232" i="3"/>
  <c r="U1232" i="3"/>
  <c r="T1232" i="3"/>
  <c r="S1232" i="3"/>
  <c r="R1232" i="3"/>
  <c r="O1232" i="3"/>
  <c r="L1232" i="3"/>
  <c r="V1233" i="3"/>
  <c r="U1233" i="3"/>
  <c r="T1233" i="3"/>
  <c r="S1233" i="3"/>
  <c r="R1233" i="3"/>
  <c r="O1233" i="3"/>
  <c r="L1233" i="3"/>
  <c r="V1234" i="3"/>
  <c r="U1234" i="3"/>
  <c r="T1234" i="3"/>
  <c r="S1234" i="3"/>
  <c r="R1234" i="3"/>
  <c r="O1234" i="3"/>
  <c r="L1234" i="3"/>
  <c r="V1235" i="3"/>
  <c r="U1235" i="3"/>
  <c r="T1235" i="3"/>
  <c r="S1235" i="3"/>
  <c r="R1235" i="3"/>
  <c r="O1235" i="3"/>
  <c r="L1235" i="3"/>
  <c r="V1236" i="3"/>
  <c r="U1236" i="3"/>
  <c r="T1236" i="3"/>
  <c r="S1236" i="3"/>
  <c r="R1236" i="3"/>
  <c r="O1236" i="3"/>
  <c r="L1236" i="3"/>
  <c r="V1237" i="3"/>
  <c r="U1237" i="3"/>
  <c r="T1237" i="3"/>
  <c r="S1237" i="3"/>
  <c r="R1237" i="3"/>
  <c r="O1237" i="3"/>
  <c r="L1237" i="3"/>
  <c r="V1238" i="3"/>
  <c r="U1238" i="3"/>
  <c r="T1238" i="3"/>
  <c r="S1238" i="3"/>
  <c r="R1238" i="3"/>
  <c r="O1238" i="3"/>
  <c r="L1238" i="3"/>
  <c r="V1239" i="3"/>
  <c r="U1239" i="3"/>
  <c r="T1239" i="3"/>
  <c r="S1239" i="3"/>
  <c r="R1239" i="3"/>
  <c r="O1239" i="3"/>
  <c r="L1239" i="3"/>
  <c r="V1240" i="3"/>
  <c r="U1240" i="3"/>
  <c r="T1240" i="3"/>
  <c r="S1240" i="3"/>
  <c r="R1240" i="3"/>
  <c r="O1240" i="3"/>
  <c r="L1240" i="3"/>
  <c r="V1241" i="3"/>
  <c r="U1241" i="3"/>
  <c r="T1241" i="3"/>
  <c r="S1241" i="3"/>
  <c r="R1241" i="3"/>
  <c r="O1241" i="3"/>
  <c r="L1241" i="3"/>
  <c r="V1242" i="3"/>
  <c r="U1242" i="3"/>
  <c r="T1242" i="3"/>
  <c r="S1242" i="3"/>
  <c r="R1242" i="3"/>
  <c r="O1242" i="3"/>
  <c r="L1242" i="3"/>
  <c r="V1243" i="3"/>
  <c r="U1243" i="3"/>
  <c r="T1243" i="3"/>
  <c r="S1243" i="3"/>
  <c r="R1243" i="3"/>
  <c r="O1243" i="3"/>
  <c r="L1243" i="3"/>
  <c r="V1264" i="3"/>
  <c r="U1264" i="3"/>
  <c r="T1264" i="3"/>
  <c r="S1264" i="3"/>
  <c r="R1264" i="3"/>
  <c r="O1264" i="3"/>
  <c r="L1264" i="3"/>
  <c r="V1265" i="3"/>
  <c r="U1265" i="3"/>
  <c r="T1265" i="3"/>
  <c r="S1265" i="3"/>
  <c r="R1265" i="3"/>
  <c r="O1265" i="3"/>
  <c r="L1265" i="3"/>
  <c r="V1266" i="3"/>
  <c r="U1266" i="3"/>
  <c r="T1266" i="3"/>
  <c r="S1266" i="3"/>
  <c r="R1266" i="3"/>
  <c r="O1266" i="3"/>
  <c r="L1266" i="3"/>
  <c r="V1267" i="3"/>
  <c r="U1267" i="3"/>
  <c r="T1267" i="3"/>
  <c r="S1267" i="3"/>
  <c r="R1267" i="3"/>
  <c r="O1267" i="3"/>
  <c r="L1267" i="3"/>
  <c r="V1268" i="3"/>
  <c r="U1268" i="3"/>
  <c r="T1268" i="3"/>
  <c r="S1268" i="3"/>
  <c r="R1268" i="3"/>
  <c r="O1268" i="3"/>
  <c r="L1268" i="3"/>
  <c r="V1269" i="3"/>
  <c r="U1269" i="3"/>
  <c r="T1269" i="3"/>
  <c r="S1269" i="3"/>
  <c r="R1269" i="3"/>
  <c r="O1269" i="3"/>
  <c r="L1269" i="3"/>
  <c r="V1270" i="3"/>
  <c r="U1270" i="3"/>
  <c r="T1270" i="3"/>
  <c r="S1270" i="3"/>
  <c r="R1270" i="3"/>
  <c r="O1270" i="3"/>
  <c r="L1270" i="3"/>
  <c r="V1271" i="3"/>
  <c r="U1271" i="3"/>
  <c r="T1271" i="3"/>
  <c r="S1271" i="3"/>
  <c r="O1271" i="3"/>
  <c r="R1271" i="3" s="1"/>
  <c r="L1271" i="3"/>
  <c r="V1250" i="3"/>
  <c r="U1250" i="3"/>
  <c r="T1250" i="3"/>
  <c r="S1250" i="3"/>
  <c r="O1250" i="3"/>
  <c r="R1250" i="3" s="1"/>
  <c r="L1250" i="3"/>
  <c r="V1251" i="3"/>
  <c r="U1251" i="3"/>
  <c r="T1251" i="3"/>
  <c r="S1251" i="3"/>
  <c r="R1251" i="3"/>
  <c r="O1251" i="3"/>
  <c r="L1251" i="3"/>
  <c r="V1252" i="3"/>
  <c r="U1252" i="3"/>
  <c r="T1252" i="3"/>
  <c r="S1252" i="3"/>
  <c r="R1252" i="3"/>
  <c r="O1252" i="3"/>
  <c r="L1252" i="3"/>
  <c r="V1253" i="3"/>
  <c r="U1253" i="3"/>
  <c r="T1253" i="3"/>
  <c r="S1253" i="3"/>
  <c r="R1253" i="3"/>
  <c r="O1253" i="3"/>
  <c r="L1253" i="3"/>
  <c r="V1254" i="3"/>
  <c r="U1254" i="3"/>
  <c r="T1254" i="3"/>
  <c r="S1254" i="3"/>
  <c r="R1254" i="3"/>
  <c r="O1254" i="3"/>
  <c r="L1254" i="3"/>
  <c r="V1255" i="3"/>
  <c r="U1255" i="3"/>
  <c r="T1255" i="3"/>
  <c r="S1255" i="3"/>
  <c r="R1255" i="3"/>
  <c r="O1255" i="3"/>
  <c r="L1255" i="3"/>
  <c r="V1256" i="3"/>
  <c r="U1256" i="3"/>
  <c r="T1256" i="3"/>
  <c r="S1256" i="3"/>
  <c r="R1256" i="3"/>
  <c r="O1256" i="3"/>
  <c r="L1256" i="3"/>
  <c r="V1257" i="3"/>
  <c r="U1257" i="3"/>
  <c r="T1257" i="3"/>
  <c r="S1257" i="3"/>
  <c r="R1257" i="3"/>
  <c r="O1257" i="3"/>
  <c r="L1257" i="3"/>
  <c r="V1258" i="3"/>
  <c r="U1258" i="3"/>
  <c r="T1258" i="3"/>
  <c r="S1258" i="3"/>
  <c r="R1258" i="3"/>
  <c r="O1258" i="3"/>
  <c r="L1258" i="3"/>
  <c r="V1259" i="3"/>
  <c r="U1259" i="3"/>
  <c r="T1259" i="3"/>
  <c r="S1259" i="3"/>
  <c r="R1259" i="3"/>
  <c r="O1259" i="3"/>
  <c r="L1259" i="3"/>
  <c r="V1260" i="3"/>
  <c r="U1260" i="3"/>
  <c r="T1260" i="3"/>
  <c r="S1260" i="3"/>
  <c r="R1260" i="3"/>
  <c r="O1260" i="3"/>
  <c r="L1260" i="3"/>
  <c r="V1261" i="3"/>
  <c r="U1261" i="3"/>
  <c r="T1261" i="3"/>
  <c r="S1261" i="3"/>
  <c r="R1261" i="3"/>
  <c r="O1261" i="3"/>
  <c r="L1261" i="3"/>
  <c r="V1262" i="3"/>
  <c r="U1262" i="3"/>
  <c r="T1262" i="3"/>
  <c r="S1262" i="3"/>
  <c r="R1262" i="3"/>
  <c r="O1262" i="3"/>
  <c r="L1262" i="3"/>
  <c r="V1263" i="3"/>
  <c r="U1263" i="3"/>
  <c r="T1263" i="3"/>
  <c r="S1263" i="3"/>
  <c r="O1263" i="3"/>
  <c r="R1263" i="3" s="1"/>
  <c r="L1263" i="3"/>
  <c r="V1285" i="3"/>
  <c r="U1285" i="3"/>
  <c r="T1285" i="3"/>
  <c r="S1285" i="3"/>
  <c r="R1285" i="3"/>
  <c r="O1285" i="3"/>
  <c r="L1285" i="3"/>
  <c r="V1286" i="3"/>
  <c r="U1286" i="3"/>
  <c r="T1286" i="3"/>
  <c r="S1286" i="3"/>
  <c r="R1286" i="3"/>
  <c r="O1286" i="3"/>
  <c r="L1286" i="3"/>
  <c r="V1287" i="3"/>
  <c r="U1287" i="3"/>
  <c r="T1287" i="3"/>
  <c r="S1287" i="3"/>
  <c r="R1287" i="3"/>
  <c r="O1287" i="3"/>
  <c r="L1287" i="3"/>
  <c r="V1288" i="3"/>
  <c r="U1288" i="3"/>
  <c r="T1288" i="3"/>
  <c r="S1288" i="3"/>
  <c r="R1288" i="3"/>
  <c r="O1288" i="3"/>
  <c r="L1288" i="3"/>
  <c r="V1289" i="3"/>
  <c r="U1289" i="3"/>
  <c r="T1289" i="3"/>
  <c r="S1289" i="3"/>
  <c r="O1289" i="3"/>
  <c r="R1289" i="3" s="1"/>
  <c r="L1289" i="3"/>
  <c r="V1290" i="3"/>
  <c r="U1290" i="3"/>
  <c r="T1290" i="3"/>
  <c r="S1290" i="3"/>
  <c r="R1290" i="3"/>
  <c r="O1290" i="3"/>
  <c r="L1290" i="3"/>
  <c r="V1291" i="3"/>
  <c r="U1291" i="3"/>
  <c r="T1291" i="3"/>
  <c r="S1291" i="3"/>
  <c r="R1291" i="3"/>
  <c r="O1291" i="3"/>
  <c r="L1291" i="3"/>
  <c r="V1292" i="3"/>
  <c r="U1292" i="3"/>
  <c r="T1292" i="3"/>
  <c r="S1292" i="3"/>
  <c r="R1292" i="3"/>
  <c r="O1292" i="3"/>
  <c r="L1292" i="3"/>
  <c r="V1272" i="3"/>
  <c r="U1272" i="3"/>
  <c r="T1272" i="3"/>
  <c r="S1272" i="3"/>
  <c r="R1272" i="3"/>
  <c r="O1272" i="3"/>
  <c r="L1272" i="3"/>
  <c r="V1273" i="3"/>
  <c r="U1273" i="3"/>
  <c r="T1273" i="3"/>
  <c r="S1273" i="3"/>
  <c r="R1273" i="3"/>
  <c r="O1273" i="3"/>
  <c r="L1273" i="3"/>
  <c r="V1274" i="3"/>
  <c r="U1274" i="3"/>
  <c r="T1274" i="3"/>
  <c r="S1274" i="3"/>
  <c r="R1274" i="3"/>
  <c r="O1274" i="3"/>
  <c r="L1274" i="3"/>
  <c r="V1275" i="3"/>
  <c r="U1275" i="3"/>
  <c r="T1275" i="3"/>
  <c r="S1275" i="3"/>
  <c r="R1275" i="3"/>
  <c r="O1275" i="3"/>
  <c r="L1275" i="3"/>
  <c r="V1276" i="3"/>
  <c r="U1276" i="3"/>
  <c r="T1276" i="3"/>
  <c r="S1276" i="3"/>
  <c r="R1276" i="3"/>
  <c r="O1276" i="3"/>
  <c r="L1276" i="3"/>
  <c r="V1277" i="3"/>
  <c r="U1277" i="3"/>
  <c r="T1277" i="3"/>
  <c r="S1277" i="3"/>
  <c r="R1277" i="3"/>
  <c r="O1277" i="3"/>
  <c r="L1277" i="3"/>
  <c r="V1278" i="3"/>
  <c r="U1278" i="3"/>
  <c r="T1278" i="3"/>
  <c r="S1278" i="3"/>
  <c r="R1278" i="3"/>
  <c r="O1278" i="3"/>
  <c r="L1278" i="3"/>
  <c r="V1279" i="3"/>
  <c r="U1279" i="3"/>
  <c r="T1279" i="3"/>
  <c r="S1279" i="3"/>
  <c r="R1279" i="3"/>
  <c r="O1279" i="3"/>
  <c r="L1279" i="3"/>
  <c r="V1280" i="3"/>
  <c r="U1280" i="3"/>
  <c r="T1280" i="3"/>
  <c r="S1280" i="3"/>
  <c r="O1280" i="3"/>
  <c r="R1280" i="3" s="1"/>
  <c r="L1280" i="3"/>
  <c r="V1281" i="3"/>
  <c r="U1281" i="3"/>
  <c r="T1281" i="3"/>
  <c r="S1281" i="3"/>
  <c r="R1281" i="3"/>
  <c r="O1281" i="3"/>
  <c r="L1281" i="3"/>
  <c r="V1282" i="3"/>
  <c r="U1282" i="3"/>
  <c r="T1282" i="3"/>
  <c r="S1282" i="3"/>
  <c r="R1282" i="3"/>
  <c r="O1282" i="3"/>
  <c r="L1282" i="3"/>
  <c r="V1283" i="3"/>
  <c r="U1283" i="3"/>
  <c r="T1283" i="3"/>
  <c r="S1283" i="3"/>
  <c r="R1283" i="3"/>
  <c r="O1283" i="3"/>
  <c r="L1283" i="3"/>
  <c r="V1284" i="3"/>
  <c r="U1284" i="3"/>
  <c r="T1284" i="3"/>
  <c r="S1284" i="3"/>
  <c r="R1284" i="3"/>
  <c r="O1284" i="3"/>
  <c r="L1284" i="3"/>
  <c r="V1306" i="3"/>
  <c r="U1306" i="3"/>
  <c r="T1306" i="3"/>
  <c r="S1306" i="3"/>
  <c r="R1306" i="3"/>
  <c r="O1306" i="3"/>
  <c r="L1306" i="3"/>
  <c r="V1307" i="3"/>
  <c r="U1307" i="3"/>
  <c r="T1307" i="3"/>
  <c r="S1307" i="3"/>
  <c r="R1307" i="3"/>
  <c r="O1307" i="3"/>
  <c r="L1307" i="3"/>
  <c r="V1308" i="3"/>
  <c r="U1308" i="3"/>
  <c r="T1308" i="3"/>
  <c r="S1308" i="3"/>
  <c r="R1308" i="3"/>
  <c r="O1308" i="3"/>
  <c r="L1308" i="3"/>
  <c r="V1309" i="3"/>
  <c r="U1309" i="3"/>
  <c r="T1309" i="3"/>
  <c r="S1309" i="3"/>
  <c r="R1309" i="3"/>
  <c r="O1309" i="3"/>
  <c r="L1309" i="3"/>
  <c r="V1310" i="3"/>
  <c r="U1310" i="3"/>
  <c r="T1310" i="3"/>
  <c r="S1310" i="3"/>
  <c r="R1310" i="3"/>
  <c r="O1310" i="3"/>
  <c r="L1310" i="3"/>
  <c r="V1311" i="3"/>
  <c r="U1311" i="3"/>
  <c r="T1311" i="3"/>
  <c r="S1311" i="3"/>
  <c r="R1311" i="3"/>
  <c r="O1311" i="3"/>
  <c r="L1311" i="3"/>
  <c r="V1312" i="3"/>
  <c r="U1312" i="3"/>
  <c r="T1312" i="3"/>
  <c r="S1312" i="3"/>
  <c r="R1312" i="3"/>
  <c r="O1312" i="3"/>
  <c r="L1312" i="3"/>
  <c r="V1293" i="3"/>
  <c r="U1293" i="3"/>
  <c r="T1293" i="3"/>
  <c r="S1293" i="3"/>
  <c r="R1293" i="3"/>
  <c r="O1293" i="3"/>
  <c r="L1293" i="3"/>
  <c r="V1294" i="3"/>
  <c r="U1294" i="3"/>
  <c r="T1294" i="3"/>
  <c r="S1294" i="3"/>
  <c r="R1294" i="3"/>
  <c r="O1294" i="3"/>
  <c r="L1294" i="3"/>
  <c r="V1295" i="3"/>
  <c r="U1295" i="3"/>
  <c r="T1295" i="3"/>
  <c r="S1295" i="3"/>
  <c r="R1295" i="3"/>
  <c r="O1295" i="3"/>
  <c r="L1295" i="3"/>
  <c r="V1296" i="3"/>
  <c r="U1296" i="3"/>
  <c r="T1296" i="3"/>
  <c r="S1296" i="3"/>
  <c r="R1296" i="3"/>
  <c r="O1296" i="3"/>
  <c r="L1296" i="3"/>
  <c r="V1297" i="3"/>
  <c r="U1297" i="3"/>
  <c r="T1297" i="3"/>
  <c r="S1297" i="3"/>
  <c r="R1297" i="3"/>
  <c r="O1297" i="3"/>
  <c r="L1297" i="3"/>
  <c r="V1298" i="3"/>
  <c r="U1298" i="3"/>
  <c r="T1298" i="3"/>
  <c r="S1298" i="3"/>
  <c r="R1298" i="3"/>
  <c r="O1298" i="3"/>
  <c r="L1298" i="3"/>
  <c r="V1299" i="3"/>
  <c r="U1299" i="3"/>
  <c r="T1299" i="3"/>
  <c r="S1299" i="3"/>
  <c r="R1299" i="3"/>
  <c r="O1299" i="3"/>
  <c r="L1299" i="3"/>
  <c r="V1300" i="3"/>
  <c r="U1300" i="3"/>
  <c r="T1300" i="3"/>
  <c r="S1300" i="3"/>
  <c r="R1300" i="3"/>
  <c r="O1300" i="3"/>
  <c r="L1300" i="3"/>
  <c r="V1301" i="3"/>
  <c r="U1301" i="3"/>
  <c r="T1301" i="3"/>
  <c r="S1301" i="3"/>
  <c r="R1301" i="3"/>
  <c r="O1301" i="3"/>
  <c r="L1301" i="3"/>
  <c r="V1302" i="3"/>
  <c r="U1302" i="3"/>
  <c r="T1302" i="3"/>
  <c r="S1302" i="3"/>
  <c r="R1302" i="3"/>
  <c r="O1302" i="3"/>
  <c r="L1302" i="3"/>
  <c r="V1303" i="3"/>
  <c r="U1303" i="3"/>
  <c r="T1303" i="3"/>
  <c r="S1303" i="3"/>
  <c r="R1303" i="3"/>
  <c r="O1303" i="3"/>
  <c r="L1303" i="3"/>
  <c r="V1304" i="3"/>
  <c r="U1304" i="3"/>
  <c r="T1304" i="3"/>
  <c r="S1304" i="3"/>
  <c r="R1304" i="3"/>
  <c r="O1304" i="3"/>
  <c r="L1304" i="3"/>
  <c r="V1305" i="3"/>
  <c r="U1305" i="3"/>
  <c r="T1305" i="3"/>
  <c r="S1305" i="3"/>
  <c r="R1305" i="3"/>
  <c r="O1305" i="3"/>
  <c r="L1305" i="3"/>
  <c r="V1313" i="3"/>
  <c r="U1313" i="3"/>
  <c r="T1313" i="3"/>
  <c r="S1313" i="3"/>
  <c r="R1313" i="3"/>
  <c r="O1313" i="3"/>
  <c r="L1313" i="3"/>
  <c r="V1314" i="3"/>
  <c r="U1314" i="3"/>
  <c r="T1314" i="3"/>
  <c r="S1314" i="3"/>
  <c r="R1314" i="3"/>
  <c r="O1314" i="3"/>
  <c r="L1314" i="3"/>
  <c r="V1315" i="3"/>
  <c r="U1315" i="3"/>
  <c r="T1315" i="3"/>
  <c r="S1315" i="3"/>
  <c r="R1315" i="3"/>
  <c r="O1315" i="3"/>
  <c r="L1315" i="3"/>
  <c r="V1316" i="3"/>
  <c r="U1316" i="3"/>
  <c r="T1316" i="3"/>
  <c r="S1316" i="3"/>
  <c r="R1316" i="3"/>
  <c r="O1316" i="3"/>
  <c r="L1316" i="3"/>
  <c r="V1317" i="3"/>
  <c r="U1317" i="3"/>
  <c r="T1317" i="3"/>
  <c r="S1317" i="3"/>
  <c r="R1317" i="3"/>
  <c r="O1317" i="3"/>
  <c r="L1317" i="3"/>
  <c r="V1318" i="3"/>
  <c r="U1318" i="3"/>
  <c r="T1318" i="3"/>
  <c r="S1318" i="3"/>
  <c r="R1318" i="3"/>
  <c r="O1318" i="3"/>
  <c r="L1318" i="3"/>
  <c r="V1319" i="3"/>
  <c r="U1319" i="3"/>
  <c r="T1319" i="3"/>
  <c r="S1319" i="3"/>
  <c r="R1319" i="3"/>
  <c r="O1319" i="3"/>
  <c r="L1319" i="3"/>
  <c r="V1320" i="3"/>
  <c r="U1320" i="3"/>
  <c r="T1320" i="3"/>
  <c r="S1320" i="3"/>
  <c r="R1320" i="3"/>
  <c r="O1320" i="3"/>
  <c r="L1320" i="3"/>
  <c r="V1321" i="3"/>
  <c r="U1321" i="3"/>
  <c r="T1321" i="3"/>
  <c r="S1321" i="3"/>
  <c r="R1321" i="3"/>
  <c r="O1321" i="3"/>
  <c r="L1321" i="3"/>
  <c r="V1322" i="3"/>
  <c r="U1322" i="3"/>
  <c r="T1322" i="3"/>
  <c r="S1322" i="3"/>
  <c r="R1322" i="3"/>
  <c r="O1322" i="3"/>
  <c r="L1322" i="3"/>
  <c r="V1323" i="3"/>
  <c r="U1323" i="3"/>
  <c r="T1323" i="3"/>
  <c r="S1323" i="3"/>
  <c r="R1323" i="3"/>
  <c r="O1323" i="3"/>
  <c r="L1323" i="3"/>
  <c r="V1324" i="3"/>
  <c r="U1324" i="3"/>
  <c r="T1324" i="3"/>
  <c r="S1324" i="3"/>
  <c r="R1324" i="3"/>
  <c r="O1324" i="3"/>
  <c r="L1324" i="3"/>
  <c r="V1325" i="3"/>
  <c r="U1325" i="3"/>
  <c r="T1325" i="3"/>
  <c r="S1325" i="3"/>
  <c r="R1325" i="3"/>
  <c r="O1325" i="3"/>
  <c r="L1325" i="3"/>
  <c r="V1326" i="3"/>
  <c r="U1326" i="3"/>
  <c r="T1326" i="3"/>
  <c r="S1326" i="3"/>
  <c r="R1326" i="3"/>
  <c r="O1326" i="3"/>
  <c r="L1326" i="3"/>
  <c r="V1327" i="3"/>
  <c r="U1327" i="3"/>
  <c r="T1327" i="3"/>
  <c r="S1327" i="3"/>
  <c r="R1327" i="3"/>
  <c r="O1327" i="3"/>
  <c r="L1327" i="3"/>
  <c r="V1328" i="3"/>
  <c r="U1328" i="3"/>
  <c r="T1328" i="3"/>
  <c r="S1328" i="3"/>
  <c r="R1328" i="3"/>
  <c r="O1328" i="3"/>
  <c r="L1328" i="3"/>
  <c r="V1330" i="3"/>
  <c r="U1330" i="3"/>
  <c r="T1330" i="3"/>
  <c r="S1330" i="3"/>
  <c r="R1330" i="3"/>
  <c r="O1330" i="3"/>
  <c r="L1330" i="3"/>
  <c r="V1331" i="3"/>
  <c r="U1331" i="3"/>
  <c r="T1331" i="3"/>
  <c r="S1331" i="3"/>
  <c r="R1331" i="3"/>
  <c r="O1331" i="3"/>
  <c r="L1331" i="3"/>
  <c r="V1332" i="3"/>
  <c r="U1332" i="3"/>
  <c r="T1332" i="3"/>
  <c r="S1332" i="3"/>
  <c r="R1332" i="3"/>
  <c r="O1332" i="3"/>
  <c r="L1332" i="3"/>
  <c r="V1333" i="3"/>
  <c r="U1333" i="3"/>
  <c r="T1333" i="3"/>
  <c r="S1333" i="3"/>
  <c r="R1333" i="3"/>
  <c r="O1333" i="3"/>
  <c r="L1333" i="3"/>
  <c r="V1334" i="3"/>
  <c r="U1334" i="3"/>
  <c r="T1334" i="3"/>
  <c r="S1334" i="3"/>
  <c r="O1334" i="3"/>
  <c r="R1334" i="3" s="1"/>
  <c r="L1334" i="3"/>
  <c r="V1335" i="3"/>
  <c r="U1335" i="3"/>
  <c r="T1335" i="3"/>
  <c r="S1335" i="3"/>
  <c r="R1335" i="3"/>
  <c r="O1335" i="3"/>
  <c r="L1335" i="3"/>
  <c r="V1329" i="3"/>
  <c r="U1329" i="3"/>
  <c r="T1329" i="3"/>
  <c r="S1329" i="3"/>
  <c r="R1329" i="3"/>
  <c r="O1329" i="3"/>
  <c r="L1329" i="3"/>
  <c r="V1346" i="3"/>
  <c r="U1346" i="3"/>
  <c r="T1346" i="3"/>
  <c r="S1346" i="3"/>
  <c r="R1346" i="3"/>
  <c r="O1346" i="3"/>
  <c r="L1346" i="3"/>
  <c r="V1347" i="3"/>
  <c r="U1347" i="3"/>
  <c r="T1347" i="3"/>
  <c r="S1347" i="3"/>
  <c r="R1347" i="3"/>
  <c r="O1347" i="3"/>
  <c r="L1347" i="3"/>
  <c r="V1348" i="3"/>
  <c r="U1348" i="3"/>
  <c r="T1348" i="3"/>
  <c r="S1348" i="3"/>
  <c r="R1348" i="3"/>
  <c r="O1348" i="3"/>
  <c r="L1348" i="3"/>
  <c r="V1349" i="3"/>
  <c r="U1349" i="3"/>
  <c r="T1349" i="3"/>
  <c r="S1349" i="3"/>
  <c r="R1349" i="3"/>
  <c r="O1349" i="3"/>
  <c r="L1349" i="3"/>
  <c r="V1350" i="3"/>
  <c r="U1350" i="3"/>
  <c r="T1350" i="3"/>
  <c r="S1350" i="3"/>
  <c r="R1350" i="3"/>
  <c r="O1350" i="3"/>
  <c r="L1350" i="3"/>
  <c r="V1351" i="3"/>
  <c r="U1351" i="3"/>
  <c r="T1351" i="3"/>
  <c r="S1351" i="3"/>
  <c r="R1351" i="3"/>
  <c r="O1351" i="3"/>
  <c r="L1351" i="3"/>
  <c r="V1352" i="3"/>
  <c r="U1352" i="3"/>
  <c r="T1352" i="3"/>
  <c r="S1352" i="3"/>
  <c r="R1352" i="3"/>
  <c r="O1352" i="3"/>
  <c r="L1352" i="3"/>
  <c r="V1353" i="3"/>
  <c r="U1353" i="3"/>
  <c r="T1353" i="3"/>
  <c r="S1353" i="3"/>
  <c r="R1353" i="3"/>
  <c r="O1353" i="3"/>
  <c r="L1353" i="3"/>
  <c r="V1336" i="3"/>
  <c r="U1336" i="3"/>
  <c r="T1336" i="3"/>
  <c r="S1336" i="3"/>
  <c r="R1336" i="3"/>
  <c r="O1336" i="3"/>
  <c r="L1336" i="3"/>
  <c r="V1337" i="3"/>
  <c r="U1337" i="3"/>
  <c r="T1337" i="3"/>
  <c r="S1337" i="3"/>
  <c r="R1337" i="3"/>
  <c r="O1337" i="3"/>
  <c r="L1337" i="3"/>
  <c r="V1338" i="3"/>
  <c r="U1338" i="3"/>
  <c r="T1338" i="3"/>
  <c r="S1338" i="3"/>
  <c r="R1338" i="3"/>
  <c r="O1338" i="3"/>
  <c r="L1338" i="3"/>
  <c r="V1339" i="3"/>
  <c r="U1339" i="3"/>
  <c r="T1339" i="3"/>
  <c r="S1339" i="3"/>
  <c r="R1339" i="3"/>
  <c r="O1339" i="3"/>
  <c r="L1339" i="3"/>
  <c r="V1340" i="3"/>
  <c r="U1340" i="3"/>
  <c r="T1340" i="3"/>
  <c r="S1340" i="3"/>
  <c r="R1340" i="3"/>
  <c r="O1340" i="3"/>
  <c r="L1340" i="3"/>
  <c r="V1341" i="3"/>
  <c r="U1341" i="3"/>
  <c r="T1341" i="3"/>
  <c r="S1341" i="3"/>
  <c r="R1341" i="3"/>
  <c r="O1341" i="3"/>
  <c r="L1341" i="3"/>
  <c r="V1342" i="3"/>
  <c r="U1342" i="3"/>
  <c r="T1342" i="3"/>
  <c r="S1342" i="3"/>
  <c r="R1342" i="3"/>
  <c r="O1342" i="3"/>
  <c r="L1342" i="3"/>
  <c r="V1343" i="3"/>
  <c r="U1343" i="3"/>
  <c r="T1343" i="3"/>
  <c r="S1343" i="3"/>
  <c r="R1343" i="3"/>
  <c r="O1343" i="3"/>
  <c r="L1343" i="3"/>
  <c r="V1344" i="3"/>
  <c r="U1344" i="3"/>
  <c r="T1344" i="3"/>
  <c r="S1344" i="3"/>
  <c r="O1344" i="3"/>
  <c r="R1344" i="3" s="1"/>
  <c r="L1344" i="3"/>
  <c r="V1345" i="3"/>
  <c r="U1345" i="3"/>
  <c r="T1345" i="3"/>
  <c r="S1345" i="3"/>
  <c r="R1345" i="3"/>
  <c r="O1345" i="3"/>
  <c r="L1345" i="3"/>
  <c r="V1367" i="3"/>
  <c r="U1367" i="3"/>
  <c r="T1367" i="3"/>
  <c r="S1367" i="3"/>
  <c r="R1367" i="3"/>
  <c r="O1367" i="3"/>
  <c r="L1367" i="3"/>
  <c r="V1368" i="3"/>
  <c r="U1368" i="3"/>
  <c r="T1368" i="3"/>
  <c r="S1368" i="3"/>
  <c r="R1368" i="3"/>
  <c r="O1368" i="3"/>
  <c r="L1368" i="3"/>
  <c r="V1369" i="3"/>
  <c r="U1369" i="3"/>
  <c r="T1369" i="3"/>
  <c r="S1369" i="3"/>
  <c r="R1369" i="3"/>
  <c r="O1369" i="3"/>
  <c r="L1369" i="3"/>
  <c r="V1370" i="3"/>
  <c r="U1370" i="3"/>
  <c r="T1370" i="3"/>
  <c r="S1370" i="3"/>
  <c r="R1370" i="3"/>
  <c r="O1370" i="3"/>
  <c r="L1370" i="3"/>
  <c r="V1371" i="3"/>
  <c r="U1371" i="3"/>
  <c r="T1371" i="3"/>
  <c r="S1371" i="3"/>
  <c r="R1371" i="3"/>
  <c r="O1371" i="3"/>
  <c r="L1371" i="3"/>
  <c r="V1372" i="3"/>
  <c r="U1372" i="3"/>
  <c r="T1372" i="3"/>
  <c r="S1372" i="3"/>
  <c r="R1372" i="3"/>
  <c r="O1372" i="3"/>
  <c r="L1372" i="3"/>
  <c r="V1354" i="3"/>
  <c r="U1354" i="3"/>
  <c r="T1354" i="3"/>
  <c r="S1354" i="3"/>
  <c r="R1354" i="3"/>
  <c r="O1354" i="3"/>
  <c r="L1354" i="3"/>
  <c r="V1355" i="3"/>
  <c r="U1355" i="3"/>
  <c r="T1355" i="3"/>
  <c r="S1355" i="3"/>
  <c r="R1355" i="3"/>
  <c r="O1355" i="3"/>
  <c r="L1355" i="3"/>
  <c r="V1356" i="3"/>
  <c r="U1356" i="3"/>
  <c r="T1356" i="3"/>
  <c r="S1356" i="3"/>
  <c r="R1356" i="3"/>
  <c r="O1356" i="3"/>
  <c r="L1356" i="3"/>
  <c r="V1357" i="3"/>
  <c r="U1357" i="3"/>
  <c r="T1357" i="3"/>
  <c r="S1357" i="3"/>
  <c r="R1357" i="3"/>
  <c r="O1357" i="3"/>
  <c r="L1357" i="3"/>
  <c r="V1358" i="3"/>
  <c r="U1358" i="3"/>
  <c r="T1358" i="3"/>
  <c r="S1358" i="3"/>
  <c r="R1358" i="3"/>
  <c r="O1358" i="3"/>
  <c r="L1358" i="3"/>
  <c r="V1359" i="3"/>
  <c r="U1359" i="3"/>
  <c r="T1359" i="3"/>
  <c r="S1359" i="3"/>
  <c r="R1359" i="3"/>
  <c r="O1359" i="3"/>
  <c r="L1359" i="3"/>
  <c r="V1360" i="3"/>
  <c r="U1360" i="3"/>
  <c r="T1360" i="3"/>
  <c r="S1360" i="3"/>
  <c r="R1360" i="3"/>
  <c r="O1360" i="3"/>
  <c r="L1360" i="3"/>
  <c r="V1361" i="3"/>
  <c r="U1361" i="3"/>
  <c r="T1361" i="3"/>
  <c r="S1361" i="3"/>
  <c r="R1361" i="3"/>
  <c r="O1361" i="3"/>
  <c r="L1361" i="3"/>
  <c r="V1362" i="3"/>
  <c r="U1362" i="3"/>
  <c r="T1362" i="3"/>
  <c r="S1362" i="3"/>
  <c r="R1362" i="3"/>
  <c r="O1362" i="3"/>
  <c r="L1362" i="3"/>
  <c r="V1363" i="3"/>
  <c r="U1363" i="3"/>
  <c r="T1363" i="3"/>
  <c r="S1363" i="3"/>
  <c r="O1363" i="3"/>
  <c r="R1363" i="3" s="1"/>
  <c r="L1363" i="3"/>
  <c r="V1364" i="3"/>
  <c r="U1364" i="3"/>
  <c r="T1364" i="3"/>
  <c r="S1364" i="3"/>
  <c r="R1364" i="3"/>
  <c r="O1364" i="3"/>
  <c r="L1364" i="3"/>
  <c r="V1365" i="3"/>
  <c r="U1365" i="3"/>
  <c r="T1365" i="3"/>
  <c r="S1365" i="3"/>
  <c r="R1365" i="3"/>
  <c r="O1365" i="3"/>
  <c r="L1365" i="3"/>
  <c r="V1366" i="3"/>
  <c r="U1366" i="3"/>
  <c r="T1366" i="3"/>
  <c r="S1366" i="3"/>
  <c r="R1366" i="3"/>
  <c r="O1366" i="3"/>
  <c r="L1366" i="3"/>
  <c r="V1373" i="3"/>
  <c r="U1373" i="3"/>
  <c r="T1373" i="3"/>
  <c r="S1373" i="3"/>
  <c r="R1373" i="3"/>
  <c r="O1373" i="3"/>
  <c r="L1373" i="3"/>
  <c r="V1374" i="3"/>
  <c r="U1374" i="3"/>
  <c r="T1374" i="3"/>
  <c r="S1374" i="3"/>
  <c r="R1374" i="3"/>
  <c r="O1374" i="3"/>
  <c r="L1374" i="3"/>
  <c r="V1375" i="3"/>
  <c r="U1375" i="3"/>
  <c r="T1375" i="3"/>
  <c r="S1375" i="3"/>
  <c r="R1375" i="3"/>
  <c r="O1375" i="3"/>
  <c r="L1375" i="3"/>
  <c r="V1376" i="3"/>
  <c r="U1376" i="3"/>
  <c r="T1376" i="3"/>
  <c r="S1376" i="3"/>
  <c r="R1376" i="3"/>
  <c r="O1376" i="3"/>
  <c r="L1376" i="3"/>
  <c r="V1377" i="3"/>
  <c r="U1377" i="3"/>
  <c r="T1377" i="3"/>
  <c r="S1377" i="3"/>
  <c r="R1377" i="3"/>
  <c r="O1377" i="3"/>
  <c r="L1377" i="3"/>
  <c r="V1378" i="3"/>
  <c r="U1378" i="3"/>
  <c r="T1378" i="3"/>
  <c r="S1378" i="3"/>
  <c r="R1378" i="3"/>
  <c r="O1378" i="3"/>
  <c r="L1378" i="3"/>
  <c r="V1379" i="3"/>
  <c r="U1379" i="3"/>
  <c r="T1379" i="3"/>
  <c r="S1379" i="3"/>
  <c r="R1379" i="3"/>
  <c r="O1379" i="3"/>
  <c r="L1379" i="3"/>
  <c r="V1380" i="3"/>
  <c r="U1380" i="3"/>
  <c r="T1380" i="3"/>
  <c r="S1380" i="3"/>
  <c r="R1380" i="3"/>
  <c r="O1380" i="3"/>
  <c r="L1380" i="3"/>
  <c r="V1381" i="3"/>
  <c r="U1381" i="3"/>
  <c r="T1381" i="3"/>
  <c r="S1381" i="3"/>
  <c r="O1381" i="3"/>
  <c r="R1381" i="3" s="1"/>
  <c r="L1381" i="3"/>
  <c r="V1382" i="3"/>
  <c r="U1382" i="3"/>
  <c r="T1382" i="3"/>
  <c r="S1382" i="3"/>
  <c r="R1382" i="3"/>
  <c r="O1382" i="3"/>
  <c r="L1382" i="3"/>
  <c r="V1383" i="3"/>
  <c r="U1383" i="3"/>
  <c r="T1383" i="3"/>
  <c r="S1383" i="3"/>
  <c r="R1383" i="3"/>
  <c r="O1383" i="3"/>
  <c r="L1383" i="3"/>
  <c r="V1384" i="3"/>
  <c r="U1384" i="3"/>
  <c r="T1384" i="3"/>
  <c r="S1384" i="3"/>
  <c r="R1384" i="3"/>
  <c r="O1384" i="3"/>
  <c r="L1384" i="3"/>
  <c r="V1385" i="3"/>
  <c r="U1385" i="3"/>
  <c r="T1385" i="3"/>
  <c r="S1385" i="3"/>
  <c r="R1385" i="3"/>
  <c r="O1385" i="3"/>
  <c r="L1385" i="3"/>
  <c r="V1386" i="3"/>
  <c r="U1386" i="3"/>
  <c r="T1386" i="3"/>
  <c r="S1386" i="3"/>
  <c r="R1386" i="3"/>
  <c r="O1386" i="3"/>
  <c r="L1386" i="3"/>
  <c r="V1387" i="3"/>
  <c r="U1387" i="3"/>
  <c r="T1387" i="3"/>
  <c r="S1387" i="3"/>
  <c r="R1387" i="3"/>
  <c r="O1387" i="3"/>
  <c r="L1387" i="3"/>
  <c r="V1388" i="3"/>
  <c r="U1388" i="3"/>
  <c r="T1388" i="3"/>
  <c r="S1388" i="3"/>
  <c r="R1388" i="3"/>
  <c r="O1388" i="3"/>
  <c r="L1388" i="3"/>
  <c r="V1389" i="3"/>
  <c r="U1389" i="3"/>
  <c r="T1389" i="3"/>
  <c r="S1389" i="3"/>
  <c r="R1389" i="3"/>
  <c r="O1389" i="3"/>
  <c r="L1389" i="3"/>
  <c r="V1390" i="3"/>
  <c r="U1390" i="3"/>
  <c r="T1390" i="3"/>
  <c r="S1390" i="3"/>
  <c r="R1390" i="3"/>
  <c r="O1390" i="3"/>
  <c r="L1390" i="3"/>
  <c r="V1391" i="3"/>
  <c r="U1391" i="3"/>
  <c r="T1391" i="3"/>
  <c r="S1391" i="3"/>
  <c r="R1391" i="3"/>
  <c r="O1391" i="3"/>
  <c r="L1391" i="3"/>
  <c r="V1392" i="3"/>
  <c r="U1392" i="3"/>
  <c r="T1392" i="3"/>
  <c r="S1392" i="3"/>
  <c r="R1392" i="3"/>
  <c r="O1392" i="3"/>
  <c r="L1392" i="3"/>
  <c r="V1393" i="3"/>
  <c r="U1393" i="3"/>
  <c r="T1393" i="3"/>
  <c r="S1393" i="3"/>
  <c r="R1393" i="3"/>
  <c r="O1393" i="3"/>
  <c r="L1393" i="3"/>
  <c r="V1394" i="3"/>
  <c r="U1394" i="3"/>
  <c r="T1394" i="3"/>
  <c r="S1394" i="3"/>
  <c r="R1394" i="3"/>
  <c r="O1394" i="3"/>
  <c r="L1394" i="3"/>
  <c r="V1395" i="3"/>
  <c r="U1395" i="3"/>
  <c r="T1395" i="3"/>
  <c r="S1395" i="3"/>
  <c r="R1395" i="3"/>
  <c r="O1395" i="3"/>
  <c r="L1395" i="3"/>
  <c r="V1396" i="3"/>
  <c r="U1396" i="3"/>
  <c r="T1396" i="3"/>
  <c r="S1396" i="3"/>
  <c r="R1396" i="3"/>
  <c r="O1396" i="3"/>
  <c r="L1396" i="3"/>
  <c r="V1397" i="3"/>
  <c r="U1397" i="3"/>
  <c r="T1397" i="3"/>
  <c r="S1397" i="3"/>
  <c r="R1397" i="3"/>
  <c r="O1397" i="3"/>
  <c r="L1397" i="3"/>
  <c r="V1409" i="3"/>
  <c r="U1409" i="3"/>
  <c r="T1409" i="3"/>
  <c r="S1409" i="3"/>
  <c r="R1409" i="3"/>
  <c r="O1409" i="3"/>
  <c r="L1409" i="3"/>
  <c r="V1410" i="3"/>
  <c r="U1410" i="3"/>
  <c r="T1410" i="3"/>
  <c r="S1410" i="3"/>
  <c r="R1410" i="3"/>
  <c r="O1410" i="3"/>
  <c r="L1410" i="3"/>
  <c r="V1411" i="3"/>
  <c r="U1411" i="3"/>
  <c r="T1411" i="3"/>
  <c r="S1411" i="3"/>
  <c r="R1411" i="3"/>
  <c r="O1411" i="3"/>
  <c r="L1411" i="3"/>
  <c r="V1412" i="3"/>
  <c r="U1412" i="3"/>
  <c r="T1412" i="3"/>
  <c r="S1412" i="3"/>
  <c r="R1412" i="3"/>
  <c r="O1412" i="3"/>
  <c r="L1412" i="3"/>
  <c r="V1413" i="3"/>
  <c r="U1413" i="3"/>
  <c r="T1413" i="3"/>
  <c r="S1413" i="3"/>
  <c r="R1413" i="3"/>
  <c r="O1413" i="3"/>
  <c r="L1413" i="3"/>
  <c r="V1414" i="3"/>
  <c r="U1414" i="3"/>
  <c r="T1414" i="3"/>
  <c r="S1414" i="3"/>
  <c r="R1414" i="3"/>
  <c r="O1414" i="3"/>
  <c r="L1414" i="3"/>
  <c r="V1415" i="3"/>
  <c r="U1415" i="3"/>
  <c r="T1415" i="3"/>
  <c r="S1415" i="3"/>
  <c r="R1415" i="3"/>
  <c r="O1415" i="3"/>
  <c r="L1415" i="3"/>
  <c r="V1416" i="3"/>
  <c r="U1416" i="3"/>
  <c r="T1416" i="3"/>
  <c r="S1416" i="3"/>
  <c r="R1416" i="3"/>
  <c r="O1416" i="3"/>
  <c r="L1416" i="3"/>
  <c r="V1417" i="3"/>
  <c r="U1417" i="3"/>
  <c r="T1417" i="3"/>
  <c r="S1417" i="3"/>
  <c r="R1417" i="3"/>
  <c r="O1417" i="3"/>
  <c r="L1417" i="3"/>
  <c r="V1418" i="3"/>
  <c r="U1418" i="3"/>
  <c r="T1418" i="3"/>
  <c r="S1418" i="3"/>
  <c r="R1418" i="3"/>
  <c r="O1418" i="3"/>
  <c r="L1418" i="3"/>
  <c r="V1398" i="3"/>
  <c r="U1398" i="3"/>
  <c r="T1398" i="3"/>
  <c r="S1398" i="3"/>
  <c r="R1398" i="3"/>
  <c r="O1398" i="3"/>
  <c r="L1398" i="3"/>
  <c r="V1399" i="3"/>
  <c r="U1399" i="3"/>
  <c r="T1399" i="3"/>
  <c r="S1399" i="3"/>
  <c r="R1399" i="3"/>
  <c r="O1399" i="3"/>
  <c r="L1399" i="3"/>
  <c r="V1400" i="3"/>
  <c r="U1400" i="3"/>
  <c r="T1400" i="3"/>
  <c r="S1400" i="3"/>
  <c r="R1400" i="3"/>
  <c r="O1400" i="3"/>
  <c r="L1400" i="3"/>
  <c r="V1401" i="3"/>
  <c r="U1401" i="3"/>
  <c r="T1401" i="3"/>
  <c r="S1401" i="3"/>
  <c r="R1401" i="3"/>
  <c r="O1401" i="3"/>
  <c r="L1401" i="3"/>
  <c r="V1402" i="3"/>
  <c r="U1402" i="3"/>
  <c r="T1402" i="3"/>
  <c r="S1402" i="3"/>
  <c r="R1402" i="3"/>
  <c r="O1402" i="3"/>
  <c r="L1402" i="3"/>
  <c r="V1403" i="3"/>
  <c r="U1403" i="3"/>
  <c r="T1403" i="3"/>
  <c r="S1403" i="3"/>
  <c r="R1403" i="3"/>
  <c r="O1403" i="3"/>
  <c r="L1403" i="3"/>
  <c r="V1404" i="3"/>
  <c r="U1404" i="3"/>
  <c r="T1404" i="3"/>
  <c r="S1404" i="3"/>
  <c r="R1404" i="3"/>
  <c r="O1404" i="3"/>
  <c r="L1404" i="3"/>
  <c r="V1405" i="3"/>
  <c r="U1405" i="3"/>
  <c r="T1405" i="3"/>
  <c r="S1405" i="3"/>
  <c r="R1405" i="3"/>
  <c r="O1405" i="3"/>
  <c r="L1405" i="3"/>
  <c r="V1406" i="3"/>
  <c r="U1406" i="3"/>
  <c r="T1406" i="3"/>
  <c r="S1406" i="3"/>
  <c r="R1406" i="3"/>
  <c r="O1406" i="3"/>
  <c r="L1406" i="3"/>
  <c r="V1407" i="3"/>
  <c r="U1407" i="3"/>
  <c r="T1407" i="3"/>
  <c r="S1407" i="3"/>
  <c r="R1407" i="3"/>
  <c r="O1407" i="3"/>
  <c r="L1407" i="3"/>
  <c r="V1408" i="3"/>
  <c r="U1408" i="3"/>
  <c r="T1408" i="3"/>
  <c r="S1408" i="3"/>
  <c r="R1408" i="3"/>
  <c r="O1408" i="3"/>
  <c r="L1408" i="3"/>
  <c r="V1419" i="3"/>
  <c r="U1419" i="3"/>
  <c r="T1419" i="3"/>
  <c r="S1419" i="3"/>
  <c r="R1419" i="3"/>
  <c r="O1419" i="3"/>
  <c r="L1419" i="3"/>
  <c r="V1420" i="3"/>
  <c r="U1420" i="3"/>
  <c r="T1420" i="3"/>
  <c r="S1420" i="3"/>
  <c r="R1420" i="3"/>
  <c r="O1420" i="3"/>
  <c r="L1420" i="3"/>
  <c r="V1421" i="3"/>
  <c r="U1421" i="3"/>
  <c r="T1421" i="3"/>
  <c r="S1421" i="3"/>
  <c r="R1421" i="3"/>
  <c r="O1421" i="3"/>
  <c r="L1421" i="3"/>
  <c r="V1422" i="3"/>
  <c r="U1422" i="3"/>
  <c r="T1422" i="3"/>
  <c r="S1422" i="3"/>
  <c r="R1422" i="3"/>
  <c r="O1422" i="3"/>
  <c r="L1422" i="3"/>
  <c r="V1423" i="3"/>
  <c r="U1423" i="3"/>
  <c r="T1423" i="3"/>
  <c r="S1423" i="3"/>
  <c r="R1423" i="3"/>
  <c r="O1423" i="3"/>
  <c r="L1423" i="3"/>
  <c r="V1425" i="3"/>
  <c r="U1425" i="3"/>
  <c r="T1425" i="3"/>
  <c r="S1425" i="3"/>
  <c r="R1425" i="3"/>
  <c r="O1425" i="3"/>
  <c r="L1425" i="3"/>
  <c r="V1426" i="3"/>
  <c r="U1426" i="3"/>
  <c r="T1426" i="3"/>
  <c r="S1426" i="3"/>
  <c r="R1426" i="3"/>
  <c r="O1426" i="3"/>
  <c r="L1426" i="3"/>
  <c r="V1427" i="3"/>
  <c r="U1427" i="3"/>
  <c r="T1427" i="3"/>
  <c r="S1427" i="3"/>
  <c r="R1427" i="3"/>
  <c r="O1427" i="3"/>
  <c r="L1427" i="3"/>
  <c r="V1428" i="3"/>
  <c r="U1428" i="3"/>
  <c r="T1428" i="3"/>
  <c r="S1428" i="3"/>
  <c r="R1428" i="3"/>
  <c r="O1428" i="3"/>
  <c r="L1428" i="3"/>
  <c r="V1429" i="3"/>
  <c r="U1429" i="3"/>
  <c r="T1429" i="3"/>
  <c r="S1429" i="3"/>
  <c r="R1429" i="3"/>
  <c r="O1429" i="3"/>
  <c r="L1429" i="3"/>
  <c r="V1430" i="3"/>
  <c r="U1430" i="3"/>
  <c r="T1430" i="3"/>
  <c r="S1430" i="3"/>
  <c r="R1430" i="3"/>
  <c r="O1430" i="3"/>
  <c r="L1430" i="3"/>
  <c r="V1431" i="3"/>
  <c r="U1431" i="3"/>
  <c r="T1431" i="3"/>
  <c r="S1431" i="3"/>
  <c r="R1431" i="3"/>
  <c r="O1431" i="3"/>
  <c r="L1431" i="3"/>
  <c r="V1432" i="3"/>
  <c r="U1432" i="3"/>
  <c r="T1432" i="3"/>
  <c r="S1432" i="3"/>
  <c r="R1432" i="3"/>
  <c r="O1432" i="3"/>
  <c r="L1432" i="3"/>
  <c r="V1424" i="3"/>
  <c r="U1424" i="3"/>
  <c r="T1424" i="3"/>
  <c r="S1424" i="3"/>
  <c r="R1424" i="3"/>
  <c r="O1424" i="3"/>
  <c r="L1424" i="3"/>
  <c r="V1437" i="3"/>
  <c r="U1437" i="3"/>
  <c r="T1437" i="3"/>
  <c r="S1437" i="3"/>
  <c r="R1437" i="3"/>
  <c r="O1437" i="3"/>
  <c r="L1437" i="3"/>
  <c r="V1433" i="3"/>
  <c r="U1433" i="3"/>
  <c r="T1433" i="3"/>
  <c r="S1433" i="3"/>
  <c r="R1433" i="3"/>
  <c r="O1433" i="3"/>
  <c r="L1433" i="3"/>
  <c r="V1434" i="3"/>
  <c r="U1434" i="3"/>
  <c r="T1434" i="3"/>
  <c r="S1434" i="3"/>
  <c r="R1434" i="3"/>
  <c r="O1434" i="3"/>
  <c r="L1434" i="3"/>
  <c r="V1435" i="3"/>
  <c r="U1435" i="3"/>
  <c r="T1435" i="3"/>
  <c r="S1435" i="3"/>
  <c r="R1435" i="3"/>
  <c r="O1435" i="3"/>
  <c r="L1435" i="3"/>
  <c r="V1436" i="3"/>
  <c r="U1436" i="3"/>
  <c r="T1436" i="3"/>
  <c r="S1436" i="3"/>
  <c r="R1436" i="3"/>
  <c r="O1436" i="3"/>
  <c r="L1436" i="3"/>
  <c r="V1441" i="3"/>
  <c r="U1441" i="3"/>
  <c r="T1441" i="3"/>
  <c r="S1441" i="3"/>
  <c r="R1441" i="3"/>
  <c r="O1441" i="3"/>
  <c r="L1441" i="3"/>
  <c r="V1442" i="3"/>
  <c r="U1442" i="3"/>
  <c r="T1442" i="3"/>
  <c r="S1442" i="3"/>
  <c r="R1442" i="3"/>
  <c r="O1442" i="3"/>
  <c r="L1442" i="3"/>
  <c r="V1443" i="3"/>
  <c r="U1443" i="3"/>
  <c r="T1443" i="3"/>
  <c r="S1443" i="3"/>
  <c r="R1443" i="3"/>
  <c r="O1443" i="3"/>
  <c r="L1443" i="3"/>
  <c r="V1444" i="3"/>
  <c r="U1444" i="3"/>
  <c r="T1444" i="3"/>
  <c r="S1444" i="3"/>
  <c r="R1444" i="3"/>
  <c r="O1444" i="3"/>
  <c r="L1444" i="3"/>
  <c r="V1445" i="3"/>
  <c r="U1445" i="3"/>
  <c r="T1445" i="3"/>
  <c r="S1445" i="3"/>
  <c r="R1445" i="3"/>
  <c r="O1445" i="3"/>
  <c r="L1445" i="3"/>
  <c r="V1446" i="3"/>
  <c r="U1446" i="3"/>
  <c r="T1446" i="3"/>
  <c r="S1446" i="3"/>
  <c r="R1446" i="3"/>
  <c r="O1446" i="3"/>
  <c r="L1446" i="3"/>
  <c r="V1447" i="3"/>
  <c r="U1447" i="3"/>
  <c r="T1447" i="3"/>
  <c r="S1447" i="3"/>
  <c r="R1447" i="3"/>
  <c r="O1447" i="3"/>
  <c r="L1447" i="3"/>
  <c r="V1448" i="3"/>
  <c r="U1448" i="3"/>
  <c r="T1448" i="3"/>
  <c r="S1448" i="3"/>
  <c r="O1448" i="3"/>
  <c r="R1448" i="3" s="1"/>
  <c r="L1448" i="3"/>
  <c r="V1449" i="3"/>
  <c r="U1449" i="3"/>
  <c r="T1449" i="3"/>
  <c r="S1449" i="3"/>
  <c r="O1449" i="3"/>
  <c r="R1449" i="3" s="1"/>
  <c r="L1449" i="3"/>
  <c r="V1438" i="3"/>
  <c r="U1438" i="3"/>
  <c r="T1438" i="3"/>
  <c r="S1438" i="3"/>
  <c r="R1438" i="3"/>
  <c r="O1438" i="3"/>
  <c r="L1438" i="3"/>
  <c r="V1439" i="3"/>
  <c r="U1439" i="3"/>
  <c r="T1439" i="3"/>
  <c r="S1439" i="3"/>
  <c r="O1439" i="3"/>
  <c r="R1439" i="3" s="1"/>
  <c r="L1439" i="3"/>
  <c r="V1440" i="3"/>
  <c r="U1440" i="3"/>
  <c r="T1440" i="3"/>
  <c r="S1440" i="3"/>
  <c r="R1440" i="3"/>
  <c r="O1440" i="3"/>
  <c r="L1440" i="3"/>
  <c r="V1461" i="3"/>
  <c r="U1461" i="3"/>
  <c r="T1461" i="3"/>
  <c r="S1461" i="3"/>
  <c r="R1461" i="3"/>
  <c r="O1461" i="3"/>
  <c r="L1461" i="3"/>
  <c r="V1462" i="3"/>
  <c r="U1462" i="3"/>
  <c r="T1462" i="3"/>
  <c r="S1462" i="3"/>
  <c r="R1462" i="3"/>
  <c r="O1462" i="3"/>
  <c r="L1462" i="3"/>
  <c r="V1463" i="3"/>
  <c r="U1463" i="3"/>
  <c r="T1463" i="3"/>
  <c r="S1463" i="3"/>
  <c r="R1463" i="3"/>
  <c r="O1463" i="3"/>
  <c r="L1463" i="3"/>
  <c r="V1464" i="3"/>
  <c r="U1464" i="3"/>
  <c r="T1464" i="3"/>
  <c r="S1464" i="3"/>
  <c r="R1464" i="3"/>
  <c r="O1464" i="3"/>
  <c r="L1464" i="3"/>
  <c r="V1465" i="3"/>
  <c r="U1465" i="3"/>
  <c r="T1465" i="3"/>
  <c r="S1465" i="3"/>
  <c r="R1465" i="3"/>
  <c r="O1465" i="3"/>
  <c r="L1465" i="3"/>
  <c r="V1466" i="3"/>
  <c r="U1466" i="3"/>
  <c r="T1466" i="3"/>
  <c r="S1466" i="3"/>
  <c r="R1466" i="3"/>
  <c r="O1466" i="3"/>
  <c r="L1466" i="3"/>
  <c r="V1450" i="3"/>
  <c r="U1450" i="3"/>
  <c r="T1450" i="3"/>
  <c r="S1450" i="3"/>
  <c r="R1450" i="3"/>
  <c r="O1450" i="3"/>
  <c r="L1450" i="3"/>
  <c r="V1451" i="3"/>
  <c r="U1451" i="3"/>
  <c r="T1451" i="3"/>
  <c r="S1451" i="3"/>
  <c r="R1451" i="3"/>
  <c r="O1451" i="3"/>
  <c r="L1451" i="3"/>
  <c r="V1452" i="3"/>
  <c r="U1452" i="3"/>
  <c r="T1452" i="3"/>
  <c r="S1452" i="3"/>
  <c r="R1452" i="3"/>
  <c r="O1452" i="3"/>
  <c r="L1452" i="3"/>
  <c r="V1453" i="3"/>
  <c r="U1453" i="3"/>
  <c r="T1453" i="3"/>
  <c r="S1453" i="3"/>
  <c r="R1453" i="3"/>
  <c r="O1453" i="3"/>
  <c r="L1453" i="3"/>
  <c r="V1454" i="3"/>
  <c r="U1454" i="3"/>
  <c r="T1454" i="3"/>
  <c r="S1454" i="3"/>
  <c r="R1454" i="3"/>
  <c r="O1454" i="3"/>
  <c r="L1454" i="3"/>
  <c r="V1455" i="3"/>
  <c r="U1455" i="3"/>
  <c r="T1455" i="3"/>
  <c r="S1455" i="3"/>
  <c r="R1455" i="3"/>
  <c r="O1455" i="3"/>
  <c r="L1455" i="3"/>
  <c r="V1456" i="3"/>
  <c r="U1456" i="3"/>
  <c r="T1456" i="3"/>
  <c r="S1456" i="3"/>
  <c r="R1456" i="3"/>
  <c r="O1456" i="3"/>
  <c r="L1456" i="3"/>
  <c r="V1457" i="3"/>
  <c r="U1457" i="3"/>
  <c r="T1457" i="3"/>
  <c r="S1457" i="3"/>
  <c r="R1457" i="3"/>
  <c r="O1457" i="3"/>
  <c r="L1457" i="3"/>
  <c r="V1458" i="3"/>
  <c r="U1458" i="3"/>
  <c r="T1458" i="3"/>
  <c r="S1458" i="3"/>
  <c r="O1458" i="3"/>
  <c r="R1458" i="3" s="1"/>
  <c r="L1458" i="3"/>
  <c r="V1459" i="3"/>
  <c r="U1459" i="3"/>
  <c r="T1459" i="3"/>
  <c r="S1459" i="3"/>
  <c r="R1459" i="3"/>
  <c r="O1459" i="3"/>
  <c r="L1459" i="3"/>
  <c r="V1460" i="3"/>
  <c r="U1460" i="3"/>
  <c r="T1460" i="3"/>
  <c r="S1460" i="3"/>
  <c r="R1460" i="3"/>
  <c r="O1460" i="3"/>
  <c r="L1460" i="3"/>
  <c r="V1468" i="3"/>
  <c r="U1468" i="3"/>
  <c r="T1468" i="3"/>
  <c r="S1468" i="3"/>
  <c r="R1468" i="3"/>
  <c r="O1468" i="3"/>
  <c r="L1468" i="3"/>
  <c r="V1469" i="3"/>
  <c r="U1469" i="3"/>
  <c r="T1469" i="3"/>
  <c r="S1469" i="3"/>
  <c r="R1469" i="3"/>
  <c r="O1469" i="3"/>
  <c r="L1469" i="3"/>
  <c r="V1470" i="3"/>
  <c r="U1470" i="3"/>
  <c r="T1470" i="3"/>
  <c r="S1470" i="3"/>
  <c r="R1470" i="3"/>
  <c r="O1470" i="3"/>
  <c r="L1470" i="3"/>
  <c r="V1471" i="3"/>
  <c r="U1471" i="3"/>
  <c r="T1471" i="3"/>
  <c r="S1471" i="3"/>
  <c r="R1471" i="3"/>
  <c r="O1471" i="3"/>
  <c r="L1471" i="3"/>
  <c r="V1472" i="3"/>
  <c r="U1472" i="3"/>
  <c r="T1472" i="3"/>
  <c r="S1472" i="3"/>
  <c r="R1472" i="3"/>
  <c r="O1472" i="3"/>
  <c r="L1472" i="3"/>
  <c r="V1473" i="3"/>
  <c r="U1473" i="3"/>
  <c r="T1473" i="3"/>
  <c r="S1473" i="3"/>
  <c r="R1473" i="3"/>
  <c r="O1473" i="3"/>
  <c r="L1473" i="3"/>
  <c r="V1474" i="3"/>
  <c r="U1474" i="3"/>
  <c r="T1474" i="3"/>
  <c r="S1474" i="3"/>
  <c r="R1474" i="3"/>
  <c r="O1474" i="3"/>
  <c r="L1474" i="3"/>
  <c r="V1475" i="3"/>
  <c r="U1475" i="3"/>
  <c r="T1475" i="3"/>
  <c r="S1475" i="3"/>
  <c r="R1475" i="3"/>
  <c r="O1475" i="3"/>
  <c r="L1475" i="3"/>
  <c r="V1467" i="3"/>
  <c r="U1467" i="3"/>
  <c r="T1467" i="3"/>
  <c r="S1467" i="3"/>
  <c r="R1467" i="3"/>
  <c r="O1467" i="3"/>
  <c r="L1467" i="3"/>
  <c r="V1485" i="3"/>
  <c r="U1485" i="3"/>
  <c r="T1485" i="3"/>
  <c r="S1485" i="3"/>
  <c r="R1485" i="3"/>
  <c r="O1485" i="3"/>
  <c r="L1485" i="3"/>
  <c r="V1486" i="3"/>
  <c r="U1486" i="3"/>
  <c r="T1486" i="3"/>
  <c r="S1486" i="3"/>
  <c r="R1486" i="3"/>
  <c r="O1486" i="3"/>
  <c r="L1486" i="3"/>
  <c r="V1487" i="3"/>
  <c r="U1487" i="3"/>
  <c r="T1487" i="3"/>
  <c r="S1487" i="3"/>
  <c r="R1487" i="3"/>
  <c r="O1487" i="3"/>
  <c r="L1487" i="3"/>
  <c r="V1488" i="3"/>
  <c r="U1488" i="3"/>
  <c r="T1488" i="3"/>
  <c r="S1488" i="3"/>
  <c r="O1488" i="3"/>
  <c r="R1488" i="3" s="1"/>
  <c r="L1488" i="3"/>
  <c r="V1489" i="3"/>
  <c r="U1489" i="3"/>
  <c r="T1489" i="3"/>
  <c r="S1489" i="3"/>
  <c r="O1489" i="3"/>
  <c r="R1489" i="3" s="1"/>
  <c r="L1489" i="3"/>
  <c r="V1476" i="3"/>
  <c r="U1476" i="3"/>
  <c r="T1476" i="3"/>
  <c r="S1476" i="3"/>
  <c r="R1476" i="3"/>
  <c r="O1476" i="3"/>
  <c r="L1476" i="3"/>
  <c r="V1477" i="3"/>
  <c r="U1477" i="3"/>
  <c r="T1477" i="3"/>
  <c r="S1477" i="3"/>
  <c r="R1477" i="3"/>
  <c r="O1477" i="3"/>
  <c r="L1477" i="3"/>
  <c r="V1478" i="3"/>
  <c r="U1478" i="3"/>
  <c r="T1478" i="3"/>
  <c r="S1478" i="3"/>
  <c r="R1478" i="3"/>
  <c r="O1478" i="3"/>
  <c r="L1478" i="3"/>
  <c r="V1479" i="3"/>
  <c r="U1479" i="3"/>
  <c r="T1479" i="3"/>
  <c r="S1479" i="3"/>
  <c r="R1479" i="3"/>
  <c r="O1479" i="3"/>
  <c r="L1479" i="3"/>
  <c r="V1480" i="3"/>
  <c r="U1480" i="3"/>
  <c r="T1480" i="3"/>
  <c r="S1480" i="3"/>
  <c r="R1480" i="3"/>
  <c r="O1480" i="3"/>
  <c r="L1480" i="3"/>
  <c r="V1481" i="3"/>
  <c r="U1481" i="3"/>
  <c r="T1481" i="3"/>
  <c r="S1481" i="3"/>
  <c r="O1481" i="3"/>
  <c r="R1481" i="3" s="1"/>
  <c r="L1481" i="3"/>
  <c r="V1482" i="3"/>
  <c r="U1482" i="3"/>
  <c r="T1482" i="3"/>
  <c r="S1482" i="3"/>
  <c r="O1482" i="3"/>
  <c r="R1482" i="3" s="1"/>
  <c r="L1482" i="3"/>
  <c r="V1483" i="3"/>
  <c r="U1483" i="3"/>
  <c r="T1483" i="3"/>
  <c r="S1483" i="3"/>
  <c r="R1483" i="3"/>
  <c r="O1483" i="3"/>
  <c r="L1483" i="3"/>
  <c r="V1484" i="3"/>
  <c r="U1484" i="3"/>
  <c r="T1484" i="3"/>
  <c r="S1484" i="3"/>
  <c r="R1484" i="3"/>
  <c r="O1484" i="3"/>
  <c r="L1484" i="3"/>
  <c r="V1492" i="3"/>
  <c r="U1492" i="3"/>
  <c r="T1492" i="3"/>
  <c r="S1492" i="3"/>
  <c r="R1492" i="3"/>
  <c r="O1492" i="3"/>
  <c r="L1492" i="3"/>
  <c r="V1493" i="3"/>
  <c r="U1493" i="3"/>
  <c r="T1493" i="3"/>
  <c r="S1493" i="3"/>
  <c r="R1493" i="3"/>
  <c r="O1493" i="3"/>
  <c r="L1493" i="3"/>
  <c r="V1494" i="3"/>
  <c r="U1494" i="3"/>
  <c r="T1494" i="3"/>
  <c r="S1494" i="3"/>
  <c r="R1494" i="3"/>
  <c r="O1494" i="3"/>
  <c r="L1494" i="3"/>
  <c r="V1495" i="3"/>
  <c r="U1495" i="3"/>
  <c r="T1495" i="3"/>
  <c r="S1495" i="3"/>
  <c r="O1495" i="3"/>
  <c r="R1495" i="3" s="1"/>
  <c r="L1495" i="3"/>
  <c r="V1496" i="3"/>
  <c r="U1496" i="3"/>
  <c r="T1496" i="3"/>
  <c r="S1496" i="3"/>
  <c r="R1496" i="3"/>
  <c r="O1496" i="3"/>
  <c r="L1496" i="3"/>
  <c r="V1490" i="3"/>
  <c r="U1490" i="3"/>
  <c r="T1490" i="3"/>
  <c r="S1490" i="3"/>
  <c r="R1490" i="3"/>
  <c r="O1490" i="3"/>
  <c r="L1490" i="3"/>
  <c r="V1491" i="3"/>
  <c r="U1491" i="3"/>
  <c r="T1491" i="3"/>
  <c r="S1491" i="3"/>
  <c r="R1491" i="3"/>
  <c r="O1491" i="3"/>
  <c r="L1491" i="3"/>
  <c r="V1497" i="3"/>
  <c r="U1497" i="3"/>
  <c r="T1497" i="3"/>
  <c r="S1497" i="3"/>
  <c r="R1497" i="3"/>
  <c r="O1497" i="3"/>
  <c r="L1497" i="3"/>
  <c r="V1498" i="3"/>
  <c r="U1498" i="3"/>
  <c r="T1498" i="3"/>
  <c r="S1498" i="3"/>
  <c r="R1498" i="3"/>
  <c r="O1498" i="3"/>
  <c r="L1498" i="3"/>
  <c r="V1499" i="3"/>
  <c r="U1499" i="3"/>
  <c r="T1499" i="3"/>
  <c r="S1499" i="3"/>
  <c r="R1499" i="3"/>
  <c r="O1499" i="3"/>
  <c r="L1499" i="3"/>
  <c r="V1500" i="3"/>
  <c r="U1500" i="3"/>
  <c r="T1500" i="3"/>
  <c r="S1500" i="3"/>
  <c r="O1500" i="3"/>
  <c r="R1500" i="3" s="1"/>
  <c r="L1500" i="3"/>
  <c r="V1501" i="3"/>
  <c r="U1501" i="3"/>
  <c r="T1501" i="3"/>
  <c r="S1501" i="3"/>
  <c r="R1501" i="3"/>
  <c r="O1501" i="3"/>
  <c r="L1501" i="3"/>
  <c r="V1502" i="3"/>
  <c r="U1502" i="3"/>
  <c r="T1502" i="3"/>
  <c r="S1502" i="3"/>
  <c r="R1502" i="3"/>
  <c r="O1502" i="3"/>
  <c r="L1502" i="3"/>
  <c r="V1506" i="3"/>
  <c r="U1506" i="3"/>
  <c r="T1506" i="3"/>
  <c r="S1506" i="3"/>
  <c r="R1506" i="3"/>
  <c r="O1506" i="3"/>
  <c r="L1506" i="3"/>
  <c r="V1507" i="3"/>
  <c r="U1507" i="3"/>
  <c r="T1507" i="3"/>
  <c r="S1507" i="3"/>
  <c r="R1507" i="3"/>
  <c r="O1507" i="3"/>
  <c r="L1507" i="3"/>
  <c r="V1508" i="3"/>
  <c r="U1508" i="3"/>
  <c r="T1508" i="3"/>
  <c r="S1508" i="3"/>
  <c r="R1508" i="3"/>
  <c r="O1508" i="3"/>
  <c r="L1508" i="3"/>
  <c r="V1509" i="3"/>
  <c r="U1509" i="3"/>
  <c r="T1509" i="3"/>
  <c r="S1509" i="3"/>
  <c r="R1509" i="3"/>
  <c r="O1509" i="3"/>
  <c r="L1509" i="3"/>
  <c r="V1510" i="3"/>
  <c r="U1510" i="3"/>
  <c r="T1510" i="3"/>
  <c r="S1510" i="3"/>
  <c r="R1510" i="3"/>
  <c r="O1510" i="3"/>
  <c r="L1510" i="3"/>
  <c r="V1511" i="3"/>
  <c r="U1511" i="3"/>
  <c r="T1511" i="3"/>
  <c r="S1511" i="3"/>
  <c r="R1511" i="3"/>
  <c r="O1511" i="3"/>
  <c r="L1511" i="3"/>
  <c r="V1512" i="3"/>
  <c r="U1512" i="3"/>
  <c r="T1512" i="3"/>
  <c r="S1512" i="3"/>
  <c r="R1512" i="3"/>
  <c r="O1512" i="3"/>
  <c r="L1512" i="3"/>
  <c r="V1513" i="3"/>
  <c r="U1513" i="3"/>
  <c r="T1513" i="3"/>
  <c r="S1513" i="3"/>
  <c r="R1513" i="3"/>
  <c r="O1513" i="3"/>
  <c r="L1513" i="3"/>
  <c r="V1514" i="3"/>
  <c r="U1514" i="3"/>
  <c r="T1514" i="3"/>
  <c r="S1514" i="3"/>
  <c r="R1514" i="3"/>
  <c r="O1514" i="3"/>
  <c r="L1514" i="3"/>
  <c r="V1503" i="3"/>
  <c r="U1503" i="3"/>
  <c r="T1503" i="3"/>
  <c r="S1503" i="3"/>
  <c r="R1503" i="3"/>
  <c r="O1503" i="3"/>
  <c r="L1503" i="3"/>
  <c r="V1504" i="3"/>
  <c r="U1504" i="3"/>
  <c r="T1504" i="3"/>
  <c r="S1504" i="3"/>
  <c r="R1504" i="3"/>
  <c r="O1504" i="3"/>
  <c r="L1504" i="3"/>
  <c r="V1505" i="3"/>
  <c r="U1505" i="3"/>
  <c r="T1505" i="3"/>
  <c r="S1505" i="3"/>
  <c r="R1505" i="3"/>
  <c r="O1505" i="3"/>
  <c r="L1505" i="3"/>
  <c r="V1521" i="3"/>
  <c r="U1521" i="3"/>
  <c r="T1521" i="3"/>
  <c r="S1521" i="3"/>
  <c r="R1521" i="3"/>
  <c r="O1521" i="3"/>
  <c r="L1521" i="3"/>
  <c r="V1522" i="3"/>
  <c r="U1522" i="3"/>
  <c r="T1522" i="3"/>
  <c r="S1522" i="3"/>
  <c r="R1522" i="3"/>
  <c r="O1522" i="3"/>
  <c r="L1522" i="3"/>
  <c r="V1523" i="3"/>
  <c r="U1523" i="3"/>
  <c r="T1523" i="3"/>
  <c r="S1523" i="3"/>
  <c r="R1523" i="3"/>
  <c r="O1523" i="3"/>
  <c r="L1523" i="3"/>
  <c r="V1524" i="3"/>
  <c r="U1524" i="3"/>
  <c r="T1524" i="3"/>
  <c r="S1524" i="3"/>
  <c r="R1524" i="3"/>
  <c r="O1524" i="3"/>
  <c r="L1524" i="3"/>
  <c r="V1525" i="3"/>
  <c r="U1525" i="3"/>
  <c r="T1525" i="3"/>
  <c r="S1525" i="3"/>
  <c r="R1525" i="3"/>
  <c r="O1525" i="3"/>
  <c r="L1525" i="3"/>
  <c r="V1515" i="3"/>
  <c r="U1515" i="3"/>
  <c r="T1515" i="3"/>
  <c r="S1515" i="3"/>
  <c r="R1515" i="3"/>
  <c r="O1515" i="3"/>
  <c r="L1515" i="3"/>
  <c r="V1516" i="3"/>
  <c r="U1516" i="3"/>
  <c r="T1516" i="3"/>
  <c r="S1516" i="3"/>
  <c r="R1516" i="3"/>
  <c r="O1516" i="3"/>
  <c r="L1516" i="3"/>
  <c r="V1517" i="3"/>
  <c r="U1517" i="3"/>
  <c r="T1517" i="3"/>
  <c r="S1517" i="3"/>
  <c r="O1517" i="3"/>
  <c r="R1517" i="3" s="1"/>
  <c r="L1517" i="3"/>
  <c r="V1518" i="3"/>
  <c r="U1518" i="3"/>
  <c r="T1518" i="3"/>
  <c r="S1518" i="3"/>
  <c r="R1518" i="3"/>
  <c r="O1518" i="3"/>
  <c r="L1518" i="3"/>
  <c r="V1519" i="3"/>
  <c r="U1519" i="3"/>
  <c r="T1519" i="3"/>
  <c r="S1519" i="3"/>
  <c r="R1519" i="3"/>
  <c r="O1519" i="3"/>
  <c r="L1519" i="3"/>
  <c r="V1520" i="3"/>
  <c r="U1520" i="3"/>
  <c r="T1520" i="3"/>
  <c r="S1520" i="3"/>
  <c r="R1520" i="3"/>
  <c r="O1520" i="3"/>
  <c r="L1520" i="3"/>
  <c r="V1526" i="3"/>
  <c r="U1526" i="3"/>
  <c r="T1526" i="3"/>
  <c r="S1526" i="3"/>
  <c r="R1526" i="3"/>
  <c r="O1526" i="3"/>
  <c r="L1526" i="3"/>
  <c r="V1527" i="3"/>
  <c r="U1527" i="3"/>
  <c r="T1527" i="3"/>
  <c r="S1527" i="3"/>
  <c r="R1527" i="3"/>
  <c r="O1527" i="3"/>
  <c r="L1527" i="3"/>
  <c r="V1542" i="3"/>
  <c r="U1542" i="3"/>
  <c r="T1542" i="3"/>
  <c r="S1542" i="3"/>
  <c r="R1542" i="3"/>
  <c r="O1542" i="3"/>
  <c r="L1542" i="3"/>
  <c r="V1543" i="3"/>
  <c r="U1543" i="3"/>
  <c r="T1543" i="3"/>
  <c r="S1543" i="3"/>
  <c r="R1543" i="3"/>
  <c r="O1543" i="3"/>
  <c r="L1543" i="3"/>
  <c r="V1544" i="3"/>
  <c r="U1544" i="3"/>
  <c r="T1544" i="3"/>
  <c r="S1544" i="3"/>
  <c r="R1544" i="3"/>
  <c r="O1544" i="3"/>
  <c r="L1544" i="3"/>
  <c r="V1545" i="3"/>
  <c r="U1545" i="3"/>
  <c r="T1545" i="3"/>
  <c r="S1545" i="3"/>
  <c r="R1545" i="3"/>
  <c r="O1545" i="3"/>
  <c r="L1545" i="3"/>
  <c r="V1546" i="3"/>
  <c r="U1546" i="3"/>
  <c r="T1546" i="3"/>
  <c r="S1546" i="3"/>
  <c r="R1546" i="3"/>
  <c r="O1546" i="3"/>
  <c r="L1546" i="3"/>
  <c r="V1547" i="3"/>
  <c r="U1547" i="3"/>
  <c r="T1547" i="3"/>
  <c r="S1547" i="3"/>
  <c r="R1547" i="3"/>
  <c r="O1547" i="3"/>
  <c r="L1547" i="3"/>
  <c r="V1548" i="3"/>
  <c r="U1548" i="3"/>
  <c r="T1548" i="3"/>
  <c r="S1548" i="3"/>
  <c r="R1548" i="3"/>
  <c r="O1548" i="3"/>
  <c r="L1548" i="3"/>
  <c r="V1549" i="3"/>
  <c r="U1549" i="3"/>
  <c r="T1549" i="3"/>
  <c r="S1549" i="3"/>
  <c r="R1549" i="3"/>
  <c r="O1549" i="3"/>
  <c r="L1549" i="3"/>
  <c r="V1528" i="3"/>
  <c r="U1528" i="3"/>
  <c r="T1528" i="3"/>
  <c r="S1528" i="3"/>
  <c r="R1528" i="3"/>
  <c r="O1528" i="3"/>
  <c r="L1528" i="3"/>
  <c r="V1529" i="3"/>
  <c r="U1529" i="3"/>
  <c r="T1529" i="3"/>
  <c r="S1529" i="3"/>
  <c r="R1529" i="3"/>
  <c r="O1529" i="3"/>
  <c r="L1529" i="3"/>
  <c r="V1530" i="3"/>
  <c r="U1530" i="3"/>
  <c r="T1530" i="3"/>
  <c r="S1530" i="3"/>
  <c r="R1530" i="3"/>
  <c r="O1530" i="3"/>
  <c r="L1530" i="3"/>
  <c r="V1531" i="3"/>
  <c r="U1531" i="3"/>
  <c r="T1531" i="3"/>
  <c r="S1531" i="3"/>
  <c r="R1531" i="3"/>
  <c r="O1531" i="3"/>
  <c r="L1531" i="3"/>
  <c r="V1532" i="3"/>
  <c r="U1532" i="3"/>
  <c r="T1532" i="3"/>
  <c r="S1532" i="3"/>
  <c r="R1532" i="3"/>
  <c r="O1532" i="3"/>
  <c r="L1532" i="3"/>
  <c r="V1533" i="3"/>
  <c r="U1533" i="3"/>
  <c r="T1533" i="3"/>
  <c r="S1533" i="3"/>
  <c r="R1533" i="3"/>
  <c r="O1533" i="3"/>
  <c r="L1533" i="3"/>
  <c r="V1534" i="3"/>
  <c r="U1534" i="3"/>
  <c r="T1534" i="3"/>
  <c r="S1534" i="3"/>
  <c r="R1534" i="3"/>
  <c r="O1534" i="3"/>
  <c r="L1534" i="3"/>
  <c r="V1535" i="3"/>
  <c r="U1535" i="3"/>
  <c r="T1535" i="3"/>
  <c r="S1535" i="3"/>
  <c r="R1535" i="3"/>
  <c r="O1535" i="3"/>
  <c r="L1535" i="3"/>
  <c r="V1536" i="3"/>
  <c r="U1536" i="3"/>
  <c r="T1536" i="3"/>
  <c r="S1536" i="3"/>
  <c r="R1536" i="3"/>
  <c r="O1536" i="3"/>
  <c r="L1536" i="3"/>
  <c r="V1537" i="3"/>
  <c r="U1537" i="3"/>
  <c r="T1537" i="3"/>
  <c r="S1537" i="3"/>
  <c r="R1537" i="3"/>
  <c r="O1537" i="3"/>
  <c r="L1537" i="3"/>
  <c r="V1538" i="3"/>
  <c r="U1538" i="3"/>
  <c r="T1538" i="3"/>
  <c r="S1538" i="3"/>
  <c r="R1538" i="3"/>
  <c r="O1538" i="3"/>
  <c r="L1538" i="3"/>
  <c r="V1539" i="3"/>
  <c r="U1539" i="3"/>
  <c r="T1539" i="3"/>
  <c r="S1539" i="3"/>
  <c r="R1539" i="3"/>
  <c r="O1539" i="3"/>
  <c r="L1539" i="3"/>
  <c r="V1540" i="3"/>
  <c r="U1540" i="3"/>
  <c r="T1540" i="3"/>
  <c r="S1540" i="3"/>
  <c r="R1540" i="3"/>
  <c r="O1540" i="3"/>
  <c r="L1540" i="3"/>
  <c r="V1541" i="3"/>
  <c r="U1541" i="3"/>
  <c r="T1541" i="3"/>
  <c r="S1541" i="3"/>
  <c r="R1541" i="3"/>
  <c r="O1541" i="3"/>
  <c r="L1541" i="3"/>
  <c r="V1550" i="3"/>
  <c r="U1550" i="3"/>
  <c r="T1550" i="3"/>
  <c r="S1550" i="3"/>
  <c r="R1550" i="3"/>
  <c r="O1550" i="3"/>
  <c r="L1550" i="3"/>
  <c r="V1551" i="3"/>
  <c r="U1551" i="3"/>
  <c r="T1551" i="3"/>
  <c r="S1551" i="3"/>
  <c r="R1551" i="3"/>
  <c r="O1551" i="3"/>
  <c r="L1551" i="3"/>
  <c r="V1552" i="3"/>
  <c r="U1552" i="3"/>
  <c r="T1552" i="3"/>
  <c r="S1552" i="3"/>
  <c r="R1552" i="3"/>
  <c r="O1552" i="3"/>
  <c r="L1552" i="3"/>
  <c r="V1553" i="3"/>
  <c r="U1553" i="3"/>
  <c r="T1553" i="3"/>
  <c r="S1553" i="3"/>
  <c r="O1553" i="3"/>
  <c r="R1553" i="3" s="1"/>
  <c r="L1553" i="3"/>
  <c r="V1554" i="3"/>
  <c r="U1554" i="3"/>
  <c r="T1554" i="3"/>
  <c r="S1554" i="3"/>
  <c r="R1554" i="3"/>
  <c r="O1554" i="3"/>
  <c r="L1554" i="3"/>
  <c r="V1555" i="3"/>
  <c r="U1555" i="3"/>
  <c r="T1555" i="3"/>
  <c r="S1555" i="3"/>
  <c r="R1555" i="3"/>
  <c r="O1555" i="3"/>
  <c r="L1555" i="3"/>
  <c r="V1556" i="3"/>
  <c r="U1556" i="3"/>
  <c r="T1556" i="3"/>
  <c r="S1556" i="3"/>
  <c r="R1556" i="3"/>
  <c r="O1556" i="3"/>
  <c r="L1556" i="3"/>
  <c r="V1557" i="3"/>
  <c r="U1557" i="3"/>
  <c r="T1557" i="3"/>
  <c r="S1557" i="3"/>
  <c r="R1557" i="3"/>
  <c r="O1557" i="3"/>
  <c r="L1557" i="3"/>
  <c r="V1558" i="3"/>
  <c r="U1558" i="3"/>
  <c r="T1558" i="3"/>
  <c r="S1558" i="3"/>
  <c r="R1558" i="3"/>
  <c r="O1558" i="3"/>
  <c r="L1558" i="3"/>
  <c r="V1559" i="3"/>
  <c r="U1559" i="3"/>
  <c r="T1559" i="3"/>
  <c r="S1559" i="3"/>
  <c r="R1559" i="3"/>
  <c r="O1559" i="3"/>
  <c r="L1559" i="3"/>
  <c r="V1560" i="3"/>
  <c r="U1560" i="3"/>
  <c r="T1560" i="3"/>
  <c r="S1560" i="3"/>
  <c r="R1560" i="3"/>
  <c r="O1560" i="3"/>
  <c r="L1560" i="3"/>
  <c r="V1561" i="3"/>
  <c r="U1561" i="3"/>
  <c r="T1561" i="3"/>
  <c r="S1561" i="3"/>
  <c r="R1561" i="3"/>
  <c r="O1561" i="3"/>
  <c r="L1561" i="3"/>
  <c r="V1574" i="3"/>
  <c r="U1574" i="3"/>
  <c r="T1574" i="3"/>
  <c r="S1574" i="3"/>
  <c r="R1574" i="3"/>
  <c r="O1574" i="3"/>
  <c r="L1574" i="3"/>
  <c r="V1575" i="3"/>
  <c r="U1575" i="3"/>
  <c r="T1575" i="3"/>
  <c r="S1575" i="3"/>
  <c r="R1575" i="3"/>
  <c r="O1575" i="3"/>
  <c r="L1575" i="3"/>
  <c r="V1576" i="3"/>
  <c r="U1576" i="3"/>
  <c r="T1576" i="3"/>
  <c r="S1576" i="3"/>
  <c r="R1576" i="3"/>
  <c r="O1576" i="3"/>
  <c r="L1576" i="3"/>
  <c r="V1577" i="3"/>
  <c r="U1577" i="3"/>
  <c r="T1577" i="3"/>
  <c r="S1577" i="3"/>
  <c r="R1577" i="3"/>
  <c r="O1577" i="3"/>
  <c r="L1577" i="3"/>
  <c r="V1578" i="3"/>
  <c r="U1578" i="3"/>
  <c r="T1578" i="3"/>
  <c r="S1578" i="3"/>
  <c r="R1578" i="3"/>
  <c r="O1578" i="3"/>
  <c r="L1578" i="3"/>
  <c r="V1579" i="3"/>
  <c r="U1579" i="3"/>
  <c r="T1579" i="3"/>
  <c r="S1579" i="3"/>
  <c r="R1579" i="3"/>
  <c r="O1579" i="3"/>
  <c r="L1579" i="3"/>
  <c r="V1580" i="3"/>
  <c r="U1580" i="3"/>
  <c r="T1580" i="3"/>
  <c r="S1580" i="3"/>
  <c r="R1580" i="3"/>
  <c r="O1580" i="3"/>
  <c r="L1580" i="3"/>
  <c r="V1581" i="3"/>
  <c r="U1581" i="3"/>
  <c r="T1581" i="3"/>
  <c r="S1581" i="3"/>
  <c r="R1581" i="3"/>
  <c r="O1581" i="3"/>
  <c r="L1581" i="3"/>
  <c r="V1582" i="3"/>
  <c r="U1582" i="3"/>
  <c r="T1582" i="3"/>
  <c r="S1582" i="3"/>
  <c r="R1582" i="3"/>
  <c r="O1582" i="3"/>
  <c r="L1582" i="3"/>
  <c r="V1583" i="3"/>
  <c r="U1583" i="3"/>
  <c r="T1583" i="3"/>
  <c r="S1583" i="3"/>
  <c r="R1583" i="3"/>
  <c r="O1583" i="3"/>
  <c r="L1583" i="3"/>
  <c r="V1562" i="3"/>
  <c r="U1562" i="3"/>
  <c r="T1562" i="3"/>
  <c r="S1562" i="3"/>
  <c r="R1562" i="3"/>
  <c r="O1562" i="3"/>
  <c r="L1562" i="3"/>
  <c r="V1563" i="3"/>
  <c r="U1563" i="3"/>
  <c r="T1563" i="3"/>
  <c r="S1563" i="3"/>
  <c r="R1563" i="3"/>
  <c r="O1563" i="3"/>
  <c r="L1563" i="3"/>
  <c r="V1564" i="3"/>
  <c r="U1564" i="3"/>
  <c r="T1564" i="3"/>
  <c r="S1564" i="3"/>
  <c r="R1564" i="3"/>
  <c r="O1564" i="3"/>
  <c r="L1564" i="3"/>
  <c r="V1565" i="3"/>
  <c r="U1565" i="3"/>
  <c r="T1565" i="3"/>
  <c r="S1565" i="3"/>
  <c r="R1565" i="3"/>
  <c r="O1565" i="3"/>
  <c r="L1565" i="3"/>
  <c r="V1566" i="3"/>
  <c r="U1566" i="3"/>
  <c r="T1566" i="3"/>
  <c r="S1566" i="3"/>
  <c r="R1566" i="3"/>
  <c r="O1566" i="3"/>
  <c r="L1566" i="3"/>
  <c r="V1567" i="3"/>
  <c r="U1567" i="3"/>
  <c r="T1567" i="3"/>
  <c r="S1567" i="3"/>
  <c r="R1567" i="3"/>
  <c r="O1567" i="3"/>
  <c r="L1567" i="3"/>
  <c r="V1568" i="3"/>
  <c r="U1568" i="3"/>
  <c r="T1568" i="3"/>
  <c r="S1568" i="3"/>
  <c r="R1568" i="3"/>
  <c r="O1568" i="3"/>
  <c r="L1568" i="3"/>
  <c r="V1569" i="3"/>
  <c r="U1569" i="3"/>
  <c r="T1569" i="3"/>
  <c r="S1569" i="3"/>
  <c r="R1569" i="3"/>
  <c r="O1569" i="3"/>
  <c r="L1569" i="3"/>
  <c r="V1570" i="3"/>
  <c r="U1570" i="3"/>
  <c r="T1570" i="3"/>
  <c r="S1570" i="3"/>
  <c r="R1570" i="3"/>
  <c r="O1570" i="3"/>
  <c r="L1570" i="3"/>
  <c r="V1571" i="3"/>
  <c r="U1571" i="3"/>
  <c r="T1571" i="3"/>
  <c r="S1571" i="3"/>
  <c r="R1571" i="3"/>
  <c r="O1571" i="3"/>
  <c r="L1571" i="3"/>
  <c r="V1572" i="3"/>
  <c r="U1572" i="3"/>
  <c r="T1572" i="3"/>
  <c r="S1572" i="3"/>
  <c r="R1572" i="3"/>
  <c r="O1572" i="3"/>
  <c r="L1572" i="3"/>
  <c r="V1573" i="3"/>
  <c r="U1573" i="3"/>
  <c r="T1573" i="3"/>
  <c r="S1573" i="3"/>
  <c r="R1573" i="3"/>
  <c r="O1573" i="3"/>
  <c r="L1573" i="3"/>
  <c r="V1597" i="3"/>
  <c r="U1597" i="3"/>
  <c r="T1597" i="3"/>
  <c r="S1597" i="3"/>
  <c r="R1597" i="3"/>
  <c r="O1597" i="3"/>
  <c r="L1597" i="3"/>
  <c r="V1598" i="3"/>
  <c r="U1598" i="3"/>
  <c r="T1598" i="3"/>
  <c r="S1598" i="3"/>
  <c r="R1598" i="3"/>
  <c r="O1598" i="3"/>
  <c r="L1598" i="3"/>
  <c r="V1599" i="3"/>
  <c r="U1599" i="3"/>
  <c r="T1599" i="3"/>
  <c r="S1599" i="3"/>
  <c r="R1599" i="3"/>
  <c r="O1599" i="3"/>
  <c r="L1599" i="3"/>
  <c r="V1600" i="3"/>
  <c r="U1600" i="3"/>
  <c r="T1600" i="3"/>
  <c r="S1600" i="3"/>
  <c r="R1600" i="3"/>
  <c r="O1600" i="3"/>
  <c r="L1600" i="3"/>
  <c r="V1601" i="3"/>
  <c r="U1601" i="3"/>
  <c r="T1601" i="3"/>
  <c r="S1601" i="3"/>
  <c r="R1601" i="3"/>
  <c r="O1601" i="3"/>
  <c r="L1601" i="3"/>
  <c r="V1602" i="3"/>
  <c r="U1602" i="3"/>
  <c r="T1602" i="3"/>
  <c r="S1602" i="3"/>
  <c r="R1602" i="3"/>
  <c r="O1602" i="3"/>
  <c r="L1602" i="3"/>
  <c r="V1603" i="3"/>
  <c r="U1603" i="3"/>
  <c r="T1603" i="3"/>
  <c r="S1603" i="3"/>
  <c r="O1603" i="3"/>
  <c r="R1603" i="3" s="1"/>
  <c r="L1603" i="3"/>
  <c r="V1604" i="3"/>
  <c r="U1604" i="3"/>
  <c r="T1604" i="3"/>
  <c r="S1604" i="3"/>
  <c r="R1604" i="3"/>
  <c r="O1604" i="3"/>
  <c r="L1604" i="3"/>
  <c r="V1584" i="3"/>
  <c r="U1584" i="3"/>
  <c r="T1584" i="3"/>
  <c r="S1584" i="3"/>
  <c r="R1584" i="3"/>
  <c r="O1584" i="3"/>
  <c r="L1584" i="3"/>
  <c r="V1585" i="3"/>
  <c r="U1585" i="3"/>
  <c r="T1585" i="3"/>
  <c r="S1585" i="3"/>
  <c r="R1585" i="3"/>
  <c r="O1585" i="3"/>
  <c r="L1585" i="3"/>
  <c r="V1586" i="3"/>
  <c r="U1586" i="3"/>
  <c r="T1586" i="3"/>
  <c r="S1586" i="3"/>
  <c r="R1586" i="3"/>
  <c r="O1586" i="3"/>
  <c r="L1586" i="3"/>
  <c r="V1587" i="3"/>
  <c r="U1587" i="3"/>
  <c r="T1587" i="3"/>
  <c r="S1587" i="3"/>
  <c r="R1587" i="3"/>
  <c r="O1587" i="3"/>
  <c r="L1587" i="3"/>
  <c r="V1588" i="3"/>
  <c r="U1588" i="3"/>
  <c r="T1588" i="3"/>
  <c r="S1588" i="3"/>
  <c r="R1588" i="3"/>
  <c r="O1588" i="3"/>
  <c r="L1588" i="3"/>
  <c r="V1589" i="3"/>
  <c r="U1589" i="3"/>
  <c r="T1589" i="3"/>
  <c r="S1589" i="3"/>
  <c r="R1589" i="3"/>
  <c r="O1589" i="3"/>
  <c r="L1589" i="3"/>
  <c r="V1590" i="3"/>
  <c r="U1590" i="3"/>
  <c r="T1590" i="3"/>
  <c r="S1590" i="3"/>
  <c r="R1590" i="3"/>
  <c r="O1590" i="3"/>
  <c r="L1590" i="3"/>
  <c r="V1591" i="3"/>
  <c r="U1591" i="3"/>
  <c r="T1591" i="3"/>
  <c r="S1591" i="3"/>
  <c r="R1591" i="3"/>
  <c r="O1591" i="3"/>
  <c r="L1591" i="3"/>
  <c r="V1592" i="3"/>
  <c r="U1592" i="3"/>
  <c r="T1592" i="3"/>
  <c r="S1592" i="3"/>
  <c r="R1592" i="3"/>
  <c r="O1592" i="3"/>
  <c r="L1592" i="3"/>
  <c r="V1593" i="3"/>
  <c r="U1593" i="3"/>
  <c r="T1593" i="3"/>
  <c r="S1593" i="3"/>
  <c r="R1593" i="3"/>
  <c r="O1593" i="3"/>
  <c r="L1593" i="3"/>
  <c r="V1594" i="3"/>
  <c r="U1594" i="3"/>
  <c r="T1594" i="3"/>
  <c r="S1594" i="3"/>
  <c r="R1594" i="3"/>
  <c r="O1594" i="3"/>
  <c r="L1594" i="3"/>
  <c r="V1595" i="3"/>
  <c r="U1595" i="3"/>
  <c r="T1595" i="3"/>
  <c r="S1595" i="3"/>
  <c r="R1595" i="3"/>
  <c r="O1595" i="3"/>
  <c r="L1595" i="3"/>
  <c r="V1596" i="3"/>
  <c r="U1596" i="3"/>
  <c r="T1596" i="3"/>
  <c r="S1596" i="3"/>
  <c r="R1596" i="3"/>
  <c r="O1596" i="3"/>
  <c r="L1596" i="3"/>
  <c r="V1620" i="3"/>
  <c r="U1620" i="3"/>
  <c r="T1620" i="3"/>
  <c r="S1620" i="3"/>
  <c r="R1620" i="3"/>
  <c r="O1620" i="3"/>
  <c r="L1620" i="3"/>
  <c r="V1621" i="3"/>
  <c r="U1621" i="3"/>
  <c r="T1621" i="3"/>
  <c r="S1621" i="3"/>
  <c r="R1621" i="3"/>
  <c r="O1621" i="3"/>
  <c r="L1621" i="3"/>
  <c r="V1622" i="3"/>
  <c r="U1622" i="3"/>
  <c r="T1622" i="3"/>
  <c r="S1622" i="3"/>
  <c r="R1622" i="3"/>
  <c r="O1622" i="3"/>
  <c r="L1622" i="3"/>
  <c r="V1623" i="3"/>
  <c r="U1623" i="3"/>
  <c r="T1623" i="3"/>
  <c r="S1623" i="3"/>
  <c r="R1623" i="3"/>
  <c r="O1623" i="3"/>
  <c r="L1623" i="3"/>
  <c r="V1624" i="3"/>
  <c r="U1624" i="3"/>
  <c r="T1624" i="3"/>
  <c r="S1624" i="3"/>
  <c r="R1624" i="3"/>
  <c r="O1624" i="3"/>
  <c r="L1624" i="3"/>
  <c r="V1625" i="3"/>
  <c r="U1625" i="3"/>
  <c r="T1625" i="3"/>
  <c r="S1625" i="3"/>
  <c r="R1625" i="3"/>
  <c r="O1625" i="3"/>
  <c r="L1625" i="3"/>
  <c r="V1626" i="3"/>
  <c r="U1626" i="3"/>
  <c r="T1626" i="3"/>
  <c r="S1626" i="3"/>
  <c r="R1626" i="3"/>
  <c r="O1626" i="3"/>
  <c r="L1626" i="3"/>
  <c r="V1627" i="3"/>
  <c r="U1627" i="3"/>
  <c r="T1627" i="3"/>
  <c r="S1627" i="3"/>
  <c r="R1627" i="3"/>
  <c r="O1627" i="3"/>
  <c r="L1627" i="3"/>
  <c r="V1628" i="3"/>
  <c r="U1628" i="3"/>
  <c r="T1628" i="3"/>
  <c r="S1628" i="3"/>
  <c r="R1628" i="3"/>
  <c r="O1628" i="3"/>
  <c r="L1628" i="3"/>
  <c r="V1629" i="3"/>
  <c r="U1629" i="3"/>
  <c r="T1629" i="3"/>
  <c r="S1629" i="3"/>
  <c r="R1629" i="3"/>
  <c r="O1629" i="3"/>
  <c r="L1629" i="3"/>
  <c r="V1605" i="3"/>
  <c r="U1605" i="3"/>
  <c r="T1605" i="3"/>
  <c r="S1605" i="3"/>
  <c r="R1605" i="3"/>
  <c r="O1605" i="3"/>
  <c r="L1605" i="3"/>
  <c r="V1606" i="3"/>
  <c r="U1606" i="3"/>
  <c r="T1606" i="3"/>
  <c r="S1606" i="3"/>
  <c r="R1606" i="3"/>
  <c r="O1606" i="3"/>
  <c r="L1606" i="3"/>
  <c r="V1607" i="3"/>
  <c r="U1607" i="3"/>
  <c r="T1607" i="3"/>
  <c r="S1607" i="3"/>
  <c r="R1607" i="3"/>
  <c r="O1607" i="3"/>
  <c r="L1607" i="3"/>
  <c r="V1608" i="3"/>
  <c r="U1608" i="3"/>
  <c r="T1608" i="3"/>
  <c r="S1608" i="3"/>
  <c r="R1608" i="3"/>
  <c r="O1608" i="3"/>
  <c r="L1608" i="3"/>
  <c r="V1609" i="3"/>
  <c r="U1609" i="3"/>
  <c r="T1609" i="3"/>
  <c r="S1609" i="3"/>
  <c r="R1609" i="3"/>
  <c r="O1609" i="3"/>
  <c r="L1609" i="3"/>
  <c r="V1610" i="3"/>
  <c r="U1610" i="3"/>
  <c r="T1610" i="3"/>
  <c r="S1610" i="3"/>
  <c r="R1610" i="3"/>
  <c r="O1610" i="3"/>
  <c r="L1610" i="3"/>
  <c r="V1611" i="3"/>
  <c r="U1611" i="3"/>
  <c r="T1611" i="3"/>
  <c r="S1611" i="3"/>
  <c r="R1611" i="3"/>
  <c r="O1611" i="3"/>
  <c r="L1611" i="3"/>
  <c r="V1612" i="3"/>
  <c r="U1612" i="3"/>
  <c r="T1612" i="3"/>
  <c r="S1612" i="3"/>
  <c r="R1612" i="3"/>
  <c r="O1612" i="3"/>
  <c r="L1612" i="3"/>
  <c r="V1613" i="3"/>
  <c r="U1613" i="3"/>
  <c r="T1613" i="3"/>
  <c r="S1613" i="3"/>
  <c r="R1613" i="3"/>
  <c r="O1613" i="3"/>
  <c r="L1613" i="3"/>
  <c r="V1614" i="3"/>
  <c r="U1614" i="3"/>
  <c r="T1614" i="3"/>
  <c r="S1614" i="3"/>
  <c r="R1614" i="3"/>
  <c r="O1614" i="3"/>
  <c r="L1614" i="3"/>
  <c r="V1615" i="3"/>
  <c r="U1615" i="3"/>
  <c r="T1615" i="3"/>
  <c r="S1615" i="3"/>
  <c r="R1615" i="3"/>
  <c r="O1615" i="3"/>
  <c r="L1615" i="3"/>
  <c r="V1616" i="3"/>
  <c r="U1616" i="3"/>
  <c r="T1616" i="3"/>
  <c r="S1616" i="3"/>
  <c r="R1616" i="3"/>
  <c r="O1616" i="3"/>
  <c r="L1616" i="3"/>
  <c r="V1617" i="3"/>
  <c r="U1617" i="3"/>
  <c r="T1617" i="3"/>
  <c r="S1617" i="3"/>
  <c r="R1617" i="3"/>
  <c r="O1617" i="3"/>
  <c r="L1617" i="3"/>
  <c r="V1618" i="3"/>
  <c r="U1618" i="3"/>
  <c r="T1618" i="3"/>
  <c r="S1618" i="3"/>
  <c r="R1618" i="3"/>
  <c r="O1618" i="3"/>
  <c r="L1618" i="3"/>
  <c r="V1619" i="3"/>
  <c r="U1619" i="3"/>
  <c r="T1619" i="3"/>
  <c r="S1619" i="3"/>
  <c r="R1619" i="3"/>
  <c r="O1619" i="3"/>
  <c r="L1619" i="3"/>
  <c r="V1638" i="3"/>
  <c r="U1638" i="3"/>
  <c r="T1638" i="3"/>
  <c r="S1638" i="3"/>
  <c r="R1638" i="3"/>
  <c r="O1638" i="3"/>
  <c r="L1638" i="3"/>
  <c r="V1639" i="3"/>
  <c r="U1639" i="3"/>
  <c r="T1639" i="3"/>
  <c r="S1639" i="3"/>
  <c r="R1639" i="3"/>
  <c r="O1639" i="3"/>
  <c r="L1639" i="3"/>
  <c r="V1640" i="3"/>
  <c r="U1640" i="3"/>
  <c r="T1640" i="3"/>
  <c r="S1640" i="3"/>
  <c r="R1640" i="3"/>
  <c r="O1640" i="3"/>
  <c r="L1640" i="3"/>
  <c r="V1641" i="3"/>
  <c r="U1641" i="3"/>
  <c r="T1641" i="3"/>
  <c r="S1641" i="3"/>
  <c r="R1641" i="3"/>
  <c r="O1641" i="3"/>
  <c r="L1641" i="3"/>
  <c r="V1642" i="3"/>
  <c r="U1642" i="3"/>
  <c r="T1642" i="3"/>
  <c r="S1642" i="3"/>
  <c r="R1642" i="3"/>
  <c r="O1642" i="3"/>
  <c r="L1642" i="3"/>
  <c r="V1643" i="3"/>
  <c r="U1643" i="3"/>
  <c r="T1643" i="3"/>
  <c r="S1643" i="3"/>
  <c r="R1643" i="3"/>
  <c r="O1643" i="3"/>
  <c r="L1643" i="3"/>
  <c r="V1644" i="3"/>
  <c r="U1644" i="3"/>
  <c r="T1644" i="3"/>
  <c r="S1644" i="3"/>
  <c r="R1644" i="3"/>
  <c r="O1644" i="3"/>
  <c r="L1644" i="3"/>
  <c r="V1645" i="3"/>
  <c r="U1645" i="3"/>
  <c r="T1645" i="3"/>
  <c r="S1645" i="3"/>
  <c r="R1645" i="3"/>
  <c r="O1645" i="3"/>
  <c r="L1645" i="3"/>
  <c r="V1646" i="3"/>
  <c r="U1646" i="3"/>
  <c r="T1646" i="3"/>
  <c r="S1646" i="3"/>
  <c r="R1646" i="3"/>
  <c r="O1646" i="3"/>
  <c r="L1646" i="3"/>
  <c r="V1647" i="3"/>
  <c r="U1647" i="3"/>
  <c r="T1647" i="3"/>
  <c r="S1647" i="3"/>
  <c r="R1647" i="3"/>
  <c r="O1647" i="3"/>
  <c r="L1647" i="3"/>
  <c r="V1648" i="3"/>
  <c r="U1648" i="3"/>
  <c r="T1648" i="3"/>
  <c r="S1648" i="3"/>
  <c r="R1648" i="3"/>
  <c r="O1648" i="3"/>
  <c r="L1648" i="3"/>
  <c r="V1649" i="3"/>
  <c r="U1649" i="3"/>
  <c r="T1649" i="3"/>
  <c r="S1649" i="3"/>
  <c r="R1649" i="3"/>
  <c r="O1649" i="3"/>
  <c r="L1649" i="3"/>
  <c r="V1650" i="3"/>
  <c r="U1650" i="3"/>
  <c r="T1650" i="3"/>
  <c r="S1650" i="3"/>
  <c r="R1650" i="3"/>
  <c r="O1650" i="3"/>
  <c r="L1650" i="3"/>
  <c r="V1630" i="3"/>
  <c r="U1630" i="3"/>
  <c r="T1630" i="3"/>
  <c r="S1630" i="3"/>
  <c r="R1630" i="3"/>
  <c r="O1630" i="3"/>
  <c r="L1630" i="3"/>
  <c r="V1631" i="3"/>
  <c r="U1631" i="3"/>
  <c r="T1631" i="3"/>
  <c r="S1631" i="3"/>
  <c r="R1631" i="3"/>
  <c r="O1631" i="3"/>
  <c r="L1631" i="3"/>
  <c r="V1632" i="3"/>
  <c r="U1632" i="3"/>
  <c r="T1632" i="3"/>
  <c r="S1632" i="3"/>
  <c r="R1632" i="3"/>
  <c r="O1632" i="3"/>
  <c r="L1632" i="3"/>
  <c r="V1633" i="3"/>
  <c r="U1633" i="3"/>
  <c r="T1633" i="3"/>
  <c r="S1633" i="3"/>
  <c r="R1633" i="3"/>
  <c r="O1633" i="3"/>
  <c r="L1633" i="3"/>
  <c r="V1634" i="3"/>
  <c r="U1634" i="3"/>
  <c r="T1634" i="3"/>
  <c r="S1634" i="3"/>
  <c r="R1634" i="3"/>
  <c r="O1634" i="3"/>
  <c r="L1634" i="3"/>
  <c r="V1635" i="3"/>
  <c r="U1635" i="3"/>
  <c r="T1635" i="3"/>
  <c r="S1635" i="3"/>
  <c r="R1635" i="3"/>
  <c r="O1635" i="3"/>
  <c r="L1635" i="3"/>
  <c r="V1636" i="3"/>
  <c r="U1636" i="3"/>
  <c r="T1636" i="3"/>
  <c r="S1636" i="3"/>
  <c r="R1636" i="3"/>
  <c r="O1636" i="3"/>
  <c r="L1636" i="3"/>
  <c r="V1637" i="3"/>
  <c r="U1637" i="3"/>
  <c r="T1637" i="3"/>
  <c r="S1637" i="3"/>
  <c r="R1637" i="3"/>
  <c r="O1637" i="3"/>
  <c r="L1637" i="3"/>
  <c r="V1668" i="3"/>
  <c r="U1668" i="3"/>
  <c r="T1668" i="3"/>
  <c r="S1668" i="3"/>
  <c r="R1668" i="3"/>
  <c r="O1668" i="3"/>
  <c r="L1668" i="3"/>
  <c r="V1669" i="3"/>
  <c r="U1669" i="3"/>
  <c r="T1669" i="3"/>
  <c r="S1669" i="3"/>
  <c r="R1669" i="3"/>
  <c r="O1669" i="3"/>
  <c r="L1669" i="3"/>
  <c r="V1670" i="3"/>
  <c r="U1670" i="3"/>
  <c r="T1670" i="3"/>
  <c r="S1670" i="3"/>
  <c r="R1670" i="3"/>
  <c r="O1670" i="3"/>
  <c r="L1670" i="3"/>
  <c r="V1671" i="3"/>
  <c r="U1671" i="3"/>
  <c r="T1671" i="3"/>
  <c r="S1671" i="3"/>
  <c r="R1671" i="3"/>
  <c r="O1671" i="3"/>
  <c r="L1671" i="3"/>
  <c r="V1651" i="3"/>
  <c r="U1651" i="3"/>
  <c r="T1651" i="3"/>
  <c r="S1651" i="3"/>
  <c r="R1651" i="3"/>
  <c r="O1651" i="3"/>
  <c r="L1651" i="3"/>
  <c r="V1652" i="3"/>
  <c r="U1652" i="3"/>
  <c r="T1652" i="3"/>
  <c r="S1652" i="3"/>
  <c r="R1652" i="3"/>
  <c r="O1652" i="3"/>
  <c r="L1652" i="3"/>
  <c r="V1653" i="3"/>
  <c r="U1653" i="3"/>
  <c r="T1653" i="3"/>
  <c r="S1653" i="3"/>
  <c r="R1653" i="3"/>
  <c r="O1653" i="3"/>
  <c r="L1653" i="3"/>
  <c r="V1654" i="3"/>
  <c r="U1654" i="3"/>
  <c r="T1654" i="3"/>
  <c r="S1654" i="3"/>
  <c r="R1654" i="3"/>
  <c r="O1654" i="3"/>
  <c r="L1654" i="3"/>
  <c r="V1655" i="3"/>
  <c r="U1655" i="3"/>
  <c r="T1655" i="3"/>
  <c r="S1655" i="3"/>
  <c r="R1655" i="3"/>
  <c r="O1655" i="3"/>
  <c r="L1655" i="3"/>
  <c r="V1656" i="3"/>
  <c r="U1656" i="3"/>
  <c r="T1656" i="3"/>
  <c r="S1656" i="3"/>
  <c r="R1656" i="3"/>
  <c r="O1656" i="3"/>
  <c r="L1656" i="3"/>
  <c r="V1657" i="3"/>
  <c r="U1657" i="3"/>
  <c r="T1657" i="3"/>
  <c r="S1657" i="3"/>
  <c r="R1657" i="3"/>
  <c r="O1657" i="3"/>
  <c r="L1657" i="3"/>
  <c r="V1658" i="3"/>
  <c r="U1658" i="3"/>
  <c r="T1658" i="3"/>
  <c r="S1658" i="3"/>
  <c r="R1658" i="3"/>
  <c r="O1658" i="3"/>
  <c r="L1658" i="3"/>
  <c r="V1659" i="3"/>
  <c r="U1659" i="3"/>
  <c r="T1659" i="3"/>
  <c r="S1659" i="3"/>
  <c r="R1659" i="3"/>
  <c r="O1659" i="3"/>
  <c r="L1659" i="3"/>
  <c r="V1660" i="3"/>
  <c r="U1660" i="3"/>
  <c r="T1660" i="3"/>
  <c r="S1660" i="3"/>
  <c r="R1660" i="3"/>
  <c r="O1660" i="3"/>
  <c r="L1660" i="3"/>
  <c r="V1661" i="3"/>
  <c r="U1661" i="3"/>
  <c r="T1661" i="3"/>
  <c r="S1661" i="3"/>
  <c r="R1661" i="3"/>
  <c r="O1661" i="3"/>
  <c r="L1661" i="3"/>
  <c r="V1662" i="3"/>
  <c r="U1662" i="3"/>
  <c r="T1662" i="3"/>
  <c r="S1662" i="3"/>
  <c r="R1662" i="3"/>
  <c r="O1662" i="3"/>
  <c r="L1662" i="3"/>
  <c r="V1663" i="3"/>
  <c r="U1663" i="3"/>
  <c r="T1663" i="3"/>
  <c r="S1663" i="3"/>
  <c r="R1663" i="3"/>
  <c r="O1663" i="3"/>
  <c r="L1663" i="3"/>
  <c r="V1664" i="3"/>
  <c r="U1664" i="3"/>
  <c r="T1664" i="3"/>
  <c r="S1664" i="3"/>
  <c r="R1664" i="3"/>
  <c r="O1664" i="3"/>
  <c r="L1664" i="3"/>
  <c r="V1665" i="3"/>
  <c r="U1665" i="3"/>
  <c r="T1665" i="3"/>
  <c r="S1665" i="3"/>
  <c r="R1665" i="3"/>
  <c r="O1665" i="3"/>
  <c r="L1665" i="3"/>
  <c r="V1666" i="3"/>
  <c r="U1666" i="3"/>
  <c r="T1666" i="3"/>
  <c r="S1666" i="3"/>
  <c r="R1666" i="3"/>
  <c r="O1666" i="3"/>
  <c r="L1666" i="3"/>
  <c r="V1667" i="3"/>
  <c r="U1667" i="3"/>
  <c r="T1667" i="3"/>
  <c r="S1667" i="3"/>
  <c r="R1667" i="3"/>
  <c r="O1667" i="3"/>
  <c r="L1667" i="3"/>
  <c r="V1689" i="3"/>
  <c r="U1689" i="3"/>
  <c r="T1689" i="3"/>
  <c r="S1689" i="3"/>
  <c r="R1689" i="3"/>
  <c r="O1689" i="3"/>
  <c r="L1689" i="3"/>
  <c r="V1690" i="3"/>
  <c r="U1690" i="3"/>
  <c r="T1690" i="3"/>
  <c r="S1690" i="3"/>
  <c r="R1690" i="3"/>
  <c r="O1690" i="3"/>
  <c r="L1690" i="3"/>
  <c r="V1691" i="3"/>
  <c r="U1691" i="3"/>
  <c r="T1691" i="3"/>
  <c r="S1691" i="3"/>
  <c r="R1691" i="3"/>
  <c r="O1691" i="3"/>
  <c r="L1691" i="3"/>
  <c r="V1692" i="3"/>
  <c r="U1692" i="3"/>
  <c r="T1692" i="3"/>
  <c r="S1692" i="3"/>
  <c r="R1692" i="3"/>
  <c r="O1692" i="3"/>
  <c r="L1692" i="3"/>
  <c r="V1693" i="3"/>
  <c r="U1693" i="3"/>
  <c r="T1693" i="3"/>
  <c r="S1693" i="3"/>
  <c r="R1693" i="3"/>
  <c r="O1693" i="3"/>
  <c r="L1693" i="3"/>
  <c r="V1694" i="3"/>
  <c r="U1694" i="3"/>
  <c r="T1694" i="3"/>
  <c r="S1694" i="3"/>
  <c r="R1694" i="3"/>
  <c r="O1694" i="3"/>
  <c r="L1694" i="3"/>
  <c r="V1695" i="3"/>
  <c r="U1695" i="3"/>
  <c r="T1695" i="3"/>
  <c r="S1695" i="3"/>
  <c r="R1695" i="3"/>
  <c r="O1695" i="3"/>
  <c r="L1695" i="3"/>
  <c r="V1672" i="3"/>
  <c r="U1672" i="3"/>
  <c r="T1672" i="3"/>
  <c r="S1672" i="3"/>
  <c r="R1672" i="3"/>
  <c r="O1672" i="3"/>
  <c r="L1672" i="3"/>
  <c r="V1673" i="3"/>
  <c r="U1673" i="3"/>
  <c r="T1673" i="3"/>
  <c r="S1673" i="3"/>
  <c r="R1673" i="3"/>
  <c r="O1673" i="3"/>
  <c r="L1673" i="3"/>
  <c r="V1674" i="3"/>
  <c r="U1674" i="3"/>
  <c r="T1674" i="3"/>
  <c r="S1674" i="3"/>
  <c r="R1674" i="3"/>
  <c r="O1674" i="3"/>
  <c r="L1674" i="3"/>
  <c r="V1675" i="3"/>
  <c r="U1675" i="3"/>
  <c r="T1675" i="3"/>
  <c r="S1675" i="3"/>
  <c r="R1675" i="3"/>
  <c r="O1675" i="3"/>
  <c r="L1675" i="3"/>
  <c r="V1676" i="3"/>
  <c r="U1676" i="3"/>
  <c r="T1676" i="3"/>
  <c r="S1676" i="3"/>
  <c r="R1676" i="3"/>
  <c r="O1676" i="3"/>
  <c r="L1676" i="3"/>
  <c r="V1677" i="3"/>
  <c r="U1677" i="3"/>
  <c r="T1677" i="3"/>
  <c r="S1677" i="3"/>
  <c r="R1677" i="3"/>
  <c r="O1677" i="3"/>
  <c r="L1677" i="3"/>
  <c r="V1678" i="3"/>
  <c r="U1678" i="3"/>
  <c r="T1678" i="3"/>
  <c r="S1678" i="3"/>
  <c r="R1678" i="3"/>
  <c r="O1678" i="3"/>
  <c r="L1678" i="3"/>
  <c r="V1679" i="3"/>
  <c r="U1679" i="3"/>
  <c r="T1679" i="3"/>
  <c r="S1679" i="3"/>
  <c r="R1679" i="3"/>
  <c r="O1679" i="3"/>
  <c r="L1679" i="3"/>
  <c r="V1680" i="3"/>
  <c r="U1680" i="3"/>
  <c r="T1680" i="3"/>
  <c r="S1680" i="3"/>
  <c r="R1680" i="3"/>
  <c r="O1680" i="3"/>
  <c r="L1680" i="3"/>
  <c r="V1681" i="3"/>
  <c r="U1681" i="3"/>
  <c r="T1681" i="3"/>
  <c r="S1681" i="3"/>
  <c r="R1681" i="3"/>
  <c r="O1681" i="3"/>
  <c r="L1681" i="3"/>
  <c r="V1682" i="3"/>
  <c r="U1682" i="3"/>
  <c r="T1682" i="3"/>
  <c r="S1682" i="3"/>
  <c r="R1682" i="3"/>
  <c r="O1682" i="3"/>
  <c r="L1682" i="3"/>
  <c r="V1683" i="3"/>
  <c r="U1683" i="3"/>
  <c r="T1683" i="3"/>
  <c r="S1683" i="3"/>
  <c r="R1683" i="3"/>
  <c r="O1683" i="3"/>
  <c r="L1683" i="3"/>
  <c r="V1684" i="3"/>
  <c r="U1684" i="3"/>
  <c r="T1684" i="3"/>
  <c r="S1684" i="3"/>
  <c r="R1684" i="3"/>
  <c r="O1684" i="3"/>
  <c r="L1684" i="3"/>
  <c r="V1685" i="3"/>
  <c r="U1685" i="3"/>
  <c r="T1685" i="3"/>
  <c r="S1685" i="3"/>
  <c r="R1685" i="3"/>
  <c r="O1685" i="3"/>
  <c r="L1685" i="3"/>
  <c r="V1686" i="3"/>
  <c r="U1686" i="3"/>
  <c r="T1686" i="3"/>
  <c r="S1686" i="3"/>
  <c r="R1686" i="3"/>
  <c r="O1686" i="3"/>
  <c r="L1686" i="3"/>
  <c r="V1687" i="3"/>
  <c r="U1687" i="3"/>
  <c r="T1687" i="3"/>
  <c r="S1687" i="3"/>
  <c r="R1687" i="3"/>
  <c r="O1687" i="3"/>
  <c r="L1687" i="3"/>
  <c r="V1688" i="3"/>
  <c r="U1688" i="3"/>
  <c r="T1688" i="3"/>
  <c r="S1688" i="3"/>
  <c r="R1688" i="3"/>
  <c r="O1688" i="3"/>
  <c r="L1688" i="3"/>
  <c r="V1710" i="3"/>
  <c r="U1710" i="3"/>
  <c r="T1710" i="3"/>
  <c r="S1710" i="3"/>
  <c r="R1710" i="3"/>
  <c r="O1710" i="3"/>
  <c r="L1710" i="3"/>
  <c r="V1711" i="3"/>
  <c r="U1711" i="3"/>
  <c r="T1711" i="3"/>
  <c r="S1711" i="3"/>
  <c r="R1711" i="3"/>
  <c r="O1711" i="3"/>
  <c r="L1711" i="3"/>
  <c r="V1696" i="3"/>
  <c r="U1696" i="3"/>
  <c r="T1696" i="3"/>
  <c r="S1696" i="3"/>
  <c r="R1696" i="3"/>
  <c r="O1696" i="3"/>
  <c r="L1696" i="3"/>
  <c r="V1697" i="3"/>
  <c r="U1697" i="3"/>
  <c r="T1697" i="3"/>
  <c r="S1697" i="3"/>
  <c r="R1697" i="3"/>
  <c r="O1697" i="3"/>
  <c r="L1697" i="3"/>
  <c r="V1698" i="3"/>
  <c r="U1698" i="3"/>
  <c r="T1698" i="3"/>
  <c r="S1698" i="3"/>
  <c r="R1698" i="3"/>
  <c r="O1698" i="3"/>
  <c r="L1698" i="3"/>
  <c r="V1699" i="3"/>
  <c r="U1699" i="3"/>
  <c r="T1699" i="3"/>
  <c r="S1699" i="3"/>
  <c r="R1699" i="3"/>
  <c r="O1699" i="3"/>
  <c r="L1699" i="3"/>
  <c r="V1700" i="3"/>
  <c r="U1700" i="3"/>
  <c r="T1700" i="3"/>
  <c r="S1700" i="3"/>
  <c r="R1700" i="3"/>
  <c r="O1700" i="3"/>
  <c r="L1700" i="3"/>
  <c r="V1701" i="3"/>
  <c r="U1701" i="3"/>
  <c r="T1701" i="3"/>
  <c r="S1701" i="3"/>
  <c r="R1701" i="3"/>
  <c r="O1701" i="3"/>
  <c r="L1701" i="3"/>
  <c r="V1702" i="3"/>
  <c r="U1702" i="3"/>
  <c r="T1702" i="3"/>
  <c r="S1702" i="3"/>
  <c r="R1702" i="3"/>
  <c r="O1702" i="3"/>
  <c r="L1702" i="3"/>
  <c r="V1703" i="3"/>
  <c r="U1703" i="3"/>
  <c r="T1703" i="3"/>
  <c r="S1703" i="3"/>
  <c r="R1703" i="3"/>
  <c r="O1703" i="3"/>
  <c r="L1703" i="3"/>
  <c r="V1704" i="3"/>
  <c r="U1704" i="3"/>
  <c r="T1704" i="3"/>
  <c r="S1704" i="3"/>
  <c r="R1704" i="3"/>
  <c r="O1704" i="3"/>
  <c r="L1704" i="3"/>
  <c r="V1705" i="3"/>
  <c r="U1705" i="3"/>
  <c r="T1705" i="3"/>
  <c r="S1705" i="3"/>
  <c r="R1705" i="3"/>
  <c r="O1705" i="3"/>
  <c r="L1705" i="3"/>
  <c r="V1706" i="3"/>
  <c r="U1706" i="3"/>
  <c r="T1706" i="3"/>
  <c r="S1706" i="3"/>
  <c r="R1706" i="3"/>
  <c r="O1706" i="3"/>
  <c r="L1706" i="3"/>
  <c r="V1707" i="3"/>
  <c r="U1707" i="3"/>
  <c r="T1707" i="3"/>
  <c r="S1707" i="3"/>
  <c r="R1707" i="3"/>
  <c r="O1707" i="3"/>
  <c r="L1707" i="3"/>
  <c r="V1708" i="3"/>
  <c r="U1708" i="3"/>
  <c r="T1708" i="3"/>
  <c r="S1708" i="3"/>
  <c r="R1708" i="3"/>
  <c r="O1708" i="3"/>
  <c r="L1708" i="3"/>
  <c r="V1709" i="3"/>
  <c r="U1709" i="3"/>
  <c r="T1709" i="3"/>
  <c r="S1709" i="3"/>
  <c r="R1709" i="3"/>
  <c r="O1709" i="3"/>
  <c r="L1709" i="3"/>
  <c r="V1728" i="3"/>
  <c r="U1728" i="3"/>
  <c r="T1728" i="3"/>
  <c r="S1728" i="3"/>
  <c r="R1728" i="3"/>
  <c r="O1728" i="3"/>
  <c r="L1728" i="3"/>
  <c r="V1729" i="3"/>
  <c r="U1729" i="3"/>
  <c r="T1729" i="3"/>
  <c r="S1729" i="3"/>
  <c r="R1729" i="3"/>
  <c r="O1729" i="3"/>
  <c r="L1729" i="3"/>
  <c r="V1730" i="3"/>
  <c r="U1730" i="3"/>
  <c r="T1730" i="3"/>
  <c r="S1730" i="3"/>
  <c r="R1730" i="3"/>
  <c r="O1730" i="3"/>
  <c r="L1730" i="3"/>
  <c r="V1731" i="3"/>
  <c r="U1731" i="3"/>
  <c r="T1731" i="3"/>
  <c r="S1731" i="3"/>
  <c r="R1731" i="3"/>
  <c r="O1731" i="3"/>
  <c r="L1731" i="3"/>
  <c r="V1732" i="3"/>
  <c r="U1732" i="3"/>
  <c r="T1732" i="3"/>
  <c r="S1732" i="3"/>
  <c r="R1732" i="3"/>
  <c r="O1732" i="3"/>
  <c r="L1732" i="3"/>
  <c r="V1733" i="3"/>
  <c r="U1733" i="3"/>
  <c r="T1733" i="3"/>
  <c r="S1733" i="3"/>
  <c r="R1733" i="3"/>
  <c r="O1733" i="3"/>
  <c r="L1733" i="3"/>
  <c r="V1734" i="3"/>
  <c r="U1734" i="3"/>
  <c r="T1734" i="3"/>
  <c r="S1734" i="3"/>
  <c r="R1734" i="3"/>
  <c r="O1734" i="3"/>
  <c r="L1734" i="3"/>
  <c r="V1735" i="3"/>
  <c r="U1735" i="3"/>
  <c r="T1735" i="3"/>
  <c r="S1735" i="3"/>
  <c r="R1735" i="3"/>
  <c r="O1735" i="3"/>
  <c r="L1735" i="3"/>
  <c r="V1736" i="3"/>
  <c r="U1736" i="3"/>
  <c r="T1736" i="3"/>
  <c r="S1736" i="3"/>
  <c r="R1736" i="3"/>
  <c r="O1736" i="3"/>
  <c r="L1736" i="3"/>
  <c r="V1712" i="3"/>
  <c r="U1712" i="3"/>
  <c r="T1712" i="3"/>
  <c r="S1712" i="3"/>
  <c r="R1712" i="3"/>
  <c r="O1712" i="3"/>
  <c r="L1712" i="3"/>
  <c r="V1713" i="3"/>
  <c r="U1713" i="3"/>
  <c r="T1713" i="3"/>
  <c r="S1713" i="3"/>
  <c r="R1713" i="3"/>
  <c r="O1713" i="3"/>
  <c r="L1713" i="3"/>
  <c r="V1714" i="3"/>
  <c r="U1714" i="3"/>
  <c r="T1714" i="3"/>
  <c r="S1714" i="3"/>
  <c r="R1714" i="3"/>
  <c r="O1714" i="3"/>
  <c r="L1714" i="3"/>
  <c r="V1715" i="3"/>
  <c r="U1715" i="3"/>
  <c r="T1715" i="3"/>
  <c r="S1715" i="3"/>
  <c r="R1715" i="3"/>
  <c r="O1715" i="3"/>
  <c r="L1715" i="3"/>
  <c r="V1716" i="3"/>
  <c r="U1716" i="3"/>
  <c r="T1716" i="3"/>
  <c r="S1716" i="3"/>
  <c r="R1716" i="3"/>
  <c r="O1716" i="3"/>
  <c r="L1716" i="3"/>
  <c r="V1717" i="3"/>
  <c r="U1717" i="3"/>
  <c r="T1717" i="3"/>
  <c r="S1717" i="3"/>
  <c r="R1717" i="3"/>
  <c r="O1717" i="3"/>
  <c r="L1717" i="3"/>
  <c r="V1718" i="3"/>
  <c r="U1718" i="3"/>
  <c r="T1718" i="3"/>
  <c r="S1718" i="3"/>
  <c r="R1718" i="3"/>
  <c r="O1718" i="3"/>
  <c r="L1718" i="3"/>
  <c r="V1719" i="3"/>
  <c r="U1719" i="3"/>
  <c r="T1719" i="3"/>
  <c r="S1719" i="3"/>
  <c r="R1719" i="3"/>
  <c r="O1719" i="3"/>
  <c r="L1719" i="3"/>
  <c r="V1720" i="3"/>
  <c r="U1720" i="3"/>
  <c r="T1720" i="3"/>
  <c r="S1720" i="3"/>
  <c r="R1720" i="3"/>
  <c r="O1720" i="3"/>
  <c r="L1720" i="3"/>
  <c r="V1721" i="3"/>
  <c r="U1721" i="3"/>
  <c r="T1721" i="3"/>
  <c r="S1721" i="3"/>
  <c r="R1721" i="3"/>
  <c r="O1721" i="3"/>
  <c r="L1721" i="3"/>
  <c r="V1722" i="3"/>
  <c r="U1722" i="3"/>
  <c r="T1722" i="3"/>
  <c r="S1722" i="3"/>
  <c r="R1722" i="3"/>
  <c r="O1722" i="3"/>
  <c r="L1722" i="3"/>
  <c r="V1723" i="3"/>
  <c r="U1723" i="3"/>
  <c r="T1723" i="3"/>
  <c r="S1723" i="3"/>
  <c r="R1723" i="3"/>
  <c r="O1723" i="3"/>
  <c r="L1723" i="3"/>
  <c r="V1724" i="3"/>
  <c r="U1724" i="3"/>
  <c r="T1724" i="3"/>
  <c r="S1724" i="3"/>
  <c r="R1724" i="3"/>
  <c r="O1724" i="3"/>
  <c r="L1724" i="3"/>
  <c r="V1725" i="3"/>
  <c r="U1725" i="3"/>
  <c r="T1725" i="3"/>
  <c r="S1725" i="3"/>
  <c r="R1725" i="3"/>
  <c r="O1725" i="3"/>
  <c r="L1725" i="3"/>
  <c r="V1726" i="3"/>
  <c r="U1726" i="3"/>
  <c r="T1726" i="3"/>
  <c r="S1726" i="3"/>
  <c r="R1726" i="3"/>
  <c r="O1726" i="3"/>
  <c r="L1726" i="3"/>
  <c r="V1727" i="3"/>
  <c r="U1727" i="3"/>
  <c r="T1727" i="3"/>
  <c r="S1727" i="3"/>
  <c r="R1727" i="3"/>
  <c r="O1727" i="3"/>
  <c r="L1727" i="3"/>
  <c r="V1753" i="3"/>
  <c r="U1753" i="3"/>
  <c r="T1753" i="3"/>
  <c r="S1753" i="3"/>
  <c r="R1753" i="3"/>
  <c r="O1753" i="3"/>
  <c r="L1753" i="3"/>
  <c r="V1754" i="3"/>
  <c r="U1754" i="3"/>
  <c r="T1754" i="3"/>
  <c r="S1754" i="3"/>
  <c r="R1754" i="3"/>
  <c r="O1754" i="3"/>
  <c r="L1754" i="3"/>
  <c r="V1755" i="3"/>
  <c r="U1755" i="3"/>
  <c r="T1755" i="3"/>
  <c r="S1755" i="3"/>
  <c r="R1755" i="3"/>
  <c r="O1755" i="3"/>
  <c r="L1755" i="3"/>
  <c r="V1756" i="3"/>
  <c r="U1756" i="3"/>
  <c r="T1756" i="3"/>
  <c r="S1756" i="3"/>
  <c r="R1756" i="3"/>
  <c r="O1756" i="3"/>
  <c r="L1756" i="3"/>
  <c r="V1757" i="3"/>
  <c r="U1757" i="3"/>
  <c r="T1757" i="3"/>
  <c r="S1757" i="3"/>
  <c r="R1757" i="3"/>
  <c r="O1757" i="3"/>
  <c r="L1757" i="3"/>
  <c r="V1758" i="3"/>
  <c r="U1758" i="3"/>
  <c r="T1758" i="3"/>
  <c r="S1758" i="3"/>
  <c r="R1758" i="3"/>
  <c r="O1758" i="3"/>
  <c r="L1758" i="3"/>
  <c r="V1759" i="3"/>
  <c r="U1759" i="3"/>
  <c r="T1759" i="3"/>
  <c r="S1759" i="3"/>
  <c r="R1759" i="3"/>
  <c r="O1759" i="3"/>
  <c r="L1759" i="3"/>
  <c r="V1737" i="3"/>
  <c r="U1737" i="3"/>
  <c r="T1737" i="3"/>
  <c r="S1737" i="3"/>
  <c r="R1737" i="3"/>
  <c r="O1737" i="3"/>
  <c r="L1737" i="3"/>
  <c r="V1738" i="3"/>
  <c r="U1738" i="3"/>
  <c r="T1738" i="3"/>
  <c r="S1738" i="3"/>
  <c r="R1738" i="3"/>
  <c r="O1738" i="3"/>
  <c r="L1738" i="3"/>
  <c r="V1739" i="3"/>
  <c r="U1739" i="3"/>
  <c r="T1739" i="3"/>
  <c r="S1739" i="3"/>
  <c r="R1739" i="3"/>
  <c r="O1739" i="3"/>
  <c r="L1739" i="3"/>
  <c r="V1740" i="3"/>
  <c r="U1740" i="3"/>
  <c r="T1740" i="3"/>
  <c r="S1740" i="3"/>
  <c r="R1740" i="3"/>
  <c r="O1740" i="3"/>
  <c r="L1740" i="3"/>
  <c r="V1741" i="3"/>
  <c r="U1741" i="3"/>
  <c r="T1741" i="3"/>
  <c r="S1741" i="3"/>
  <c r="R1741" i="3"/>
  <c r="O1741" i="3"/>
  <c r="L1741" i="3"/>
  <c r="V1742" i="3"/>
  <c r="U1742" i="3"/>
  <c r="T1742" i="3"/>
  <c r="S1742" i="3"/>
  <c r="R1742" i="3"/>
  <c r="O1742" i="3"/>
  <c r="L1742" i="3"/>
  <c r="V1743" i="3"/>
  <c r="U1743" i="3"/>
  <c r="T1743" i="3"/>
  <c r="S1743" i="3"/>
  <c r="R1743" i="3"/>
  <c r="O1743" i="3"/>
  <c r="L1743" i="3"/>
  <c r="V1744" i="3"/>
  <c r="U1744" i="3"/>
  <c r="T1744" i="3"/>
  <c r="S1744" i="3"/>
  <c r="R1744" i="3"/>
  <c r="O1744" i="3"/>
  <c r="L1744" i="3"/>
  <c r="V1745" i="3"/>
  <c r="U1745" i="3"/>
  <c r="T1745" i="3"/>
  <c r="S1745" i="3"/>
  <c r="R1745" i="3"/>
  <c r="O1745" i="3"/>
  <c r="L1745" i="3"/>
  <c r="V1746" i="3"/>
  <c r="U1746" i="3"/>
  <c r="T1746" i="3"/>
  <c r="S1746" i="3"/>
  <c r="R1746" i="3"/>
  <c r="O1746" i="3"/>
  <c r="L1746" i="3"/>
  <c r="V1747" i="3"/>
  <c r="U1747" i="3"/>
  <c r="T1747" i="3"/>
  <c r="S1747" i="3"/>
  <c r="R1747" i="3"/>
  <c r="O1747" i="3"/>
  <c r="L1747" i="3"/>
  <c r="V1748" i="3"/>
  <c r="U1748" i="3"/>
  <c r="T1748" i="3"/>
  <c r="S1748" i="3"/>
  <c r="R1748" i="3"/>
  <c r="O1748" i="3"/>
  <c r="L1748" i="3"/>
  <c r="V1749" i="3"/>
  <c r="U1749" i="3"/>
  <c r="T1749" i="3"/>
  <c r="S1749" i="3"/>
  <c r="R1749" i="3"/>
  <c r="O1749" i="3"/>
  <c r="L1749" i="3"/>
  <c r="V1750" i="3"/>
  <c r="U1750" i="3"/>
  <c r="T1750" i="3"/>
  <c r="S1750" i="3"/>
  <c r="R1750" i="3"/>
  <c r="O1750" i="3"/>
  <c r="L1750" i="3"/>
  <c r="V1751" i="3"/>
  <c r="U1751" i="3"/>
  <c r="T1751" i="3"/>
  <c r="S1751" i="3"/>
  <c r="R1751" i="3"/>
  <c r="O1751" i="3"/>
  <c r="L1751" i="3"/>
  <c r="V1752" i="3"/>
  <c r="U1752" i="3"/>
  <c r="T1752" i="3"/>
  <c r="S1752" i="3"/>
  <c r="R1752" i="3"/>
  <c r="O1752" i="3"/>
  <c r="L1752" i="3"/>
  <c r="V1775" i="3"/>
  <c r="U1775" i="3"/>
  <c r="T1775" i="3"/>
  <c r="S1775" i="3"/>
  <c r="R1775" i="3"/>
  <c r="O1775" i="3"/>
  <c r="L1775" i="3"/>
  <c r="V1776" i="3"/>
  <c r="U1776" i="3"/>
  <c r="T1776" i="3"/>
  <c r="S1776" i="3"/>
  <c r="R1776" i="3"/>
  <c r="O1776" i="3"/>
  <c r="L1776" i="3"/>
  <c r="V1777" i="3"/>
  <c r="U1777" i="3"/>
  <c r="T1777" i="3"/>
  <c r="S1777" i="3"/>
  <c r="R1777" i="3"/>
  <c r="O1777" i="3"/>
  <c r="L1777" i="3"/>
  <c r="V1778" i="3"/>
  <c r="U1778" i="3"/>
  <c r="T1778" i="3"/>
  <c r="S1778" i="3"/>
  <c r="R1778" i="3"/>
  <c r="O1778" i="3"/>
  <c r="L1778" i="3"/>
  <c r="V1779" i="3"/>
  <c r="U1779" i="3"/>
  <c r="T1779" i="3"/>
  <c r="S1779" i="3"/>
  <c r="R1779" i="3"/>
  <c r="O1779" i="3"/>
  <c r="L1779" i="3"/>
  <c r="V1780" i="3"/>
  <c r="U1780" i="3"/>
  <c r="T1780" i="3"/>
  <c r="S1780" i="3"/>
  <c r="R1780" i="3"/>
  <c r="O1780" i="3"/>
  <c r="L1780" i="3"/>
  <c r="V1781" i="3"/>
  <c r="U1781" i="3"/>
  <c r="T1781" i="3"/>
  <c r="S1781" i="3"/>
  <c r="R1781" i="3"/>
  <c r="O1781" i="3"/>
  <c r="L1781" i="3"/>
  <c r="V1782" i="3"/>
  <c r="U1782" i="3"/>
  <c r="T1782" i="3"/>
  <c r="S1782" i="3"/>
  <c r="R1782" i="3"/>
  <c r="O1782" i="3"/>
  <c r="L1782" i="3"/>
  <c r="V1783" i="3"/>
  <c r="U1783" i="3"/>
  <c r="T1783" i="3"/>
  <c r="S1783" i="3"/>
  <c r="R1783" i="3"/>
  <c r="O1783" i="3"/>
  <c r="L1783" i="3"/>
  <c r="V1784" i="3"/>
  <c r="U1784" i="3"/>
  <c r="T1784" i="3"/>
  <c r="S1784" i="3"/>
  <c r="R1784" i="3"/>
  <c r="O1784" i="3"/>
  <c r="L1784" i="3"/>
  <c r="V1760" i="3"/>
  <c r="U1760" i="3"/>
  <c r="T1760" i="3"/>
  <c r="S1760" i="3"/>
  <c r="R1760" i="3"/>
  <c r="O1760" i="3"/>
  <c r="L1760" i="3"/>
  <c r="V1761" i="3"/>
  <c r="U1761" i="3"/>
  <c r="T1761" i="3"/>
  <c r="S1761" i="3"/>
  <c r="R1761" i="3"/>
  <c r="O1761" i="3"/>
  <c r="L1761" i="3"/>
  <c r="V1762" i="3"/>
  <c r="U1762" i="3"/>
  <c r="T1762" i="3"/>
  <c r="S1762" i="3"/>
  <c r="R1762" i="3"/>
  <c r="O1762" i="3"/>
  <c r="L1762" i="3"/>
  <c r="V1763" i="3"/>
  <c r="U1763" i="3"/>
  <c r="T1763" i="3"/>
  <c r="S1763" i="3"/>
  <c r="R1763" i="3"/>
  <c r="O1763" i="3"/>
  <c r="L1763" i="3"/>
  <c r="V1764" i="3"/>
  <c r="U1764" i="3"/>
  <c r="T1764" i="3"/>
  <c r="S1764" i="3"/>
  <c r="R1764" i="3"/>
  <c r="O1764" i="3"/>
  <c r="L1764" i="3"/>
  <c r="V1765" i="3"/>
  <c r="U1765" i="3"/>
  <c r="T1765" i="3"/>
  <c r="S1765" i="3"/>
  <c r="R1765" i="3"/>
  <c r="O1765" i="3"/>
  <c r="L1765" i="3"/>
  <c r="V1766" i="3"/>
  <c r="U1766" i="3"/>
  <c r="T1766" i="3"/>
  <c r="S1766" i="3"/>
  <c r="R1766" i="3"/>
  <c r="O1766" i="3"/>
  <c r="L1766" i="3"/>
  <c r="V1767" i="3"/>
  <c r="U1767" i="3"/>
  <c r="T1767" i="3"/>
  <c r="S1767" i="3"/>
  <c r="R1767" i="3"/>
  <c r="O1767" i="3"/>
  <c r="L1767" i="3"/>
  <c r="V1768" i="3"/>
  <c r="U1768" i="3"/>
  <c r="T1768" i="3"/>
  <c r="S1768" i="3"/>
  <c r="R1768" i="3"/>
  <c r="O1768" i="3"/>
  <c r="L1768" i="3"/>
  <c r="V1769" i="3"/>
  <c r="U1769" i="3"/>
  <c r="T1769" i="3"/>
  <c r="S1769" i="3"/>
  <c r="R1769" i="3"/>
  <c r="O1769" i="3"/>
  <c r="L1769" i="3"/>
  <c r="V1770" i="3"/>
  <c r="U1770" i="3"/>
  <c r="T1770" i="3"/>
  <c r="S1770" i="3"/>
  <c r="R1770" i="3"/>
  <c r="O1770" i="3"/>
  <c r="L1770" i="3"/>
  <c r="V1771" i="3"/>
  <c r="U1771" i="3"/>
  <c r="T1771" i="3"/>
  <c r="S1771" i="3"/>
  <c r="R1771" i="3"/>
  <c r="O1771" i="3"/>
  <c r="L1771" i="3"/>
  <c r="V1772" i="3"/>
  <c r="U1772" i="3"/>
  <c r="T1772" i="3"/>
  <c r="S1772" i="3"/>
  <c r="R1772" i="3"/>
  <c r="O1772" i="3"/>
  <c r="L1772" i="3"/>
  <c r="V1773" i="3"/>
  <c r="U1773" i="3"/>
  <c r="T1773" i="3"/>
  <c r="S1773" i="3"/>
  <c r="R1773" i="3"/>
  <c r="O1773" i="3"/>
  <c r="L1773" i="3"/>
  <c r="V1774" i="3"/>
  <c r="U1774" i="3"/>
  <c r="T1774" i="3"/>
  <c r="S1774" i="3"/>
  <c r="R1774" i="3"/>
  <c r="O1774" i="3"/>
  <c r="L1774" i="3"/>
  <c r="V1796" i="3"/>
  <c r="U1796" i="3"/>
  <c r="T1796" i="3"/>
  <c r="S1796" i="3"/>
  <c r="R1796" i="3"/>
  <c r="O1796" i="3"/>
  <c r="L1796" i="3"/>
  <c r="V1797" i="3"/>
  <c r="U1797" i="3"/>
  <c r="T1797" i="3"/>
  <c r="S1797" i="3"/>
  <c r="R1797" i="3"/>
  <c r="O1797" i="3"/>
  <c r="L1797" i="3"/>
  <c r="V1798" i="3"/>
  <c r="U1798" i="3"/>
  <c r="T1798" i="3"/>
  <c r="S1798" i="3"/>
  <c r="R1798" i="3"/>
  <c r="O1798" i="3"/>
  <c r="L1798" i="3"/>
  <c r="V1799" i="3"/>
  <c r="U1799" i="3"/>
  <c r="T1799" i="3"/>
  <c r="S1799" i="3"/>
  <c r="R1799" i="3"/>
  <c r="O1799" i="3"/>
  <c r="L1799" i="3"/>
  <c r="V1800" i="3"/>
  <c r="U1800" i="3"/>
  <c r="T1800" i="3"/>
  <c r="S1800" i="3"/>
  <c r="R1800" i="3"/>
  <c r="O1800" i="3"/>
  <c r="L1800" i="3"/>
  <c r="V1801" i="3"/>
  <c r="U1801" i="3"/>
  <c r="T1801" i="3"/>
  <c r="S1801" i="3"/>
  <c r="R1801" i="3"/>
  <c r="O1801" i="3"/>
  <c r="L1801" i="3"/>
  <c r="V1785" i="3"/>
  <c r="U1785" i="3"/>
  <c r="T1785" i="3"/>
  <c r="S1785" i="3"/>
  <c r="R1785" i="3"/>
  <c r="O1785" i="3"/>
  <c r="L1785" i="3"/>
  <c r="V1786" i="3"/>
  <c r="U1786" i="3"/>
  <c r="T1786" i="3"/>
  <c r="S1786" i="3"/>
  <c r="R1786" i="3"/>
  <c r="O1786" i="3"/>
  <c r="L1786" i="3"/>
  <c r="V1787" i="3"/>
  <c r="U1787" i="3"/>
  <c r="T1787" i="3"/>
  <c r="S1787" i="3"/>
  <c r="R1787" i="3"/>
  <c r="O1787" i="3"/>
  <c r="L1787" i="3"/>
  <c r="V1788" i="3"/>
  <c r="U1788" i="3"/>
  <c r="T1788" i="3"/>
  <c r="S1788" i="3"/>
  <c r="R1788" i="3"/>
  <c r="O1788" i="3"/>
  <c r="L1788" i="3"/>
  <c r="V1789" i="3"/>
  <c r="U1789" i="3"/>
  <c r="T1789" i="3"/>
  <c r="S1789" i="3"/>
  <c r="O1789" i="3"/>
  <c r="R1789" i="3" s="1"/>
  <c r="L1789" i="3"/>
  <c r="V1790" i="3"/>
  <c r="U1790" i="3"/>
  <c r="T1790" i="3"/>
  <c r="S1790" i="3"/>
  <c r="R1790" i="3"/>
  <c r="O1790" i="3"/>
  <c r="L1790" i="3"/>
  <c r="V1791" i="3"/>
  <c r="U1791" i="3"/>
  <c r="T1791" i="3"/>
  <c r="S1791" i="3"/>
  <c r="R1791" i="3"/>
  <c r="O1791" i="3"/>
  <c r="L1791" i="3"/>
  <c r="V1792" i="3"/>
  <c r="U1792" i="3"/>
  <c r="T1792" i="3"/>
  <c r="S1792" i="3"/>
  <c r="R1792" i="3"/>
  <c r="O1792" i="3"/>
  <c r="L1792" i="3"/>
  <c r="V1793" i="3"/>
  <c r="U1793" i="3"/>
  <c r="T1793" i="3"/>
  <c r="S1793" i="3"/>
  <c r="R1793" i="3"/>
  <c r="O1793" i="3"/>
  <c r="L1793" i="3"/>
  <c r="V1794" i="3"/>
  <c r="U1794" i="3"/>
  <c r="T1794" i="3"/>
  <c r="S1794" i="3"/>
  <c r="R1794" i="3"/>
  <c r="O1794" i="3"/>
  <c r="L1794" i="3"/>
  <c r="V1795" i="3"/>
  <c r="U1795" i="3"/>
  <c r="T1795" i="3"/>
  <c r="S1795" i="3"/>
  <c r="R1795" i="3"/>
  <c r="O1795" i="3"/>
  <c r="L1795" i="3"/>
  <c r="V1817" i="3"/>
  <c r="U1817" i="3"/>
  <c r="T1817" i="3"/>
  <c r="S1817" i="3"/>
  <c r="R1817" i="3"/>
  <c r="O1817" i="3"/>
  <c r="L1817" i="3"/>
  <c r="V1818" i="3"/>
  <c r="U1818" i="3"/>
  <c r="T1818" i="3"/>
  <c r="S1818" i="3"/>
  <c r="R1818" i="3"/>
  <c r="O1818" i="3"/>
  <c r="L1818" i="3"/>
  <c r="V1819" i="3"/>
  <c r="U1819" i="3"/>
  <c r="T1819" i="3"/>
  <c r="S1819" i="3"/>
  <c r="R1819" i="3"/>
  <c r="O1819" i="3"/>
  <c r="L1819" i="3"/>
  <c r="V1820" i="3"/>
  <c r="U1820" i="3"/>
  <c r="T1820" i="3"/>
  <c r="S1820" i="3"/>
  <c r="R1820" i="3"/>
  <c r="O1820" i="3"/>
  <c r="L1820" i="3"/>
  <c r="V1802" i="3"/>
  <c r="U1802" i="3"/>
  <c r="T1802" i="3"/>
  <c r="S1802" i="3"/>
  <c r="R1802" i="3"/>
  <c r="O1802" i="3"/>
  <c r="L1802" i="3"/>
  <c r="V1803" i="3"/>
  <c r="U1803" i="3"/>
  <c r="T1803" i="3"/>
  <c r="S1803" i="3"/>
  <c r="R1803" i="3"/>
  <c r="O1803" i="3"/>
  <c r="L1803" i="3"/>
  <c r="V1804" i="3"/>
  <c r="U1804" i="3"/>
  <c r="T1804" i="3"/>
  <c r="S1804" i="3"/>
  <c r="R1804" i="3"/>
  <c r="O1804" i="3"/>
  <c r="L1804" i="3"/>
  <c r="V1805" i="3"/>
  <c r="U1805" i="3"/>
  <c r="T1805" i="3"/>
  <c r="S1805" i="3"/>
  <c r="R1805" i="3"/>
  <c r="O1805" i="3"/>
  <c r="L1805" i="3"/>
  <c r="V1806" i="3"/>
  <c r="U1806" i="3"/>
  <c r="T1806" i="3"/>
  <c r="S1806" i="3"/>
  <c r="R1806" i="3"/>
  <c r="O1806" i="3"/>
  <c r="L1806" i="3"/>
  <c r="V1807" i="3"/>
  <c r="U1807" i="3"/>
  <c r="T1807" i="3"/>
  <c r="S1807" i="3"/>
  <c r="R1807" i="3"/>
  <c r="O1807" i="3"/>
  <c r="L1807" i="3"/>
  <c r="V1808" i="3"/>
  <c r="U1808" i="3"/>
  <c r="T1808" i="3"/>
  <c r="S1808" i="3"/>
  <c r="R1808" i="3"/>
  <c r="O1808" i="3"/>
  <c r="L1808" i="3"/>
  <c r="V1809" i="3"/>
  <c r="U1809" i="3"/>
  <c r="T1809" i="3"/>
  <c r="S1809" i="3"/>
  <c r="R1809" i="3"/>
  <c r="O1809" i="3"/>
  <c r="L1809" i="3"/>
  <c r="V1810" i="3"/>
  <c r="U1810" i="3"/>
  <c r="T1810" i="3"/>
  <c r="S1810" i="3"/>
  <c r="R1810" i="3"/>
  <c r="O1810" i="3"/>
  <c r="L1810" i="3"/>
  <c r="V1811" i="3"/>
  <c r="U1811" i="3"/>
  <c r="T1811" i="3"/>
  <c r="S1811" i="3"/>
  <c r="R1811" i="3"/>
  <c r="O1811" i="3"/>
  <c r="L1811" i="3"/>
  <c r="V1812" i="3"/>
  <c r="U1812" i="3"/>
  <c r="T1812" i="3"/>
  <c r="S1812" i="3"/>
  <c r="R1812" i="3"/>
  <c r="O1812" i="3"/>
  <c r="L1812" i="3"/>
  <c r="V1813" i="3"/>
  <c r="U1813" i="3"/>
  <c r="T1813" i="3"/>
  <c r="S1813" i="3"/>
  <c r="R1813" i="3"/>
  <c r="O1813" i="3"/>
  <c r="L1813" i="3"/>
  <c r="V1814" i="3"/>
  <c r="U1814" i="3"/>
  <c r="T1814" i="3"/>
  <c r="S1814" i="3"/>
  <c r="O1814" i="3"/>
  <c r="R1814" i="3" s="1"/>
  <c r="L1814" i="3"/>
  <c r="V1815" i="3"/>
  <c r="U1815" i="3"/>
  <c r="T1815" i="3"/>
  <c r="S1815" i="3"/>
  <c r="R1815" i="3"/>
  <c r="O1815" i="3"/>
  <c r="L1815" i="3"/>
  <c r="V1816" i="3"/>
  <c r="U1816" i="3"/>
  <c r="T1816" i="3"/>
  <c r="S1816" i="3"/>
  <c r="R1816" i="3"/>
  <c r="O1816" i="3"/>
  <c r="L1816" i="3"/>
  <c r="V1823" i="3"/>
  <c r="U1823" i="3"/>
  <c r="T1823" i="3"/>
  <c r="S1823" i="3"/>
  <c r="R1823" i="3"/>
  <c r="O1823" i="3"/>
  <c r="L1823" i="3"/>
  <c r="V1821" i="3"/>
  <c r="U1821" i="3"/>
  <c r="T1821" i="3"/>
  <c r="S1821" i="3"/>
  <c r="R1821" i="3"/>
  <c r="O1821" i="3"/>
  <c r="L1821" i="3"/>
  <c r="V1822" i="3"/>
  <c r="U1822" i="3"/>
  <c r="T1822" i="3"/>
  <c r="S1822" i="3"/>
  <c r="R1822" i="3"/>
  <c r="O1822" i="3"/>
  <c r="L1822" i="3"/>
  <c r="V1837" i="3"/>
  <c r="U1837" i="3"/>
  <c r="T1837" i="3"/>
  <c r="S1837" i="3"/>
  <c r="R1837" i="3"/>
  <c r="O1837" i="3"/>
  <c r="L1837" i="3"/>
  <c r="V1838" i="3"/>
  <c r="U1838" i="3"/>
  <c r="T1838" i="3"/>
  <c r="S1838" i="3"/>
  <c r="R1838" i="3"/>
  <c r="O1838" i="3"/>
  <c r="L1838" i="3"/>
  <c r="V1839" i="3"/>
  <c r="U1839" i="3"/>
  <c r="T1839" i="3"/>
  <c r="S1839" i="3"/>
  <c r="O1839" i="3"/>
  <c r="R1839" i="3" s="1"/>
  <c r="L1839" i="3"/>
  <c r="V1840" i="3"/>
  <c r="U1840" i="3"/>
  <c r="T1840" i="3"/>
  <c r="S1840" i="3"/>
  <c r="R1840" i="3"/>
  <c r="O1840" i="3"/>
  <c r="L1840" i="3"/>
  <c r="V1841" i="3"/>
  <c r="U1841" i="3"/>
  <c r="T1841" i="3"/>
  <c r="S1841" i="3"/>
  <c r="R1841" i="3"/>
  <c r="O1841" i="3"/>
  <c r="L1841" i="3"/>
  <c r="V1824" i="3"/>
  <c r="U1824" i="3"/>
  <c r="T1824" i="3"/>
  <c r="S1824" i="3"/>
  <c r="R1824" i="3"/>
  <c r="O1824" i="3"/>
  <c r="L1824" i="3"/>
  <c r="V1825" i="3"/>
  <c r="U1825" i="3"/>
  <c r="T1825" i="3"/>
  <c r="S1825" i="3"/>
  <c r="R1825" i="3"/>
  <c r="O1825" i="3"/>
  <c r="L1825" i="3"/>
  <c r="V1826" i="3"/>
  <c r="U1826" i="3"/>
  <c r="T1826" i="3"/>
  <c r="S1826" i="3"/>
  <c r="R1826" i="3"/>
  <c r="O1826" i="3"/>
  <c r="L1826" i="3"/>
  <c r="V1827" i="3"/>
  <c r="U1827" i="3"/>
  <c r="T1827" i="3"/>
  <c r="S1827" i="3"/>
  <c r="R1827" i="3"/>
  <c r="O1827" i="3"/>
  <c r="L1827" i="3"/>
  <c r="V1828" i="3"/>
  <c r="U1828" i="3"/>
  <c r="T1828" i="3"/>
  <c r="S1828" i="3"/>
  <c r="R1828" i="3"/>
  <c r="O1828" i="3"/>
  <c r="L1828" i="3"/>
  <c r="V1829" i="3"/>
  <c r="U1829" i="3"/>
  <c r="T1829" i="3"/>
  <c r="S1829" i="3"/>
  <c r="R1829" i="3"/>
  <c r="O1829" i="3"/>
  <c r="L1829" i="3"/>
  <c r="V1830" i="3"/>
  <c r="U1830" i="3"/>
  <c r="T1830" i="3"/>
  <c r="S1830" i="3"/>
  <c r="R1830" i="3"/>
  <c r="O1830" i="3"/>
  <c r="L1830" i="3"/>
  <c r="V1831" i="3"/>
  <c r="U1831" i="3"/>
  <c r="T1831" i="3"/>
  <c r="S1831" i="3"/>
  <c r="R1831" i="3"/>
  <c r="O1831" i="3"/>
  <c r="L1831" i="3"/>
  <c r="V1832" i="3"/>
  <c r="U1832" i="3"/>
  <c r="T1832" i="3"/>
  <c r="S1832" i="3"/>
  <c r="O1832" i="3"/>
  <c r="R1832" i="3" s="1"/>
  <c r="L1832" i="3"/>
  <c r="V1833" i="3"/>
  <c r="U1833" i="3"/>
  <c r="T1833" i="3"/>
  <c r="S1833" i="3"/>
  <c r="R1833" i="3"/>
  <c r="O1833" i="3"/>
  <c r="L1833" i="3"/>
  <c r="V1834" i="3"/>
  <c r="U1834" i="3"/>
  <c r="T1834" i="3"/>
  <c r="S1834" i="3"/>
  <c r="R1834" i="3"/>
  <c r="O1834" i="3"/>
  <c r="L1834" i="3"/>
  <c r="V1835" i="3"/>
  <c r="U1835" i="3"/>
  <c r="T1835" i="3"/>
  <c r="S1835" i="3"/>
  <c r="O1835" i="3"/>
  <c r="R1835" i="3" s="1"/>
  <c r="L1835" i="3"/>
  <c r="V1836" i="3"/>
  <c r="U1836" i="3"/>
  <c r="T1836" i="3"/>
  <c r="S1836" i="3"/>
  <c r="R1836" i="3"/>
  <c r="O1836" i="3"/>
  <c r="L1836" i="3"/>
  <c r="V1862" i="3"/>
  <c r="U1862" i="3"/>
  <c r="T1862" i="3"/>
  <c r="S1862" i="3"/>
  <c r="R1862" i="3"/>
  <c r="O1862" i="3"/>
  <c r="L1862" i="3"/>
  <c r="V1863" i="3"/>
  <c r="U1863" i="3"/>
  <c r="T1863" i="3"/>
  <c r="S1863" i="3"/>
  <c r="R1863" i="3"/>
  <c r="O1863" i="3"/>
  <c r="L1863" i="3"/>
  <c r="V1864" i="3"/>
  <c r="U1864" i="3"/>
  <c r="T1864" i="3"/>
  <c r="S1864" i="3"/>
  <c r="R1864" i="3"/>
  <c r="O1864" i="3"/>
  <c r="L1864" i="3"/>
  <c r="V1865" i="3"/>
  <c r="U1865" i="3"/>
  <c r="T1865" i="3"/>
  <c r="S1865" i="3"/>
  <c r="R1865" i="3"/>
  <c r="O1865" i="3"/>
  <c r="L1865" i="3"/>
  <c r="V1866" i="3"/>
  <c r="U1866" i="3"/>
  <c r="T1866" i="3"/>
  <c r="S1866" i="3"/>
  <c r="R1866" i="3"/>
  <c r="O1866" i="3"/>
  <c r="L1866" i="3"/>
  <c r="V1867" i="3"/>
  <c r="U1867" i="3"/>
  <c r="T1867" i="3"/>
  <c r="S1867" i="3"/>
  <c r="R1867" i="3"/>
  <c r="O1867" i="3"/>
  <c r="L1867" i="3"/>
  <c r="V1868" i="3"/>
  <c r="U1868" i="3"/>
  <c r="T1868" i="3"/>
  <c r="S1868" i="3"/>
  <c r="R1868" i="3"/>
  <c r="O1868" i="3"/>
  <c r="L1868" i="3"/>
  <c r="V1842" i="3"/>
  <c r="U1842" i="3"/>
  <c r="T1842" i="3"/>
  <c r="S1842" i="3"/>
  <c r="R1842" i="3"/>
  <c r="O1842" i="3"/>
  <c r="L1842" i="3"/>
  <c r="V1843" i="3"/>
  <c r="U1843" i="3"/>
  <c r="T1843" i="3"/>
  <c r="S1843" i="3"/>
  <c r="R1843" i="3"/>
  <c r="O1843" i="3"/>
  <c r="L1843" i="3"/>
  <c r="V1844" i="3"/>
  <c r="U1844" i="3"/>
  <c r="T1844" i="3"/>
  <c r="S1844" i="3"/>
  <c r="R1844" i="3"/>
  <c r="O1844" i="3"/>
  <c r="L1844" i="3"/>
  <c r="V1845" i="3"/>
  <c r="U1845" i="3"/>
  <c r="T1845" i="3"/>
  <c r="S1845" i="3"/>
  <c r="R1845" i="3"/>
  <c r="O1845" i="3"/>
  <c r="L1845" i="3"/>
  <c r="V1846" i="3"/>
  <c r="U1846" i="3"/>
  <c r="T1846" i="3"/>
  <c r="S1846" i="3"/>
  <c r="O1846" i="3"/>
  <c r="R1846" i="3" s="1"/>
  <c r="L1846" i="3"/>
  <c r="V1847" i="3"/>
  <c r="U1847" i="3"/>
  <c r="T1847" i="3"/>
  <c r="S1847" i="3"/>
  <c r="R1847" i="3"/>
  <c r="O1847" i="3"/>
  <c r="L1847" i="3"/>
  <c r="V1848" i="3"/>
  <c r="U1848" i="3"/>
  <c r="T1848" i="3"/>
  <c r="S1848" i="3"/>
  <c r="R1848" i="3"/>
  <c r="O1848" i="3"/>
  <c r="L1848" i="3"/>
  <c r="V1849" i="3"/>
  <c r="U1849" i="3"/>
  <c r="T1849" i="3"/>
  <c r="S1849" i="3"/>
  <c r="R1849" i="3"/>
  <c r="O1849" i="3"/>
  <c r="L1849" i="3"/>
  <c r="V1850" i="3"/>
  <c r="U1850" i="3"/>
  <c r="T1850" i="3"/>
  <c r="S1850" i="3"/>
  <c r="R1850" i="3"/>
  <c r="O1850" i="3"/>
  <c r="L1850" i="3"/>
  <c r="V1851" i="3"/>
  <c r="U1851" i="3"/>
  <c r="T1851" i="3"/>
  <c r="S1851" i="3"/>
  <c r="R1851" i="3"/>
  <c r="O1851" i="3"/>
  <c r="L1851" i="3"/>
  <c r="V1852" i="3"/>
  <c r="U1852" i="3"/>
  <c r="T1852" i="3"/>
  <c r="S1852" i="3"/>
  <c r="R1852" i="3"/>
  <c r="O1852" i="3"/>
  <c r="L1852" i="3"/>
  <c r="V1853" i="3"/>
  <c r="U1853" i="3"/>
  <c r="T1853" i="3"/>
  <c r="S1853" i="3"/>
  <c r="O1853" i="3"/>
  <c r="R1853" i="3" s="1"/>
  <c r="L1853" i="3"/>
  <c r="V1854" i="3"/>
  <c r="U1854" i="3"/>
  <c r="T1854" i="3"/>
  <c r="S1854" i="3"/>
  <c r="O1854" i="3"/>
  <c r="R1854" i="3" s="1"/>
  <c r="L1854" i="3"/>
  <c r="V1855" i="3"/>
  <c r="U1855" i="3"/>
  <c r="T1855" i="3"/>
  <c r="S1855" i="3"/>
  <c r="R1855" i="3"/>
  <c r="O1855" i="3"/>
  <c r="L1855" i="3"/>
  <c r="V1856" i="3"/>
  <c r="U1856" i="3"/>
  <c r="T1856" i="3"/>
  <c r="S1856" i="3"/>
  <c r="R1856" i="3"/>
  <c r="O1856" i="3"/>
  <c r="L1856" i="3"/>
  <c r="V1857" i="3"/>
  <c r="U1857" i="3"/>
  <c r="T1857" i="3"/>
  <c r="S1857" i="3"/>
  <c r="O1857" i="3"/>
  <c r="R1857" i="3" s="1"/>
  <c r="L1857" i="3"/>
  <c r="V1858" i="3"/>
  <c r="U1858" i="3"/>
  <c r="T1858" i="3"/>
  <c r="S1858" i="3"/>
  <c r="R1858" i="3"/>
  <c r="O1858" i="3"/>
  <c r="L1858" i="3"/>
  <c r="V1859" i="3"/>
  <c r="U1859" i="3"/>
  <c r="T1859" i="3"/>
  <c r="S1859" i="3"/>
  <c r="R1859" i="3"/>
  <c r="O1859" i="3"/>
  <c r="L1859" i="3"/>
  <c r="V1860" i="3"/>
  <c r="U1860" i="3"/>
  <c r="T1860" i="3"/>
  <c r="S1860" i="3"/>
  <c r="R1860" i="3"/>
  <c r="O1860" i="3"/>
  <c r="L1860" i="3"/>
  <c r="V1861" i="3"/>
  <c r="U1861" i="3"/>
  <c r="T1861" i="3"/>
  <c r="S1861" i="3"/>
  <c r="R1861" i="3"/>
  <c r="O1861" i="3"/>
  <c r="L1861" i="3"/>
  <c r="V1885" i="3"/>
  <c r="U1885" i="3"/>
  <c r="T1885" i="3"/>
  <c r="S1885" i="3"/>
  <c r="R1885" i="3"/>
  <c r="O1885" i="3"/>
  <c r="L1885" i="3"/>
  <c r="V1886" i="3"/>
  <c r="U1886" i="3"/>
  <c r="T1886" i="3"/>
  <c r="S1886" i="3"/>
  <c r="R1886" i="3"/>
  <c r="O1886" i="3"/>
  <c r="L1886" i="3"/>
  <c r="V1887" i="3"/>
  <c r="U1887" i="3"/>
  <c r="T1887" i="3"/>
  <c r="S1887" i="3"/>
  <c r="R1887" i="3"/>
  <c r="O1887" i="3"/>
  <c r="L1887" i="3"/>
  <c r="V1888" i="3"/>
  <c r="U1888" i="3"/>
  <c r="T1888" i="3"/>
  <c r="S1888" i="3"/>
  <c r="R1888" i="3"/>
  <c r="O1888" i="3"/>
  <c r="L1888" i="3"/>
  <c r="V1889" i="3"/>
  <c r="U1889" i="3"/>
  <c r="T1889" i="3"/>
  <c r="S1889" i="3"/>
  <c r="R1889" i="3"/>
  <c r="O1889" i="3"/>
  <c r="L1889" i="3"/>
  <c r="V1890" i="3"/>
  <c r="U1890" i="3"/>
  <c r="T1890" i="3"/>
  <c r="S1890" i="3"/>
  <c r="R1890" i="3"/>
  <c r="O1890" i="3"/>
  <c r="L1890" i="3"/>
  <c r="V1891" i="3"/>
  <c r="U1891" i="3"/>
  <c r="T1891" i="3"/>
  <c r="S1891" i="3"/>
  <c r="R1891" i="3"/>
  <c r="O1891" i="3"/>
  <c r="L1891" i="3"/>
  <c r="V1892" i="3"/>
  <c r="U1892" i="3"/>
  <c r="T1892" i="3"/>
  <c r="S1892" i="3"/>
  <c r="R1892" i="3"/>
  <c r="O1892" i="3"/>
  <c r="L1892" i="3"/>
  <c r="V1893" i="3"/>
  <c r="U1893" i="3"/>
  <c r="T1893" i="3"/>
  <c r="S1893" i="3"/>
  <c r="R1893" i="3"/>
  <c r="O1893" i="3"/>
  <c r="L1893" i="3"/>
  <c r="V1869" i="3"/>
  <c r="U1869" i="3"/>
  <c r="T1869" i="3"/>
  <c r="S1869" i="3"/>
  <c r="R1869" i="3"/>
  <c r="O1869" i="3"/>
  <c r="L1869" i="3"/>
  <c r="V1870" i="3"/>
  <c r="U1870" i="3"/>
  <c r="T1870" i="3"/>
  <c r="S1870" i="3"/>
  <c r="R1870" i="3"/>
  <c r="O1870" i="3"/>
  <c r="L1870" i="3"/>
  <c r="V1871" i="3"/>
  <c r="U1871" i="3"/>
  <c r="T1871" i="3"/>
  <c r="S1871" i="3"/>
  <c r="R1871" i="3"/>
  <c r="O1871" i="3"/>
  <c r="L1871" i="3"/>
  <c r="V1872" i="3"/>
  <c r="U1872" i="3"/>
  <c r="T1872" i="3"/>
  <c r="S1872" i="3"/>
  <c r="R1872" i="3"/>
  <c r="O1872" i="3"/>
  <c r="L1872" i="3"/>
  <c r="V1873" i="3"/>
  <c r="U1873" i="3"/>
  <c r="T1873" i="3"/>
  <c r="S1873" i="3"/>
  <c r="O1873" i="3"/>
  <c r="R1873" i="3" s="1"/>
  <c r="L1873" i="3"/>
  <c r="V1874" i="3"/>
  <c r="U1874" i="3"/>
  <c r="T1874" i="3"/>
  <c r="S1874" i="3"/>
  <c r="R1874" i="3"/>
  <c r="O1874" i="3"/>
  <c r="L1874" i="3"/>
  <c r="V1875" i="3"/>
  <c r="U1875" i="3"/>
  <c r="T1875" i="3"/>
  <c r="S1875" i="3"/>
  <c r="R1875" i="3"/>
  <c r="O1875" i="3"/>
  <c r="L1875" i="3"/>
  <c r="V1876" i="3"/>
  <c r="U1876" i="3"/>
  <c r="T1876" i="3"/>
  <c r="S1876" i="3"/>
  <c r="R1876" i="3"/>
  <c r="O1876" i="3"/>
  <c r="L1876" i="3"/>
  <c r="V1877" i="3"/>
  <c r="U1877" i="3"/>
  <c r="T1877" i="3"/>
  <c r="S1877" i="3"/>
  <c r="R1877" i="3"/>
  <c r="O1877" i="3"/>
  <c r="L1877" i="3"/>
  <c r="V1878" i="3"/>
  <c r="U1878" i="3"/>
  <c r="T1878" i="3"/>
  <c r="S1878" i="3"/>
  <c r="O1878" i="3"/>
  <c r="R1878" i="3" s="1"/>
  <c r="L1878" i="3"/>
  <c r="V1879" i="3"/>
  <c r="U1879" i="3"/>
  <c r="T1879" i="3"/>
  <c r="S1879" i="3"/>
  <c r="O1879" i="3"/>
  <c r="R1879" i="3" s="1"/>
  <c r="L1879" i="3"/>
  <c r="V1880" i="3"/>
  <c r="U1880" i="3"/>
  <c r="T1880" i="3"/>
  <c r="S1880" i="3"/>
  <c r="R1880" i="3"/>
  <c r="O1880" i="3"/>
  <c r="L1880" i="3"/>
  <c r="V1881" i="3"/>
  <c r="U1881" i="3"/>
  <c r="T1881" i="3"/>
  <c r="S1881" i="3"/>
  <c r="R1881" i="3"/>
  <c r="O1881" i="3"/>
  <c r="L1881" i="3"/>
  <c r="V1882" i="3"/>
  <c r="U1882" i="3"/>
  <c r="T1882" i="3"/>
  <c r="S1882" i="3"/>
  <c r="R1882" i="3"/>
  <c r="O1882" i="3"/>
  <c r="L1882" i="3"/>
  <c r="V1883" i="3"/>
  <c r="U1883" i="3"/>
  <c r="T1883" i="3"/>
  <c r="S1883" i="3"/>
  <c r="R1883" i="3"/>
  <c r="O1883" i="3"/>
  <c r="L1883" i="3"/>
  <c r="V1884" i="3"/>
  <c r="U1884" i="3"/>
  <c r="T1884" i="3"/>
  <c r="S1884" i="3"/>
  <c r="R1884" i="3"/>
  <c r="O1884" i="3"/>
  <c r="L1884" i="3"/>
  <c r="V1910" i="3"/>
  <c r="U1910" i="3"/>
  <c r="T1910" i="3"/>
  <c r="S1910" i="3"/>
  <c r="R1910" i="3"/>
  <c r="O1910" i="3"/>
  <c r="L1910" i="3"/>
  <c r="V1911" i="3"/>
  <c r="U1911" i="3"/>
  <c r="T1911" i="3"/>
  <c r="S1911" i="3"/>
  <c r="R1911" i="3"/>
  <c r="O1911" i="3"/>
  <c r="L1911" i="3"/>
  <c r="V1912" i="3"/>
  <c r="U1912" i="3"/>
  <c r="T1912" i="3"/>
  <c r="S1912" i="3"/>
  <c r="R1912" i="3"/>
  <c r="O1912" i="3"/>
  <c r="L1912" i="3"/>
  <c r="V1913" i="3"/>
  <c r="U1913" i="3"/>
  <c r="T1913" i="3"/>
  <c r="S1913" i="3"/>
  <c r="R1913" i="3"/>
  <c r="O1913" i="3"/>
  <c r="L1913" i="3"/>
  <c r="V1914" i="3"/>
  <c r="U1914" i="3"/>
  <c r="T1914" i="3"/>
  <c r="S1914" i="3"/>
  <c r="R1914" i="3"/>
  <c r="O1914" i="3"/>
  <c r="L1914" i="3"/>
  <c r="V1915" i="3"/>
  <c r="U1915" i="3"/>
  <c r="T1915" i="3"/>
  <c r="S1915" i="3"/>
  <c r="R1915" i="3"/>
  <c r="O1915" i="3"/>
  <c r="L1915" i="3"/>
  <c r="V1916" i="3"/>
  <c r="U1916" i="3"/>
  <c r="T1916" i="3"/>
  <c r="S1916" i="3"/>
  <c r="R1916" i="3"/>
  <c r="O1916" i="3"/>
  <c r="L1916" i="3"/>
  <c r="V1917" i="3"/>
  <c r="U1917" i="3"/>
  <c r="T1917" i="3"/>
  <c r="S1917" i="3"/>
  <c r="R1917" i="3"/>
  <c r="O1917" i="3"/>
  <c r="L1917" i="3"/>
  <c r="V1918" i="3"/>
  <c r="U1918" i="3"/>
  <c r="T1918" i="3"/>
  <c r="S1918" i="3"/>
  <c r="R1918" i="3"/>
  <c r="O1918" i="3"/>
  <c r="L1918" i="3"/>
  <c r="V1894" i="3"/>
  <c r="U1894" i="3"/>
  <c r="T1894" i="3"/>
  <c r="S1894" i="3"/>
  <c r="R1894" i="3"/>
  <c r="O1894" i="3"/>
  <c r="L1894" i="3"/>
  <c r="V1895" i="3"/>
  <c r="U1895" i="3"/>
  <c r="T1895" i="3"/>
  <c r="S1895" i="3"/>
  <c r="R1895" i="3"/>
  <c r="O1895" i="3"/>
  <c r="L1895" i="3"/>
  <c r="V1896" i="3"/>
  <c r="U1896" i="3"/>
  <c r="T1896" i="3"/>
  <c r="S1896" i="3"/>
  <c r="R1896" i="3"/>
  <c r="O1896" i="3"/>
  <c r="L1896" i="3"/>
  <c r="V1897" i="3"/>
  <c r="U1897" i="3"/>
  <c r="T1897" i="3"/>
  <c r="S1897" i="3"/>
  <c r="R1897" i="3"/>
  <c r="O1897" i="3"/>
  <c r="L1897" i="3"/>
  <c r="V1898" i="3"/>
  <c r="U1898" i="3"/>
  <c r="T1898" i="3"/>
  <c r="S1898" i="3"/>
  <c r="R1898" i="3"/>
  <c r="O1898" i="3"/>
  <c r="L1898" i="3"/>
  <c r="V1899" i="3"/>
  <c r="U1899" i="3"/>
  <c r="T1899" i="3"/>
  <c r="S1899" i="3"/>
  <c r="R1899" i="3"/>
  <c r="O1899" i="3"/>
  <c r="L1899" i="3"/>
  <c r="V1900" i="3"/>
  <c r="U1900" i="3"/>
  <c r="T1900" i="3"/>
  <c r="S1900" i="3"/>
  <c r="R1900" i="3"/>
  <c r="O1900" i="3"/>
  <c r="L1900" i="3"/>
  <c r="V1901" i="3"/>
  <c r="U1901" i="3"/>
  <c r="T1901" i="3"/>
  <c r="S1901" i="3"/>
  <c r="R1901" i="3"/>
  <c r="O1901" i="3"/>
  <c r="L1901" i="3"/>
  <c r="V1902" i="3"/>
  <c r="U1902" i="3"/>
  <c r="T1902" i="3"/>
  <c r="S1902" i="3"/>
  <c r="R1902" i="3"/>
  <c r="O1902" i="3"/>
  <c r="L1902" i="3"/>
  <c r="V1903" i="3"/>
  <c r="U1903" i="3"/>
  <c r="T1903" i="3"/>
  <c r="S1903" i="3"/>
  <c r="R1903" i="3"/>
  <c r="O1903" i="3"/>
  <c r="L1903" i="3"/>
  <c r="V1904" i="3"/>
  <c r="U1904" i="3"/>
  <c r="T1904" i="3"/>
  <c r="S1904" i="3"/>
  <c r="R1904" i="3"/>
  <c r="O1904" i="3"/>
  <c r="L1904" i="3"/>
  <c r="V1905" i="3"/>
  <c r="U1905" i="3"/>
  <c r="T1905" i="3"/>
  <c r="S1905" i="3"/>
  <c r="R1905" i="3"/>
  <c r="O1905" i="3"/>
  <c r="L1905" i="3"/>
  <c r="V1906" i="3"/>
  <c r="U1906" i="3"/>
  <c r="T1906" i="3"/>
  <c r="S1906" i="3"/>
  <c r="R1906" i="3"/>
  <c r="O1906" i="3"/>
  <c r="L1906" i="3"/>
  <c r="V1907" i="3"/>
  <c r="U1907" i="3"/>
  <c r="T1907" i="3"/>
  <c r="S1907" i="3"/>
  <c r="R1907" i="3"/>
  <c r="O1907" i="3"/>
  <c r="L1907" i="3"/>
  <c r="V1908" i="3"/>
  <c r="U1908" i="3"/>
  <c r="T1908" i="3"/>
  <c r="S1908" i="3"/>
  <c r="R1908" i="3"/>
  <c r="O1908" i="3"/>
  <c r="L1908" i="3"/>
  <c r="V1909" i="3"/>
  <c r="U1909" i="3"/>
  <c r="T1909" i="3"/>
  <c r="S1909" i="3"/>
  <c r="R1909" i="3"/>
  <c r="O1909" i="3"/>
  <c r="L1909" i="3"/>
  <c r="V1935" i="3"/>
  <c r="U1935" i="3"/>
  <c r="T1935" i="3"/>
  <c r="S1935" i="3"/>
  <c r="R1935" i="3"/>
  <c r="O1935" i="3"/>
  <c r="L1935" i="3"/>
  <c r="V1936" i="3"/>
  <c r="U1936" i="3"/>
  <c r="T1936" i="3"/>
  <c r="S1936" i="3"/>
  <c r="R1936" i="3"/>
  <c r="O1936" i="3"/>
  <c r="L1936" i="3"/>
  <c r="V1937" i="3"/>
  <c r="U1937" i="3"/>
  <c r="T1937" i="3"/>
  <c r="S1937" i="3"/>
  <c r="R1937" i="3"/>
  <c r="O1937" i="3"/>
  <c r="L1937" i="3"/>
  <c r="V1938" i="3"/>
  <c r="U1938" i="3"/>
  <c r="T1938" i="3"/>
  <c r="S1938" i="3"/>
  <c r="R1938" i="3"/>
  <c r="O1938" i="3"/>
  <c r="L1938" i="3"/>
  <c r="V1939" i="3"/>
  <c r="U1939" i="3"/>
  <c r="T1939" i="3"/>
  <c r="S1939" i="3"/>
  <c r="R1939" i="3"/>
  <c r="O1939" i="3"/>
  <c r="L1939" i="3"/>
  <c r="V1940" i="3"/>
  <c r="U1940" i="3"/>
  <c r="T1940" i="3"/>
  <c r="S1940" i="3"/>
  <c r="R1940" i="3"/>
  <c r="O1940" i="3"/>
  <c r="L1940" i="3"/>
  <c r="V1941" i="3"/>
  <c r="U1941" i="3"/>
  <c r="T1941" i="3"/>
  <c r="S1941" i="3"/>
  <c r="R1941" i="3"/>
  <c r="O1941" i="3"/>
  <c r="L1941" i="3"/>
  <c r="V1942" i="3"/>
  <c r="U1942" i="3"/>
  <c r="T1942" i="3"/>
  <c r="S1942" i="3"/>
  <c r="R1942" i="3"/>
  <c r="O1942" i="3"/>
  <c r="L1942" i="3"/>
  <c r="V1919" i="3"/>
  <c r="U1919" i="3"/>
  <c r="T1919" i="3"/>
  <c r="S1919" i="3"/>
  <c r="R1919" i="3"/>
  <c r="O1919" i="3"/>
  <c r="L1919" i="3"/>
  <c r="V1920" i="3"/>
  <c r="U1920" i="3"/>
  <c r="T1920" i="3"/>
  <c r="S1920" i="3"/>
  <c r="R1920" i="3"/>
  <c r="O1920" i="3"/>
  <c r="L1920" i="3"/>
  <c r="V1921" i="3"/>
  <c r="U1921" i="3"/>
  <c r="T1921" i="3"/>
  <c r="S1921" i="3"/>
  <c r="R1921" i="3"/>
  <c r="O1921" i="3"/>
  <c r="L1921" i="3"/>
  <c r="V1922" i="3"/>
  <c r="U1922" i="3"/>
  <c r="T1922" i="3"/>
  <c r="S1922" i="3"/>
  <c r="R1922" i="3"/>
  <c r="O1922" i="3"/>
  <c r="L1922" i="3"/>
  <c r="V1923" i="3"/>
  <c r="U1923" i="3"/>
  <c r="T1923" i="3"/>
  <c r="S1923" i="3"/>
  <c r="R1923" i="3"/>
  <c r="O1923" i="3"/>
  <c r="L1923" i="3"/>
  <c r="V1924" i="3"/>
  <c r="U1924" i="3"/>
  <c r="T1924" i="3"/>
  <c r="S1924" i="3"/>
  <c r="R1924" i="3"/>
  <c r="O1924" i="3"/>
  <c r="L1924" i="3"/>
  <c r="V1925" i="3"/>
  <c r="U1925" i="3"/>
  <c r="T1925" i="3"/>
  <c r="S1925" i="3"/>
  <c r="R1925" i="3"/>
  <c r="O1925" i="3"/>
  <c r="L1925" i="3"/>
  <c r="V1926" i="3"/>
  <c r="U1926" i="3"/>
  <c r="T1926" i="3"/>
  <c r="S1926" i="3"/>
  <c r="R1926" i="3"/>
  <c r="O1926" i="3"/>
  <c r="L1926" i="3"/>
  <c r="V1927" i="3"/>
  <c r="U1927" i="3"/>
  <c r="T1927" i="3"/>
  <c r="S1927" i="3"/>
  <c r="R1927" i="3"/>
  <c r="O1927" i="3"/>
  <c r="L1927" i="3"/>
  <c r="V1928" i="3"/>
  <c r="U1928" i="3"/>
  <c r="T1928" i="3"/>
  <c r="S1928" i="3"/>
  <c r="R1928" i="3"/>
  <c r="O1928" i="3"/>
  <c r="L1928" i="3"/>
  <c r="V1929" i="3"/>
  <c r="U1929" i="3"/>
  <c r="T1929" i="3"/>
  <c r="S1929" i="3"/>
  <c r="R1929" i="3"/>
  <c r="O1929" i="3"/>
  <c r="L1929" i="3"/>
  <c r="V1930" i="3"/>
  <c r="U1930" i="3"/>
  <c r="T1930" i="3"/>
  <c r="S1930" i="3"/>
  <c r="R1930" i="3"/>
  <c r="O1930" i="3"/>
  <c r="L1930" i="3"/>
  <c r="V1931" i="3"/>
  <c r="U1931" i="3"/>
  <c r="T1931" i="3"/>
  <c r="S1931" i="3"/>
  <c r="R1931" i="3"/>
  <c r="O1931" i="3"/>
  <c r="L1931" i="3"/>
  <c r="V1932" i="3"/>
  <c r="U1932" i="3"/>
  <c r="T1932" i="3"/>
  <c r="S1932" i="3"/>
  <c r="R1932" i="3"/>
  <c r="O1932" i="3"/>
  <c r="L1932" i="3"/>
  <c r="V1933" i="3"/>
  <c r="U1933" i="3"/>
  <c r="T1933" i="3"/>
  <c r="S1933" i="3"/>
  <c r="R1933" i="3"/>
  <c r="O1933" i="3"/>
  <c r="L1933" i="3"/>
  <c r="V1934" i="3"/>
  <c r="U1934" i="3"/>
  <c r="T1934" i="3"/>
  <c r="S1934" i="3"/>
  <c r="R1934" i="3"/>
  <c r="O1934" i="3"/>
  <c r="L1934" i="3"/>
  <c r="V1952" i="3"/>
  <c r="U1952" i="3"/>
  <c r="T1952" i="3"/>
  <c r="S1952" i="3"/>
  <c r="R1952" i="3"/>
  <c r="O1952" i="3"/>
  <c r="L1952" i="3"/>
  <c r="V1953" i="3"/>
  <c r="U1953" i="3"/>
  <c r="T1953" i="3"/>
  <c r="S1953" i="3"/>
  <c r="R1953" i="3"/>
  <c r="O1953" i="3"/>
  <c r="L1953" i="3"/>
  <c r="V1954" i="3"/>
  <c r="U1954" i="3"/>
  <c r="T1954" i="3"/>
  <c r="S1954" i="3"/>
  <c r="O1954" i="3"/>
  <c r="R1954" i="3" s="1"/>
  <c r="L1954" i="3"/>
  <c r="V1955" i="3"/>
  <c r="U1955" i="3"/>
  <c r="T1955" i="3"/>
  <c r="S1955" i="3"/>
  <c r="R1955" i="3"/>
  <c r="O1955" i="3"/>
  <c r="L1955" i="3"/>
  <c r="V1956" i="3"/>
  <c r="U1956" i="3"/>
  <c r="T1956" i="3"/>
  <c r="S1956" i="3"/>
  <c r="R1956" i="3"/>
  <c r="O1956" i="3"/>
  <c r="L1956" i="3"/>
  <c r="V1957" i="3"/>
  <c r="U1957" i="3"/>
  <c r="T1957" i="3"/>
  <c r="S1957" i="3"/>
  <c r="R1957" i="3"/>
  <c r="O1957" i="3"/>
  <c r="L1957" i="3"/>
  <c r="V1958" i="3"/>
  <c r="U1958" i="3"/>
  <c r="T1958" i="3"/>
  <c r="S1958" i="3"/>
  <c r="R1958" i="3"/>
  <c r="O1958" i="3"/>
  <c r="L1958" i="3"/>
  <c r="V1943" i="3"/>
  <c r="U1943" i="3"/>
  <c r="T1943" i="3"/>
  <c r="S1943" i="3"/>
  <c r="R1943" i="3"/>
  <c r="O1943" i="3"/>
  <c r="L1943" i="3"/>
  <c r="V1944" i="3"/>
  <c r="U1944" i="3"/>
  <c r="T1944" i="3"/>
  <c r="S1944" i="3"/>
  <c r="R1944" i="3"/>
  <c r="O1944" i="3"/>
  <c r="L1944" i="3"/>
  <c r="V1945" i="3"/>
  <c r="U1945" i="3"/>
  <c r="T1945" i="3"/>
  <c r="S1945" i="3"/>
  <c r="R1945" i="3"/>
  <c r="O1945" i="3"/>
  <c r="L1945" i="3"/>
  <c r="V1946" i="3"/>
  <c r="U1946" i="3"/>
  <c r="T1946" i="3"/>
  <c r="S1946" i="3"/>
  <c r="R1946" i="3"/>
  <c r="O1946" i="3"/>
  <c r="L1946" i="3"/>
  <c r="V1947" i="3"/>
  <c r="U1947" i="3"/>
  <c r="T1947" i="3"/>
  <c r="S1947" i="3"/>
  <c r="R1947" i="3"/>
  <c r="O1947" i="3"/>
  <c r="L1947" i="3"/>
  <c r="V1948" i="3"/>
  <c r="U1948" i="3"/>
  <c r="T1948" i="3"/>
  <c r="S1948" i="3"/>
  <c r="R1948" i="3"/>
  <c r="O1948" i="3"/>
  <c r="L1948" i="3"/>
  <c r="V1949" i="3"/>
  <c r="U1949" i="3"/>
  <c r="T1949" i="3"/>
  <c r="S1949" i="3"/>
  <c r="R1949" i="3"/>
  <c r="O1949" i="3"/>
  <c r="L1949" i="3"/>
  <c r="V1950" i="3"/>
  <c r="U1950" i="3"/>
  <c r="T1950" i="3"/>
  <c r="S1950" i="3"/>
  <c r="R1950" i="3"/>
  <c r="O1950" i="3"/>
  <c r="L1950" i="3"/>
  <c r="V1951" i="3"/>
  <c r="U1951" i="3"/>
  <c r="T1951" i="3"/>
  <c r="S1951" i="3"/>
  <c r="R1951" i="3"/>
  <c r="O1951" i="3"/>
  <c r="L1951" i="3"/>
  <c r="V1966" i="3"/>
  <c r="U1966" i="3"/>
  <c r="T1966" i="3"/>
  <c r="S1966" i="3"/>
  <c r="R1966" i="3"/>
  <c r="O1966" i="3"/>
  <c r="L1966" i="3"/>
  <c r="V1967" i="3"/>
  <c r="U1967" i="3"/>
  <c r="T1967" i="3"/>
  <c r="S1967" i="3"/>
  <c r="O1967" i="3"/>
  <c r="R1967" i="3" s="1"/>
  <c r="L1967" i="3"/>
  <c r="V1968" i="3"/>
  <c r="U1968" i="3"/>
  <c r="T1968" i="3"/>
  <c r="S1968" i="3"/>
  <c r="R1968" i="3"/>
  <c r="O1968" i="3"/>
  <c r="L1968" i="3"/>
  <c r="V1969" i="3"/>
  <c r="U1969" i="3"/>
  <c r="T1969" i="3"/>
  <c r="S1969" i="3"/>
  <c r="R1969" i="3"/>
  <c r="O1969" i="3"/>
  <c r="L1969" i="3"/>
  <c r="V1970" i="3"/>
  <c r="U1970" i="3"/>
  <c r="T1970" i="3"/>
  <c r="S1970" i="3"/>
  <c r="R1970" i="3"/>
  <c r="O1970" i="3"/>
  <c r="L1970" i="3"/>
  <c r="V1971" i="3"/>
  <c r="U1971" i="3"/>
  <c r="T1971" i="3"/>
  <c r="S1971" i="3"/>
  <c r="R1971" i="3"/>
  <c r="O1971" i="3"/>
  <c r="L1971" i="3"/>
  <c r="V1972" i="3"/>
  <c r="U1972" i="3"/>
  <c r="T1972" i="3"/>
  <c r="S1972" i="3"/>
  <c r="R1972" i="3"/>
  <c r="O1972" i="3"/>
  <c r="L1972" i="3"/>
  <c r="V1959" i="3"/>
  <c r="U1959" i="3"/>
  <c r="T1959" i="3"/>
  <c r="S1959" i="3"/>
  <c r="R1959" i="3"/>
  <c r="O1959" i="3"/>
  <c r="L1959" i="3"/>
  <c r="V1960" i="3"/>
  <c r="U1960" i="3"/>
  <c r="T1960" i="3"/>
  <c r="S1960" i="3"/>
  <c r="R1960" i="3"/>
  <c r="O1960" i="3"/>
  <c r="L1960" i="3"/>
  <c r="V1961" i="3"/>
  <c r="U1961" i="3"/>
  <c r="T1961" i="3"/>
  <c r="S1961" i="3"/>
  <c r="R1961" i="3"/>
  <c r="O1961" i="3"/>
  <c r="L1961" i="3"/>
  <c r="V1962" i="3"/>
  <c r="U1962" i="3"/>
  <c r="T1962" i="3"/>
  <c r="S1962" i="3"/>
  <c r="R1962" i="3"/>
  <c r="O1962" i="3"/>
  <c r="L1962" i="3"/>
  <c r="V1963" i="3"/>
  <c r="U1963" i="3"/>
  <c r="T1963" i="3"/>
  <c r="S1963" i="3"/>
  <c r="R1963" i="3"/>
  <c r="O1963" i="3"/>
  <c r="L1963" i="3"/>
  <c r="V1964" i="3"/>
  <c r="U1964" i="3"/>
  <c r="T1964" i="3"/>
  <c r="S1964" i="3"/>
  <c r="R1964" i="3"/>
  <c r="O1964" i="3"/>
  <c r="L1964" i="3"/>
  <c r="V1965" i="3"/>
  <c r="U1965" i="3"/>
  <c r="T1965" i="3"/>
  <c r="S1965" i="3"/>
  <c r="R1965" i="3"/>
  <c r="O1965" i="3"/>
  <c r="L1965" i="3"/>
  <c r="V1986" i="3"/>
  <c r="U1986" i="3"/>
  <c r="T1986" i="3"/>
  <c r="S1986" i="3"/>
  <c r="R1986" i="3"/>
  <c r="O1986" i="3"/>
  <c r="L1986" i="3"/>
  <c r="V1987" i="3"/>
  <c r="U1987" i="3"/>
  <c r="T1987" i="3"/>
  <c r="S1987" i="3"/>
  <c r="R1987" i="3"/>
  <c r="O1987" i="3"/>
  <c r="L1987" i="3"/>
  <c r="V1988" i="3"/>
  <c r="U1988" i="3"/>
  <c r="T1988" i="3"/>
  <c r="S1988" i="3"/>
  <c r="R1988" i="3"/>
  <c r="O1988" i="3"/>
  <c r="L1988" i="3"/>
  <c r="V1989" i="3"/>
  <c r="U1989" i="3"/>
  <c r="T1989" i="3"/>
  <c r="S1989" i="3"/>
  <c r="R1989" i="3"/>
  <c r="O1989" i="3"/>
  <c r="L1989" i="3"/>
  <c r="V1990" i="3"/>
  <c r="U1990" i="3"/>
  <c r="T1990" i="3"/>
  <c r="S1990" i="3"/>
  <c r="R1990" i="3"/>
  <c r="O1990" i="3"/>
  <c r="L1990" i="3"/>
  <c r="V1991" i="3"/>
  <c r="U1991" i="3"/>
  <c r="T1991" i="3"/>
  <c r="S1991" i="3"/>
  <c r="R1991" i="3"/>
  <c r="O1991" i="3"/>
  <c r="L1991" i="3"/>
  <c r="V1992" i="3"/>
  <c r="U1992" i="3"/>
  <c r="T1992" i="3"/>
  <c r="S1992" i="3"/>
  <c r="R1992" i="3"/>
  <c r="O1992" i="3"/>
  <c r="L1992" i="3"/>
  <c r="V1993" i="3"/>
  <c r="U1993" i="3"/>
  <c r="T1993" i="3"/>
  <c r="S1993" i="3"/>
  <c r="O1993" i="3"/>
  <c r="R1993" i="3" s="1"/>
  <c r="L1993" i="3"/>
  <c r="V1994" i="3"/>
  <c r="U1994" i="3"/>
  <c r="T1994" i="3"/>
  <c r="S1994" i="3"/>
  <c r="R1994" i="3"/>
  <c r="O1994" i="3"/>
  <c r="L1994" i="3"/>
  <c r="V1973" i="3"/>
  <c r="U1973" i="3"/>
  <c r="T1973" i="3"/>
  <c r="S1973" i="3"/>
  <c r="R1973" i="3"/>
  <c r="O1973" i="3"/>
  <c r="L1973" i="3"/>
  <c r="V1974" i="3"/>
  <c r="U1974" i="3"/>
  <c r="T1974" i="3"/>
  <c r="S1974" i="3"/>
  <c r="R1974" i="3"/>
  <c r="O1974" i="3"/>
  <c r="L1974" i="3"/>
  <c r="V1975" i="3"/>
  <c r="U1975" i="3"/>
  <c r="T1975" i="3"/>
  <c r="S1975" i="3"/>
  <c r="R1975" i="3"/>
  <c r="O1975" i="3"/>
  <c r="L1975" i="3"/>
  <c r="V1976" i="3"/>
  <c r="U1976" i="3"/>
  <c r="T1976" i="3"/>
  <c r="S1976" i="3"/>
  <c r="R1976" i="3"/>
  <c r="O1976" i="3"/>
  <c r="L1976" i="3"/>
  <c r="V1977" i="3"/>
  <c r="U1977" i="3"/>
  <c r="T1977" i="3"/>
  <c r="S1977" i="3"/>
  <c r="R1977" i="3"/>
  <c r="O1977" i="3"/>
  <c r="L1977" i="3"/>
  <c r="V1978" i="3"/>
  <c r="U1978" i="3"/>
  <c r="T1978" i="3"/>
  <c r="S1978" i="3"/>
  <c r="R1978" i="3"/>
  <c r="O1978" i="3"/>
  <c r="L1978" i="3"/>
  <c r="V1979" i="3"/>
  <c r="U1979" i="3"/>
  <c r="T1979" i="3"/>
  <c r="S1979" i="3"/>
  <c r="R1979" i="3"/>
  <c r="O1979" i="3"/>
  <c r="L1979" i="3"/>
  <c r="V1980" i="3"/>
  <c r="U1980" i="3"/>
  <c r="T1980" i="3"/>
  <c r="S1980" i="3"/>
  <c r="R1980" i="3"/>
  <c r="O1980" i="3"/>
  <c r="L1980" i="3"/>
  <c r="V1981" i="3"/>
  <c r="U1981" i="3"/>
  <c r="T1981" i="3"/>
  <c r="S1981" i="3"/>
  <c r="R1981" i="3"/>
  <c r="O1981" i="3"/>
  <c r="L1981" i="3"/>
  <c r="V1982" i="3"/>
  <c r="U1982" i="3"/>
  <c r="T1982" i="3"/>
  <c r="S1982" i="3"/>
  <c r="R1982" i="3"/>
  <c r="O1982" i="3"/>
  <c r="L1982" i="3"/>
  <c r="V1983" i="3"/>
  <c r="U1983" i="3"/>
  <c r="T1983" i="3"/>
  <c r="S1983" i="3"/>
  <c r="R1983" i="3"/>
  <c r="O1983" i="3"/>
  <c r="L1983" i="3"/>
  <c r="V1984" i="3"/>
  <c r="U1984" i="3"/>
  <c r="T1984" i="3"/>
  <c r="S1984" i="3"/>
  <c r="R1984" i="3"/>
  <c r="O1984" i="3"/>
  <c r="L1984" i="3"/>
  <c r="V1985" i="3"/>
  <c r="U1985" i="3"/>
  <c r="T1985" i="3"/>
  <c r="S1985" i="3"/>
  <c r="R1985" i="3"/>
  <c r="O1985" i="3"/>
  <c r="L1985" i="3"/>
  <c r="V2010" i="3"/>
  <c r="U2010" i="3"/>
  <c r="T2010" i="3"/>
  <c r="S2010" i="3"/>
  <c r="R2010" i="3"/>
  <c r="O2010" i="3"/>
  <c r="L2010" i="3"/>
  <c r="V2011" i="3"/>
  <c r="U2011" i="3"/>
  <c r="T2011" i="3"/>
  <c r="S2011" i="3"/>
  <c r="O2011" i="3"/>
  <c r="R2011" i="3" s="1"/>
  <c r="L2011" i="3"/>
  <c r="V2012" i="3"/>
  <c r="U2012" i="3"/>
  <c r="T2012" i="3"/>
  <c r="S2012" i="3"/>
  <c r="R2012" i="3"/>
  <c r="O2012" i="3"/>
  <c r="L2012" i="3"/>
  <c r="V1995" i="3"/>
  <c r="U1995" i="3"/>
  <c r="T1995" i="3"/>
  <c r="S1995" i="3"/>
  <c r="R1995" i="3"/>
  <c r="O1995" i="3"/>
  <c r="L1995" i="3"/>
  <c r="V1996" i="3"/>
  <c r="U1996" i="3"/>
  <c r="T1996" i="3"/>
  <c r="S1996" i="3"/>
  <c r="R1996" i="3"/>
  <c r="O1996" i="3"/>
  <c r="L1996" i="3"/>
  <c r="V1997" i="3"/>
  <c r="U1997" i="3"/>
  <c r="T1997" i="3"/>
  <c r="S1997" i="3"/>
  <c r="R1997" i="3"/>
  <c r="O1997" i="3"/>
  <c r="L1997" i="3"/>
  <c r="V1998" i="3"/>
  <c r="U1998" i="3"/>
  <c r="T1998" i="3"/>
  <c r="S1998" i="3"/>
  <c r="O1998" i="3"/>
  <c r="R1998" i="3" s="1"/>
  <c r="L1998" i="3"/>
  <c r="V1999" i="3"/>
  <c r="U1999" i="3"/>
  <c r="T1999" i="3"/>
  <c r="S1999" i="3"/>
  <c r="R1999" i="3"/>
  <c r="O1999" i="3"/>
  <c r="L1999" i="3"/>
  <c r="V2000" i="3"/>
  <c r="U2000" i="3"/>
  <c r="T2000" i="3"/>
  <c r="S2000" i="3"/>
  <c r="R2000" i="3"/>
  <c r="O2000" i="3"/>
  <c r="L2000" i="3"/>
  <c r="V2001" i="3"/>
  <c r="U2001" i="3"/>
  <c r="T2001" i="3"/>
  <c r="S2001" i="3"/>
  <c r="R2001" i="3"/>
  <c r="O2001" i="3"/>
  <c r="L2001" i="3"/>
  <c r="V2002" i="3"/>
  <c r="U2002" i="3"/>
  <c r="T2002" i="3"/>
  <c r="S2002" i="3"/>
  <c r="R2002" i="3"/>
  <c r="O2002" i="3"/>
  <c r="L2002" i="3"/>
  <c r="V2003" i="3"/>
  <c r="U2003" i="3"/>
  <c r="T2003" i="3"/>
  <c r="S2003" i="3"/>
  <c r="R2003" i="3"/>
  <c r="O2003" i="3"/>
  <c r="L2003" i="3"/>
  <c r="V2004" i="3"/>
  <c r="U2004" i="3"/>
  <c r="T2004" i="3"/>
  <c r="S2004" i="3"/>
  <c r="R2004" i="3"/>
  <c r="O2004" i="3"/>
  <c r="L2004" i="3"/>
  <c r="V2005" i="3"/>
  <c r="U2005" i="3"/>
  <c r="T2005" i="3"/>
  <c r="S2005" i="3"/>
  <c r="R2005" i="3"/>
  <c r="O2005" i="3"/>
  <c r="L2005" i="3"/>
  <c r="V2006" i="3"/>
  <c r="U2006" i="3"/>
  <c r="T2006" i="3"/>
  <c r="S2006" i="3"/>
  <c r="R2006" i="3"/>
  <c r="O2006" i="3"/>
  <c r="L2006" i="3"/>
  <c r="V2007" i="3"/>
  <c r="U2007" i="3"/>
  <c r="T2007" i="3"/>
  <c r="S2007" i="3"/>
  <c r="R2007" i="3"/>
  <c r="O2007" i="3"/>
  <c r="L2007" i="3"/>
  <c r="V2008" i="3"/>
  <c r="U2008" i="3"/>
  <c r="T2008" i="3"/>
  <c r="S2008" i="3"/>
  <c r="R2008" i="3"/>
  <c r="O2008" i="3"/>
  <c r="L2008" i="3"/>
  <c r="V2009" i="3"/>
  <c r="U2009" i="3"/>
  <c r="T2009" i="3"/>
  <c r="S2009" i="3"/>
  <c r="R2009" i="3"/>
  <c r="O2009" i="3"/>
  <c r="L2009" i="3"/>
  <c r="V2026" i="3"/>
  <c r="U2026" i="3"/>
  <c r="T2026" i="3"/>
  <c r="S2026" i="3"/>
  <c r="O2026" i="3"/>
  <c r="R2026" i="3" s="1"/>
  <c r="L2026" i="3"/>
  <c r="V2027" i="3"/>
  <c r="U2027" i="3"/>
  <c r="T2027" i="3"/>
  <c r="S2027" i="3"/>
  <c r="R2027" i="3"/>
  <c r="O2027" i="3"/>
  <c r="L2027" i="3"/>
  <c r="V2028" i="3"/>
  <c r="U2028" i="3"/>
  <c r="T2028" i="3"/>
  <c r="S2028" i="3"/>
  <c r="R2028" i="3"/>
  <c r="O2028" i="3"/>
  <c r="L2028" i="3"/>
  <c r="V2029" i="3"/>
  <c r="U2029" i="3"/>
  <c r="T2029" i="3"/>
  <c r="S2029" i="3"/>
  <c r="R2029" i="3"/>
  <c r="O2029" i="3"/>
  <c r="L2029" i="3"/>
  <c r="V2030" i="3"/>
  <c r="U2030" i="3"/>
  <c r="T2030" i="3"/>
  <c r="S2030" i="3"/>
  <c r="R2030" i="3"/>
  <c r="O2030" i="3"/>
  <c r="L2030" i="3"/>
  <c r="V2031" i="3"/>
  <c r="U2031" i="3"/>
  <c r="T2031" i="3"/>
  <c r="S2031" i="3"/>
  <c r="R2031" i="3"/>
  <c r="O2031" i="3"/>
  <c r="L2031" i="3"/>
  <c r="V2032" i="3"/>
  <c r="U2032" i="3"/>
  <c r="T2032" i="3"/>
  <c r="S2032" i="3"/>
  <c r="R2032" i="3"/>
  <c r="O2032" i="3"/>
  <c r="L2032" i="3"/>
  <c r="V2033" i="3"/>
  <c r="U2033" i="3"/>
  <c r="T2033" i="3"/>
  <c r="S2033" i="3"/>
  <c r="R2033" i="3"/>
  <c r="O2033" i="3"/>
  <c r="L2033" i="3"/>
  <c r="V2034" i="3"/>
  <c r="U2034" i="3"/>
  <c r="T2034" i="3"/>
  <c r="S2034" i="3"/>
  <c r="R2034" i="3"/>
  <c r="O2034" i="3"/>
  <c r="L2034" i="3"/>
  <c r="V2013" i="3"/>
  <c r="U2013" i="3"/>
  <c r="T2013" i="3"/>
  <c r="S2013" i="3"/>
  <c r="R2013" i="3"/>
  <c r="O2013" i="3"/>
  <c r="L2013" i="3"/>
  <c r="V2014" i="3"/>
  <c r="U2014" i="3"/>
  <c r="T2014" i="3"/>
  <c r="S2014" i="3"/>
  <c r="R2014" i="3"/>
  <c r="O2014" i="3"/>
  <c r="L2014" i="3"/>
  <c r="V2015" i="3"/>
  <c r="U2015" i="3"/>
  <c r="T2015" i="3"/>
  <c r="S2015" i="3"/>
  <c r="R2015" i="3"/>
  <c r="O2015" i="3"/>
  <c r="L2015" i="3"/>
  <c r="V2016" i="3"/>
  <c r="U2016" i="3"/>
  <c r="T2016" i="3"/>
  <c r="S2016" i="3"/>
  <c r="R2016" i="3"/>
  <c r="O2016" i="3"/>
  <c r="L2016" i="3"/>
  <c r="V2017" i="3"/>
  <c r="U2017" i="3"/>
  <c r="T2017" i="3"/>
  <c r="S2017" i="3"/>
  <c r="R2017" i="3"/>
  <c r="O2017" i="3"/>
  <c r="L2017" i="3"/>
  <c r="V2018" i="3"/>
  <c r="U2018" i="3"/>
  <c r="T2018" i="3"/>
  <c r="S2018" i="3"/>
  <c r="R2018" i="3"/>
  <c r="O2018" i="3"/>
  <c r="L2018" i="3"/>
  <c r="V2019" i="3"/>
  <c r="U2019" i="3"/>
  <c r="T2019" i="3"/>
  <c r="S2019" i="3"/>
  <c r="R2019" i="3"/>
  <c r="O2019" i="3"/>
  <c r="L2019" i="3"/>
  <c r="V2020" i="3"/>
  <c r="U2020" i="3"/>
  <c r="T2020" i="3"/>
  <c r="S2020" i="3"/>
  <c r="R2020" i="3"/>
  <c r="O2020" i="3"/>
  <c r="L2020" i="3"/>
  <c r="V2021" i="3"/>
  <c r="U2021" i="3"/>
  <c r="T2021" i="3"/>
  <c r="S2021" i="3"/>
  <c r="R2021" i="3"/>
  <c r="O2021" i="3"/>
  <c r="L2021" i="3"/>
  <c r="V2022" i="3"/>
  <c r="U2022" i="3"/>
  <c r="T2022" i="3"/>
  <c r="S2022" i="3"/>
  <c r="R2022" i="3"/>
  <c r="O2022" i="3"/>
  <c r="L2022" i="3"/>
  <c r="V2023" i="3"/>
  <c r="U2023" i="3"/>
  <c r="T2023" i="3"/>
  <c r="S2023" i="3"/>
  <c r="R2023" i="3"/>
  <c r="O2023" i="3"/>
  <c r="L2023" i="3"/>
  <c r="V2024" i="3"/>
  <c r="U2024" i="3"/>
  <c r="T2024" i="3"/>
  <c r="S2024" i="3"/>
  <c r="R2024" i="3"/>
  <c r="O2024" i="3"/>
  <c r="L2024" i="3"/>
  <c r="V2025" i="3"/>
  <c r="U2025" i="3"/>
  <c r="T2025" i="3"/>
  <c r="S2025" i="3"/>
  <c r="R2025" i="3"/>
  <c r="O2025" i="3"/>
  <c r="L2025" i="3"/>
  <c r="V2043" i="3"/>
  <c r="U2043" i="3"/>
  <c r="T2043" i="3"/>
  <c r="S2043" i="3"/>
  <c r="R2043" i="3"/>
  <c r="O2043" i="3"/>
  <c r="L2043" i="3"/>
  <c r="V2044" i="3"/>
  <c r="U2044" i="3"/>
  <c r="T2044" i="3"/>
  <c r="S2044" i="3"/>
  <c r="R2044" i="3"/>
  <c r="O2044" i="3"/>
  <c r="L2044" i="3"/>
  <c r="V2045" i="3"/>
  <c r="U2045" i="3"/>
  <c r="T2045" i="3"/>
  <c r="S2045" i="3"/>
  <c r="R2045" i="3"/>
  <c r="O2045" i="3"/>
  <c r="L2045" i="3"/>
  <c r="V2046" i="3"/>
  <c r="U2046" i="3"/>
  <c r="T2046" i="3"/>
  <c r="S2046" i="3"/>
  <c r="R2046" i="3"/>
  <c r="O2046" i="3"/>
  <c r="L2046" i="3"/>
  <c r="V2047" i="3"/>
  <c r="U2047" i="3"/>
  <c r="T2047" i="3"/>
  <c r="S2047" i="3"/>
  <c r="R2047" i="3"/>
  <c r="O2047" i="3"/>
  <c r="L2047" i="3"/>
  <c r="V2048" i="3"/>
  <c r="U2048" i="3"/>
  <c r="T2048" i="3"/>
  <c r="S2048" i="3"/>
  <c r="R2048" i="3"/>
  <c r="O2048" i="3"/>
  <c r="L2048" i="3"/>
  <c r="V2049" i="3"/>
  <c r="U2049" i="3"/>
  <c r="T2049" i="3"/>
  <c r="S2049" i="3"/>
  <c r="R2049" i="3"/>
  <c r="O2049" i="3"/>
  <c r="L2049" i="3"/>
  <c r="V2050" i="3"/>
  <c r="U2050" i="3"/>
  <c r="T2050" i="3"/>
  <c r="S2050" i="3"/>
  <c r="R2050" i="3"/>
  <c r="O2050" i="3"/>
  <c r="L2050" i="3"/>
  <c r="V2051" i="3"/>
  <c r="U2051" i="3"/>
  <c r="T2051" i="3"/>
  <c r="S2051" i="3"/>
  <c r="R2051" i="3"/>
  <c r="O2051" i="3"/>
  <c r="L2051" i="3"/>
  <c r="V2052" i="3"/>
  <c r="U2052" i="3"/>
  <c r="T2052" i="3"/>
  <c r="S2052" i="3"/>
  <c r="R2052" i="3"/>
  <c r="O2052" i="3"/>
  <c r="L2052" i="3"/>
  <c r="V2053" i="3"/>
  <c r="U2053" i="3"/>
  <c r="T2053" i="3"/>
  <c r="S2053" i="3"/>
  <c r="R2053" i="3"/>
  <c r="O2053" i="3"/>
  <c r="L2053" i="3"/>
  <c r="V2035" i="3"/>
  <c r="U2035" i="3"/>
  <c r="T2035" i="3"/>
  <c r="S2035" i="3"/>
  <c r="R2035" i="3"/>
  <c r="O2035" i="3"/>
  <c r="L2035" i="3"/>
  <c r="V2036" i="3"/>
  <c r="U2036" i="3"/>
  <c r="T2036" i="3"/>
  <c r="S2036" i="3"/>
  <c r="R2036" i="3"/>
  <c r="O2036" i="3"/>
  <c r="L2036" i="3"/>
  <c r="V2037" i="3"/>
  <c r="U2037" i="3"/>
  <c r="T2037" i="3"/>
  <c r="S2037" i="3"/>
  <c r="R2037" i="3"/>
  <c r="O2037" i="3"/>
  <c r="L2037" i="3"/>
  <c r="V2038" i="3"/>
  <c r="U2038" i="3"/>
  <c r="T2038" i="3"/>
  <c r="S2038" i="3"/>
  <c r="R2038" i="3"/>
  <c r="O2038" i="3"/>
  <c r="L2038" i="3"/>
  <c r="V2039" i="3"/>
  <c r="U2039" i="3"/>
  <c r="T2039" i="3"/>
  <c r="S2039" i="3"/>
  <c r="R2039" i="3"/>
  <c r="O2039" i="3"/>
  <c r="L2039" i="3"/>
  <c r="V2040" i="3"/>
  <c r="U2040" i="3"/>
  <c r="T2040" i="3"/>
  <c r="S2040" i="3"/>
  <c r="R2040" i="3"/>
  <c r="O2040" i="3"/>
  <c r="L2040" i="3"/>
  <c r="V2041" i="3"/>
  <c r="U2041" i="3"/>
  <c r="T2041" i="3"/>
  <c r="S2041" i="3"/>
  <c r="R2041" i="3"/>
  <c r="O2041" i="3"/>
  <c r="L2041" i="3"/>
  <c r="V2042" i="3"/>
  <c r="U2042" i="3"/>
  <c r="T2042" i="3"/>
  <c r="S2042" i="3"/>
  <c r="R2042" i="3"/>
  <c r="O2042" i="3"/>
  <c r="L2042" i="3"/>
  <c r="V2059" i="3"/>
  <c r="U2059" i="3"/>
  <c r="T2059" i="3"/>
  <c r="S2059" i="3"/>
  <c r="R2059" i="3"/>
  <c r="O2059" i="3"/>
  <c r="L2059" i="3"/>
  <c r="V2058" i="3"/>
  <c r="U2058" i="3"/>
  <c r="T2058" i="3"/>
  <c r="S2058" i="3"/>
  <c r="R2058" i="3"/>
  <c r="O2058" i="3"/>
  <c r="L2058" i="3"/>
  <c r="V2057" i="3"/>
  <c r="U2057" i="3"/>
  <c r="T2057" i="3"/>
  <c r="S2057" i="3"/>
  <c r="R2057" i="3"/>
  <c r="O2057" i="3"/>
  <c r="L2057" i="3"/>
  <c r="V2056" i="3"/>
  <c r="U2056" i="3"/>
  <c r="T2056" i="3"/>
  <c r="S2056" i="3"/>
  <c r="R2056" i="3"/>
  <c r="O2056" i="3"/>
  <c r="L2056" i="3"/>
  <c r="V2055" i="3"/>
  <c r="U2055" i="3"/>
  <c r="T2055" i="3"/>
  <c r="S2055" i="3"/>
  <c r="R2055" i="3"/>
  <c r="O2055" i="3"/>
  <c r="L2055" i="3"/>
  <c r="V2054" i="3"/>
  <c r="U2054" i="3"/>
  <c r="T2054" i="3"/>
  <c r="S2054" i="3"/>
  <c r="R2054" i="3"/>
  <c r="O2054" i="3"/>
  <c r="L2054" i="3"/>
  <c r="V2083" i="3"/>
  <c r="U2083" i="3"/>
  <c r="T2083" i="3"/>
  <c r="S2083" i="3"/>
  <c r="R2083" i="3"/>
  <c r="O2083" i="3"/>
  <c r="L2083" i="3"/>
  <c r="V2082" i="3"/>
  <c r="U2082" i="3"/>
  <c r="T2082" i="3"/>
  <c r="S2082" i="3"/>
  <c r="R2082" i="3"/>
  <c r="O2082" i="3"/>
  <c r="L2082" i="3"/>
  <c r="V2081" i="3"/>
  <c r="U2081" i="3"/>
  <c r="T2081" i="3"/>
  <c r="S2081" i="3"/>
  <c r="R2081" i="3"/>
  <c r="O2081" i="3"/>
  <c r="L2081" i="3"/>
  <c r="V2080" i="3"/>
  <c r="U2080" i="3"/>
  <c r="T2080" i="3"/>
  <c r="S2080" i="3"/>
  <c r="R2080" i="3"/>
  <c r="O2080" i="3"/>
  <c r="L2080" i="3"/>
  <c r="V2079" i="3"/>
  <c r="U2079" i="3"/>
  <c r="T2079" i="3"/>
  <c r="S2079" i="3"/>
  <c r="R2079" i="3"/>
  <c r="O2079" i="3"/>
  <c r="L2079" i="3"/>
  <c r="V2078" i="3"/>
  <c r="U2078" i="3"/>
  <c r="T2078" i="3"/>
  <c r="S2078" i="3"/>
  <c r="R2078" i="3"/>
  <c r="O2078" i="3"/>
  <c r="L2078" i="3"/>
  <c r="V2084" i="3"/>
  <c r="U2084" i="3"/>
  <c r="T2084" i="3"/>
  <c r="S2084" i="3"/>
  <c r="R2084" i="3"/>
  <c r="O2084" i="3"/>
  <c r="L2084" i="3"/>
  <c r="V2085" i="3"/>
  <c r="U2085" i="3"/>
  <c r="T2085" i="3"/>
  <c r="S2085" i="3"/>
  <c r="R2085" i="3"/>
  <c r="O2085" i="3"/>
  <c r="L2085" i="3"/>
  <c r="V2086" i="3"/>
  <c r="U2086" i="3"/>
  <c r="T2086" i="3"/>
  <c r="S2086" i="3"/>
  <c r="R2086" i="3"/>
  <c r="O2086" i="3"/>
  <c r="L2086" i="3"/>
  <c r="V2060" i="3"/>
  <c r="U2060" i="3"/>
  <c r="T2060" i="3"/>
  <c r="S2060" i="3"/>
  <c r="R2060" i="3"/>
  <c r="O2060" i="3"/>
  <c r="L2060" i="3"/>
  <c r="V2061" i="3"/>
  <c r="U2061" i="3"/>
  <c r="T2061" i="3"/>
  <c r="S2061" i="3"/>
  <c r="R2061" i="3"/>
  <c r="O2061" i="3"/>
  <c r="L2061" i="3"/>
  <c r="V2062" i="3"/>
  <c r="U2062" i="3"/>
  <c r="T2062" i="3"/>
  <c r="S2062" i="3"/>
  <c r="R2062" i="3"/>
  <c r="O2062" i="3"/>
  <c r="L2062" i="3"/>
  <c r="V2063" i="3"/>
  <c r="U2063" i="3"/>
  <c r="T2063" i="3"/>
  <c r="S2063" i="3"/>
  <c r="R2063" i="3"/>
  <c r="O2063" i="3"/>
  <c r="L2063" i="3"/>
  <c r="V2064" i="3"/>
  <c r="U2064" i="3"/>
  <c r="T2064" i="3"/>
  <c r="S2064" i="3"/>
  <c r="R2064" i="3"/>
  <c r="O2064" i="3"/>
  <c r="L2064" i="3"/>
  <c r="V2065" i="3"/>
  <c r="U2065" i="3"/>
  <c r="T2065" i="3"/>
  <c r="S2065" i="3"/>
  <c r="R2065" i="3"/>
  <c r="O2065" i="3"/>
  <c r="L2065" i="3"/>
  <c r="V2066" i="3"/>
  <c r="U2066" i="3"/>
  <c r="T2066" i="3"/>
  <c r="S2066" i="3"/>
  <c r="R2066" i="3"/>
  <c r="O2066" i="3"/>
  <c r="L2066" i="3"/>
  <c r="V2067" i="3"/>
  <c r="U2067" i="3"/>
  <c r="T2067" i="3"/>
  <c r="S2067" i="3"/>
  <c r="R2067" i="3"/>
  <c r="O2067" i="3"/>
  <c r="L2067" i="3"/>
  <c r="V2068" i="3"/>
  <c r="U2068" i="3"/>
  <c r="T2068" i="3"/>
  <c r="S2068" i="3"/>
  <c r="R2068" i="3"/>
  <c r="O2068" i="3"/>
  <c r="L2068" i="3"/>
  <c r="V2069" i="3"/>
  <c r="U2069" i="3"/>
  <c r="T2069" i="3"/>
  <c r="S2069" i="3"/>
  <c r="R2069" i="3"/>
  <c r="O2069" i="3"/>
  <c r="L2069" i="3"/>
  <c r="V2070" i="3"/>
  <c r="U2070" i="3"/>
  <c r="T2070" i="3"/>
  <c r="S2070" i="3"/>
  <c r="R2070" i="3"/>
  <c r="O2070" i="3"/>
  <c r="L2070" i="3"/>
  <c r="V2071" i="3"/>
  <c r="U2071" i="3"/>
  <c r="T2071" i="3"/>
  <c r="S2071" i="3"/>
  <c r="R2071" i="3"/>
  <c r="O2071" i="3"/>
  <c r="L2071" i="3"/>
  <c r="V2072" i="3"/>
  <c r="U2072" i="3"/>
  <c r="T2072" i="3"/>
  <c r="S2072" i="3"/>
  <c r="R2072" i="3"/>
  <c r="O2072" i="3"/>
  <c r="L2072" i="3"/>
  <c r="V2073" i="3"/>
  <c r="U2073" i="3"/>
  <c r="T2073" i="3"/>
  <c r="S2073" i="3"/>
  <c r="O2073" i="3"/>
  <c r="R2073" i="3" s="1"/>
  <c r="L2073" i="3"/>
  <c r="V2074" i="3"/>
  <c r="U2074" i="3"/>
  <c r="T2074" i="3"/>
  <c r="S2074" i="3"/>
  <c r="O2074" i="3"/>
  <c r="R2074" i="3" s="1"/>
  <c r="L2074" i="3"/>
  <c r="V2075" i="3"/>
  <c r="U2075" i="3"/>
  <c r="T2075" i="3"/>
  <c r="S2075" i="3"/>
  <c r="R2075" i="3"/>
  <c r="O2075" i="3"/>
  <c r="L2075" i="3"/>
  <c r="V2076" i="3"/>
  <c r="U2076" i="3"/>
  <c r="T2076" i="3"/>
  <c r="S2076" i="3"/>
  <c r="R2076" i="3"/>
  <c r="O2076" i="3"/>
  <c r="L2076" i="3"/>
  <c r="V2077" i="3"/>
  <c r="U2077" i="3"/>
  <c r="T2077" i="3"/>
  <c r="S2077" i="3"/>
  <c r="R2077" i="3"/>
  <c r="O2077" i="3"/>
  <c r="L2077" i="3"/>
  <c r="V2104" i="3"/>
  <c r="U2104" i="3"/>
  <c r="T2104" i="3"/>
  <c r="S2104" i="3"/>
  <c r="R2104" i="3"/>
  <c r="O2104" i="3"/>
  <c r="L2104" i="3"/>
  <c r="V2105" i="3"/>
  <c r="U2105" i="3"/>
  <c r="T2105" i="3"/>
  <c r="S2105" i="3"/>
  <c r="R2105" i="3"/>
  <c r="O2105" i="3"/>
  <c r="L2105" i="3"/>
  <c r="V2106" i="3"/>
  <c r="U2106" i="3"/>
  <c r="T2106" i="3"/>
  <c r="S2106" i="3"/>
  <c r="O2106" i="3"/>
  <c r="R2106" i="3" s="1"/>
  <c r="L2106" i="3"/>
  <c r="V2107" i="3"/>
  <c r="U2107" i="3"/>
  <c r="T2107" i="3"/>
  <c r="S2107" i="3"/>
  <c r="R2107" i="3"/>
  <c r="O2107" i="3"/>
  <c r="L2107" i="3"/>
  <c r="V2108" i="3"/>
  <c r="U2108" i="3"/>
  <c r="T2108" i="3"/>
  <c r="S2108" i="3"/>
  <c r="R2108" i="3"/>
  <c r="O2108" i="3"/>
  <c r="L2108" i="3"/>
  <c r="V2109" i="3"/>
  <c r="U2109" i="3"/>
  <c r="T2109" i="3"/>
  <c r="S2109" i="3"/>
  <c r="R2109" i="3"/>
  <c r="O2109" i="3"/>
  <c r="L2109" i="3"/>
  <c r="V2110" i="3"/>
  <c r="U2110" i="3"/>
  <c r="T2110" i="3"/>
  <c r="S2110" i="3"/>
  <c r="R2110" i="3"/>
  <c r="O2110" i="3"/>
  <c r="L2110" i="3"/>
  <c r="V2111" i="3"/>
  <c r="U2111" i="3"/>
  <c r="T2111" i="3"/>
  <c r="S2111" i="3"/>
  <c r="R2111" i="3"/>
  <c r="O2111" i="3"/>
  <c r="L2111" i="3"/>
  <c r="V2112" i="3"/>
  <c r="U2112" i="3"/>
  <c r="T2112" i="3"/>
  <c r="S2112" i="3"/>
  <c r="O2112" i="3"/>
  <c r="R2112" i="3" s="1"/>
  <c r="L2112" i="3"/>
  <c r="V2087" i="3"/>
  <c r="U2087" i="3"/>
  <c r="T2087" i="3"/>
  <c r="S2087" i="3"/>
  <c r="R2087" i="3"/>
  <c r="O2087" i="3"/>
  <c r="L2087" i="3"/>
  <c r="V2088" i="3"/>
  <c r="U2088" i="3"/>
  <c r="T2088" i="3"/>
  <c r="S2088" i="3"/>
  <c r="R2088" i="3"/>
  <c r="O2088" i="3"/>
  <c r="L2088" i="3"/>
  <c r="V2089" i="3"/>
  <c r="U2089" i="3"/>
  <c r="T2089" i="3"/>
  <c r="S2089" i="3"/>
  <c r="R2089" i="3"/>
  <c r="O2089" i="3"/>
  <c r="L2089" i="3"/>
  <c r="V2090" i="3"/>
  <c r="U2090" i="3"/>
  <c r="T2090" i="3"/>
  <c r="S2090" i="3"/>
  <c r="R2090" i="3"/>
  <c r="O2090" i="3"/>
  <c r="L2090" i="3"/>
  <c r="V2091" i="3"/>
  <c r="U2091" i="3"/>
  <c r="T2091" i="3"/>
  <c r="S2091" i="3"/>
  <c r="R2091" i="3"/>
  <c r="O2091" i="3"/>
  <c r="L2091" i="3"/>
  <c r="V2092" i="3"/>
  <c r="U2092" i="3"/>
  <c r="T2092" i="3"/>
  <c r="S2092" i="3"/>
  <c r="R2092" i="3"/>
  <c r="O2092" i="3"/>
  <c r="L2092" i="3"/>
  <c r="V2093" i="3"/>
  <c r="U2093" i="3"/>
  <c r="T2093" i="3"/>
  <c r="S2093" i="3"/>
  <c r="R2093" i="3"/>
  <c r="O2093" i="3"/>
  <c r="L2093" i="3"/>
  <c r="V2094" i="3"/>
  <c r="U2094" i="3"/>
  <c r="T2094" i="3"/>
  <c r="S2094" i="3"/>
  <c r="R2094" i="3"/>
  <c r="O2094" i="3"/>
  <c r="L2094" i="3"/>
  <c r="V2095" i="3"/>
  <c r="U2095" i="3"/>
  <c r="T2095" i="3"/>
  <c r="S2095" i="3"/>
  <c r="R2095" i="3"/>
  <c r="O2095" i="3"/>
  <c r="L2095" i="3"/>
  <c r="V2096" i="3"/>
  <c r="U2096" i="3"/>
  <c r="T2096" i="3"/>
  <c r="S2096" i="3"/>
  <c r="R2096" i="3"/>
  <c r="O2096" i="3"/>
  <c r="L2096" i="3"/>
  <c r="V2097" i="3"/>
  <c r="U2097" i="3"/>
  <c r="T2097" i="3"/>
  <c r="S2097" i="3"/>
  <c r="R2097" i="3"/>
  <c r="O2097" i="3"/>
  <c r="L2097" i="3"/>
  <c r="V2098" i="3"/>
  <c r="U2098" i="3"/>
  <c r="T2098" i="3"/>
  <c r="S2098" i="3"/>
  <c r="R2098" i="3"/>
  <c r="O2098" i="3"/>
  <c r="L2098" i="3"/>
  <c r="V2099" i="3"/>
  <c r="U2099" i="3"/>
  <c r="T2099" i="3"/>
  <c r="S2099" i="3"/>
  <c r="R2099" i="3"/>
  <c r="O2099" i="3"/>
  <c r="L2099" i="3"/>
  <c r="V2100" i="3"/>
  <c r="U2100" i="3"/>
  <c r="T2100" i="3"/>
  <c r="S2100" i="3"/>
  <c r="R2100" i="3"/>
  <c r="O2100" i="3"/>
  <c r="L2100" i="3"/>
  <c r="V2101" i="3"/>
  <c r="U2101" i="3"/>
  <c r="T2101" i="3"/>
  <c r="S2101" i="3"/>
  <c r="R2101" i="3"/>
  <c r="O2101" i="3"/>
  <c r="L2101" i="3"/>
  <c r="V2102" i="3"/>
  <c r="U2102" i="3"/>
  <c r="T2102" i="3"/>
  <c r="S2102" i="3"/>
  <c r="R2102" i="3"/>
  <c r="O2102" i="3"/>
  <c r="L2102" i="3"/>
  <c r="V2103" i="3"/>
  <c r="U2103" i="3"/>
  <c r="T2103" i="3"/>
  <c r="S2103" i="3"/>
  <c r="R2103" i="3"/>
  <c r="O2103" i="3"/>
  <c r="L2103" i="3"/>
  <c r="V2129" i="3"/>
  <c r="U2129" i="3"/>
  <c r="T2129" i="3"/>
  <c r="S2129" i="3"/>
  <c r="R2129" i="3"/>
  <c r="O2129" i="3"/>
  <c r="L2129" i="3"/>
  <c r="V2130" i="3"/>
  <c r="U2130" i="3"/>
  <c r="T2130" i="3"/>
  <c r="S2130" i="3"/>
  <c r="R2130" i="3"/>
  <c r="O2130" i="3"/>
  <c r="L2130" i="3"/>
  <c r="V2131" i="3"/>
  <c r="U2131" i="3"/>
  <c r="T2131" i="3"/>
  <c r="S2131" i="3"/>
  <c r="R2131" i="3"/>
  <c r="O2131" i="3"/>
  <c r="L2131" i="3"/>
  <c r="V2132" i="3"/>
  <c r="U2132" i="3"/>
  <c r="T2132" i="3"/>
  <c r="S2132" i="3"/>
  <c r="R2132" i="3"/>
  <c r="O2132" i="3"/>
  <c r="L2132" i="3"/>
  <c r="V2133" i="3"/>
  <c r="U2133" i="3"/>
  <c r="T2133" i="3"/>
  <c r="S2133" i="3"/>
  <c r="R2133" i="3"/>
  <c r="O2133" i="3"/>
  <c r="L2133" i="3"/>
  <c r="V2134" i="3"/>
  <c r="U2134" i="3"/>
  <c r="T2134" i="3"/>
  <c r="S2134" i="3"/>
  <c r="R2134" i="3"/>
  <c r="O2134" i="3"/>
  <c r="L2134" i="3"/>
  <c r="V2135" i="3"/>
  <c r="U2135" i="3"/>
  <c r="T2135" i="3"/>
  <c r="S2135" i="3"/>
  <c r="R2135" i="3"/>
  <c r="O2135" i="3"/>
  <c r="L2135" i="3"/>
  <c r="V2136" i="3"/>
  <c r="U2136" i="3"/>
  <c r="T2136" i="3"/>
  <c r="S2136" i="3"/>
  <c r="R2136" i="3"/>
  <c r="O2136" i="3"/>
  <c r="L2136" i="3"/>
  <c r="V2113" i="3"/>
  <c r="U2113" i="3"/>
  <c r="T2113" i="3"/>
  <c r="S2113" i="3"/>
  <c r="R2113" i="3"/>
  <c r="O2113" i="3"/>
  <c r="L2113" i="3"/>
  <c r="V2114" i="3"/>
  <c r="U2114" i="3"/>
  <c r="T2114" i="3"/>
  <c r="S2114" i="3"/>
  <c r="R2114" i="3"/>
  <c r="O2114" i="3"/>
  <c r="L2114" i="3"/>
  <c r="V2115" i="3"/>
  <c r="U2115" i="3"/>
  <c r="T2115" i="3"/>
  <c r="S2115" i="3"/>
  <c r="R2115" i="3"/>
  <c r="O2115" i="3"/>
  <c r="L2115" i="3"/>
  <c r="V2116" i="3"/>
  <c r="U2116" i="3"/>
  <c r="T2116" i="3"/>
  <c r="S2116" i="3"/>
  <c r="R2116" i="3"/>
  <c r="O2116" i="3"/>
  <c r="L2116" i="3"/>
  <c r="V2117" i="3"/>
  <c r="U2117" i="3"/>
  <c r="T2117" i="3"/>
  <c r="S2117" i="3"/>
  <c r="O2117" i="3"/>
  <c r="R2117" i="3" s="1"/>
  <c r="L2117" i="3"/>
  <c r="V2118" i="3"/>
  <c r="U2118" i="3"/>
  <c r="T2118" i="3"/>
  <c r="S2118" i="3"/>
  <c r="R2118" i="3"/>
  <c r="O2118" i="3"/>
  <c r="L2118" i="3"/>
  <c r="V2119" i="3"/>
  <c r="U2119" i="3"/>
  <c r="T2119" i="3"/>
  <c r="S2119" i="3"/>
  <c r="R2119" i="3"/>
  <c r="O2119" i="3"/>
  <c r="L2119" i="3"/>
  <c r="V2120" i="3"/>
  <c r="U2120" i="3"/>
  <c r="T2120" i="3"/>
  <c r="S2120" i="3"/>
  <c r="O2120" i="3"/>
  <c r="R2120" i="3" s="1"/>
  <c r="L2120" i="3"/>
  <c r="V2121" i="3"/>
  <c r="U2121" i="3"/>
  <c r="T2121" i="3"/>
  <c r="S2121" i="3"/>
  <c r="R2121" i="3"/>
  <c r="O2121" i="3"/>
  <c r="L2121" i="3"/>
  <c r="V2122" i="3"/>
  <c r="U2122" i="3"/>
  <c r="T2122" i="3"/>
  <c r="S2122" i="3"/>
  <c r="R2122" i="3"/>
  <c r="O2122" i="3"/>
  <c r="L2122" i="3"/>
  <c r="V2123" i="3"/>
  <c r="U2123" i="3"/>
  <c r="T2123" i="3"/>
  <c r="S2123" i="3"/>
  <c r="R2123" i="3"/>
  <c r="O2123" i="3"/>
  <c r="L2123" i="3"/>
  <c r="V2124" i="3"/>
  <c r="U2124" i="3"/>
  <c r="T2124" i="3"/>
  <c r="S2124" i="3"/>
  <c r="R2124" i="3"/>
  <c r="O2124" i="3"/>
  <c r="L2124" i="3"/>
  <c r="V2125" i="3"/>
  <c r="U2125" i="3"/>
  <c r="T2125" i="3"/>
  <c r="S2125" i="3"/>
  <c r="R2125" i="3"/>
  <c r="O2125" i="3"/>
  <c r="L2125" i="3"/>
  <c r="V2126" i="3"/>
  <c r="U2126" i="3"/>
  <c r="T2126" i="3"/>
  <c r="S2126" i="3"/>
  <c r="R2126" i="3"/>
  <c r="O2126" i="3"/>
  <c r="L2126" i="3"/>
  <c r="V2127" i="3"/>
  <c r="U2127" i="3"/>
  <c r="T2127" i="3"/>
  <c r="S2127" i="3"/>
  <c r="R2127" i="3"/>
  <c r="O2127" i="3"/>
  <c r="L2127" i="3"/>
  <c r="V2128" i="3"/>
  <c r="U2128" i="3"/>
  <c r="T2128" i="3"/>
  <c r="S2128" i="3"/>
  <c r="R2128" i="3"/>
  <c r="O2128" i="3"/>
  <c r="L2128" i="3"/>
  <c r="V2153" i="3"/>
  <c r="U2153" i="3"/>
  <c r="T2153" i="3"/>
  <c r="S2153" i="3"/>
  <c r="R2153" i="3"/>
  <c r="O2153" i="3"/>
  <c r="L2153" i="3"/>
  <c r="V2154" i="3"/>
  <c r="U2154" i="3"/>
  <c r="T2154" i="3"/>
  <c r="S2154" i="3"/>
  <c r="R2154" i="3"/>
  <c r="O2154" i="3"/>
  <c r="L2154" i="3"/>
  <c r="V2155" i="3"/>
  <c r="U2155" i="3"/>
  <c r="T2155" i="3"/>
  <c r="S2155" i="3"/>
  <c r="R2155" i="3"/>
  <c r="O2155" i="3"/>
  <c r="L2155" i="3"/>
  <c r="V2156" i="3"/>
  <c r="U2156" i="3"/>
  <c r="T2156" i="3"/>
  <c r="S2156" i="3"/>
  <c r="R2156" i="3"/>
  <c r="O2156" i="3"/>
  <c r="L2156" i="3"/>
  <c r="V2157" i="3"/>
  <c r="U2157" i="3"/>
  <c r="T2157" i="3"/>
  <c r="S2157" i="3"/>
  <c r="R2157" i="3"/>
  <c r="O2157" i="3"/>
  <c r="L2157" i="3"/>
  <c r="V2158" i="3"/>
  <c r="U2158" i="3"/>
  <c r="T2158" i="3"/>
  <c r="S2158" i="3"/>
  <c r="R2158" i="3"/>
  <c r="O2158" i="3"/>
  <c r="L2158" i="3"/>
  <c r="V2159" i="3"/>
  <c r="U2159" i="3"/>
  <c r="T2159" i="3"/>
  <c r="S2159" i="3"/>
  <c r="R2159" i="3"/>
  <c r="O2159" i="3"/>
  <c r="L2159" i="3"/>
  <c r="V2160" i="3"/>
  <c r="U2160" i="3"/>
  <c r="T2160" i="3"/>
  <c r="S2160" i="3"/>
  <c r="R2160" i="3"/>
  <c r="O2160" i="3"/>
  <c r="L2160" i="3"/>
  <c r="V2137" i="3"/>
  <c r="U2137" i="3"/>
  <c r="T2137" i="3"/>
  <c r="S2137" i="3"/>
  <c r="R2137" i="3"/>
  <c r="O2137" i="3"/>
  <c r="L2137" i="3"/>
  <c r="V2138" i="3"/>
  <c r="U2138" i="3"/>
  <c r="T2138" i="3"/>
  <c r="S2138" i="3"/>
  <c r="R2138" i="3"/>
  <c r="O2138" i="3"/>
  <c r="L2138" i="3"/>
  <c r="V2139" i="3"/>
  <c r="U2139" i="3"/>
  <c r="T2139" i="3"/>
  <c r="S2139" i="3"/>
  <c r="R2139" i="3"/>
  <c r="O2139" i="3"/>
  <c r="L2139" i="3"/>
  <c r="V2140" i="3"/>
  <c r="U2140" i="3"/>
  <c r="T2140" i="3"/>
  <c r="S2140" i="3"/>
  <c r="R2140" i="3"/>
  <c r="O2140" i="3"/>
  <c r="L2140" i="3"/>
  <c r="V2141" i="3"/>
  <c r="U2141" i="3"/>
  <c r="T2141" i="3"/>
  <c r="S2141" i="3"/>
  <c r="R2141" i="3"/>
  <c r="O2141" i="3"/>
  <c r="L2141" i="3"/>
  <c r="V2142" i="3"/>
  <c r="U2142" i="3"/>
  <c r="T2142" i="3"/>
  <c r="S2142" i="3"/>
  <c r="R2142" i="3"/>
  <c r="O2142" i="3"/>
  <c r="L2142" i="3"/>
  <c r="V2143" i="3"/>
  <c r="U2143" i="3"/>
  <c r="T2143" i="3"/>
  <c r="S2143" i="3"/>
  <c r="R2143" i="3"/>
  <c r="O2143" i="3"/>
  <c r="L2143" i="3"/>
  <c r="V2144" i="3"/>
  <c r="U2144" i="3"/>
  <c r="T2144" i="3"/>
  <c r="S2144" i="3"/>
  <c r="R2144" i="3"/>
  <c r="O2144" i="3"/>
  <c r="L2144" i="3"/>
  <c r="V2145" i="3"/>
  <c r="U2145" i="3"/>
  <c r="T2145" i="3"/>
  <c r="S2145" i="3"/>
  <c r="R2145" i="3"/>
  <c r="O2145" i="3"/>
  <c r="L2145" i="3"/>
  <c r="V2146" i="3"/>
  <c r="U2146" i="3"/>
  <c r="T2146" i="3"/>
  <c r="S2146" i="3"/>
  <c r="R2146" i="3"/>
  <c r="O2146" i="3"/>
  <c r="L2146" i="3"/>
  <c r="V2147" i="3"/>
  <c r="U2147" i="3"/>
  <c r="T2147" i="3"/>
  <c r="S2147" i="3"/>
  <c r="R2147" i="3"/>
  <c r="O2147" i="3"/>
  <c r="L2147" i="3"/>
  <c r="V2148" i="3"/>
  <c r="U2148" i="3"/>
  <c r="T2148" i="3"/>
  <c r="S2148" i="3"/>
  <c r="R2148" i="3"/>
  <c r="O2148" i="3"/>
  <c r="L2148" i="3"/>
  <c r="V2149" i="3"/>
  <c r="U2149" i="3"/>
  <c r="T2149" i="3"/>
  <c r="S2149" i="3"/>
  <c r="O2149" i="3"/>
  <c r="R2149" i="3" s="1"/>
  <c r="L2149" i="3"/>
  <c r="V2150" i="3"/>
  <c r="U2150" i="3"/>
  <c r="T2150" i="3"/>
  <c r="S2150" i="3"/>
  <c r="R2150" i="3"/>
  <c r="O2150" i="3"/>
  <c r="L2150" i="3"/>
  <c r="V2151" i="3"/>
  <c r="U2151" i="3"/>
  <c r="T2151" i="3"/>
  <c r="S2151" i="3"/>
  <c r="R2151" i="3"/>
  <c r="O2151" i="3"/>
  <c r="L2151" i="3"/>
  <c r="V2152" i="3"/>
  <c r="U2152" i="3"/>
  <c r="T2152" i="3"/>
  <c r="S2152" i="3"/>
  <c r="R2152" i="3"/>
  <c r="O2152" i="3"/>
  <c r="L2152" i="3"/>
  <c r="V2173" i="3"/>
  <c r="U2173" i="3"/>
  <c r="T2173" i="3"/>
  <c r="S2173" i="3"/>
  <c r="R2173" i="3"/>
  <c r="O2173" i="3"/>
  <c r="L2173" i="3"/>
  <c r="V2174" i="3"/>
  <c r="U2174" i="3"/>
  <c r="T2174" i="3"/>
  <c r="S2174" i="3"/>
  <c r="R2174" i="3"/>
  <c r="O2174" i="3"/>
  <c r="L2174" i="3"/>
  <c r="V2175" i="3"/>
  <c r="U2175" i="3"/>
  <c r="T2175" i="3"/>
  <c r="S2175" i="3"/>
  <c r="R2175" i="3"/>
  <c r="O2175" i="3"/>
  <c r="L2175" i="3"/>
  <c r="V2176" i="3"/>
  <c r="U2176" i="3"/>
  <c r="T2176" i="3"/>
  <c r="S2176" i="3"/>
  <c r="R2176" i="3"/>
  <c r="O2176" i="3"/>
  <c r="L2176" i="3"/>
  <c r="V2177" i="3"/>
  <c r="U2177" i="3"/>
  <c r="T2177" i="3"/>
  <c r="S2177" i="3"/>
  <c r="R2177" i="3"/>
  <c r="O2177" i="3"/>
  <c r="L2177" i="3"/>
  <c r="V2178" i="3"/>
  <c r="U2178" i="3"/>
  <c r="T2178" i="3"/>
  <c r="S2178" i="3"/>
  <c r="R2178" i="3"/>
  <c r="O2178" i="3"/>
  <c r="L2178" i="3"/>
  <c r="V2179" i="3"/>
  <c r="U2179" i="3"/>
  <c r="T2179" i="3"/>
  <c r="S2179" i="3"/>
  <c r="R2179" i="3"/>
  <c r="O2179" i="3"/>
  <c r="L2179" i="3"/>
  <c r="V2180" i="3"/>
  <c r="U2180" i="3"/>
  <c r="T2180" i="3"/>
  <c r="S2180" i="3"/>
  <c r="R2180" i="3"/>
  <c r="O2180" i="3"/>
  <c r="L2180" i="3"/>
  <c r="V2161" i="3"/>
  <c r="U2161" i="3"/>
  <c r="T2161" i="3"/>
  <c r="S2161" i="3"/>
  <c r="O2161" i="3"/>
  <c r="R2161" i="3" s="1"/>
  <c r="L2161" i="3"/>
  <c r="V2162" i="3"/>
  <c r="U2162" i="3"/>
  <c r="T2162" i="3"/>
  <c r="S2162" i="3"/>
  <c r="O2162" i="3"/>
  <c r="R2162" i="3" s="1"/>
  <c r="L2162" i="3"/>
  <c r="V2163" i="3"/>
  <c r="U2163" i="3"/>
  <c r="T2163" i="3"/>
  <c r="S2163" i="3"/>
  <c r="R2163" i="3"/>
  <c r="O2163" i="3"/>
  <c r="L2163" i="3"/>
  <c r="V2164" i="3"/>
  <c r="U2164" i="3"/>
  <c r="T2164" i="3"/>
  <c r="S2164" i="3"/>
  <c r="R2164" i="3"/>
  <c r="O2164" i="3"/>
  <c r="L2164" i="3"/>
  <c r="V2165" i="3"/>
  <c r="U2165" i="3"/>
  <c r="T2165" i="3"/>
  <c r="S2165" i="3"/>
  <c r="R2165" i="3"/>
  <c r="O2165" i="3"/>
  <c r="L2165" i="3"/>
  <c r="V2166" i="3"/>
  <c r="U2166" i="3"/>
  <c r="T2166" i="3"/>
  <c r="S2166" i="3"/>
  <c r="R2166" i="3"/>
  <c r="O2166" i="3"/>
  <c r="L2166" i="3"/>
  <c r="V2167" i="3"/>
  <c r="U2167" i="3"/>
  <c r="T2167" i="3"/>
  <c r="S2167" i="3"/>
  <c r="O2167" i="3"/>
  <c r="R2167" i="3" s="1"/>
  <c r="L2167" i="3"/>
  <c r="V2168" i="3"/>
  <c r="U2168" i="3"/>
  <c r="T2168" i="3"/>
  <c r="S2168" i="3"/>
  <c r="O2168" i="3"/>
  <c r="R2168" i="3" s="1"/>
  <c r="L2168" i="3"/>
  <c r="V2169" i="3"/>
  <c r="U2169" i="3"/>
  <c r="T2169" i="3"/>
  <c r="S2169" i="3"/>
  <c r="R2169" i="3"/>
  <c r="O2169" i="3"/>
  <c r="L2169" i="3"/>
  <c r="V2170" i="3"/>
  <c r="U2170" i="3"/>
  <c r="T2170" i="3"/>
  <c r="S2170" i="3"/>
  <c r="O2170" i="3"/>
  <c r="R2170" i="3" s="1"/>
  <c r="L2170" i="3"/>
  <c r="V2171" i="3"/>
  <c r="U2171" i="3"/>
  <c r="T2171" i="3"/>
  <c r="S2171" i="3"/>
  <c r="R2171" i="3"/>
  <c r="O2171" i="3"/>
  <c r="L2171" i="3"/>
  <c r="V2172" i="3"/>
  <c r="U2172" i="3"/>
  <c r="T2172" i="3"/>
  <c r="S2172" i="3"/>
  <c r="R2172" i="3"/>
  <c r="O2172" i="3"/>
  <c r="L2172" i="3"/>
  <c r="V2181" i="3"/>
  <c r="U2181" i="3"/>
  <c r="T2181" i="3"/>
  <c r="S2181" i="3"/>
  <c r="R2181" i="3"/>
  <c r="O2181" i="3"/>
  <c r="L2181" i="3"/>
  <c r="V2182" i="3"/>
  <c r="U2182" i="3"/>
  <c r="T2182" i="3"/>
  <c r="S2182" i="3"/>
  <c r="R2182" i="3"/>
  <c r="O2182" i="3"/>
  <c r="L2182" i="3"/>
  <c r="V2183" i="3"/>
  <c r="U2183" i="3"/>
  <c r="T2183" i="3"/>
  <c r="S2183" i="3"/>
  <c r="R2183" i="3"/>
  <c r="O2183" i="3"/>
  <c r="L2183" i="3"/>
  <c r="V2184" i="3"/>
  <c r="U2184" i="3"/>
  <c r="T2184" i="3"/>
  <c r="S2184" i="3"/>
  <c r="R2184" i="3"/>
  <c r="O2184" i="3"/>
  <c r="L2184" i="3"/>
  <c r="V2185" i="3"/>
  <c r="U2185" i="3"/>
  <c r="T2185" i="3"/>
  <c r="S2185" i="3"/>
  <c r="R2185" i="3"/>
  <c r="O2185" i="3"/>
  <c r="L2185" i="3"/>
  <c r="V2186" i="3"/>
  <c r="U2186" i="3"/>
  <c r="T2186" i="3"/>
  <c r="S2186" i="3"/>
  <c r="R2186" i="3"/>
  <c r="O2186" i="3"/>
  <c r="L2186" i="3"/>
  <c r="V2187" i="3"/>
  <c r="U2187" i="3"/>
  <c r="T2187" i="3"/>
  <c r="S2187" i="3"/>
  <c r="R2187" i="3"/>
  <c r="O2187" i="3"/>
  <c r="L2187" i="3"/>
  <c r="V2188" i="3"/>
  <c r="U2188" i="3"/>
  <c r="T2188" i="3"/>
  <c r="S2188" i="3"/>
  <c r="R2188" i="3"/>
  <c r="O2188" i="3"/>
  <c r="L2188" i="3"/>
  <c r="V2189" i="3"/>
  <c r="U2189" i="3"/>
  <c r="T2189" i="3"/>
  <c r="S2189" i="3"/>
  <c r="R2189" i="3"/>
  <c r="O2189" i="3"/>
  <c r="L2189" i="3"/>
  <c r="V2190" i="3"/>
  <c r="U2190" i="3"/>
  <c r="T2190" i="3"/>
  <c r="S2190" i="3"/>
  <c r="R2190" i="3"/>
  <c r="O2190" i="3"/>
  <c r="L2190" i="3"/>
  <c r="V2191" i="3"/>
  <c r="U2191" i="3"/>
  <c r="T2191" i="3"/>
  <c r="S2191" i="3"/>
  <c r="R2191" i="3"/>
  <c r="O2191" i="3"/>
  <c r="L2191" i="3"/>
  <c r="V2192" i="3"/>
  <c r="U2192" i="3"/>
  <c r="T2192" i="3"/>
  <c r="S2192" i="3"/>
  <c r="R2192" i="3"/>
  <c r="O2192" i="3"/>
  <c r="L2192" i="3"/>
  <c r="V2193" i="3"/>
  <c r="U2193" i="3"/>
  <c r="T2193" i="3"/>
  <c r="S2193" i="3"/>
  <c r="O2193" i="3"/>
  <c r="R2193" i="3" s="1"/>
  <c r="L2193" i="3"/>
  <c r="V2194" i="3"/>
  <c r="U2194" i="3"/>
  <c r="T2194" i="3"/>
  <c r="S2194" i="3"/>
  <c r="R2194" i="3"/>
  <c r="O2194" i="3"/>
  <c r="L2194" i="3"/>
  <c r="V2195" i="3"/>
  <c r="U2195" i="3"/>
  <c r="T2195" i="3"/>
  <c r="S2195" i="3"/>
  <c r="R2195" i="3"/>
  <c r="O2195" i="3"/>
  <c r="L2195" i="3"/>
  <c r="V2196" i="3"/>
  <c r="U2196" i="3"/>
  <c r="T2196" i="3"/>
  <c r="S2196" i="3"/>
  <c r="R2196" i="3"/>
  <c r="O2196" i="3"/>
  <c r="L2196" i="3"/>
  <c r="V2197" i="3"/>
  <c r="U2197" i="3"/>
  <c r="T2197" i="3"/>
  <c r="S2197" i="3"/>
  <c r="R2197" i="3"/>
  <c r="O2197" i="3"/>
  <c r="L2197" i="3"/>
  <c r="V2211" i="3"/>
  <c r="U2211" i="3"/>
  <c r="T2211" i="3"/>
  <c r="S2211" i="3"/>
  <c r="R2211" i="3"/>
  <c r="O2211" i="3"/>
  <c r="L2211" i="3"/>
  <c r="V2212" i="3"/>
  <c r="U2212" i="3"/>
  <c r="T2212" i="3"/>
  <c r="S2212" i="3"/>
  <c r="R2212" i="3"/>
  <c r="O2212" i="3"/>
  <c r="L2212" i="3"/>
  <c r="V2213" i="3"/>
  <c r="U2213" i="3"/>
  <c r="T2213" i="3"/>
  <c r="S2213" i="3"/>
  <c r="O2213" i="3"/>
  <c r="R2213" i="3" s="1"/>
  <c r="L2213" i="3"/>
  <c r="V2214" i="3"/>
  <c r="U2214" i="3"/>
  <c r="T2214" i="3"/>
  <c r="S2214" i="3"/>
  <c r="O2214" i="3"/>
  <c r="R2214" i="3" s="1"/>
  <c r="L2214" i="3"/>
  <c r="V2215" i="3"/>
  <c r="U2215" i="3"/>
  <c r="T2215" i="3"/>
  <c r="S2215" i="3"/>
  <c r="R2215" i="3"/>
  <c r="O2215" i="3"/>
  <c r="L2215" i="3"/>
  <c r="V2216" i="3"/>
  <c r="U2216" i="3"/>
  <c r="T2216" i="3"/>
  <c r="S2216" i="3"/>
  <c r="R2216" i="3"/>
  <c r="O2216" i="3"/>
  <c r="L2216" i="3"/>
  <c r="V2217" i="3"/>
  <c r="U2217" i="3"/>
  <c r="T2217" i="3"/>
  <c r="S2217" i="3"/>
  <c r="R2217" i="3"/>
  <c r="O2217" i="3"/>
  <c r="L2217" i="3"/>
  <c r="V2218" i="3"/>
  <c r="U2218" i="3"/>
  <c r="T2218" i="3"/>
  <c r="S2218" i="3"/>
  <c r="R2218" i="3"/>
  <c r="O2218" i="3"/>
  <c r="L2218" i="3"/>
  <c r="V2219" i="3"/>
  <c r="U2219" i="3"/>
  <c r="T2219" i="3"/>
  <c r="S2219" i="3"/>
  <c r="R2219" i="3"/>
  <c r="O2219" i="3"/>
  <c r="L2219" i="3"/>
  <c r="V2198" i="3"/>
  <c r="U2198" i="3"/>
  <c r="T2198" i="3"/>
  <c r="S2198" i="3"/>
  <c r="R2198" i="3"/>
  <c r="O2198" i="3"/>
  <c r="L2198" i="3"/>
  <c r="V2199" i="3"/>
  <c r="U2199" i="3"/>
  <c r="T2199" i="3"/>
  <c r="S2199" i="3"/>
  <c r="R2199" i="3"/>
  <c r="O2199" i="3"/>
  <c r="L2199" i="3"/>
  <c r="V2200" i="3"/>
  <c r="U2200" i="3"/>
  <c r="T2200" i="3"/>
  <c r="S2200" i="3"/>
  <c r="R2200" i="3"/>
  <c r="O2200" i="3"/>
  <c r="L2200" i="3"/>
  <c r="V2201" i="3"/>
  <c r="U2201" i="3"/>
  <c r="T2201" i="3"/>
  <c r="S2201" i="3"/>
  <c r="R2201" i="3"/>
  <c r="O2201" i="3"/>
  <c r="L2201" i="3"/>
  <c r="V2202" i="3"/>
  <c r="U2202" i="3"/>
  <c r="T2202" i="3"/>
  <c r="S2202" i="3"/>
  <c r="R2202" i="3"/>
  <c r="O2202" i="3"/>
  <c r="L2202" i="3"/>
  <c r="V2203" i="3"/>
  <c r="U2203" i="3"/>
  <c r="T2203" i="3"/>
  <c r="S2203" i="3"/>
  <c r="R2203" i="3"/>
  <c r="O2203" i="3"/>
  <c r="L2203" i="3"/>
  <c r="V2204" i="3"/>
  <c r="U2204" i="3"/>
  <c r="T2204" i="3"/>
  <c r="S2204" i="3"/>
  <c r="R2204" i="3"/>
  <c r="O2204" i="3"/>
  <c r="L2204" i="3"/>
  <c r="V2205" i="3"/>
  <c r="U2205" i="3"/>
  <c r="T2205" i="3"/>
  <c r="S2205" i="3"/>
  <c r="R2205" i="3"/>
  <c r="O2205" i="3"/>
  <c r="L2205" i="3"/>
  <c r="V2206" i="3"/>
  <c r="U2206" i="3"/>
  <c r="T2206" i="3"/>
  <c r="S2206" i="3"/>
  <c r="R2206" i="3"/>
  <c r="O2206" i="3"/>
  <c r="L2206" i="3"/>
  <c r="V2207" i="3"/>
  <c r="U2207" i="3"/>
  <c r="T2207" i="3"/>
  <c r="S2207" i="3"/>
  <c r="O2207" i="3"/>
  <c r="R2207" i="3" s="1"/>
  <c r="L2207" i="3"/>
  <c r="V2208" i="3"/>
  <c r="U2208" i="3"/>
  <c r="T2208" i="3"/>
  <c r="S2208" i="3"/>
  <c r="R2208" i="3"/>
  <c r="O2208" i="3"/>
  <c r="L2208" i="3"/>
  <c r="V2209" i="3"/>
  <c r="U2209" i="3"/>
  <c r="T2209" i="3"/>
  <c r="S2209" i="3"/>
  <c r="R2209" i="3"/>
  <c r="O2209" i="3"/>
  <c r="L2209" i="3"/>
  <c r="V2210" i="3"/>
  <c r="U2210" i="3"/>
  <c r="T2210" i="3"/>
  <c r="S2210" i="3"/>
  <c r="R2210" i="3"/>
  <c r="O2210" i="3"/>
  <c r="L2210" i="3"/>
  <c r="V2237" i="3"/>
  <c r="U2237" i="3"/>
  <c r="T2237" i="3"/>
  <c r="S2237" i="3"/>
  <c r="R2237" i="3"/>
  <c r="O2237" i="3"/>
  <c r="L2237" i="3"/>
  <c r="V2238" i="3"/>
  <c r="U2238" i="3"/>
  <c r="T2238" i="3"/>
  <c r="S2238" i="3"/>
  <c r="R2238" i="3"/>
  <c r="O2238" i="3"/>
  <c r="L2238" i="3"/>
  <c r="V2239" i="3"/>
  <c r="U2239" i="3"/>
  <c r="T2239" i="3"/>
  <c r="S2239" i="3"/>
  <c r="R2239" i="3"/>
  <c r="O2239" i="3"/>
  <c r="L2239" i="3"/>
  <c r="V2240" i="3"/>
  <c r="U2240" i="3"/>
  <c r="T2240" i="3"/>
  <c r="S2240" i="3"/>
  <c r="R2240" i="3"/>
  <c r="O2240" i="3"/>
  <c r="L2240" i="3"/>
  <c r="V2241" i="3"/>
  <c r="U2241" i="3"/>
  <c r="T2241" i="3"/>
  <c r="S2241" i="3"/>
  <c r="R2241" i="3"/>
  <c r="O2241" i="3"/>
  <c r="L2241" i="3"/>
  <c r="V2242" i="3"/>
  <c r="U2242" i="3"/>
  <c r="T2242" i="3"/>
  <c r="S2242" i="3"/>
  <c r="R2242" i="3"/>
  <c r="O2242" i="3"/>
  <c r="L2242" i="3"/>
  <c r="V2244" i="3"/>
  <c r="U2244" i="3"/>
  <c r="T2244" i="3"/>
  <c r="S2244" i="3"/>
  <c r="O2244" i="3"/>
  <c r="R2244" i="3" s="1"/>
  <c r="L2244" i="3"/>
  <c r="V2245" i="3"/>
  <c r="U2245" i="3"/>
  <c r="T2245" i="3"/>
  <c r="S2245" i="3"/>
  <c r="O2245" i="3"/>
  <c r="R2245" i="3" s="1"/>
  <c r="L2245" i="3"/>
  <c r="V2246" i="3"/>
  <c r="U2246" i="3"/>
  <c r="T2246" i="3"/>
  <c r="S2246" i="3"/>
  <c r="O2246" i="3"/>
  <c r="R2246" i="3" s="1"/>
  <c r="L2246" i="3"/>
  <c r="V2220" i="3"/>
  <c r="U2220" i="3"/>
  <c r="T2220" i="3"/>
  <c r="S2220" i="3"/>
  <c r="R2220" i="3"/>
  <c r="O2220" i="3"/>
  <c r="L2220" i="3"/>
  <c r="V2221" i="3"/>
  <c r="U2221" i="3"/>
  <c r="T2221" i="3"/>
  <c r="S2221" i="3"/>
  <c r="R2221" i="3"/>
  <c r="O2221" i="3"/>
  <c r="L2221" i="3"/>
  <c r="V2222" i="3"/>
  <c r="U2222" i="3"/>
  <c r="T2222" i="3"/>
  <c r="S2222" i="3"/>
  <c r="R2222" i="3"/>
  <c r="O2222" i="3"/>
  <c r="L2222" i="3"/>
  <c r="V2223" i="3"/>
  <c r="U2223" i="3"/>
  <c r="T2223" i="3"/>
  <c r="S2223" i="3"/>
  <c r="R2223" i="3"/>
  <c r="O2223" i="3"/>
  <c r="L2223" i="3"/>
  <c r="V2224" i="3"/>
  <c r="U2224" i="3"/>
  <c r="T2224" i="3"/>
  <c r="S2224" i="3"/>
  <c r="R2224" i="3"/>
  <c r="O2224" i="3"/>
  <c r="L2224" i="3"/>
  <c r="V2225" i="3"/>
  <c r="U2225" i="3"/>
  <c r="T2225" i="3"/>
  <c r="S2225" i="3"/>
  <c r="R2225" i="3"/>
  <c r="O2225" i="3"/>
  <c r="L2225" i="3"/>
  <c r="V2226" i="3"/>
  <c r="U2226" i="3"/>
  <c r="T2226" i="3"/>
  <c r="S2226" i="3"/>
  <c r="R2226" i="3"/>
  <c r="O2226" i="3"/>
  <c r="L2226" i="3"/>
  <c r="V2227" i="3"/>
  <c r="U2227" i="3"/>
  <c r="T2227" i="3"/>
  <c r="S2227" i="3"/>
  <c r="R2227" i="3"/>
  <c r="O2227" i="3"/>
  <c r="L2227" i="3"/>
  <c r="V2228" i="3"/>
  <c r="U2228" i="3"/>
  <c r="T2228" i="3"/>
  <c r="S2228" i="3"/>
  <c r="R2228" i="3"/>
  <c r="O2228" i="3"/>
  <c r="L2228" i="3"/>
  <c r="V2229" i="3"/>
  <c r="U2229" i="3"/>
  <c r="T2229" i="3"/>
  <c r="S2229" i="3"/>
  <c r="R2229" i="3"/>
  <c r="O2229" i="3"/>
  <c r="L2229" i="3"/>
  <c r="V2230" i="3"/>
  <c r="U2230" i="3"/>
  <c r="T2230" i="3"/>
  <c r="S2230" i="3"/>
  <c r="R2230" i="3"/>
  <c r="O2230" i="3"/>
  <c r="L2230" i="3"/>
  <c r="V2231" i="3"/>
  <c r="U2231" i="3"/>
  <c r="T2231" i="3"/>
  <c r="S2231" i="3"/>
  <c r="R2231" i="3"/>
  <c r="O2231" i="3"/>
  <c r="L2231" i="3"/>
  <c r="V2232" i="3"/>
  <c r="U2232" i="3"/>
  <c r="T2232" i="3"/>
  <c r="S2232" i="3"/>
  <c r="R2232" i="3"/>
  <c r="O2232" i="3"/>
  <c r="L2232" i="3"/>
  <c r="V2233" i="3"/>
  <c r="U2233" i="3"/>
  <c r="T2233" i="3"/>
  <c r="S2233" i="3"/>
  <c r="R2233" i="3"/>
  <c r="O2233" i="3"/>
  <c r="L2233" i="3"/>
  <c r="V2234" i="3"/>
  <c r="U2234" i="3"/>
  <c r="T2234" i="3"/>
  <c r="S2234" i="3"/>
  <c r="R2234" i="3"/>
  <c r="O2234" i="3"/>
  <c r="L2234" i="3"/>
  <c r="V2235" i="3"/>
  <c r="U2235" i="3"/>
  <c r="T2235" i="3"/>
  <c r="S2235" i="3"/>
  <c r="R2235" i="3"/>
  <c r="O2235" i="3"/>
  <c r="L2235" i="3"/>
  <c r="V2236" i="3"/>
  <c r="U2236" i="3"/>
  <c r="T2236" i="3"/>
  <c r="S2236" i="3"/>
  <c r="R2236" i="3"/>
  <c r="O2236" i="3"/>
  <c r="L2236" i="3"/>
  <c r="V2262" i="3"/>
  <c r="U2262" i="3"/>
  <c r="T2262" i="3"/>
  <c r="S2262" i="3"/>
  <c r="R2262" i="3"/>
  <c r="O2262" i="3"/>
  <c r="L2262" i="3"/>
  <c r="V2263" i="3"/>
  <c r="U2263" i="3"/>
  <c r="T2263" i="3"/>
  <c r="S2263" i="3"/>
  <c r="R2263" i="3"/>
  <c r="O2263" i="3"/>
  <c r="L2263" i="3"/>
  <c r="V2264" i="3"/>
  <c r="U2264" i="3"/>
  <c r="T2264" i="3"/>
  <c r="S2264" i="3"/>
  <c r="R2264" i="3"/>
  <c r="O2264" i="3"/>
  <c r="L2264" i="3"/>
  <c r="V2265" i="3"/>
  <c r="U2265" i="3"/>
  <c r="T2265" i="3"/>
  <c r="S2265" i="3"/>
  <c r="R2265" i="3"/>
  <c r="O2265" i="3"/>
  <c r="L2265" i="3"/>
  <c r="V2266" i="3"/>
  <c r="U2266" i="3"/>
  <c r="T2266" i="3"/>
  <c r="S2266" i="3"/>
  <c r="R2266" i="3"/>
  <c r="O2266" i="3"/>
  <c r="L2266" i="3"/>
  <c r="V2267" i="3"/>
  <c r="U2267" i="3"/>
  <c r="T2267" i="3"/>
  <c r="S2267" i="3"/>
  <c r="R2267" i="3"/>
  <c r="O2267" i="3"/>
  <c r="L2267" i="3"/>
  <c r="V2243" i="3"/>
  <c r="U2243" i="3"/>
  <c r="T2243" i="3"/>
  <c r="S2243" i="3"/>
  <c r="R2243" i="3"/>
  <c r="O2243" i="3"/>
  <c r="L2243" i="3"/>
  <c r="V2268" i="3"/>
  <c r="U2268" i="3"/>
  <c r="T2268" i="3"/>
  <c r="S2268" i="3"/>
  <c r="R2268" i="3"/>
  <c r="O2268" i="3"/>
  <c r="L2268" i="3"/>
  <c r="V2269" i="3"/>
  <c r="U2269" i="3"/>
  <c r="T2269" i="3"/>
  <c r="S2269" i="3"/>
  <c r="R2269" i="3"/>
  <c r="O2269" i="3"/>
  <c r="L2269" i="3"/>
  <c r="V2270" i="3"/>
  <c r="U2270" i="3"/>
  <c r="T2270" i="3"/>
  <c r="S2270" i="3"/>
  <c r="R2270" i="3"/>
  <c r="O2270" i="3"/>
  <c r="L2270" i="3"/>
  <c r="V2271" i="3"/>
  <c r="U2271" i="3"/>
  <c r="T2271" i="3"/>
  <c r="S2271" i="3"/>
  <c r="R2271" i="3"/>
  <c r="O2271" i="3"/>
  <c r="L2271" i="3"/>
  <c r="V2247" i="3"/>
  <c r="U2247" i="3"/>
  <c r="T2247" i="3"/>
  <c r="S2247" i="3"/>
  <c r="R2247" i="3"/>
  <c r="O2247" i="3"/>
  <c r="L2247" i="3"/>
  <c r="V2248" i="3"/>
  <c r="U2248" i="3"/>
  <c r="T2248" i="3"/>
  <c r="S2248" i="3"/>
  <c r="R2248" i="3"/>
  <c r="O2248" i="3"/>
  <c r="L2248" i="3"/>
  <c r="V2249" i="3"/>
  <c r="U2249" i="3"/>
  <c r="T2249" i="3"/>
  <c r="S2249" i="3"/>
  <c r="R2249" i="3"/>
  <c r="O2249" i="3"/>
  <c r="L2249" i="3"/>
  <c r="V2250" i="3"/>
  <c r="U2250" i="3"/>
  <c r="T2250" i="3"/>
  <c r="S2250" i="3"/>
  <c r="R2250" i="3"/>
  <c r="O2250" i="3"/>
  <c r="L2250" i="3"/>
  <c r="V2251" i="3"/>
  <c r="U2251" i="3"/>
  <c r="T2251" i="3"/>
  <c r="S2251" i="3"/>
  <c r="R2251" i="3"/>
  <c r="O2251" i="3"/>
  <c r="L2251" i="3"/>
  <c r="V2252" i="3"/>
  <c r="U2252" i="3"/>
  <c r="T2252" i="3"/>
  <c r="S2252" i="3"/>
  <c r="R2252" i="3"/>
  <c r="O2252" i="3"/>
  <c r="L2252" i="3"/>
  <c r="V2253" i="3"/>
  <c r="U2253" i="3"/>
  <c r="T2253" i="3"/>
  <c r="S2253" i="3"/>
  <c r="R2253" i="3"/>
  <c r="O2253" i="3"/>
  <c r="L2253" i="3"/>
  <c r="V2254" i="3"/>
  <c r="U2254" i="3"/>
  <c r="T2254" i="3"/>
  <c r="S2254" i="3"/>
  <c r="R2254" i="3"/>
  <c r="O2254" i="3"/>
  <c r="L2254" i="3"/>
  <c r="V2255" i="3"/>
  <c r="U2255" i="3"/>
  <c r="T2255" i="3"/>
  <c r="S2255" i="3"/>
  <c r="R2255" i="3"/>
  <c r="O2255" i="3"/>
  <c r="L2255" i="3"/>
  <c r="V2256" i="3"/>
  <c r="U2256" i="3"/>
  <c r="T2256" i="3"/>
  <c r="S2256" i="3"/>
  <c r="R2256" i="3"/>
  <c r="O2256" i="3"/>
  <c r="L2256" i="3"/>
  <c r="V2257" i="3"/>
  <c r="U2257" i="3"/>
  <c r="T2257" i="3"/>
  <c r="S2257" i="3"/>
  <c r="R2257" i="3"/>
  <c r="O2257" i="3"/>
  <c r="L2257" i="3"/>
  <c r="V2258" i="3"/>
  <c r="U2258" i="3"/>
  <c r="T2258" i="3"/>
  <c r="S2258" i="3"/>
  <c r="R2258" i="3"/>
  <c r="O2258" i="3"/>
  <c r="L2258" i="3"/>
  <c r="V2259" i="3"/>
  <c r="U2259" i="3"/>
  <c r="T2259" i="3"/>
  <c r="S2259" i="3"/>
  <c r="R2259" i="3"/>
  <c r="O2259" i="3"/>
  <c r="L2259" i="3"/>
  <c r="V2260" i="3"/>
  <c r="U2260" i="3"/>
  <c r="T2260" i="3"/>
  <c r="S2260" i="3"/>
  <c r="R2260" i="3"/>
  <c r="O2260" i="3"/>
  <c r="L2260" i="3"/>
  <c r="V2261" i="3"/>
  <c r="U2261" i="3"/>
  <c r="T2261" i="3"/>
  <c r="S2261" i="3"/>
  <c r="R2261" i="3"/>
  <c r="O2261" i="3"/>
  <c r="L2261" i="3"/>
  <c r="V2288" i="3"/>
  <c r="U2288" i="3"/>
  <c r="T2288" i="3"/>
  <c r="S2288" i="3"/>
  <c r="R2288" i="3"/>
  <c r="O2288" i="3"/>
  <c r="L2288" i="3"/>
  <c r="V2289" i="3"/>
  <c r="U2289" i="3"/>
  <c r="T2289" i="3"/>
  <c r="S2289" i="3"/>
  <c r="R2289" i="3"/>
  <c r="O2289" i="3"/>
  <c r="L2289" i="3"/>
  <c r="V2290" i="3"/>
  <c r="U2290" i="3"/>
  <c r="T2290" i="3"/>
  <c r="S2290" i="3"/>
  <c r="R2290" i="3"/>
  <c r="O2290" i="3"/>
  <c r="L2290" i="3"/>
  <c r="V2291" i="3"/>
  <c r="U2291" i="3"/>
  <c r="T2291" i="3"/>
  <c r="S2291" i="3"/>
  <c r="R2291" i="3"/>
  <c r="O2291" i="3"/>
  <c r="L2291" i="3"/>
  <c r="V2292" i="3"/>
  <c r="U2292" i="3"/>
  <c r="T2292" i="3"/>
  <c r="S2292" i="3"/>
  <c r="R2292" i="3"/>
  <c r="O2292" i="3"/>
  <c r="L2292" i="3"/>
  <c r="V2293" i="3"/>
  <c r="U2293" i="3"/>
  <c r="T2293" i="3"/>
  <c r="S2293" i="3"/>
  <c r="R2293" i="3"/>
  <c r="O2293" i="3"/>
  <c r="L2293" i="3"/>
  <c r="V2294" i="3"/>
  <c r="U2294" i="3"/>
  <c r="T2294" i="3"/>
  <c r="S2294" i="3"/>
  <c r="R2294" i="3"/>
  <c r="O2294" i="3"/>
  <c r="L2294" i="3"/>
  <c r="V2295" i="3"/>
  <c r="U2295" i="3"/>
  <c r="T2295" i="3"/>
  <c r="S2295" i="3"/>
  <c r="R2295" i="3"/>
  <c r="O2295" i="3"/>
  <c r="L2295" i="3"/>
  <c r="V2296" i="3"/>
  <c r="U2296" i="3"/>
  <c r="T2296" i="3"/>
  <c r="S2296" i="3"/>
  <c r="O2296" i="3"/>
  <c r="R2296" i="3" s="1"/>
  <c r="L2296" i="3"/>
  <c r="V2297" i="3"/>
  <c r="U2297" i="3"/>
  <c r="T2297" i="3"/>
  <c r="S2297" i="3"/>
  <c r="R2297" i="3"/>
  <c r="O2297" i="3"/>
  <c r="L2297" i="3"/>
  <c r="V2272" i="3"/>
  <c r="U2272" i="3"/>
  <c r="T2272" i="3"/>
  <c r="S2272" i="3"/>
  <c r="R2272" i="3"/>
  <c r="O2272" i="3"/>
  <c r="L2272" i="3"/>
  <c r="V2273" i="3"/>
  <c r="U2273" i="3"/>
  <c r="T2273" i="3"/>
  <c r="S2273" i="3"/>
  <c r="R2273" i="3"/>
  <c r="O2273" i="3"/>
  <c r="L2273" i="3"/>
  <c r="V2274" i="3"/>
  <c r="U2274" i="3"/>
  <c r="T2274" i="3"/>
  <c r="S2274" i="3"/>
  <c r="R2274" i="3"/>
  <c r="O2274" i="3"/>
  <c r="L2274" i="3"/>
  <c r="V2275" i="3"/>
  <c r="U2275" i="3"/>
  <c r="T2275" i="3"/>
  <c r="S2275" i="3"/>
  <c r="R2275" i="3"/>
  <c r="O2275" i="3"/>
  <c r="L2275" i="3"/>
  <c r="V2276" i="3"/>
  <c r="U2276" i="3"/>
  <c r="T2276" i="3"/>
  <c r="S2276" i="3"/>
  <c r="R2276" i="3"/>
  <c r="O2276" i="3"/>
  <c r="L2276" i="3"/>
  <c r="V2277" i="3"/>
  <c r="U2277" i="3"/>
  <c r="T2277" i="3"/>
  <c r="S2277" i="3"/>
  <c r="R2277" i="3"/>
  <c r="O2277" i="3"/>
  <c r="L2277" i="3"/>
  <c r="V2278" i="3"/>
  <c r="U2278" i="3"/>
  <c r="T2278" i="3"/>
  <c r="S2278" i="3"/>
  <c r="R2278" i="3"/>
  <c r="O2278" i="3"/>
  <c r="L2278" i="3"/>
  <c r="V2279" i="3"/>
  <c r="U2279" i="3"/>
  <c r="T2279" i="3"/>
  <c r="S2279" i="3"/>
  <c r="R2279" i="3"/>
  <c r="O2279" i="3"/>
  <c r="L2279" i="3"/>
  <c r="V2280" i="3"/>
  <c r="U2280" i="3"/>
  <c r="T2280" i="3"/>
  <c r="S2280" i="3"/>
  <c r="R2280" i="3"/>
  <c r="O2280" i="3"/>
  <c r="L2280" i="3"/>
  <c r="V2281" i="3"/>
  <c r="U2281" i="3"/>
  <c r="T2281" i="3"/>
  <c r="S2281" i="3"/>
  <c r="R2281" i="3"/>
  <c r="O2281" i="3"/>
  <c r="L2281" i="3"/>
  <c r="V2282" i="3"/>
  <c r="U2282" i="3"/>
  <c r="T2282" i="3"/>
  <c r="S2282" i="3"/>
  <c r="R2282" i="3"/>
  <c r="O2282" i="3"/>
  <c r="L2282" i="3"/>
  <c r="V2283" i="3"/>
  <c r="U2283" i="3"/>
  <c r="T2283" i="3"/>
  <c r="S2283" i="3"/>
  <c r="R2283" i="3"/>
  <c r="O2283" i="3"/>
  <c r="L2283" i="3"/>
  <c r="V2284" i="3"/>
  <c r="U2284" i="3"/>
  <c r="T2284" i="3"/>
  <c r="S2284" i="3"/>
  <c r="R2284" i="3"/>
  <c r="O2284" i="3"/>
  <c r="L2284" i="3"/>
  <c r="V2285" i="3"/>
  <c r="U2285" i="3"/>
  <c r="T2285" i="3"/>
  <c r="S2285" i="3"/>
  <c r="R2285" i="3"/>
  <c r="O2285" i="3"/>
  <c r="L2285" i="3"/>
  <c r="V2286" i="3"/>
  <c r="U2286" i="3"/>
  <c r="T2286" i="3"/>
  <c r="S2286" i="3"/>
  <c r="R2286" i="3"/>
  <c r="O2286" i="3"/>
  <c r="L2286" i="3"/>
  <c r="V2287" i="3"/>
  <c r="U2287" i="3"/>
  <c r="T2287" i="3"/>
  <c r="S2287" i="3"/>
  <c r="R2287" i="3"/>
  <c r="O2287" i="3"/>
  <c r="L2287" i="3"/>
  <c r="V2313" i="3"/>
  <c r="U2313" i="3"/>
  <c r="T2313" i="3"/>
  <c r="S2313" i="3"/>
  <c r="R2313" i="3"/>
  <c r="O2313" i="3"/>
  <c r="L2313" i="3"/>
  <c r="V2314" i="3"/>
  <c r="U2314" i="3"/>
  <c r="T2314" i="3"/>
  <c r="S2314" i="3"/>
  <c r="R2314" i="3"/>
  <c r="O2314" i="3"/>
  <c r="L2314" i="3"/>
  <c r="V2315" i="3"/>
  <c r="U2315" i="3"/>
  <c r="T2315" i="3"/>
  <c r="S2315" i="3"/>
  <c r="R2315" i="3"/>
  <c r="O2315" i="3"/>
  <c r="L2315" i="3"/>
  <c r="V2316" i="3"/>
  <c r="U2316" i="3"/>
  <c r="T2316" i="3"/>
  <c r="S2316" i="3"/>
  <c r="R2316" i="3"/>
  <c r="O2316" i="3"/>
  <c r="L2316" i="3"/>
  <c r="V2317" i="3"/>
  <c r="U2317" i="3"/>
  <c r="T2317" i="3"/>
  <c r="S2317" i="3"/>
  <c r="R2317" i="3"/>
  <c r="O2317" i="3"/>
  <c r="L2317" i="3"/>
  <c r="V2318" i="3"/>
  <c r="U2318" i="3"/>
  <c r="T2318" i="3"/>
  <c r="S2318" i="3"/>
  <c r="R2318" i="3"/>
  <c r="O2318" i="3"/>
  <c r="L2318" i="3"/>
  <c r="V2319" i="3"/>
  <c r="U2319" i="3"/>
  <c r="T2319" i="3"/>
  <c r="S2319" i="3"/>
  <c r="R2319" i="3"/>
  <c r="O2319" i="3"/>
  <c r="L2319" i="3"/>
  <c r="V2320" i="3"/>
  <c r="U2320" i="3"/>
  <c r="T2320" i="3"/>
  <c r="S2320" i="3"/>
  <c r="R2320" i="3"/>
  <c r="O2320" i="3"/>
  <c r="L2320" i="3"/>
  <c r="V2321" i="3"/>
  <c r="U2321" i="3"/>
  <c r="T2321" i="3"/>
  <c r="S2321" i="3"/>
  <c r="R2321" i="3"/>
  <c r="O2321" i="3"/>
  <c r="L2321" i="3"/>
  <c r="V2322" i="3"/>
  <c r="U2322" i="3"/>
  <c r="T2322" i="3"/>
  <c r="S2322" i="3"/>
  <c r="R2322" i="3"/>
  <c r="O2322" i="3"/>
  <c r="L2322" i="3"/>
  <c r="V2323" i="3"/>
  <c r="U2323" i="3"/>
  <c r="T2323" i="3"/>
  <c r="S2323" i="3"/>
  <c r="R2323" i="3"/>
  <c r="O2323" i="3"/>
  <c r="L2323" i="3"/>
  <c r="V2324" i="3"/>
  <c r="U2324" i="3"/>
  <c r="T2324" i="3"/>
  <c r="S2324" i="3"/>
  <c r="R2324" i="3"/>
  <c r="O2324" i="3"/>
  <c r="L2324" i="3"/>
  <c r="V2325" i="3"/>
  <c r="U2325" i="3"/>
  <c r="T2325" i="3"/>
  <c r="S2325" i="3"/>
  <c r="R2325" i="3"/>
  <c r="O2325" i="3"/>
  <c r="L2325" i="3"/>
  <c r="V2298" i="3"/>
  <c r="U2298" i="3"/>
  <c r="T2298" i="3"/>
  <c r="S2298" i="3"/>
  <c r="R2298" i="3"/>
  <c r="O2298" i="3"/>
  <c r="L2298" i="3"/>
  <c r="V2299" i="3"/>
  <c r="U2299" i="3"/>
  <c r="T2299" i="3"/>
  <c r="S2299" i="3"/>
  <c r="R2299" i="3"/>
  <c r="O2299" i="3"/>
  <c r="L2299" i="3"/>
  <c r="V2300" i="3"/>
  <c r="U2300" i="3"/>
  <c r="T2300" i="3"/>
  <c r="S2300" i="3"/>
  <c r="R2300" i="3"/>
  <c r="O2300" i="3"/>
  <c r="L2300" i="3"/>
  <c r="V2301" i="3"/>
  <c r="U2301" i="3"/>
  <c r="T2301" i="3"/>
  <c r="S2301" i="3"/>
  <c r="R2301" i="3"/>
  <c r="O2301" i="3"/>
  <c r="L2301" i="3"/>
  <c r="V2302" i="3"/>
  <c r="U2302" i="3"/>
  <c r="T2302" i="3"/>
  <c r="S2302" i="3"/>
  <c r="R2302" i="3"/>
  <c r="O2302" i="3"/>
  <c r="L2302" i="3"/>
  <c r="V2303" i="3"/>
  <c r="U2303" i="3"/>
  <c r="T2303" i="3"/>
  <c r="S2303" i="3"/>
  <c r="R2303" i="3"/>
  <c r="O2303" i="3"/>
  <c r="L2303" i="3"/>
  <c r="V2304" i="3"/>
  <c r="U2304" i="3"/>
  <c r="T2304" i="3"/>
  <c r="S2304" i="3"/>
  <c r="R2304" i="3"/>
  <c r="O2304" i="3"/>
  <c r="L2304" i="3"/>
  <c r="V2305" i="3"/>
  <c r="U2305" i="3"/>
  <c r="T2305" i="3"/>
  <c r="S2305" i="3"/>
  <c r="R2305" i="3"/>
  <c r="O2305" i="3"/>
  <c r="L2305" i="3"/>
  <c r="V2306" i="3"/>
  <c r="U2306" i="3"/>
  <c r="T2306" i="3"/>
  <c r="S2306" i="3"/>
  <c r="R2306" i="3"/>
  <c r="O2306" i="3"/>
  <c r="L2306" i="3"/>
  <c r="V2307" i="3"/>
  <c r="U2307" i="3"/>
  <c r="T2307" i="3"/>
  <c r="S2307" i="3"/>
  <c r="R2307" i="3"/>
  <c r="O2307" i="3"/>
  <c r="L2307" i="3"/>
  <c r="V2308" i="3"/>
  <c r="U2308" i="3"/>
  <c r="T2308" i="3"/>
  <c r="S2308" i="3"/>
  <c r="R2308" i="3"/>
  <c r="O2308" i="3"/>
  <c r="L2308" i="3"/>
  <c r="V2309" i="3"/>
  <c r="U2309" i="3"/>
  <c r="T2309" i="3"/>
  <c r="S2309" i="3"/>
  <c r="R2309" i="3"/>
  <c r="O2309" i="3"/>
  <c r="L2309" i="3"/>
  <c r="V2310" i="3"/>
  <c r="U2310" i="3"/>
  <c r="T2310" i="3"/>
  <c r="S2310" i="3"/>
  <c r="R2310" i="3"/>
  <c r="O2310" i="3"/>
  <c r="L2310" i="3"/>
  <c r="V2311" i="3"/>
  <c r="U2311" i="3"/>
  <c r="T2311" i="3"/>
  <c r="S2311" i="3"/>
  <c r="R2311" i="3"/>
  <c r="O2311" i="3"/>
  <c r="L2311" i="3"/>
  <c r="V2312" i="3"/>
  <c r="U2312" i="3"/>
  <c r="T2312" i="3"/>
  <c r="S2312" i="3"/>
  <c r="R2312" i="3"/>
  <c r="O2312" i="3"/>
  <c r="L2312" i="3"/>
  <c r="V2339" i="3"/>
  <c r="U2339" i="3"/>
  <c r="T2339" i="3"/>
  <c r="S2339" i="3"/>
  <c r="R2339" i="3"/>
  <c r="O2339" i="3"/>
  <c r="L2339" i="3"/>
  <c r="V2340" i="3"/>
  <c r="U2340" i="3"/>
  <c r="T2340" i="3"/>
  <c r="S2340" i="3"/>
  <c r="R2340" i="3"/>
  <c r="O2340" i="3"/>
  <c r="L2340" i="3"/>
  <c r="V2341" i="3"/>
  <c r="U2341" i="3"/>
  <c r="T2341" i="3"/>
  <c r="S2341" i="3"/>
  <c r="R2341" i="3"/>
  <c r="O2341" i="3"/>
  <c r="L2341" i="3"/>
  <c r="V2342" i="3"/>
  <c r="U2342" i="3"/>
  <c r="T2342" i="3"/>
  <c r="S2342" i="3"/>
  <c r="R2342" i="3"/>
  <c r="O2342" i="3"/>
  <c r="L2342" i="3"/>
  <c r="V2343" i="3"/>
  <c r="U2343" i="3"/>
  <c r="T2343" i="3"/>
  <c r="S2343" i="3"/>
  <c r="R2343" i="3"/>
  <c r="O2343" i="3"/>
  <c r="L2343" i="3"/>
  <c r="V2344" i="3"/>
  <c r="U2344" i="3"/>
  <c r="T2344" i="3"/>
  <c r="S2344" i="3"/>
  <c r="R2344" i="3"/>
  <c r="O2344" i="3"/>
  <c r="L2344" i="3"/>
  <c r="V2345" i="3"/>
  <c r="U2345" i="3"/>
  <c r="T2345" i="3"/>
  <c r="S2345" i="3"/>
  <c r="R2345" i="3"/>
  <c r="O2345" i="3"/>
  <c r="L2345" i="3"/>
  <c r="V2346" i="3"/>
  <c r="U2346" i="3"/>
  <c r="T2346" i="3"/>
  <c r="S2346" i="3"/>
  <c r="R2346" i="3"/>
  <c r="O2346" i="3"/>
  <c r="L2346" i="3"/>
  <c r="V2347" i="3"/>
  <c r="U2347" i="3"/>
  <c r="T2347" i="3"/>
  <c r="S2347" i="3"/>
  <c r="R2347" i="3"/>
  <c r="O2347" i="3"/>
  <c r="L2347" i="3"/>
  <c r="V2348" i="3"/>
  <c r="U2348" i="3"/>
  <c r="T2348" i="3"/>
  <c r="S2348" i="3"/>
  <c r="R2348" i="3"/>
  <c r="O2348" i="3"/>
  <c r="L2348" i="3"/>
  <c r="V2349" i="3"/>
  <c r="U2349" i="3"/>
  <c r="T2349" i="3"/>
  <c r="S2349" i="3"/>
  <c r="R2349" i="3"/>
  <c r="O2349" i="3"/>
  <c r="L2349" i="3"/>
  <c r="V2350" i="3"/>
  <c r="U2350" i="3"/>
  <c r="T2350" i="3"/>
  <c r="S2350" i="3"/>
  <c r="R2350" i="3"/>
  <c r="O2350" i="3"/>
  <c r="L2350" i="3"/>
  <c r="V2351" i="3"/>
  <c r="U2351" i="3"/>
  <c r="T2351" i="3"/>
  <c r="S2351" i="3"/>
  <c r="R2351" i="3"/>
  <c r="O2351" i="3"/>
  <c r="L2351" i="3"/>
  <c r="V2352" i="3"/>
  <c r="U2352" i="3"/>
  <c r="T2352" i="3"/>
  <c r="S2352" i="3"/>
  <c r="R2352" i="3"/>
  <c r="O2352" i="3"/>
  <c r="L2352" i="3"/>
  <c r="V2326" i="3"/>
  <c r="U2326" i="3"/>
  <c r="T2326" i="3"/>
  <c r="S2326" i="3"/>
  <c r="O2326" i="3"/>
  <c r="R2326" i="3" s="1"/>
  <c r="L2326" i="3"/>
  <c r="V2327" i="3"/>
  <c r="U2327" i="3"/>
  <c r="T2327" i="3"/>
  <c r="S2327" i="3"/>
  <c r="R2327" i="3"/>
  <c r="O2327" i="3"/>
  <c r="L2327" i="3"/>
  <c r="V2328" i="3"/>
  <c r="U2328" i="3"/>
  <c r="T2328" i="3"/>
  <c r="S2328" i="3"/>
  <c r="R2328" i="3"/>
  <c r="O2328" i="3"/>
  <c r="L2328" i="3"/>
  <c r="V2329" i="3"/>
  <c r="U2329" i="3"/>
  <c r="T2329" i="3"/>
  <c r="S2329" i="3"/>
  <c r="R2329" i="3"/>
  <c r="O2329" i="3"/>
  <c r="L2329" i="3"/>
  <c r="V2330" i="3"/>
  <c r="U2330" i="3"/>
  <c r="T2330" i="3"/>
  <c r="S2330" i="3"/>
  <c r="R2330" i="3"/>
  <c r="O2330" i="3"/>
  <c r="L2330" i="3"/>
  <c r="V2331" i="3"/>
  <c r="U2331" i="3"/>
  <c r="T2331" i="3"/>
  <c r="S2331" i="3"/>
  <c r="R2331" i="3"/>
  <c r="O2331" i="3"/>
  <c r="L2331" i="3"/>
  <c r="V2332" i="3"/>
  <c r="U2332" i="3"/>
  <c r="T2332" i="3"/>
  <c r="S2332" i="3"/>
  <c r="R2332" i="3"/>
  <c r="O2332" i="3"/>
  <c r="L2332" i="3"/>
  <c r="V2333" i="3"/>
  <c r="U2333" i="3"/>
  <c r="T2333" i="3"/>
  <c r="S2333" i="3"/>
  <c r="R2333" i="3"/>
  <c r="O2333" i="3"/>
  <c r="L2333" i="3"/>
  <c r="V2334" i="3"/>
  <c r="U2334" i="3"/>
  <c r="T2334" i="3"/>
  <c r="S2334" i="3"/>
  <c r="R2334" i="3"/>
  <c r="O2334" i="3"/>
  <c r="L2334" i="3"/>
  <c r="V2335" i="3"/>
  <c r="U2335" i="3"/>
  <c r="T2335" i="3"/>
  <c r="S2335" i="3"/>
  <c r="R2335" i="3"/>
  <c r="O2335" i="3"/>
  <c r="L2335" i="3"/>
  <c r="V2336" i="3"/>
  <c r="U2336" i="3"/>
  <c r="T2336" i="3"/>
  <c r="S2336" i="3"/>
  <c r="R2336" i="3"/>
  <c r="O2336" i="3"/>
  <c r="L2336" i="3"/>
  <c r="V2337" i="3"/>
  <c r="U2337" i="3"/>
  <c r="T2337" i="3"/>
  <c r="S2337" i="3"/>
  <c r="R2337" i="3"/>
  <c r="O2337" i="3"/>
  <c r="L2337" i="3"/>
  <c r="V2338" i="3"/>
  <c r="U2338" i="3"/>
  <c r="T2338" i="3"/>
  <c r="S2338" i="3"/>
  <c r="R2338" i="3"/>
  <c r="O2338" i="3"/>
  <c r="L2338" i="3"/>
  <c r="V2366" i="3"/>
  <c r="U2366" i="3"/>
  <c r="T2366" i="3"/>
  <c r="S2366" i="3"/>
  <c r="R2366" i="3"/>
  <c r="O2366" i="3"/>
  <c r="L2366" i="3"/>
  <c r="V2367" i="3"/>
  <c r="U2367" i="3"/>
  <c r="T2367" i="3"/>
  <c r="S2367" i="3"/>
  <c r="R2367" i="3"/>
  <c r="O2367" i="3"/>
  <c r="L2367" i="3"/>
  <c r="V2368" i="3"/>
  <c r="U2368" i="3"/>
  <c r="T2368" i="3"/>
  <c r="S2368" i="3"/>
  <c r="O2368" i="3"/>
  <c r="R2368" i="3" s="1"/>
  <c r="L2368" i="3"/>
  <c r="V2369" i="3"/>
  <c r="U2369" i="3"/>
  <c r="T2369" i="3"/>
  <c r="S2369" i="3"/>
  <c r="R2369" i="3"/>
  <c r="O2369" i="3"/>
  <c r="L2369" i="3"/>
  <c r="V2370" i="3"/>
  <c r="U2370" i="3"/>
  <c r="T2370" i="3"/>
  <c r="S2370" i="3"/>
  <c r="R2370" i="3"/>
  <c r="O2370" i="3"/>
  <c r="L2370" i="3"/>
  <c r="V2371" i="3"/>
  <c r="U2371" i="3"/>
  <c r="T2371" i="3"/>
  <c r="S2371" i="3"/>
  <c r="R2371" i="3"/>
  <c r="O2371" i="3"/>
  <c r="L2371" i="3"/>
  <c r="V2372" i="3"/>
  <c r="U2372" i="3"/>
  <c r="T2372" i="3"/>
  <c r="S2372" i="3"/>
  <c r="R2372" i="3"/>
  <c r="O2372" i="3"/>
  <c r="L2372" i="3"/>
  <c r="V2353" i="3"/>
  <c r="U2353" i="3"/>
  <c r="T2353" i="3"/>
  <c r="S2353" i="3"/>
  <c r="R2353" i="3"/>
  <c r="O2353" i="3"/>
  <c r="L2353" i="3"/>
  <c r="V2354" i="3"/>
  <c r="U2354" i="3"/>
  <c r="T2354" i="3"/>
  <c r="S2354" i="3"/>
  <c r="R2354" i="3"/>
  <c r="O2354" i="3"/>
  <c r="L2354" i="3"/>
  <c r="V2355" i="3"/>
  <c r="U2355" i="3"/>
  <c r="T2355" i="3"/>
  <c r="S2355" i="3"/>
  <c r="R2355" i="3"/>
  <c r="O2355" i="3"/>
  <c r="L2355" i="3"/>
  <c r="V2356" i="3"/>
  <c r="U2356" i="3"/>
  <c r="T2356" i="3"/>
  <c r="S2356" i="3"/>
  <c r="O2356" i="3"/>
  <c r="R2356" i="3" s="1"/>
  <c r="L2356" i="3"/>
  <c r="V2357" i="3"/>
  <c r="U2357" i="3"/>
  <c r="T2357" i="3"/>
  <c r="S2357" i="3"/>
  <c r="R2357" i="3"/>
  <c r="O2357" i="3"/>
  <c r="L2357" i="3"/>
  <c r="V2358" i="3"/>
  <c r="U2358" i="3"/>
  <c r="T2358" i="3"/>
  <c r="S2358" i="3"/>
  <c r="R2358" i="3"/>
  <c r="O2358" i="3"/>
  <c r="L2358" i="3"/>
  <c r="V2359" i="3"/>
  <c r="U2359" i="3"/>
  <c r="T2359" i="3"/>
  <c r="S2359" i="3"/>
  <c r="R2359" i="3"/>
  <c r="O2359" i="3"/>
  <c r="L2359" i="3"/>
  <c r="V2360" i="3"/>
  <c r="U2360" i="3"/>
  <c r="T2360" i="3"/>
  <c r="S2360" i="3"/>
  <c r="R2360" i="3"/>
  <c r="O2360" i="3"/>
  <c r="L2360" i="3"/>
  <c r="V2361" i="3"/>
  <c r="U2361" i="3"/>
  <c r="T2361" i="3"/>
  <c r="S2361" i="3"/>
  <c r="R2361" i="3"/>
  <c r="O2361" i="3"/>
  <c r="L2361" i="3"/>
  <c r="V2362" i="3"/>
  <c r="U2362" i="3"/>
  <c r="T2362" i="3"/>
  <c r="S2362" i="3"/>
  <c r="R2362" i="3"/>
  <c r="O2362" i="3"/>
  <c r="L2362" i="3"/>
  <c r="V2363" i="3"/>
  <c r="U2363" i="3"/>
  <c r="T2363" i="3"/>
  <c r="S2363" i="3"/>
  <c r="R2363" i="3"/>
  <c r="O2363" i="3"/>
  <c r="L2363" i="3"/>
  <c r="V2364" i="3"/>
  <c r="U2364" i="3"/>
  <c r="T2364" i="3"/>
  <c r="S2364" i="3"/>
  <c r="R2364" i="3"/>
  <c r="O2364" i="3"/>
  <c r="L2364" i="3"/>
  <c r="V2365" i="3"/>
  <c r="U2365" i="3"/>
  <c r="T2365" i="3"/>
  <c r="S2365" i="3"/>
  <c r="R2365" i="3"/>
  <c r="O2365" i="3"/>
  <c r="L2365" i="3"/>
  <c r="V2386" i="3"/>
  <c r="U2386" i="3"/>
  <c r="T2386" i="3"/>
  <c r="S2386" i="3"/>
  <c r="R2386" i="3"/>
  <c r="O2386" i="3"/>
  <c r="L2386" i="3"/>
  <c r="V2387" i="3"/>
  <c r="U2387" i="3"/>
  <c r="T2387" i="3"/>
  <c r="S2387" i="3"/>
  <c r="R2387" i="3"/>
  <c r="O2387" i="3"/>
  <c r="L2387" i="3"/>
  <c r="V2388" i="3"/>
  <c r="U2388" i="3"/>
  <c r="T2388" i="3"/>
  <c r="S2388" i="3"/>
  <c r="R2388" i="3"/>
  <c r="O2388" i="3"/>
  <c r="L2388" i="3"/>
  <c r="V2389" i="3"/>
  <c r="U2389" i="3"/>
  <c r="T2389" i="3"/>
  <c r="S2389" i="3"/>
  <c r="R2389" i="3"/>
  <c r="O2389" i="3"/>
  <c r="L2389" i="3"/>
  <c r="V2390" i="3"/>
  <c r="U2390" i="3"/>
  <c r="T2390" i="3"/>
  <c r="S2390" i="3"/>
  <c r="R2390" i="3"/>
  <c r="O2390" i="3"/>
  <c r="L2390" i="3"/>
  <c r="V2391" i="3"/>
  <c r="U2391" i="3"/>
  <c r="T2391" i="3"/>
  <c r="S2391" i="3"/>
  <c r="R2391" i="3"/>
  <c r="O2391" i="3"/>
  <c r="L2391" i="3"/>
  <c r="V2392" i="3"/>
  <c r="U2392" i="3"/>
  <c r="T2392" i="3"/>
  <c r="S2392" i="3"/>
  <c r="R2392" i="3"/>
  <c r="O2392" i="3"/>
  <c r="L2392" i="3"/>
  <c r="V2393" i="3"/>
  <c r="U2393" i="3"/>
  <c r="T2393" i="3"/>
  <c r="S2393" i="3"/>
  <c r="R2393" i="3"/>
  <c r="O2393" i="3"/>
  <c r="L2393" i="3"/>
  <c r="V2373" i="3"/>
  <c r="U2373" i="3"/>
  <c r="T2373" i="3"/>
  <c r="S2373" i="3"/>
  <c r="R2373" i="3"/>
  <c r="O2373" i="3"/>
  <c r="L2373" i="3"/>
  <c r="V2374" i="3"/>
  <c r="U2374" i="3"/>
  <c r="T2374" i="3"/>
  <c r="S2374" i="3"/>
  <c r="R2374" i="3"/>
  <c r="O2374" i="3"/>
  <c r="L2374" i="3"/>
  <c r="V2375" i="3"/>
  <c r="U2375" i="3"/>
  <c r="T2375" i="3"/>
  <c r="S2375" i="3"/>
  <c r="R2375" i="3"/>
  <c r="O2375" i="3"/>
  <c r="L2375" i="3"/>
  <c r="V2376" i="3"/>
  <c r="U2376" i="3"/>
  <c r="T2376" i="3"/>
  <c r="S2376" i="3"/>
  <c r="R2376" i="3"/>
  <c r="O2376" i="3"/>
  <c r="L2376" i="3"/>
  <c r="V2377" i="3"/>
  <c r="U2377" i="3"/>
  <c r="T2377" i="3"/>
  <c r="S2377" i="3"/>
  <c r="R2377" i="3"/>
  <c r="O2377" i="3"/>
  <c r="L2377" i="3"/>
  <c r="V2378" i="3"/>
  <c r="U2378" i="3"/>
  <c r="T2378" i="3"/>
  <c r="S2378" i="3"/>
  <c r="R2378" i="3"/>
  <c r="O2378" i="3"/>
  <c r="L2378" i="3"/>
  <c r="V2379" i="3"/>
  <c r="U2379" i="3"/>
  <c r="T2379" i="3"/>
  <c r="S2379" i="3"/>
  <c r="O2379" i="3"/>
  <c r="R2379" i="3" s="1"/>
  <c r="L2379" i="3"/>
  <c r="V2380" i="3"/>
  <c r="U2380" i="3"/>
  <c r="T2380" i="3"/>
  <c r="S2380" i="3"/>
  <c r="R2380" i="3"/>
  <c r="O2380" i="3"/>
  <c r="L2380" i="3"/>
  <c r="V2381" i="3"/>
  <c r="U2381" i="3"/>
  <c r="T2381" i="3"/>
  <c r="S2381" i="3"/>
  <c r="R2381" i="3"/>
  <c r="O2381" i="3"/>
  <c r="L2381" i="3"/>
  <c r="V2382" i="3"/>
  <c r="U2382" i="3"/>
  <c r="T2382" i="3"/>
  <c r="S2382" i="3"/>
  <c r="R2382" i="3"/>
  <c r="O2382" i="3"/>
  <c r="L2382" i="3"/>
  <c r="V2383" i="3"/>
  <c r="U2383" i="3"/>
  <c r="T2383" i="3"/>
  <c r="S2383" i="3"/>
  <c r="R2383" i="3"/>
  <c r="O2383" i="3"/>
  <c r="L2383" i="3"/>
  <c r="V2384" i="3"/>
  <c r="U2384" i="3"/>
  <c r="T2384" i="3"/>
  <c r="S2384" i="3"/>
  <c r="R2384" i="3"/>
  <c r="O2384" i="3"/>
  <c r="L2384" i="3"/>
  <c r="V2385" i="3"/>
  <c r="U2385" i="3"/>
  <c r="T2385" i="3"/>
  <c r="S2385" i="3"/>
  <c r="O2385" i="3"/>
  <c r="R2385" i="3" s="1"/>
  <c r="L2385" i="3"/>
  <c r="V2412" i="3"/>
  <c r="U2412" i="3"/>
  <c r="T2412" i="3"/>
  <c r="S2412" i="3"/>
  <c r="R2412" i="3"/>
  <c r="O2412" i="3"/>
  <c r="L2412" i="3"/>
  <c r="V2413" i="3"/>
  <c r="U2413" i="3"/>
  <c r="T2413" i="3"/>
  <c r="S2413" i="3"/>
  <c r="R2413" i="3"/>
  <c r="O2413" i="3"/>
  <c r="L2413" i="3"/>
  <c r="V2414" i="3"/>
  <c r="U2414" i="3"/>
  <c r="T2414" i="3"/>
  <c r="S2414" i="3"/>
  <c r="R2414" i="3"/>
  <c r="O2414" i="3"/>
  <c r="L2414" i="3"/>
  <c r="V2415" i="3"/>
  <c r="U2415" i="3"/>
  <c r="T2415" i="3"/>
  <c r="S2415" i="3"/>
  <c r="R2415" i="3"/>
  <c r="O2415" i="3"/>
  <c r="L2415" i="3"/>
  <c r="V2416" i="3"/>
  <c r="U2416" i="3"/>
  <c r="T2416" i="3"/>
  <c r="S2416" i="3"/>
  <c r="R2416" i="3"/>
  <c r="O2416" i="3"/>
  <c r="L2416" i="3"/>
  <c r="V2417" i="3"/>
  <c r="U2417" i="3"/>
  <c r="T2417" i="3"/>
  <c r="S2417" i="3"/>
  <c r="O2417" i="3"/>
  <c r="R2417" i="3" s="1"/>
  <c r="L2417" i="3"/>
  <c r="V2418" i="3"/>
  <c r="U2418" i="3"/>
  <c r="T2418" i="3"/>
  <c r="S2418" i="3"/>
  <c r="R2418" i="3"/>
  <c r="O2418" i="3"/>
  <c r="L2418" i="3"/>
  <c r="V2419" i="3"/>
  <c r="U2419" i="3"/>
  <c r="T2419" i="3"/>
  <c r="S2419" i="3"/>
  <c r="O2419" i="3"/>
  <c r="R2419" i="3" s="1"/>
  <c r="L2419" i="3"/>
  <c r="V2420" i="3"/>
  <c r="U2420" i="3"/>
  <c r="T2420" i="3"/>
  <c r="S2420" i="3"/>
  <c r="O2420" i="3"/>
  <c r="R2420" i="3" s="1"/>
  <c r="L2420" i="3"/>
  <c r="V2421" i="3"/>
  <c r="U2421" i="3"/>
  <c r="T2421" i="3"/>
  <c r="S2421" i="3"/>
  <c r="R2421" i="3"/>
  <c r="O2421" i="3"/>
  <c r="L2421" i="3"/>
  <c r="V2394" i="3"/>
  <c r="U2394" i="3"/>
  <c r="T2394" i="3"/>
  <c r="S2394" i="3"/>
  <c r="R2394" i="3"/>
  <c r="O2394" i="3"/>
  <c r="L2394" i="3"/>
  <c r="V2395" i="3"/>
  <c r="U2395" i="3"/>
  <c r="T2395" i="3"/>
  <c r="S2395" i="3"/>
  <c r="R2395" i="3"/>
  <c r="O2395" i="3"/>
  <c r="L2395" i="3"/>
  <c r="V2396" i="3"/>
  <c r="U2396" i="3"/>
  <c r="T2396" i="3"/>
  <c r="S2396" i="3"/>
  <c r="R2396" i="3"/>
  <c r="O2396" i="3"/>
  <c r="L2396" i="3"/>
  <c r="V2397" i="3"/>
  <c r="U2397" i="3"/>
  <c r="T2397" i="3"/>
  <c r="S2397" i="3"/>
  <c r="R2397" i="3"/>
  <c r="O2397" i="3"/>
  <c r="L2397" i="3"/>
  <c r="V2398" i="3"/>
  <c r="U2398" i="3"/>
  <c r="T2398" i="3"/>
  <c r="S2398" i="3"/>
  <c r="R2398" i="3"/>
  <c r="O2398" i="3"/>
  <c r="L2398" i="3"/>
  <c r="V2399" i="3"/>
  <c r="U2399" i="3"/>
  <c r="T2399" i="3"/>
  <c r="S2399" i="3"/>
  <c r="R2399" i="3"/>
  <c r="O2399" i="3"/>
  <c r="L2399" i="3"/>
  <c r="V2400" i="3"/>
  <c r="U2400" i="3"/>
  <c r="T2400" i="3"/>
  <c r="S2400" i="3"/>
  <c r="R2400" i="3"/>
  <c r="O2400" i="3"/>
  <c r="L2400" i="3"/>
  <c r="V2401" i="3"/>
  <c r="U2401" i="3"/>
  <c r="T2401" i="3"/>
  <c r="S2401" i="3"/>
  <c r="R2401" i="3"/>
  <c r="O2401" i="3"/>
  <c r="L2401" i="3"/>
  <c r="V2402" i="3"/>
  <c r="U2402" i="3"/>
  <c r="T2402" i="3"/>
  <c r="S2402" i="3"/>
  <c r="R2402" i="3"/>
  <c r="O2402" i="3"/>
  <c r="L2402" i="3"/>
  <c r="V2403" i="3"/>
  <c r="U2403" i="3"/>
  <c r="T2403" i="3"/>
  <c r="S2403" i="3"/>
  <c r="O2403" i="3"/>
  <c r="R2403" i="3" s="1"/>
  <c r="L2403" i="3"/>
  <c r="V2404" i="3"/>
  <c r="U2404" i="3"/>
  <c r="T2404" i="3"/>
  <c r="S2404" i="3"/>
  <c r="R2404" i="3"/>
  <c r="O2404" i="3"/>
  <c r="L2404" i="3"/>
  <c r="V2405" i="3"/>
  <c r="U2405" i="3"/>
  <c r="T2405" i="3"/>
  <c r="S2405" i="3"/>
  <c r="R2405" i="3"/>
  <c r="O2405" i="3"/>
  <c r="L2405" i="3"/>
  <c r="V2406" i="3"/>
  <c r="U2406" i="3"/>
  <c r="T2406" i="3"/>
  <c r="S2406" i="3"/>
  <c r="R2406" i="3"/>
  <c r="O2406" i="3"/>
  <c r="L2406" i="3"/>
  <c r="V2407" i="3"/>
  <c r="U2407" i="3"/>
  <c r="T2407" i="3"/>
  <c r="S2407" i="3"/>
  <c r="R2407" i="3"/>
  <c r="O2407" i="3"/>
  <c r="L2407" i="3"/>
  <c r="V2408" i="3"/>
  <c r="U2408" i="3"/>
  <c r="T2408" i="3"/>
  <c r="S2408" i="3"/>
  <c r="O2408" i="3"/>
  <c r="R2408" i="3" s="1"/>
  <c r="L2408" i="3"/>
  <c r="V2409" i="3"/>
  <c r="U2409" i="3"/>
  <c r="T2409" i="3"/>
  <c r="S2409" i="3"/>
  <c r="R2409" i="3"/>
  <c r="O2409" i="3"/>
  <c r="L2409" i="3"/>
  <c r="V2410" i="3"/>
  <c r="U2410" i="3"/>
  <c r="T2410" i="3"/>
  <c r="S2410" i="3"/>
  <c r="R2410" i="3"/>
  <c r="O2410" i="3"/>
  <c r="L2410" i="3"/>
  <c r="V2411" i="3"/>
  <c r="U2411" i="3"/>
  <c r="T2411" i="3"/>
  <c r="S2411" i="3"/>
  <c r="O2411" i="3"/>
  <c r="R2411" i="3" s="1"/>
  <c r="L2411" i="3"/>
  <c r="V2442" i="3"/>
  <c r="U2442" i="3"/>
  <c r="T2442" i="3"/>
  <c r="S2442" i="3"/>
  <c r="O2442" i="3"/>
  <c r="R2442" i="3" s="1"/>
  <c r="L2442" i="3"/>
  <c r="V2443" i="3"/>
  <c r="U2443" i="3"/>
  <c r="T2443" i="3"/>
  <c r="S2443" i="3"/>
  <c r="R2443" i="3"/>
  <c r="O2443" i="3"/>
  <c r="L2443" i="3"/>
  <c r="V2444" i="3"/>
  <c r="U2444" i="3"/>
  <c r="T2444" i="3"/>
  <c r="S2444" i="3"/>
  <c r="R2444" i="3"/>
  <c r="O2444" i="3"/>
  <c r="L2444" i="3"/>
  <c r="V2445" i="3"/>
  <c r="U2445" i="3"/>
  <c r="T2445" i="3"/>
  <c r="S2445" i="3"/>
  <c r="R2445" i="3"/>
  <c r="O2445" i="3"/>
  <c r="L2445" i="3"/>
  <c r="V2446" i="3"/>
  <c r="U2446" i="3"/>
  <c r="T2446" i="3"/>
  <c r="S2446" i="3"/>
  <c r="R2446" i="3"/>
  <c r="O2446" i="3"/>
  <c r="L2446" i="3"/>
  <c r="V2447" i="3"/>
  <c r="U2447" i="3"/>
  <c r="T2447" i="3"/>
  <c r="S2447" i="3"/>
  <c r="R2447" i="3"/>
  <c r="O2447" i="3"/>
  <c r="L2447" i="3"/>
  <c r="V2448" i="3"/>
  <c r="U2448" i="3"/>
  <c r="T2448" i="3"/>
  <c r="S2448" i="3"/>
  <c r="R2448" i="3"/>
  <c r="O2448" i="3"/>
  <c r="L2448" i="3"/>
  <c r="V2449" i="3"/>
  <c r="U2449" i="3"/>
  <c r="T2449" i="3"/>
  <c r="S2449" i="3"/>
  <c r="R2449" i="3"/>
  <c r="O2449" i="3"/>
  <c r="L2449" i="3"/>
  <c r="V2422" i="3"/>
  <c r="U2422" i="3"/>
  <c r="T2422" i="3"/>
  <c r="S2422" i="3"/>
  <c r="R2422" i="3"/>
  <c r="O2422" i="3"/>
  <c r="L2422" i="3"/>
  <c r="V2423" i="3"/>
  <c r="U2423" i="3"/>
  <c r="T2423" i="3"/>
  <c r="S2423" i="3"/>
  <c r="R2423" i="3"/>
  <c r="O2423" i="3"/>
  <c r="L2423" i="3"/>
  <c r="V2424" i="3"/>
  <c r="U2424" i="3"/>
  <c r="T2424" i="3"/>
  <c r="S2424" i="3"/>
  <c r="R2424" i="3"/>
  <c r="O2424" i="3"/>
  <c r="L2424" i="3"/>
  <c r="V2425" i="3"/>
  <c r="U2425" i="3"/>
  <c r="T2425" i="3"/>
  <c r="S2425" i="3"/>
  <c r="R2425" i="3"/>
  <c r="O2425" i="3"/>
  <c r="L2425" i="3"/>
  <c r="V2426" i="3"/>
  <c r="U2426" i="3"/>
  <c r="T2426" i="3"/>
  <c r="S2426" i="3"/>
  <c r="R2426" i="3"/>
  <c r="O2426" i="3"/>
  <c r="L2426" i="3"/>
  <c r="V2427" i="3"/>
  <c r="U2427" i="3"/>
  <c r="T2427" i="3"/>
  <c r="S2427" i="3"/>
  <c r="R2427" i="3"/>
  <c r="O2427" i="3"/>
  <c r="L2427" i="3"/>
  <c r="V2428" i="3"/>
  <c r="U2428" i="3"/>
  <c r="T2428" i="3"/>
  <c r="S2428" i="3"/>
  <c r="R2428" i="3"/>
  <c r="O2428" i="3"/>
  <c r="L2428" i="3"/>
  <c r="V2429" i="3"/>
  <c r="U2429" i="3"/>
  <c r="T2429" i="3"/>
  <c r="S2429" i="3"/>
  <c r="R2429" i="3"/>
  <c r="O2429" i="3"/>
  <c r="L2429" i="3"/>
  <c r="V2430" i="3"/>
  <c r="U2430" i="3"/>
  <c r="T2430" i="3"/>
  <c r="S2430" i="3"/>
  <c r="R2430" i="3"/>
  <c r="O2430" i="3"/>
  <c r="L2430" i="3"/>
  <c r="V2431" i="3"/>
  <c r="U2431" i="3"/>
  <c r="T2431" i="3"/>
  <c r="S2431" i="3"/>
  <c r="O2431" i="3"/>
  <c r="R2431" i="3" s="1"/>
  <c r="L2431" i="3"/>
  <c r="V2432" i="3"/>
  <c r="U2432" i="3"/>
  <c r="T2432" i="3"/>
  <c r="S2432" i="3"/>
  <c r="R2432" i="3"/>
  <c r="O2432" i="3"/>
  <c r="L2432" i="3"/>
  <c r="V2433" i="3"/>
  <c r="U2433" i="3"/>
  <c r="T2433" i="3"/>
  <c r="S2433" i="3"/>
  <c r="R2433" i="3"/>
  <c r="O2433" i="3"/>
  <c r="L2433" i="3"/>
  <c r="V2434" i="3"/>
  <c r="U2434" i="3"/>
  <c r="T2434" i="3"/>
  <c r="S2434" i="3"/>
  <c r="R2434" i="3"/>
  <c r="O2434" i="3"/>
  <c r="L2434" i="3"/>
  <c r="V2435" i="3"/>
  <c r="U2435" i="3"/>
  <c r="T2435" i="3"/>
  <c r="S2435" i="3"/>
  <c r="R2435" i="3"/>
  <c r="O2435" i="3"/>
  <c r="L2435" i="3"/>
  <c r="V2436" i="3"/>
  <c r="U2436" i="3"/>
  <c r="T2436" i="3"/>
  <c r="S2436" i="3"/>
  <c r="R2436" i="3"/>
  <c r="O2436" i="3"/>
  <c r="L2436" i="3"/>
  <c r="V2437" i="3"/>
  <c r="U2437" i="3"/>
  <c r="T2437" i="3"/>
  <c r="S2437" i="3"/>
  <c r="R2437" i="3"/>
  <c r="O2437" i="3"/>
  <c r="L2437" i="3"/>
  <c r="V2438" i="3"/>
  <c r="U2438" i="3"/>
  <c r="T2438" i="3"/>
  <c r="S2438" i="3"/>
  <c r="R2438" i="3"/>
  <c r="O2438" i="3"/>
  <c r="L2438" i="3"/>
  <c r="V2439" i="3"/>
  <c r="U2439" i="3"/>
  <c r="T2439" i="3"/>
  <c r="S2439" i="3"/>
  <c r="R2439" i="3"/>
  <c r="O2439" i="3"/>
  <c r="L2439" i="3"/>
  <c r="V2440" i="3"/>
  <c r="U2440" i="3"/>
  <c r="T2440" i="3"/>
  <c r="S2440" i="3"/>
  <c r="O2440" i="3"/>
  <c r="R2440" i="3" s="1"/>
  <c r="L2440" i="3"/>
  <c r="V2441" i="3"/>
  <c r="U2441" i="3"/>
  <c r="T2441" i="3"/>
  <c r="S2441" i="3"/>
  <c r="R2441" i="3"/>
  <c r="O2441" i="3"/>
  <c r="L2441" i="3"/>
  <c r="V2450" i="3"/>
  <c r="U2450" i="3"/>
  <c r="T2450" i="3"/>
  <c r="S2450" i="3"/>
  <c r="R2450" i="3"/>
  <c r="O2450" i="3"/>
  <c r="L2450" i="3"/>
  <c r="V2451" i="3"/>
  <c r="U2451" i="3"/>
  <c r="T2451" i="3"/>
  <c r="S2451" i="3"/>
  <c r="R2451" i="3"/>
  <c r="O2451" i="3"/>
  <c r="L2451" i="3"/>
  <c r="V2452" i="3"/>
  <c r="U2452" i="3"/>
  <c r="T2452" i="3"/>
  <c r="S2452" i="3"/>
  <c r="R2452" i="3"/>
  <c r="O2452" i="3"/>
  <c r="L2452" i="3"/>
  <c r="V2453" i="3"/>
  <c r="U2453" i="3"/>
  <c r="T2453" i="3"/>
  <c r="S2453" i="3"/>
  <c r="R2453" i="3"/>
  <c r="O2453" i="3"/>
  <c r="L2453" i="3"/>
  <c r="V2454" i="3"/>
  <c r="U2454" i="3"/>
  <c r="T2454" i="3"/>
  <c r="S2454" i="3"/>
  <c r="R2454" i="3"/>
  <c r="O2454" i="3"/>
  <c r="L2454" i="3"/>
  <c r="V2455" i="3"/>
  <c r="U2455" i="3"/>
  <c r="T2455" i="3"/>
  <c r="S2455" i="3"/>
  <c r="R2455" i="3"/>
  <c r="O2455" i="3"/>
  <c r="L2455" i="3"/>
  <c r="V2456" i="3"/>
  <c r="U2456" i="3"/>
  <c r="T2456" i="3"/>
  <c r="S2456" i="3"/>
  <c r="O2456" i="3"/>
  <c r="R2456" i="3" s="1"/>
  <c r="L2456" i="3"/>
  <c r="V2457" i="3"/>
  <c r="U2457" i="3"/>
  <c r="T2457" i="3"/>
  <c r="S2457" i="3"/>
  <c r="R2457" i="3"/>
  <c r="O2457" i="3"/>
  <c r="L2457" i="3"/>
  <c r="V2458" i="3"/>
  <c r="U2458" i="3"/>
  <c r="T2458" i="3"/>
  <c r="S2458" i="3"/>
  <c r="R2458" i="3"/>
  <c r="O2458" i="3"/>
  <c r="L2458" i="3"/>
  <c r="V2459" i="3"/>
  <c r="U2459" i="3"/>
  <c r="T2459" i="3"/>
  <c r="S2459" i="3"/>
  <c r="R2459" i="3"/>
  <c r="O2459" i="3"/>
  <c r="L2459" i="3"/>
  <c r="V2460" i="3"/>
  <c r="U2460" i="3"/>
  <c r="T2460" i="3"/>
  <c r="S2460" i="3"/>
  <c r="R2460" i="3"/>
  <c r="O2460" i="3"/>
  <c r="L2460" i="3"/>
  <c r="V2461" i="3"/>
  <c r="U2461" i="3"/>
  <c r="T2461" i="3"/>
  <c r="S2461" i="3"/>
  <c r="R2461" i="3"/>
  <c r="O2461" i="3"/>
  <c r="L2461" i="3"/>
  <c r="V2477" i="3"/>
  <c r="U2477" i="3"/>
  <c r="T2477" i="3"/>
  <c r="S2477" i="3"/>
  <c r="R2477" i="3"/>
  <c r="O2477" i="3"/>
  <c r="L2477" i="3"/>
  <c r="V2478" i="3"/>
  <c r="U2478" i="3"/>
  <c r="T2478" i="3"/>
  <c r="S2478" i="3"/>
  <c r="R2478" i="3"/>
  <c r="O2478" i="3"/>
  <c r="L2478" i="3"/>
  <c r="V2479" i="3"/>
  <c r="U2479" i="3"/>
  <c r="T2479" i="3"/>
  <c r="S2479" i="3"/>
  <c r="R2479" i="3"/>
  <c r="O2479" i="3"/>
  <c r="L2479" i="3"/>
  <c r="V2480" i="3"/>
  <c r="U2480" i="3"/>
  <c r="T2480" i="3"/>
  <c r="S2480" i="3"/>
  <c r="R2480" i="3"/>
  <c r="O2480" i="3"/>
  <c r="L2480" i="3"/>
  <c r="V2481" i="3"/>
  <c r="U2481" i="3"/>
  <c r="T2481" i="3"/>
  <c r="S2481" i="3"/>
  <c r="R2481" i="3"/>
  <c r="O2481" i="3"/>
  <c r="L2481" i="3"/>
  <c r="V2482" i="3"/>
  <c r="U2482" i="3"/>
  <c r="T2482" i="3"/>
  <c r="S2482" i="3"/>
  <c r="R2482" i="3"/>
  <c r="O2482" i="3"/>
  <c r="L2482" i="3"/>
  <c r="V2462" i="3"/>
  <c r="U2462" i="3"/>
  <c r="T2462" i="3"/>
  <c r="S2462" i="3"/>
  <c r="R2462" i="3"/>
  <c r="O2462" i="3"/>
  <c r="L2462" i="3"/>
  <c r="V2463" i="3"/>
  <c r="U2463" i="3"/>
  <c r="T2463" i="3"/>
  <c r="S2463" i="3"/>
  <c r="R2463" i="3"/>
  <c r="O2463" i="3"/>
  <c r="L2463" i="3"/>
  <c r="V2464" i="3"/>
  <c r="U2464" i="3"/>
  <c r="T2464" i="3"/>
  <c r="S2464" i="3"/>
  <c r="R2464" i="3"/>
  <c r="O2464" i="3"/>
  <c r="L2464" i="3"/>
  <c r="V2465" i="3"/>
  <c r="U2465" i="3"/>
  <c r="T2465" i="3"/>
  <c r="S2465" i="3"/>
  <c r="R2465" i="3"/>
  <c r="O2465" i="3"/>
  <c r="L2465" i="3"/>
  <c r="V2466" i="3"/>
  <c r="U2466" i="3"/>
  <c r="T2466" i="3"/>
  <c r="S2466" i="3"/>
  <c r="R2466" i="3"/>
  <c r="O2466" i="3"/>
  <c r="L2466" i="3"/>
  <c r="V2467" i="3"/>
  <c r="U2467" i="3"/>
  <c r="T2467" i="3"/>
  <c r="S2467" i="3"/>
  <c r="R2467" i="3"/>
  <c r="O2467" i="3"/>
  <c r="L2467" i="3"/>
  <c r="V2468" i="3"/>
  <c r="U2468" i="3"/>
  <c r="T2468" i="3"/>
  <c r="S2468" i="3"/>
  <c r="R2468" i="3"/>
  <c r="O2468" i="3"/>
  <c r="L2468" i="3"/>
  <c r="V2469" i="3"/>
  <c r="U2469" i="3"/>
  <c r="T2469" i="3"/>
  <c r="S2469" i="3"/>
  <c r="R2469" i="3"/>
  <c r="O2469" i="3"/>
  <c r="L2469" i="3"/>
  <c r="V2470" i="3"/>
  <c r="U2470" i="3"/>
  <c r="T2470" i="3"/>
  <c r="S2470" i="3"/>
  <c r="R2470" i="3"/>
  <c r="O2470" i="3"/>
  <c r="L2470" i="3"/>
  <c r="V2471" i="3"/>
  <c r="U2471" i="3"/>
  <c r="T2471" i="3"/>
  <c r="S2471" i="3"/>
  <c r="R2471" i="3"/>
  <c r="O2471" i="3"/>
  <c r="L2471" i="3"/>
  <c r="V2472" i="3"/>
  <c r="U2472" i="3"/>
  <c r="T2472" i="3"/>
  <c r="S2472" i="3"/>
  <c r="R2472" i="3"/>
  <c r="O2472" i="3"/>
  <c r="L2472" i="3"/>
  <c r="V2473" i="3"/>
  <c r="U2473" i="3"/>
  <c r="T2473" i="3"/>
  <c r="S2473" i="3"/>
  <c r="R2473" i="3"/>
  <c r="O2473" i="3"/>
  <c r="L2473" i="3"/>
  <c r="V2474" i="3"/>
  <c r="U2474" i="3"/>
  <c r="T2474" i="3"/>
  <c r="S2474" i="3"/>
  <c r="R2474" i="3"/>
  <c r="O2474" i="3"/>
  <c r="L2474" i="3"/>
  <c r="V2475" i="3"/>
  <c r="U2475" i="3"/>
  <c r="T2475" i="3"/>
  <c r="S2475" i="3"/>
  <c r="R2475" i="3"/>
  <c r="O2475" i="3"/>
  <c r="L2475" i="3"/>
  <c r="V2476" i="3"/>
  <c r="U2476" i="3"/>
  <c r="T2476" i="3"/>
  <c r="S2476" i="3"/>
  <c r="R2476" i="3"/>
  <c r="O2476" i="3"/>
  <c r="L2476" i="3"/>
  <c r="V2483" i="3"/>
  <c r="U2483" i="3"/>
  <c r="T2483" i="3"/>
  <c r="S2483" i="3"/>
  <c r="R2483" i="3"/>
  <c r="O2483" i="3"/>
  <c r="L2483" i="3"/>
  <c r="V2484" i="3"/>
  <c r="U2484" i="3"/>
  <c r="T2484" i="3"/>
  <c r="S2484" i="3"/>
  <c r="R2484" i="3"/>
  <c r="O2484" i="3"/>
  <c r="L2484" i="3"/>
  <c r="V2485" i="3"/>
  <c r="U2485" i="3"/>
  <c r="T2485" i="3"/>
  <c r="S2485" i="3"/>
  <c r="R2485" i="3"/>
  <c r="O2485" i="3"/>
  <c r="L2485" i="3"/>
  <c r="V2486" i="3"/>
  <c r="U2486" i="3"/>
  <c r="T2486" i="3"/>
  <c r="S2486" i="3"/>
  <c r="R2486" i="3"/>
  <c r="O2486" i="3"/>
  <c r="L2486" i="3"/>
  <c r="V2487" i="3"/>
  <c r="U2487" i="3"/>
  <c r="T2487" i="3"/>
  <c r="S2487" i="3"/>
  <c r="R2487" i="3"/>
  <c r="O2487" i="3"/>
  <c r="L2487" i="3"/>
  <c r="V2488" i="3"/>
  <c r="U2488" i="3"/>
  <c r="T2488" i="3"/>
  <c r="S2488" i="3"/>
  <c r="R2488" i="3"/>
  <c r="O2488" i="3"/>
  <c r="L2488" i="3"/>
  <c r="V2489" i="3"/>
  <c r="U2489" i="3"/>
  <c r="T2489" i="3"/>
  <c r="S2489" i="3"/>
  <c r="O2489" i="3"/>
  <c r="R2489" i="3" s="1"/>
  <c r="L2489" i="3"/>
  <c r="V2490" i="3"/>
  <c r="U2490" i="3"/>
  <c r="T2490" i="3"/>
  <c r="S2490" i="3"/>
  <c r="R2490" i="3"/>
  <c r="O2490" i="3"/>
  <c r="L2490" i="3"/>
  <c r="V2491" i="3"/>
  <c r="U2491" i="3"/>
  <c r="T2491" i="3"/>
  <c r="S2491" i="3"/>
  <c r="R2491" i="3"/>
  <c r="O2491" i="3"/>
  <c r="L2491" i="3"/>
  <c r="V2492" i="3"/>
  <c r="U2492" i="3"/>
  <c r="T2492" i="3"/>
  <c r="S2492" i="3"/>
  <c r="R2492" i="3"/>
  <c r="O2492" i="3"/>
  <c r="L2492" i="3"/>
  <c r="V2493" i="3"/>
  <c r="U2493" i="3"/>
  <c r="T2493" i="3"/>
  <c r="S2493" i="3"/>
  <c r="R2493" i="3"/>
  <c r="O2493" i="3"/>
  <c r="L2493" i="3"/>
  <c r="V2494" i="3"/>
  <c r="U2494" i="3"/>
  <c r="T2494" i="3"/>
  <c r="S2494" i="3"/>
  <c r="R2494" i="3"/>
  <c r="O2494" i="3"/>
  <c r="L2494" i="3"/>
  <c r="V2495" i="3"/>
  <c r="U2495" i="3"/>
  <c r="T2495" i="3"/>
  <c r="S2495" i="3"/>
  <c r="R2495" i="3"/>
  <c r="O2495" i="3"/>
  <c r="L2495" i="3"/>
  <c r="V2496" i="3"/>
  <c r="U2496" i="3"/>
  <c r="T2496" i="3"/>
  <c r="S2496" i="3"/>
  <c r="O2496" i="3"/>
  <c r="R2496" i="3" s="1"/>
  <c r="L2496" i="3"/>
  <c r="V2514" i="3"/>
  <c r="U2514" i="3"/>
  <c r="T2514" i="3"/>
  <c r="S2514" i="3"/>
  <c r="R2514" i="3"/>
  <c r="O2514" i="3"/>
  <c r="L2514" i="3"/>
  <c r="V2497" i="3"/>
  <c r="U2497" i="3"/>
  <c r="T2497" i="3"/>
  <c r="S2497" i="3"/>
  <c r="R2497" i="3"/>
  <c r="O2497" i="3"/>
  <c r="L2497" i="3"/>
  <c r="V2498" i="3"/>
  <c r="U2498" i="3"/>
  <c r="T2498" i="3"/>
  <c r="S2498" i="3"/>
  <c r="R2498" i="3"/>
  <c r="O2498" i="3"/>
  <c r="L2498" i="3"/>
  <c r="V2499" i="3"/>
  <c r="U2499" i="3"/>
  <c r="T2499" i="3"/>
  <c r="S2499" i="3"/>
  <c r="R2499" i="3"/>
  <c r="O2499" i="3"/>
  <c r="L2499" i="3"/>
  <c r="V2500" i="3"/>
  <c r="U2500" i="3"/>
  <c r="T2500" i="3"/>
  <c r="S2500" i="3"/>
  <c r="R2500" i="3"/>
  <c r="O2500" i="3"/>
  <c r="L2500" i="3"/>
  <c r="V2501" i="3"/>
  <c r="U2501" i="3"/>
  <c r="T2501" i="3"/>
  <c r="S2501" i="3"/>
  <c r="R2501" i="3"/>
  <c r="O2501" i="3"/>
  <c r="L2501" i="3"/>
  <c r="V2502" i="3"/>
  <c r="U2502" i="3"/>
  <c r="T2502" i="3"/>
  <c r="S2502" i="3"/>
  <c r="R2502" i="3"/>
  <c r="O2502" i="3"/>
  <c r="L2502" i="3"/>
  <c r="V2503" i="3"/>
  <c r="U2503" i="3"/>
  <c r="T2503" i="3"/>
  <c r="S2503" i="3"/>
  <c r="R2503" i="3"/>
  <c r="O2503" i="3"/>
  <c r="L2503" i="3"/>
  <c r="V2504" i="3"/>
  <c r="U2504" i="3"/>
  <c r="T2504" i="3"/>
  <c r="S2504" i="3"/>
  <c r="R2504" i="3"/>
  <c r="O2504" i="3"/>
  <c r="L2504" i="3"/>
  <c r="V2505" i="3"/>
  <c r="U2505" i="3"/>
  <c r="T2505" i="3"/>
  <c r="S2505" i="3"/>
  <c r="R2505" i="3"/>
  <c r="O2505" i="3"/>
  <c r="L2505" i="3"/>
  <c r="V2506" i="3"/>
  <c r="U2506" i="3"/>
  <c r="T2506" i="3"/>
  <c r="S2506" i="3"/>
  <c r="R2506" i="3"/>
  <c r="O2506" i="3"/>
  <c r="L2506" i="3"/>
  <c r="V2507" i="3"/>
  <c r="U2507" i="3"/>
  <c r="T2507" i="3"/>
  <c r="S2507" i="3"/>
  <c r="R2507" i="3"/>
  <c r="O2507" i="3"/>
  <c r="L2507" i="3"/>
  <c r="V2508" i="3"/>
  <c r="U2508" i="3"/>
  <c r="T2508" i="3"/>
  <c r="S2508" i="3"/>
  <c r="R2508" i="3"/>
  <c r="O2508" i="3"/>
  <c r="L2508" i="3"/>
  <c r="V2509" i="3"/>
  <c r="U2509" i="3"/>
  <c r="T2509" i="3"/>
  <c r="S2509" i="3"/>
  <c r="R2509" i="3"/>
  <c r="O2509" i="3"/>
  <c r="L2509" i="3"/>
  <c r="V2510" i="3"/>
  <c r="U2510" i="3"/>
  <c r="T2510" i="3"/>
  <c r="S2510" i="3"/>
  <c r="R2510" i="3"/>
  <c r="O2510" i="3"/>
  <c r="L2510" i="3"/>
  <c r="V2511" i="3"/>
  <c r="U2511" i="3"/>
  <c r="T2511" i="3"/>
  <c r="S2511" i="3"/>
  <c r="R2511" i="3"/>
  <c r="O2511" i="3"/>
  <c r="L2511" i="3"/>
  <c r="V2512" i="3"/>
  <c r="U2512" i="3"/>
  <c r="T2512" i="3"/>
  <c r="S2512" i="3"/>
  <c r="O2512" i="3"/>
  <c r="R2512" i="3" s="1"/>
  <c r="L2512" i="3"/>
  <c r="V2513" i="3"/>
  <c r="U2513" i="3"/>
  <c r="T2513" i="3"/>
  <c r="S2513" i="3"/>
  <c r="R2513" i="3"/>
  <c r="O2513" i="3"/>
  <c r="L2513" i="3"/>
  <c r="V2532" i="3"/>
  <c r="U2532" i="3"/>
  <c r="T2532" i="3"/>
  <c r="S2532" i="3"/>
  <c r="R2532" i="3"/>
  <c r="O2532" i="3"/>
  <c r="L2532" i="3"/>
  <c r="V2533" i="3"/>
  <c r="U2533" i="3"/>
  <c r="T2533" i="3"/>
  <c r="S2533" i="3"/>
  <c r="R2533" i="3"/>
  <c r="O2533" i="3"/>
  <c r="L2533" i="3"/>
  <c r="V2534" i="3"/>
  <c r="U2534" i="3"/>
  <c r="T2534" i="3"/>
  <c r="S2534" i="3"/>
  <c r="R2534" i="3"/>
  <c r="O2534" i="3"/>
  <c r="L2534" i="3"/>
  <c r="V2535" i="3"/>
  <c r="U2535" i="3"/>
  <c r="T2535" i="3"/>
  <c r="S2535" i="3"/>
  <c r="R2535" i="3"/>
  <c r="O2535" i="3"/>
  <c r="L2535" i="3"/>
  <c r="V2536" i="3"/>
  <c r="U2536" i="3"/>
  <c r="T2536" i="3"/>
  <c r="S2536" i="3"/>
  <c r="R2536" i="3"/>
  <c r="O2536" i="3"/>
  <c r="L2536" i="3"/>
  <c r="V2537" i="3"/>
  <c r="U2537" i="3"/>
  <c r="T2537" i="3"/>
  <c r="S2537" i="3"/>
  <c r="R2537" i="3"/>
  <c r="O2537" i="3"/>
  <c r="L2537" i="3"/>
  <c r="V2538" i="3"/>
  <c r="U2538" i="3"/>
  <c r="T2538" i="3"/>
  <c r="S2538" i="3"/>
  <c r="R2538" i="3"/>
  <c r="O2538" i="3"/>
  <c r="L2538" i="3"/>
  <c r="V2539" i="3"/>
  <c r="U2539" i="3"/>
  <c r="T2539" i="3"/>
  <c r="S2539" i="3"/>
  <c r="R2539" i="3"/>
  <c r="O2539" i="3"/>
  <c r="L2539" i="3"/>
  <c r="V2540" i="3"/>
  <c r="U2540" i="3"/>
  <c r="T2540" i="3"/>
  <c r="S2540" i="3"/>
  <c r="R2540" i="3"/>
  <c r="O2540" i="3"/>
  <c r="L2540" i="3"/>
  <c r="V2541" i="3"/>
  <c r="U2541" i="3"/>
  <c r="T2541" i="3"/>
  <c r="S2541" i="3"/>
  <c r="O2541" i="3"/>
  <c r="R2541" i="3" s="1"/>
  <c r="L2541" i="3"/>
  <c r="V2515" i="3"/>
  <c r="U2515" i="3"/>
  <c r="T2515" i="3"/>
  <c r="S2515" i="3"/>
  <c r="R2515" i="3"/>
  <c r="O2515" i="3"/>
  <c r="L2515" i="3"/>
  <c r="V2516" i="3"/>
  <c r="U2516" i="3"/>
  <c r="T2516" i="3"/>
  <c r="S2516" i="3"/>
  <c r="R2516" i="3"/>
  <c r="O2516" i="3"/>
  <c r="L2516" i="3"/>
  <c r="V2517" i="3"/>
  <c r="U2517" i="3"/>
  <c r="T2517" i="3"/>
  <c r="S2517" i="3"/>
  <c r="R2517" i="3"/>
  <c r="O2517" i="3"/>
  <c r="L2517" i="3"/>
  <c r="V2518" i="3"/>
  <c r="U2518" i="3"/>
  <c r="T2518" i="3"/>
  <c r="S2518" i="3"/>
  <c r="R2518" i="3"/>
  <c r="O2518" i="3"/>
  <c r="L2518" i="3"/>
  <c r="V2519" i="3"/>
  <c r="U2519" i="3"/>
  <c r="T2519" i="3"/>
  <c r="S2519" i="3"/>
  <c r="R2519" i="3"/>
  <c r="O2519" i="3"/>
  <c r="L2519" i="3"/>
  <c r="V2520" i="3"/>
  <c r="U2520" i="3"/>
  <c r="T2520" i="3"/>
  <c r="S2520" i="3"/>
  <c r="R2520" i="3"/>
  <c r="O2520" i="3"/>
  <c r="L2520" i="3"/>
  <c r="V2521" i="3"/>
  <c r="U2521" i="3"/>
  <c r="T2521" i="3"/>
  <c r="S2521" i="3"/>
  <c r="R2521" i="3"/>
  <c r="O2521" i="3"/>
  <c r="L2521" i="3"/>
  <c r="V2522" i="3"/>
  <c r="U2522" i="3"/>
  <c r="T2522" i="3"/>
  <c r="S2522" i="3"/>
  <c r="R2522" i="3"/>
  <c r="O2522" i="3"/>
  <c r="L2522" i="3"/>
  <c r="V2523" i="3"/>
  <c r="U2523" i="3"/>
  <c r="T2523" i="3"/>
  <c r="S2523" i="3"/>
  <c r="R2523" i="3"/>
  <c r="O2523" i="3"/>
  <c r="L2523" i="3"/>
  <c r="V2524" i="3"/>
  <c r="U2524" i="3"/>
  <c r="T2524" i="3"/>
  <c r="S2524" i="3"/>
  <c r="R2524" i="3"/>
  <c r="O2524" i="3"/>
  <c r="L2524" i="3"/>
  <c r="V2525" i="3"/>
  <c r="U2525" i="3"/>
  <c r="T2525" i="3"/>
  <c r="S2525" i="3"/>
  <c r="R2525" i="3"/>
  <c r="O2525" i="3"/>
  <c r="L2525" i="3"/>
  <c r="V2526" i="3"/>
  <c r="U2526" i="3"/>
  <c r="T2526" i="3"/>
  <c r="S2526" i="3"/>
  <c r="R2526" i="3"/>
  <c r="O2526" i="3"/>
  <c r="L2526" i="3"/>
  <c r="V2527" i="3"/>
  <c r="U2527" i="3"/>
  <c r="T2527" i="3"/>
  <c r="S2527" i="3"/>
  <c r="R2527" i="3"/>
  <c r="O2527" i="3"/>
  <c r="L2527" i="3"/>
  <c r="V2528" i="3"/>
  <c r="U2528" i="3"/>
  <c r="T2528" i="3"/>
  <c r="S2528" i="3"/>
  <c r="R2528" i="3"/>
  <c r="O2528" i="3"/>
  <c r="L2528" i="3"/>
  <c r="V2529" i="3"/>
  <c r="U2529" i="3"/>
  <c r="T2529" i="3"/>
  <c r="S2529" i="3"/>
  <c r="R2529" i="3"/>
  <c r="O2529" i="3"/>
  <c r="L2529" i="3"/>
  <c r="V2530" i="3"/>
  <c r="U2530" i="3"/>
  <c r="T2530" i="3"/>
  <c r="S2530" i="3"/>
  <c r="R2530" i="3"/>
  <c r="O2530" i="3"/>
  <c r="L2530" i="3"/>
  <c r="V2531" i="3"/>
  <c r="U2531" i="3"/>
  <c r="T2531" i="3"/>
  <c r="S2531" i="3"/>
  <c r="R2531" i="3"/>
  <c r="O2531" i="3"/>
  <c r="L2531" i="3"/>
  <c r="V2550" i="3"/>
  <c r="U2550" i="3"/>
  <c r="T2550" i="3"/>
  <c r="S2550" i="3"/>
  <c r="O2550" i="3"/>
  <c r="R2550" i="3" s="1"/>
  <c r="L2550" i="3"/>
  <c r="V2551" i="3"/>
  <c r="U2551" i="3"/>
  <c r="T2551" i="3"/>
  <c r="S2551" i="3"/>
  <c r="R2551" i="3"/>
  <c r="O2551" i="3"/>
  <c r="L2551" i="3"/>
  <c r="V2552" i="3"/>
  <c r="U2552" i="3"/>
  <c r="T2552" i="3"/>
  <c r="S2552" i="3"/>
  <c r="R2552" i="3"/>
  <c r="O2552" i="3"/>
  <c r="L2552" i="3"/>
  <c r="V2553" i="3"/>
  <c r="U2553" i="3"/>
  <c r="T2553" i="3"/>
  <c r="S2553" i="3"/>
  <c r="R2553" i="3"/>
  <c r="O2553" i="3"/>
  <c r="L2553" i="3"/>
  <c r="V2554" i="3"/>
  <c r="U2554" i="3"/>
  <c r="T2554" i="3"/>
  <c r="S2554" i="3"/>
  <c r="R2554" i="3"/>
  <c r="O2554" i="3"/>
  <c r="L2554" i="3"/>
  <c r="V2555" i="3"/>
  <c r="U2555" i="3"/>
  <c r="T2555" i="3"/>
  <c r="S2555" i="3"/>
  <c r="R2555" i="3"/>
  <c r="O2555" i="3"/>
  <c r="L2555" i="3"/>
  <c r="V2556" i="3"/>
  <c r="U2556" i="3"/>
  <c r="T2556" i="3"/>
  <c r="S2556" i="3"/>
  <c r="R2556" i="3"/>
  <c r="O2556" i="3"/>
  <c r="L2556" i="3"/>
  <c r="V2557" i="3"/>
  <c r="U2557" i="3"/>
  <c r="T2557" i="3"/>
  <c r="S2557" i="3"/>
  <c r="R2557" i="3"/>
  <c r="O2557" i="3"/>
  <c r="L2557" i="3"/>
  <c r="V2558" i="3"/>
  <c r="U2558" i="3"/>
  <c r="T2558" i="3"/>
  <c r="S2558" i="3"/>
  <c r="R2558" i="3"/>
  <c r="O2558" i="3"/>
  <c r="L2558" i="3"/>
  <c r="V2559" i="3"/>
  <c r="U2559" i="3"/>
  <c r="T2559" i="3"/>
  <c r="S2559" i="3"/>
  <c r="R2559" i="3"/>
  <c r="O2559" i="3"/>
  <c r="L2559" i="3"/>
  <c r="V2560" i="3"/>
  <c r="U2560" i="3"/>
  <c r="T2560" i="3"/>
  <c r="S2560" i="3"/>
  <c r="R2560" i="3"/>
  <c r="O2560" i="3"/>
  <c r="L2560" i="3"/>
  <c r="V2561" i="3"/>
  <c r="U2561" i="3"/>
  <c r="T2561" i="3"/>
  <c r="S2561" i="3"/>
  <c r="R2561" i="3"/>
  <c r="O2561" i="3"/>
  <c r="L2561" i="3"/>
  <c r="V2562" i="3"/>
  <c r="U2562" i="3"/>
  <c r="T2562" i="3"/>
  <c r="S2562" i="3"/>
  <c r="R2562" i="3"/>
  <c r="O2562" i="3"/>
  <c r="L2562" i="3"/>
  <c r="V2542" i="3"/>
  <c r="U2542" i="3"/>
  <c r="T2542" i="3"/>
  <c r="S2542" i="3"/>
  <c r="R2542" i="3"/>
  <c r="O2542" i="3"/>
  <c r="L2542" i="3"/>
  <c r="V2543" i="3"/>
  <c r="U2543" i="3"/>
  <c r="T2543" i="3"/>
  <c r="S2543" i="3"/>
  <c r="R2543" i="3"/>
  <c r="O2543" i="3"/>
  <c r="L2543" i="3"/>
  <c r="V2544" i="3"/>
  <c r="U2544" i="3"/>
  <c r="T2544" i="3"/>
  <c r="S2544" i="3"/>
  <c r="R2544" i="3"/>
  <c r="O2544" i="3"/>
  <c r="L2544" i="3"/>
  <c r="V2545" i="3"/>
  <c r="U2545" i="3"/>
  <c r="T2545" i="3"/>
  <c r="S2545" i="3"/>
  <c r="R2545" i="3"/>
  <c r="O2545" i="3"/>
  <c r="L2545" i="3"/>
  <c r="V2546" i="3"/>
  <c r="U2546" i="3"/>
  <c r="T2546" i="3"/>
  <c r="S2546" i="3"/>
  <c r="R2546" i="3"/>
  <c r="O2546" i="3"/>
  <c r="L2546" i="3"/>
  <c r="V2547" i="3"/>
  <c r="U2547" i="3"/>
  <c r="T2547" i="3"/>
  <c r="S2547" i="3"/>
  <c r="R2547" i="3"/>
  <c r="O2547" i="3"/>
  <c r="L2547" i="3"/>
  <c r="V2548" i="3"/>
  <c r="U2548" i="3"/>
  <c r="T2548" i="3"/>
  <c r="S2548" i="3"/>
  <c r="R2548" i="3"/>
  <c r="O2548" i="3"/>
  <c r="L2548" i="3"/>
  <c r="V2549" i="3"/>
  <c r="U2549" i="3"/>
  <c r="T2549" i="3"/>
  <c r="S2549" i="3"/>
  <c r="O2549" i="3"/>
  <c r="R2549" i="3" s="1"/>
  <c r="L2549" i="3"/>
  <c r="V2563" i="3"/>
  <c r="U2563" i="3"/>
  <c r="T2563" i="3"/>
  <c r="S2563" i="3"/>
  <c r="R2563" i="3"/>
  <c r="O2563" i="3"/>
  <c r="L2563" i="3"/>
  <c r="V2564" i="3"/>
  <c r="U2564" i="3"/>
  <c r="T2564" i="3"/>
  <c r="S2564" i="3"/>
  <c r="R2564" i="3"/>
  <c r="O2564" i="3"/>
  <c r="L2564" i="3"/>
  <c r="V2565" i="3"/>
  <c r="U2565" i="3"/>
  <c r="T2565" i="3"/>
  <c r="S2565" i="3"/>
  <c r="R2565" i="3"/>
  <c r="O2565" i="3"/>
  <c r="L2565" i="3"/>
  <c r="V2566" i="3"/>
  <c r="U2566" i="3"/>
  <c r="T2566" i="3"/>
  <c r="S2566" i="3"/>
  <c r="R2566" i="3"/>
  <c r="O2566" i="3"/>
  <c r="L2566" i="3"/>
  <c r="V2567" i="3"/>
  <c r="U2567" i="3"/>
  <c r="T2567" i="3"/>
  <c r="S2567" i="3"/>
  <c r="R2567" i="3"/>
  <c r="O2567" i="3"/>
  <c r="L2567" i="3"/>
  <c r="V2568" i="3"/>
  <c r="U2568" i="3"/>
  <c r="T2568" i="3"/>
  <c r="S2568" i="3"/>
  <c r="O2568" i="3"/>
  <c r="R2568" i="3" s="1"/>
  <c r="L2568" i="3"/>
  <c r="V2569" i="3"/>
  <c r="U2569" i="3"/>
  <c r="T2569" i="3"/>
  <c r="S2569" i="3"/>
  <c r="R2569" i="3"/>
  <c r="O2569" i="3"/>
  <c r="L2569" i="3"/>
  <c r="V2587" i="3"/>
  <c r="U2587" i="3"/>
  <c r="T2587" i="3"/>
  <c r="S2587" i="3"/>
  <c r="R2587" i="3"/>
  <c r="O2587" i="3"/>
  <c r="L2587" i="3"/>
  <c r="V2588" i="3"/>
  <c r="U2588" i="3"/>
  <c r="T2588" i="3"/>
  <c r="S2588" i="3"/>
  <c r="R2588" i="3"/>
  <c r="O2588" i="3"/>
  <c r="L2588" i="3"/>
  <c r="V2589" i="3"/>
  <c r="U2589" i="3"/>
  <c r="T2589" i="3"/>
  <c r="S2589" i="3"/>
  <c r="R2589" i="3"/>
  <c r="O2589" i="3"/>
  <c r="L2589" i="3"/>
  <c r="V2590" i="3"/>
  <c r="U2590" i="3"/>
  <c r="T2590" i="3"/>
  <c r="S2590" i="3"/>
  <c r="R2590" i="3"/>
  <c r="O2590" i="3"/>
  <c r="L2590" i="3"/>
  <c r="V2591" i="3"/>
  <c r="U2591" i="3"/>
  <c r="T2591" i="3"/>
  <c r="S2591" i="3"/>
  <c r="R2591" i="3"/>
  <c r="O2591" i="3"/>
  <c r="L2591" i="3"/>
  <c r="V2592" i="3"/>
  <c r="U2592" i="3"/>
  <c r="T2592" i="3"/>
  <c r="S2592" i="3"/>
  <c r="R2592" i="3"/>
  <c r="O2592" i="3"/>
  <c r="L2592" i="3"/>
  <c r="V2593" i="3"/>
  <c r="U2593" i="3"/>
  <c r="T2593" i="3"/>
  <c r="S2593" i="3"/>
  <c r="R2593" i="3"/>
  <c r="O2593" i="3"/>
  <c r="L2593" i="3"/>
  <c r="V2594" i="3"/>
  <c r="U2594" i="3"/>
  <c r="T2594" i="3"/>
  <c r="S2594" i="3"/>
  <c r="O2594" i="3"/>
  <c r="R2594" i="3" s="1"/>
  <c r="L2594" i="3"/>
  <c r="V2570" i="3"/>
  <c r="U2570" i="3"/>
  <c r="T2570" i="3"/>
  <c r="S2570" i="3"/>
  <c r="R2570" i="3"/>
  <c r="O2570" i="3"/>
  <c r="L2570" i="3"/>
  <c r="V2571" i="3"/>
  <c r="U2571" i="3"/>
  <c r="T2571" i="3"/>
  <c r="S2571" i="3"/>
  <c r="R2571" i="3"/>
  <c r="O2571" i="3"/>
  <c r="L2571" i="3"/>
  <c r="V2572" i="3"/>
  <c r="U2572" i="3"/>
  <c r="T2572" i="3"/>
  <c r="S2572" i="3"/>
  <c r="R2572" i="3"/>
  <c r="O2572" i="3"/>
  <c r="L2572" i="3"/>
  <c r="V2573" i="3"/>
  <c r="U2573" i="3"/>
  <c r="T2573" i="3"/>
  <c r="S2573" i="3"/>
  <c r="R2573" i="3"/>
  <c r="O2573" i="3"/>
  <c r="L2573" i="3"/>
  <c r="V2574" i="3"/>
  <c r="U2574" i="3"/>
  <c r="T2574" i="3"/>
  <c r="S2574" i="3"/>
  <c r="R2574" i="3"/>
  <c r="O2574" i="3"/>
  <c r="L2574" i="3"/>
  <c r="V2575" i="3"/>
  <c r="U2575" i="3"/>
  <c r="T2575" i="3"/>
  <c r="S2575" i="3"/>
  <c r="R2575" i="3"/>
  <c r="O2575" i="3"/>
  <c r="L2575" i="3"/>
  <c r="V2576" i="3"/>
  <c r="U2576" i="3"/>
  <c r="T2576" i="3"/>
  <c r="S2576" i="3"/>
  <c r="R2576" i="3"/>
  <c r="O2576" i="3"/>
  <c r="L2576" i="3"/>
  <c r="V2577" i="3"/>
  <c r="U2577" i="3"/>
  <c r="T2577" i="3"/>
  <c r="S2577" i="3"/>
  <c r="R2577" i="3"/>
  <c r="O2577" i="3"/>
  <c r="L2577" i="3"/>
  <c r="V2578" i="3"/>
  <c r="U2578" i="3"/>
  <c r="T2578" i="3"/>
  <c r="S2578" i="3"/>
  <c r="R2578" i="3"/>
  <c r="O2578" i="3"/>
  <c r="L2578" i="3"/>
  <c r="V2579" i="3"/>
  <c r="U2579" i="3"/>
  <c r="T2579" i="3"/>
  <c r="S2579" i="3"/>
  <c r="R2579" i="3"/>
  <c r="O2579" i="3"/>
  <c r="L2579" i="3"/>
  <c r="V2580" i="3"/>
  <c r="U2580" i="3"/>
  <c r="T2580" i="3"/>
  <c r="S2580" i="3"/>
  <c r="R2580" i="3"/>
  <c r="O2580" i="3"/>
  <c r="L2580" i="3"/>
  <c r="V2581" i="3"/>
  <c r="U2581" i="3"/>
  <c r="T2581" i="3"/>
  <c r="S2581" i="3"/>
  <c r="R2581" i="3"/>
  <c r="O2581" i="3"/>
  <c r="L2581" i="3"/>
  <c r="V2582" i="3"/>
  <c r="U2582" i="3"/>
  <c r="T2582" i="3"/>
  <c r="S2582" i="3"/>
  <c r="R2582" i="3"/>
  <c r="O2582" i="3"/>
  <c r="L2582" i="3"/>
  <c r="V2583" i="3"/>
  <c r="U2583" i="3"/>
  <c r="T2583" i="3"/>
  <c r="S2583" i="3"/>
  <c r="O2583" i="3"/>
  <c r="R2583" i="3" s="1"/>
  <c r="L2583" i="3"/>
  <c r="V2584" i="3"/>
  <c r="U2584" i="3"/>
  <c r="T2584" i="3"/>
  <c r="S2584" i="3"/>
  <c r="R2584" i="3"/>
  <c r="O2584" i="3"/>
  <c r="L2584" i="3"/>
  <c r="V2585" i="3"/>
  <c r="U2585" i="3"/>
  <c r="T2585" i="3"/>
  <c r="S2585" i="3"/>
  <c r="R2585" i="3"/>
  <c r="O2585" i="3"/>
  <c r="L2585" i="3"/>
  <c r="V2586" i="3"/>
  <c r="U2586" i="3"/>
  <c r="T2586" i="3"/>
  <c r="S2586" i="3"/>
  <c r="O2586" i="3"/>
  <c r="R2586" i="3" s="1"/>
  <c r="L2586" i="3"/>
  <c r="V2613" i="3"/>
  <c r="U2613" i="3"/>
  <c r="T2613" i="3"/>
  <c r="S2613" i="3"/>
  <c r="R2613" i="3"/>
  <c r="O2613" i="3"/>
  <c r="L2613" i="3"/>
  <c r="V2614" i="3"/>
  <c r="U2614" i="3"/>
  <c r="T2614" i="3"/>
  <c r="S2614" i="3"/>
  <c r="R2614" i="3"/>
  <c r="O2614" i="3"/>
  <c r="L2614" i="3"/>
  <c r="V2615" i="3"/>
  <c r="U2615" i="3"/>
  <c r="T2615" i="3"/>
  <c r="S2615" i="3"/>
  <c r="R2615" i="3"/>
  <c r="O2615" i="3"/>
  <c r="L2615" i="3"/>
  <c r="V2616" i="3"/>
  <c r="U2616" i="3"/>
  <c r="T2616" i="3"/>
  <c r="S2616" i="3"/>
  <c r="R2616" i="3"/>
  <c r="O2616" i="3"/>
  <c r="L2616" i="3"/>
  <c r="V2617" i="3"/>
  <c r="U2617" i="3"/>
  <c r="T2617" i="3"/>
  <c r="S2617" i="3"/>
  <c r="O2617" i="3"/>
  <c r="R2617" i="3" s="1"/>
  <c r="L2617" i="3"/>
  <c r="V2618" i="3"/>
  <c r="U2618" i="3"/>
  <c r="T2618" i="3"/>
  <c r="S2618" i="3"/>
  <c r="R2618" i="3"/>
  <c r="O2618" i="3"/>
  <c r="L2618" i="3"/>
  <c r="V2619" i="3"/>
  <c r="U2619" i="3"/>
  <c r="T2619" i="3"/>
  <c r="S2619" i="3"/>
  <c r="R2619" i="3"/>
  <c r="O2619" i="3"/>
  <c r="L2619" i="3"/>
  <c r="V2620" i="3"/>
  <c r="U2620" i="3"/>
  <c r="T2620" i="3"/>
  <c r="S2620" i="3"/>
  <c r="R2620" i="3"/>
  <c r="O2620" i="3"/>
  <c r="L2620" i="3"/>
  <c r="V2621" i="3"/>
  <c r="U2621" i="3"/>
  <c r="T2621" i="3"/>
  <c r="S2621" i="3"/>
  <c r="O2621" i="3"/>
  <c r="R2621" i="3" s="1"/>
  <c r="L2621" i="3"/>
  <c r="V2595" i="3"/>
  <c r="U2595" i="3"/>
  <c r="T2595" i="3"/>
  <c r="S2595" i="3"/>
  <c r="R2595" i="3"/>
  <c r="O2595" i="3"/>
  <c r="L2595" i="3"/>
  <c r="V2596" i="3"/>
  <c r="U2596" i="3"/>
  <c r="T2596" i="3"/>
  <c r="S2596" i="3"/>
  <c r="R2596" i="3"/>
  <c r="O2596" i="3"/>
  <c r="L2596" i="3"/>
  <c r="V2597" i="3"/>
  <c r="U2597" i="3"/>
  <c r="T2597" i="3"/>
  <c r="S2597" i="3"/>
  <c r="R2597" i="3"/>
  <c r="O2597" i="3"/>
  <c r="L2597" i="3"/>
  <c r="V2598" i="3"/>
  <c r="U2598" i="3"/>
  <c r="T2598" i="3"/>
  <c r="S2598" i="3"/>
  <c r="R2598" i="3"/>
  <c r="O2598" i="3"/>
  <c r="L2598" i="3"/>
  <c r="V2599" i="3"/>
  <c r="U2599" i="3"/>
  <c r="T2599" i="3"/>
  <c r="S2599" i="3"/>
  <c r="O2599" i="3"/>
  <c r="R2599" i="3" s="1"/>
  <c r="L2599" i="3"/>
  <c r="V2600" i="3"/>
  <c r="U2600" i="3"/>
  <c r="T2600" i="3"/>
  <c r="S2600" i="3"/>
  <c r="R2600" i="3"/>
  <c r="O2600" i="3"/>
  <c r="L2600" i="3"/>
  <c r="V2601" i="3"/>
  <c r="U2601" i="3"/>
  <c r="T2601" i="3"/>
  <c r="S2601" i="3"/>
  <c r="R2601" i="3"/>
  <c r="O2601" i="3"/>
  <c r="L2601" i="3"/>
  <c r="V2602" i="3"/>
  <c r="U2602" i="3"/>
  <c r="T2602" i="3"/>
  <c r="S2602" i="3"/>
  <c r="R2602" i="3"/>
  <c r="O2602" i="3"/>
  <c r="L2602" i="3"/>
  <c r="V2603" i="3"/>
  <c r="U2603" i="3"/>
  <c r="T2603" i="3"/>
  <c r="S2603" i="3"/>
  <c r="R2603" i="3"/>
  <c r="O2603" i="3"/>
  <c r="L2603" i="3"/>
  <c r="V2604" i="3"/>
  <c r="U2604" i="3"/>
  <c r="T2604" i="3"/>
  <c r="S2604" i="3"/>
  <c r="R2604" i="3"/>
  <c r="O2604" i="3"/>
  <c r="L2604" i="3"/>
  <c r="V2605" i="3"/>
  <c r="U2605" i="3"/>
  <c r="T2605" i="3"/>
  <c r="S2605" i="3"/>
  <c r="R2605" i="3"/>
  <c r="O2605" i="3"/>
  <c r="L2605" i="3"/>
  <c r="V2606" i="3"/>
  <c r="U2606" i="3"/>
  <c r="T2606" i="3"/>
  <c r="S2606" i="3"/>
  <c r="R2606" i="3"/>
  <c r="O2606" i="3"/>
  <c r="L2606" i="3"/>
  <c r="V2607" i="3"/>
  <c r="U2607" i="3"/>
  <c r="T2607" i="3"/>
  <c r="S2607" i="3"/>
  <c r="R2607" i="3"/>
  <c r="O2607" i="3"/>
  <c r="L2607" i="3"/>
  <c r="V2608" i="3"/>
  <c r="U2608" i="3"/>
  <c r="T2608" i="3"/>
  <c r="S2608" i="3"/>
  <c r="R2608" i="3"/>
  <c r="O2608" i="3"/>
  <c r="L2608" i="3"/>
  <c r="V2609" i="3"/>
  <c r="U2609" i="3"/>
  <c r="T2609" i="3"/>
  <c r="S2609" i="3"/>
  <c r="R2609" i="3"/>
  <c r="O2609" i="3"/>
  <c r="L2609" i="3"/>
  <c r="V2610" i="3"/>
  <c r="U2610" i="3"/>
  <c r="T2610" i="3"/>
  <c r="S2610" i="3"/>
  <c r="R2610" i="3"/>
  <c r="O2610" i="3"/>
  <c r="L2610" i="3"/>
  <c r="V2611" i="3"/>
  <c r="U2611" i="3"/>
  <c r="T2611" i="3"/>
  <c r="S2611" i="3"/>
  <c r="R2611" i="3"/>
  <c r="O2611" i="3"/>
  <c r="L2611" i="3"/>
  <c r="V2612" i="3"/>
  <c r="U2612" i="3"/>
  <c r="T2612" i="3"/>
  <c r="S2612" i="3"/>
  <c r="R2612" i="3"/>
  <c r="O2612" i="3"/>
  <c r="L2612" i="3"/>
  <c r="V2635" i="3"/>
  <c r="U2635" i="3"/>
  <c r="T2635" i="3"/>
  <c r="S2635" i="3"/>
  <c r="R2635" i="3"/>
  <c r="O2635" i="3"/>
  <c r="L2635" i="3"/>
  <c r="V2636" i="3"/>
  <c r="U2636" i="3"/>
  <c r="T2636" i="3"/>
  <c r="S2636" i="3"/>
  <c r="R2636" i="3"/>
  <c r="O2636" i="3"/>
  <c r="L2636" i="3"/>
  <c r="V2637" i="3"/>
  <c r="U2637" i="3"/>
  <c r="T2637" i="3"/>
  <c r="S2637" i="3"/>
  <c r="R2637" i="3"/>
  <c r="O2637" i="3"/>
  <c r="L2637" i="3"/>
  <c r="V2638" i="3"/>
  <c r="U2638" i="3"/>
  <c r="T2638" i="3"/>
  <c r="S2638" i="3"/>
  <c r="R2638" i="3"/>
  <c r="O2638" i="3"/>
  <c r="L2638" i="3"/>
  <c r="V2639" i="3"/>
  <c r="U2639" i="3"/>
  <c r="T2639" i="3"/>
  <c r="S2639" i="3"/>
  <c r="R2639" i="3"/>
  <c r="O2639" i="3"/>
  <c r="L2639" i="3"/>
  <c r="V2640" i="3"/>
  <c r="U2640" i="3"/>
  <c r="T2640" i="3"/>
  <c r="S2640" i="3"/>
  <c r="R2640" i="3"/>
  <c r="O2640" i="3"/>
  <c r="L2640" i="3"/>
  <c r="V2641" i="3"/>
  <c r="U2641" i="3"/>
  <c r="T2641" i="3"/>
  <c r="S2641" i="3"/>
  <c r="R2641" i="3"/>
  <c r="O2641" i="3"/>
  <c r="L2641" i="3"/>
  <c r="V2642" i="3"/>
  <c r="U2642" i="3"/>
  <c r="T2642" i="3"/>
  <c r="S2642" i="3"/>
  <c r="R2642" i="3"/>
  <c r="O2642" i="3"/>
  <c r="L2642" i="3"/>
  <c r="V2643" i="3"/>
  <c r="U2643" i="3"/>
  <c r="T2643" i="3"/>
  <c r="S2643" i="3"/>
  <c r="R2643" i="3"/>
  <c r="O2643" i="3"/>
  <c r="L2643" i="3"/>
  <c r="V2622" i="3"/>
  <c r="U2622" i="3"/>
  <c r="T2622" i="3"/>
  <c r="S2622" i="3"/>
  <c r="R2622" i="3"/>
  <c r="O2622" i="3"/>
  <c r="L2622" i="3"/>
  <c r="V2623" i="3"/>
  <c r="U2623" i="3"/>
  <c r="T2623" i="3"/>
  <c r="S2623" i="3"/>
  <c r="R2623" i="3"/>
  <c r="O2623" i="3"/>
  <c r="L2623" i="3"/>
  <c r="V2624" i="3"/>
  <c r="U2624" i="3"/>
  <c r="T2624" i="3"/>
  <c r="S2624" i="3"/>
  <c r="R2624" i="3"/>
  <c r="O2624" i="3"/>
  <c r="L2624" i="3"/>
  <c r="V2625" i="3"/>
  <c r="U2625" i="3"/>
  <c r="T2625" i="3"/>
  <c r="S2625" i="3"/>
  <c r="R2625" i="3"/>
  <c r="O2625" i="3"/>
  <c r="L2625" i="3"/>
  <c r="V2626" i="3"/>
  <c r="U2626" i="3"/>
  <c r="T2626" i="3"/>
  <c r="S2626" i="3"/>
  <c r="R2626" i="3"/>
  <c r="O2626" i="3"/>
  <c r="L2626" i="3"/>
  <c r="V2627" i="3"/>
  <c r="U2627" i="3"/>
  <c r="T2627" i="3"/>
  <c r="S2627" i="3"/>
  <c r="R2627" i="3"/>
  <c r="O2627" i="3"/>
  <c r="L2627" i="3"/>
  <c r="V2628" i="3"/>
  <c r="U2628" i="3"/>
  <c r="T2628" i="3"/>
  <c r="S2628" i="3"/>
  <c r="O2628" i="3"/>
  <c r="R2628" i="3" s="1"/>
  <c r="L2628" i="3"/>
  <c r="V2629" i="3"/>
  <c r="U2629" i="3"/>
  <c r="T2629" i="3"/>
  <c r="S2629" i="3"/>
  <c r="O2629" i="3"/>
  <c r="R2629" i="3" s="1"/>
  <c r="L2629" i="3"/>
  <c r="V2630" i="3"/>
  <c r="U2630" i="3"/>
  <c r="T2630" i="3"/>
  <c r="S2630" i="3"/>
  <c r="R2630" i="3"/>
  <c r="O2630" i="3"/>
  <c r="L2630" i="3"/>
  <c r="V2631" i="3"/>
  <c r="U2631" i="3"/>
  <c r="T2631" i="3"/>
  <c r="S2631" i="3"/>
  <c r="O2631" i="3"/>
  <c r="R2631" i="3" s="1"/>
  <c r="L2631" i="3"/>
  <c r="V2632" i="3"/>
  <c r="U2632" i="3"/>
  <c r="T2632" i="3"/>
  <c r="S2632" i="3"/>
  <c r="O2632" i="3"/>
  <c r="R2632" i="3" s="1"/>
  <c r="L2632" i="3"/>
  <c r="V2633" i="3"/>
  <c r="U2633" i="3"/>
  <c r="T2633" i="3"/>
  <c r="S2633" i="3"/>
  <c r="R2633" i="3"/>
  <c r="O2633" i="3"/>
  <c r="L2633" i="3"/>
  <c r="V2634" i="3"/>
  <c r="U2634" i="3"/>
  <c r="T2634" i="3"/>
  <c r="S2634" i="3"/>
  <c r="R2634" i="3"/>
  <c r="O2634" i="3"/>
  <c r="L2634" i="3"/>
  <c r="V2661" i="3"/>
  <c r="U2661" i="3"/>
  <c r="T2661" i="3"/>
  <c r="S2661" i="3"/>
  <c r="R2661" i="3"/>
  <c r="O2661" i="3"/>
  <c r="L2661" i="3"/>
  <c r="V2662" i="3"/>
  <c r="U2662" i="3"/>
  <c r="T2662" i="3"/>
  <c r="S2662" i="3"/>
  <c r="R2662" i="3"/>
  <c r="O2662" i="3"/>
  <c r="L2662" i="3"/>
  <c r="V2663" i="3"/>
  <c r="U2663" i="3"/>
  <c r="T2663" i="3"/>
  <c r="S2663" i="3"/>
  <c r="R2663" i="3"/>
  <c r="O2663" i="3"/>
  <c r="L2663" i="3"/>
  <c r="V2664" i="3"/>
  <c r="U2664" i="3"/>
  <c r="T2664" i="3"/>
  <c r="S2664" i="3"/>
  <c r="R2664" i="3"/>
  <c r="O2664" i="3"/>
  <c r="L2664" i="3"/>
  <c r="V2665" i="3"/>
  <c r="U2665" i="3"/>
  <c r="T2665" i="3"/>
  <c r="S2665" i="3"/>
  <c r="R2665" i="3"/>
  <c r="O2665" i="3"/>
  <c r="L2665" i="3"/>
  <c r="V2666" i="3"/>
  <c r="U2666" i="3"/>
  <c r="T2666" i="3"/>
  <c r="S2666" i="3"/>
  <c r="R2666" i="3"/>
  <c r="O2666" i="3"/>
  <c r="L2666" i="3"/>
  <c r="V2667" i="3"/>
  <c r="U2667" i="3"/>
  <c r="T2667" i="3"/>
  <c r="S2667" i="3"/>
  <c r="R2667" i="3"/>
  <c r="O2667" i="3"/>
  <c r="L2667" i="3"/>
  <c r="V2668" i="3"/>
  <c r="U2668" i="3"/>
  <c r="T2668" i="3"/>
  <c r="S2668" i="3"/>
  <c r="R2668" i="3"/>
  <c r="O2668" i="3"/>
  <c r="L2668" i="3"/>
  <c r="V2644" i="3"/>
  <c r="U2644" i="3"/>
  <c r="T2644" i="3"/>
  <c r="S2644" i="3"/>
  <c r="R2644" i="3"/>
  <c r="O2644" i="3"/>
  <c r="L2644" i="3"/>
  <c r="V2645" i="3"/>
  <c r="U2645" i="3"/>
  <c r="T2645" i="3"/>
  <c r="S2645" i="3"/>
  <c r="R2645" i="3"/>
  <c r="O2645" i="3"/>
  <c r="L2645" i="3"/>
  <c r="V2646" i="3"/>
  <c r="U2646" i="3"/>
  <c r="T2646" i="3"/>
  <c r="S2646" i="3"/>
  <c r="R2646" i="3"/>
  <c r="O2646" i="3"/>
  <c r="L2646" i="3"/>
  <c r="V2647" i="3"/>
  <c r="U2647" i="3"/>
  <c r="T2647" i="3"/>
  <c r="S2647" i="3"/>
  <c r="R2647" i="3"/>
  <c r="O2647" i="3"/>
  <c r="L2647" i="3"/>
  <c r="V2648" i="3"/>
  <c r="U2648" i="3"/>
  <c r="T2648" i="3"/>
  <c r="S2648" i="3"/>
  <c r="R2648" i="3"/>
  <c r="O2648" i="3"/>
  <c r="L2648" i="3"/>
  <c r="V2649" i="3"/>
  <c r="U2649" i="3"/>
  <c r="T2649" i="3"/>
  <c r="S2649" i="3"/>
  <c r="R2649" i="3"/>
  <c r="O2649" i="3"/>
  <c r="L2649" i="3"/>
  <c r="V2650" i="3"/>
  <c r="U2650" i="3"/>
  <c r="T2650" i="3"/>
  <c r="S2650" i="3"/>
  <c r="R2650" i="3"/>
  <c r="O2650" i="3"/>
  <c r="L2650" i="3"/>
  <c r="V2651" i="3"/>
  <c r="U2651" i="3"/>
  <c r="T2651" i="3"/>
  <c r="S2651" i="3"/>
  <c r="R2651" i="3"/>
  <c r="O2651" i="3"/>
  <c r="L2651" i="3"/>
  <c r="V2652" i="3"/>
  <c r="U2652" i="3"/>
  <c r="T2652" i="3"/>
  <c r="S2652" i="3"/>
  <c r="O2652" i="3"/>
  <c r="R2652" i="3" s="1"/>
  <c r="L2652" i="3"/>
  <c r="V2653" i="3"/>
  <c r="U2653" i="3"/>
  <c r="T2653" i="3"/>
  <c r="S2653" i="3"/>
  <c r="R2653" i="3"/>
  <c r="O2653" i="3"/>
  <c r="L2653" i="3"/>
  <c r="V2654" i="3"/>
  <c r="U2654" i="3"/>
  <c r="T2654" i="3"/>
  <c r="S2654" i="3"/>
  <c r="O2654" i="3"/>
  <c r="R2654" i="3" s="1"/>
  <c r="L2654" i="3"/>
  <c r="V2655" i="3"/>
  <c r="U2655" i="3"/>
  <c r="T2655" i="3"/>
  <c r="S2655" i="3"/>
  <c r="R2655" i="3"/>
  <c r="O2655" i="3"/>
  <c r="L2655" i="3"/>
  <c r="V2656" i="3"/>
  <c r="U2656" i="3"/>
  <c r="T2656" i="3"/>
  <c r="S2656" i="3"/>
  <c r="R2656" i="3"/>
  <c r="O2656" i="3"/>
  <c r="L2656" i="3"/>
  <c r="V2657" i="3"/>
  <c r="U2657" i="3"/>
  <c r="T2657" i="3"/>
  <c r="S2657" i="3"/>
  <c r="O2657" i="3"/>
  <c r="R2657" i="3" s="1"/>
  <c r="L2657" i="3"/>
  <c r="V2658" i="3"/>
  <c r="U2658" i="3"/>
  <c r="T2658" i="3"/>
  <c r="S2658" i="3"/>
  <c r="O2658" i="3"/>
  <c r="R2658" i="3" s="1"/>
  <c r="L2658" i="3"/>
  <c r="V2659" i="3"/>
  <c r="U2659" i="3"/>
  <c r="T2659" i="3"/>
  <c r="S2659" i="3"/>
  <c r="R2659" i="3"/>
  <c r="O2659" i="3"/>
  <c r="L2659" i="3"/>
  <c r="V2660" i="3"/>
  <c r="U2660" i="3"/>
  <c r="T2660" i="3"/>
  <c r="S2660" i="3"/>
  <c r="R2660" i="3"/>
  <c r="O2660" i="3"/>
  <c r="L2660" i="3"/>
  <c r="V2681" i="3"/>
  <c r="U2681" i="3"/>
  <c r="T2681" i="3"/>
  <c r="S2681" i="3"/>
  <c r="R2681" i="3"/>
  <c r="O2681" i="3"/>
  <c r="L2681" i="3"/>
  <c r="V2682" i="3"/>
  <c r="U2682" i="3"/>
  <c r="T2682" i="3"/>
  <c r="S2682" i="3"/>
  <c r="R2682" i="3"/>
  <c r="O2682" i="3"/>
  <c r="L2682" i="3"/>
  <c r="V2683" i="3"/>
  <c r="U2683" i="3"/>
  <c r="T2683" i="3"/>
  <c r="S2683" i="3"/>
  <c r="R2683" i="3"/>
  <c r="O2683" i="3"/>
  <c r="L2683" i="3"/>
  <c r="V2684" i="3"/>
  <c r="U2684" i="3"/>
  <c r="T2684" i="3"/>
  <c r="S2684" i="3"/>
  <c r="R2684" i="3"/>
  <c r="O2684" i="3"/>
  <c r="L2684" i="3"/>
  <c r="V2685" i="3"/>
  <c r="U2685" i="3"/>
  <c r="T2685" i="3"/>
  <c r="S2685" i="3"/>
  <c r="R2685" i="3"/>
  <c r="O2685" i="3"/>
  <c r="L2685" i="3"/>
  <c r="V2686" i="3"/>
  <c r="U2686" i="3"/>
  <c r="T2686" i="3"/>
  <c r="S2686" i="3"/>
  <c r="R2686" i="3"/>
  <c r="O2686" i="3"/>
  <c r="L2686" i="3"/>
  <c r="V2687" i="3"/>
  <c r="U2687" i="3"/>
  <c r="T2687" i="3"/>
  <c r="S2687" i="3"/>
  <c r="R2687" i="3"/>
  <c r="O2687" i="3"/>
  <c r="L2687" i="3"/>
  <c r="V2688" i="3"/>
  <c r="U2688" i="3"/>
  <c r="T2688" i="3"/>
  <c r="S2688" i="3"/>
  <c r="R2688" i="3"/>
  <c r="O2688" i="3"/>
  <c r="L2688" i="3"/>
  <c r="V2669" i="3"/>
  <c r="U2669" i="3"/>
  <c r="T2669" i="3"/>
  <c r="S2669" i="3"/>
  <c r="R2669" i="3"/>
  <c r="O2669" i="3"/>
  <c r="L2669" i="3"/>
  <c r="V2670" i="3"/>
  <c r="U2670" i="3"/>
  <c r="T2670" i="3"/>
  <c r="S2670" i="3"/>
  <c r="R2670" i="3"/>
  <c r="O2670" i="3"/>
  <c r="L2670" i="3"/>
  <c r="V2671" i="3"/>
  <c r="U2671" i="3"/>
  <c r="T2671" i="3"/>
  <c r="S2671" i="3"/>
  <c r="R2671" i="3"/>
  <c r="O2671" i="3"/>
  <c r="L2671" i="3"/>
  <c r="V2672" i="3"/>
  <c r="U2672" i="3"/>
  <c r="T2672" i="3"/>
  <c r="S2672" i="3"/>
  <c r="R2672" i="3"/>
  <c r="O2672" i="3"/>
  <c r="L2672" i="3"/>
  <c r="V2673" i="3"/>
  <c r="U2673" i="3"/>
  <c r="T2673" i="3"/>
  <c r="S2673" i="3"/>
  <c r="R2673" i="3"/>
  <c r="O2673" i="3"/>
  <c r="L2673" i="3"/>
  <c r="V2674" i="3"/>
  <c r="U2674" i="3"/>
  <c r="T2674" i="3"/>
  <c r="S2674" i="3"/>
  <c r="R2674" i="3"/>
  <c r="O2674" i="3"/>
  <c r="L2674" i="3"/>
  <c r="V2675" i="3"/>
  <c r="U2675" i="3"/>
  <c r="T2675" i="3"/>
  <c r="S2675" i="3"/>
  <c r="R2675" i="3"/>
  <c r="O2675" i="3"/>
  <c r="L2675" i="3"/>
  <c r="V2676" i="3"/>
  <c r="U2676" i="3"/>
  <c r="T2676" i="3"/>
  <c r="S2676" i="3"/>
  <c r="R2676" i="3"/>
  <c r="O2676" i="3"/>
  <c r="L2676" i="3"/>
  <c r="V2677" i="3"/>
  <c r="U2677" i="3"/>
  <c r="T2677" i="3"/>
  <c r="S2677" i="3"/>
  <c r="R2677" i="3"/>
  <c r="O2677" i="3"/>
  <c r="L2677" i="3"/>
  <c r="V2678" i="3"/>
  <c r="U2678" i="3"/>
  <c r="T2678" i="3"/>
  <c r="S2678" i="3"/>
  <c r="R2678" i="3"/>
  <c r="O2678" i="3"/>
  <c r="L2678" i="3"/>
  <c r="V2679" i="3"/>
  <c r="U2679" i="3"/>
  <c r="T2679" i="3"/>
  <c r="S2679" i="3"/>
  <c r="R2679" i="3"/>
  <c r="O2679" i="3"/>
  <c r="L2679" i="3"/>
  <c r="V2680" i="3"/>
  <c r="U2680" i="3"/>
  <c r="T2680" i="3"/>
  <c r="S2680" i="3"/>
  <c r="R2680" i="3"/>
  <c r="O2680" i="3"/>
  <c r="L2680" i="3"/>
  <c r="V2702" i="3"/>
  <c r="U2702" i="3"/>
  <c r="T2702" i="3"/>
  <c r="S2702" i="3"/>
  <c r="R2702" i="3"/>
  <c r="O2702" i="3"/>
  <c r="L2702" i="3"/>
  <c r="V2703" i="3"/>
  <c r="U2703" i="3"/>
  <c r="T2703" i="3"/>
  <c r="S2703" i="3"/>
  <c r="R2703" i="3"/>
  <c r="O2703" i="3"/>
  <c r="L2703" i="3"/>
  <c r="V2704" i="3"/>
  <c r="U2704" i="3"/>
  <c r="T2704" i="3"/>
  <c r="S2704" i="3"/>
  <c r="R2704" i="3"/>
  <c r="O2704" i="3"/>
  <c r="L2704" i="3"/>
  <c r="V2705" i="3"/>
  <c r="U2705" i="3"/>
  <c r="T2705" i="3"/>
  <c r="S2705" i="3"/>
  <c r="R2705" i="3"/>
  <c r="O2705" i="3"/>
  <c r="L2705" i="3"/>
  <c r="V2706" i="3"/>
  <c r="U2706" i="3"/>
  <c r="T2706" i="3"/>
  <c r="S2706" i="3"/>
  <c r="R2706" i="3"/>
  <c r="O2706" i="3"/>
  <c r="L2706" i="3"/>
  <c r="V2707" i="3"/>
  <c r="U2707" i="3"/>
  <c r="T2707" i="3"/>
  <c r="S2707" i="3"/>
  <c r="R2707" i="3"/>
  <c r="O2707" i="3"/>
  <c r="L2707" i="3"/>
  <c r="V2708" i="3"/>
  <c r="U2708" i="3"/>
  <c r="T2708" i="3"/>
  <c r="S2708" i="3"/>
  <c r="R2708" i="3"/>
  <c r="O2708" i="3"/>
  <c r="L2708" i="3"/>
  <c r="V2709" i="3"/>
  <c r="U2709" i="3"/>
  <c r="T2709" i="3"/>
  <c r="S2709" i="3"/>
  <c r="R2709" i="3"/>
  <c r="O2709" i="3"/>
  <c r="L2709" i="3"/>
  <c r="V2689" i="3"/>
  <c r="U2689" i="3"/>
  <c r="T2689" i="3"/>
  <c r="S2689" i="3"/>
  <c r="R2689" i="3"/>
  <c r="O2689" i="3"/>
  <c r="L2689" i="3"/>
  <c r="V2690" i="3"/>
  <c r="U2690" i="3"/>
  <c r="T2690" i="3"/>
  <c r="S2690" i="3"/>
  <c r="R2690" i="3"/>
  <c r="O2690" i="3"/>
  <c r="L2690" i="3"/>
  <c r="V2691" i="3"/>
  <c r="U2691" i="3"/>
  <c r="T2691" i="3"/>
  <c r="S2691" i="3"/>
  <c r="R2691" i="3"/>
  <c r="O2691" i="3"/>
  <c r="L2691" i="3"/>
  <c r="V2692" i="3"/>
  <c r="U2692" i="3"/>
  <c r="T2692" i="3"/>
  <c r="S2692" i="3"/>
  <c r="R2692" i="3"/>
  <c r="O2692" i="3"/>
  <c r="L2692" i="3"/>
  <c r="V2693" i="3"/>
  <c r="U2693" i="3"/>
  <c r="T2693" i="3"/>
  <c r="S2693" i="3"/>
  <c r="R2693" i="3"/>
  <c r="O2693" i="3"/>
  <c r="L2693" i="3"/>
  <c r="V2694" i="3"/>
  <c r="U2694" i="3"/>
  <c r="T2694" i="3"/>
  <c r="S2694" i="3"/>
  <c r="R2694" i="3"/>
  <c r="O2694" i="3"/>
  <c r="L2694" i="3"/>
  <c r="V2695" i="3"/>
  <c r="U2695" i="3"/>
  <c r="T2695" i="3"/>
  <c r="S2695" i="3"/>
  <c r="R2695" i="3"/>
  <c r="O2695" i="3"/>
  <c r="L2695" i="3"/>
  <c r="V2696" i="3"/>
  <c r="U2696" i="3"/>
  <c r="T2696" i="3"/>
  <c r="S2696" i="3"/>
  <c r="O2696" i="3"/>
  <c r="R2696" i="3" s="1"/>
  <c r="L2696" i="3"/>
  <c r="V2697" i="3"/>
  <c r="U2697" i="3"/>
  <c r="T2697" i="3"/>
  <c r="S2697" i="3"/>
  <c r="R2697" i="3"/>
  <c r="O2697" i="3"/>
  <c r="L2697" i="3"/>
  <c r="V2698" i="3"/>
  <c r="U2698" i="3"/>
  <c r="T2698" i="3"/>
  <c r="S2698" i="3"/>
  <c r="R2698" i="3"/>
  <c r="O2698" i="3"/>
  <c r="L2698" i="3"/>
  <c r="V2699" i="3"/>
  <c r="U2699" i="3"/>
  <c r="T2699" i="3"/>
  <c r="S2699" i="3"/>
  <c r="R2699" i="3"/>
  <c r="O2699" i="3"/>
  <c r="L2699" i="3"/>
  <c r="V2700" i="3"/>
  <c r="U2700" i="3"/>
  <c r="T2700" i="3"/>
  <c r="S2700" i="3"/>
  <c r="R2700" i="3"/>
  <c r="O2700" i="3"/>
  <c r="L2700" i="3"/>
  <c r="V2701" i="3"/>
  <c r="U2701" i="3"/>
  <c r="T2701" i="3"/>
  <c r="S2701" i="3"/>
  <c r="R2701" i="3"/>
  <c r="O2701" i="3"/>
  <c r="L2701" i="3"/>
  <c r="V2725" i="3"/>
  <c r="U2725" i="3"/>
  <c r="T2725" i="3"/>
  <c r="S2725" i="3"/>
  <c r="R2725" i="3"/>
  <c r="O2725" i="3"/>
  <c r="L2725" i="3"/>
  <c r="V2726" i="3"/>
  <c r="U2726" i="3"/>
  <c r="T2726" i="3"/>
  <c r="S2726" i="3"/>
  <c r="R2726" i="3"/>
  <c r="O2726" i="3"/>
  <c r="L2726" i="3"/>
  <c r="V2727" i="3"/>
  <c r="U2727" i="3"/>
  <c r="T2727" i="3"/>
  <c r="S2727" i="3"/>
  <c r="R2727" i="3"/>
  <c r="O2727" i="3"/>
  <c r="L2727" i="3"/>
  <c r="V2728" i="3"/>
  <c r="U2728" i="3"/>
  <c r="T2728" i="3"/>
  <c r="S2728" i="3"/>
  <c r="R2728" i="3"/>
  <c r="O2728" i="3"/>
  <c r="L2728" i="3"/>
  <c r="V2729" i="3"/>
  <c r="U2729" i="3"/>
  <c r="T2729" i="3"/>
  <c r="S2729" i="3"/>
  <c r="R2729" i="3"/>
  <c r="O2729" i="3"/>
  <c r="L2729" i="3"/>
  <c r="V2730" i="3"/>
  <c r="U2730" i="3"/>
  <c r="T2730" i="3"/>
  <c r="S2730" i="3"/>
  <c r="R2730" i="3"/>
  <c r="O2730" i="3"/>
  <c r="L2730" i="3"/>
  <c r="V2731" i="3"/>
  <c r="U2731" i="3"/>
  <c r="T2731" i="3"/>
  <c r="S2731" i="3"/>
  <c r="R2731" i="3"/>
  <c r="O2731" i="3"/>
  <c r="L2731" i="3"/>
  <c r="V2732" i="3"/>
  <c r="U2732" i="3"/>
  <c r="T2732" i="3"/>
  <c r="S2732" i="3"/>
  <c r="R2732" i="3"/>
  <c r="O2732" i="3"/>
  <c r="L2732" i="3"/>
  <c r="V2733" i="3"/>
  <c r="U2733" i="3"/>
  <c r="T2733" i="3"/>
  <c r="S2733" i="3"/>
  <c r="R2733" i="3"/>
  <c r="O2733" i="3"/>
  <c r="L2733" i="3"/>
  <c r="V2734" i="3"/>
  <c r="U2734" i="3"/>
  <c r="T2734" i="3"/>
  <c r="S2734" i="3"/>
  <c r="R2734" i="3"/>
  <c r="O2734" i="3"/>
  <c r="L2734" i="3"/>
  <c r="V2735" i="3"/>
  <c r="U2735" i="3"/>
  <c r="T2735" i="3"/>
  <c r="S2735" i="3"/>
  <c r="R2735" i="3"/>
  <c r="O2735" i="3"/>
  <c r="L2735" i="3"/>
  <c r="V2710" i="3"/>
  <c r="U2710" i="3"/>
  <c r="T2710" i="3"/>
  <c r="S2710" i="3"/>
  <c r="R2710" i="3"/>
  <c r="O2710" i="3"/>
  <c r="L2710" i="3"/>
  <c r="V2711" i="3"/>
  <c r="U2711" i="3"/>
  <c r="T2711" i="3"/>
  <c r="S2711" i="3"/>
  <c r="R2711" i="3"/>
  <c r="O2711" i="3"/>
  <c r="L2711" i="3"/>
  <c r="V2712" i="3"/>
  <c r="U2712" i="3"/>
  <c r="T2712" i="3"/>
  <c r="S2712" i="3"/>
  <c r="R2712" i="3"/>
  <c r="O2712" i="3"/>
  <c r="L2712" i="3"/>
  <c r="V2713" i="3"/>
  <c r="U2713" i="3"/>
  <c r="T2713" i="3"/>
  <c r="S2713" i="3"/>
  <c r="R2713" i="3"/>
  <c r="O2713" i="3"/>
  <c r="L2713" i="3"/>
  <c r="V2714" i="3"/>
  <c r="U2714" i="3"/>
  <c r="T2714" i="3"/>
  <c r="S2714" i="3"/>
  <c r="R2714" i="3"/>
  <c r="O2714" i="3"/>
  <c r="L2714" i="3"/>
  <c r="V2715" i="3"/>
  <c r="U2715" i="3"/>
  <c r="T2715" i="3"/>
  <c r="S2715" i="3"/>
  <c r="R2715" i="3"/>
  <c r="O2715" i="3"/>
  <c r="L2715" i="3"/>
  <c r="V2716" i="3"/>
  <c r="U2716" i="3"/>
  <c r="T2716" i="3"/>
  <c r="S2716" i="3"/>
  <c r="R2716" i="3"/>
  <c r="O2716" i="3"/>
  <c r="L2716" i="3"/>
  <c r="V2717" i="3"/>
  <c r="U2717" i="3"/>
  <c r="T2717" i="3"/>
  <c r="S2717" i="3"/>
  <c r="R2717" i="3"/>
  <c r="O2717" i="3"/>
  <c r="L2717" i="3"/>
  <c r="V2718" i="3"/>
  <c r="U2718" i="3"/>
  <c r="T2718" i="3"/>
  <c r="S2718" i="3"/>
  <c r="R2718" i="3"/>
  <c r="O2718" i="3"/>
  <c r="L2718" i="3"/>
  <c r="V2719" i="3"/>
  <c r="U2719" i="3"/>
  <c r="T2719" i="3"/>
  <c r="S2719" i="3"/>
  <c r="R2719" i="3"/>
  <c r="O2719" i="3"/>
  <c r="L2719" i="3"/>
  <c r="V2720" i="3"/>
  <c r="U2720" i="3"/>
  <c r="T2720" i="3"/>
  <c r="S2720" i="3"/>
  <c r="R2720" i="3"/>
  <c r="O2720" i="3"/>
  <c r="L2720" i="3"/>
  <c r="V2721" i="3"/>
  <c r="U2721" i="3"/>
  <c r="T2721" i="3"/>
  <c r="S2721" i="3"/>
  <c r="R2721" i="3"/>
  <c r="O2721" i="3"/>
  <c r="L2721" i="3"/>
  <c r="V2722" i="3"/>
  <c r="U2722" i="3"/>
  <c r="T2722" i="3"/>
  <c r="S2722" i="3"/>
  <c r="R2722" i="3"/>
  <c r="O2722" i="3"/>
  <c r="L2722" i="3"/>
  <c r="V2723" i="3"/>
  <c r="U2723" i="3"/>
  <c r="T2723" i="3"/>
  <c r="S2723" i="3"/>
  <c r="R2723" i="3"/>
  <c r="O2723" i="3"/>
  <c r="L2723" i="3"/>
  <c r="V2724" i="3"/>
  <c r="U2724" i="3"/>
  <c r="T2724" i="3"/>
  <c r="S2724" i="3"/>
  <c r="R2724" i="3"/>
  <c r="O2724" i="3"/>
  <c r="L2724" i="3"/>
  <c r="V2753" i="3"/>
  <c r="U2753" i="3"/>
  <c r="T2753" i="3"/>
  <c r="S2753" i="3"/>
  <c r="R2753" i="3"/>
  <c r="O2753" i="3"/>
  <c r="L2753" i="3"/>
  <c r="V2754" i="3"/>
  <c r="U2754" i="3"/>
  <c r="T2754" i="3"/>
  <c r="S2754" i="3"/>
  <c r="R2754" i="3"/>
  <c r="O2754" i="3"/>
  <c r="L2754" i="3"/>
  <c r="V2755" i="3"/>
  <c r="U2755" i="3"/>
  <c r="T2755" i="3"/>
  <c r="S2755" i="3"/>
  <c r="R2755" i="3"/>
  <c r="O2755" i="3"/>
  <c r="L2755" i="3"/>
  <c r="V2756" i="3"/>
  <c r="U2756" i="3"/>
  <c r="T2756" i="3"/>
  <c r="S2756" i="3"/>
  <c r="R2756" i="3"/>
  <c r="O2756" i="3"/>
  <c r="L2756" i="3"/>
  <c r="V2757" i="3"/>
  <c r="U2757" i="3"/>
  <c r="T2757" i="3"/>
  <c r="S2757" i="3"/>
  <c r="R2757" i="3"/>
  <c r="O2757" i="3"/>
  <c r="L2757" i="3"/>
  <c r="V2758" i="3"/>
  <c r="U2758" i="3"/>
  <c r="T2758" i="3"/>
  <c r="S2758" i="3"/>
  <c r="R2758" i="3"/>
  <c r="O2758" i="3"/>
  <c r="L2758" i="3"/>
  <c r="V2759" i="3"/>
  <c r="U2759" i="3"/>
  <c r="T2759" i="3"/>
  <c r="S2759" i="3"/>
  <c r="O2759" i="3"/>
  <c r="R2759" i="3" s="1"/>
  <c r="L2759" i="3"/>
  <c r="V2760" i="3"/>
  <c r="U2760" i="3"/>
  <c r="T2760" i="3"/>
  <c r="S2760" i="3"/>
  <c r="R2760" i="3"/>
  <c r="O2760" i="3"/>
  <c r="L2760" i="3"/>
  <c r="V2761" i="3"/>
  <c r="U2761" i="3"/>
  <c r="T2761" i="3"/>
  <c r="S2761" i="3"/>
  <c r="R2761" i="3"/>
  <c r="O2761" i="3"/>
  <c r="L2761" i="3"/>
  <c r="V2736" i="3"/>
  <c r="U2736" i="3"/>
  <c r="T2736" i="3"/>
  <c r="S2736" i="3"/>
  <c r="R2736" i="3"/>
  <c r="O2736" i="3"/>
  <c r="L2736" i="3"/>
  <c r="V2737" i="3"/>
  <c r="U2737" i="3"/>
  <c r="T2737" i="3"/>
  <c r="S2737" i="3"/>
  <c r="R2737" i="3"/>
  <c r="O2737" i="3"/>
  <c r="L2737" i="3"/>
  <c r="V2738" i="3"/>
  <c r="U2738" i="3"/>
  <c r="T2738" i="3"/>
  <c r="S2738" i="3"/>
  <c r="R2738" i="3"/>
  <c r="O2738" i="3"/>
  <c r="L2738" i="3"/>
  <c r="V2739" i="3"/>
  <c r="U2739" i="3"/>
  <c r="T2739" i="3"/>
  <c r="S2739" i="3"/>
  <c r="O2739" i="3"/>
  <c r="R2739" i="3" s="1"/>
  <c r="L2739" i="3"/>
  <c r="V2740" i="3"/>
  <c r="U2740" i="3"/>
  <c r="T2740" i="3"/>
  <c r="S2740" i="3"/>
  <c r="R2740" i="3"/>
  <c r="O2740" i="3"/>
  <c r="L2740" i="3"/>
  <c r="V2741" i="3"/>
  <c r="U2741" i="3"/>
  <c r="T2741" i="3"/>
  <c r="S2741" i="3"/>
  <c r="R2741" i="3"/>
  <c r="O2741" i="3"/>
  <c r="L2741" i="3"/>
  <c r="V2742" i="3"/>
  <c r="U2742" i="3"/>
  <c r="T2742" i="3"/>
  <c r="S2742" i="3"/>
  <c r="R2742" i="3"/>
  <c r="O2742" i="3"/>
  <c r="L2742" i="3"/>
  <c r="V2743" i="3"/>
  <c r="U2743" i="3"/>
  <c r="T2743" i="3"/>
  <c r="S2743" i="3"/>
  <c r="R2743" i="3"/>
  <c r="O2743" i="3"/>
  <c r="L2743" i="3"/>
  <c r="V2744" i="3"/>
  <c r="U2744" i="3"/>
  <c r="T2744" i="3"/>
  <c r="S2744" i="3"/>
  <c r="R2744" i="3"/>
  <c r="O2744" i="3"/>
  <c r="L2744" i="3"/>
  <c r="V2745" i="3"/>
  <c r="U2745" i="3"/>
  <c r="T2745" i="3"/>
  <c r="S2745" i="3"/>
  <c r="R2745" i="3"/>
  <c r="O2745" i="3"/>
  <c r="L2745" i="3"/>
  <c r="V2746" i="3"/>
  <c r="U2746" i="3"/>
  <c r="T2746" i="3"/>
  <c r="S2746" i="3"/>
  <c r="R2746" i="3"/>
  <c r="O2746" i="3"/>
  <c r="L2746" i="3"/>
  <c r="V2747" i="3"/>
  <c r="U2747" i="3"/>
  <c r="T2747" i="3"/>
  <c r="S2747" i="3"/>
  <c r="O2747" i="3"/>
  <c r="R2747" i="3" s="1"/>
  <c r="L2747" i="3"/>
  <c r="V2748" i="3"/>
  <c r="U2748" i="3"/>
  <c r="T2748" i="3"/>
  <c r="S2748" i="3"/>
  <c r="R2748" i="3"/>
  <c r="O2748" i="3"/>
  <c r="L2748" i="3"/>
  <c r="V2749" i="3"/>
  <c r="U2749" i="3"/>
  <c r="T2749" i="3"/>
  <c r="S2749" i="3"/>
  <c r="R2749" i="3"/>
  <c r="O2749" i="3"/>
  <c r="L2749" i="3"/>
  <c r="V2750" i="3"/>
  <c r="U2750" i="3"/>
  <c r="T2750" i="3"/>
  <c r="S2750" i="3"/>
  <c r="R2750" i="3"/>
  <c r="O2750" i="3"/>
  <c r="L2750" i="3"/>
  <c r="V2751" i="3"/>
  <c r="U2751" i="3"/>
  <c r="T2751" i="3"/>
  <c r="S2751" i="3"/>
  <c r="R2751" i="3"/>
  <c r="O2751" i="3"/>
  <c r="L2751" i="3"/>
  <c r="V2752" i="3"/>
  <c r="U2752" i="3"/>
  <c r="T2752" i="3"/>
  <c r="S2752" i="3"/>
  <c r="R2752" i="3"/>
  <c r="O2752" i="3"/>
  <c r="L2752" i="3"/>
  <c r="V2777" i="3"/>
  <c r="U2777" i="3"/>
  <c r="T2777" i="3"/>
  <c r="S2777" i="3"/>
  <c r="R2777" i="3"/>
  <c r="O2777" i="3"/>
  <c r="L2777" i="3"/>
  <c r="V2778" i="3"/>
  <c r="U2778" i="3"/>
  <c r="T2778" i="3"/>
  <c r="S2778" i="3"/>
  <c r="R2778" i="3"/>
  <c r="O2778" i="3"/>
  <c r="L2778" i="3"/>
  <c r="V2779" i="3"/>
  <c r="U2779" i="3"/>
  <c r="T2779" i="3"/>
  <c r="S2779" i="3"/>
  <c r="O2779" i="3"/>
  <c r="R2779" i="3" s="1"/>
  <c r="L2779" i="3"/>
  <c r="V2780" i="3"/>
  <c r="U2780" i="3"/>
  <c r="T2780" i="3"/>
  <c r="S2780" i="3"/>
  <c r="O2780" i="3"/>
  <c r="R2780" i="3" s="1"/>
  <c r="L2780" i="3"/>
  <c r="V2781" i="3"/>
  <c r="U2781" i="3"/>
  <c r="T2781" i="3"/>
  <c r="S2781" i="3"/>
  <c r="R2781" i="3"/>
  <c r="O2781" i="3"/>
  <c r="L2781" i="3"/>
  <c r="V2782" i="3"/>
  <c r="U2782" i="3"/>
  <c r="T2782" i="3"/>
  <c r="S2782" i="3"/>
  <c r="R2782" i="3"/>
  <c r="O2782" i="3"/>
  <c r="L2782" i="3"/>
  <c r="V2783" i="3"/>
  <c r="U2783" i="3"/>
  <c r="T2783" i="3"/>
  <c r="S2783" i="3"/>
  <c r="R2783" i="3"/>
  <c r="O2783" i="3"/>
  <c r="L2783" i="3"/>
  <c r="V2784" i="3"/>
  <c r="U2784" i="3"/>
  <c r="T2784" i="3"/>
  <c r="S2784" i="3"/>
  <c r="R2784" i="3"/>
  <c r="O2784" i="3"/>
  <c r="L2784" i="3"/>
  <c r="V2785" i="3"/>
  <c r="U2785" i="3"/>
  <c r="T2785" i="3"/>
  <c r="S2785" i="3"/>
  <c r="R2785" i="3"/>
  <c r="O2785" i="3"/>
  <c r="L2785" i="3"/>
  <c r="V2786" i="3"/>
  <c r="U2786" i="3"/>
  <c r="T2786" i="3"/>
  <c r="S2786" i="3"/>
  <c r="R2786" i="3"/>
  <c r="O2786" i="3"/>
  <c r="L2786" i="3"/>
  <c r="V2787" i="3"/>
  <c r="U2787" i="3"/>
  <c r="T2787" i="3"/>
  <c r="S2787" i="3"/>
  <c r="O2787" i="3"/>
  <c r="R2787" i="3" s="1"/>
  <c r="L2787" i="3"/>
  <c r="V2762" i="3"/>
  <c r="U2762" i="3"/>
  <c r="T2762" i="3"/>
  <c r="S2762" i="3"/>
  <c r="R2762" i="3"/>
  <c r="O2762" i="3"/>
  <c r="L2762" i="3"/>
  <c r="V2763" i="3"/>
  <c r="U2763" i="3"/>
  <c r="T2763" i="3"/>
  <c r="S2763" i="3"/>
  <c r="R2763" i="3"/>
  <c r="O2763" i="3"/>
  <c r="L2763" i="3"/>
  <c r="V2764" i="3"/>
  <c r="U2764" i="3"/>
  <c r="T2764" i="3"/>
  <c r="S2764" i="3"/>
  <c r="R2764" i="3"/>
  <c r="O2764" i="3"/>
  <c r="L2764" i="3"/>
  <c r="V2765" i="3"/>
  <c r="U2765" i="3"/>
  <c r="T2765" i="3"/>
  <c r="S2765" i="3"/>
  <c r="R2765" i="3"/>
  <c r="O2765" i="3"/>
  <c r="L2765" i="3"/>
  <c r="V2766" i="3"/>
  <c r="U2766" i="3"/>
  <c r="T2766" i="3"/>
  <c r="S2766" i="3"/>
  <c r="R2766" i="3"/>
  <c r="O2766" i="3"/>
  <c r="L2766" i="3"/>
  <c r="V2767" i="3"/>
  <c r="U2767" i="3"/>
  <c r="T2767" i="3"/>
  <c r="S2767" i="3"/>
  <c r="R2767" i="3"/>
  <c r="O2767" i="3"/>
  <c r="L2767" i="3"/>
  <c r="V2768" i="3"/>
  <c r="U2768" i="3"/>
  <c r="T2768" i="3"/>
  <c r="S2768" i="3"/>
  <c r="R2768" i="3"/>
  <c r="O2768" i="3"/>
  <c r="L2768" i="3"/>
  <c r="V2769" i="3"/>
  <c r="U2769" i="3"/>
  <c r="T2769" i="3"/>
  <c r="S2769" i="3"/>
  <c r="R2769" i="3"/>
  <c r="O2769" i="3"/>
  <c r="L2769" i="3"/>
  <c r="V2770" i="3"/>
  <c r="U2770" i="3"/>
  <c r="T2770" i="3"/>
  <c r="S2770" i="3"/>
  <c r="R2770" i="3"/>
  <c r="O2770" i="3"/>
  <c r="L2770" i="3"/>
  <c r="V2771" i="3"/>
  <c r="U2771" i="3"/>
  <c r="T2771" i="3"/>
  <c r="S2771" i="3"/>
  <c r="R2771" i="3"/>
  <c r="O2771" i="3"/>
  <c r="L2771" i="3"/>
  <c r="V2772" i="3"/>
  <c r="U2772" i="3"/>
  <c r="T2772" i="3"/>
  <c r="S2772" i="3"/>
  <c r="R2772" i="3"/>
  <c r="O2772" i="3"/>
  <c r="L2772" i="3"/>
  <c r="V2773" i="3"/>
  <c r="U2773" i="3"/>
  <c r="T2773" i="3"/>
  <c r="S2773" i="3"/>
  <c r="R2773" i="3"/>
  <c r="O2773" i="3"/>
  <c r="L2773" i="3"/>
  <c r="V2774" i="3"/>
  <c r="U2774" i="3"/>
  <c r="T2774" i="3"/>
  <c r="S2774" i="3"/>
  <c r="R2774" i="3"/>
  <c r="O2774" i="3"/>
  <c r="L2774" i="3"/>
  <c r="V2775" i="3"/>
  <c r="U2775" i="3"/>
  <c r="T2775" i="3"/>
  <c r="S2775" i="3"/>
  <c r="R2775" i="3"/>
  <c r="O2775" i="3"/>
  <c r="L2775" i="3"/>
  <c r="V2776" i="3"/>
  <c r="U2776" i="3"/>
  <c r="T2776" i="3"/>
  <c r="S2776" i="3"/>
  <c r="R2776" i="3"/>
  <c r="O2776" i="3"/>
  <c r="L2776" i="3"/>
  <c r="V2806" i="3"/>
  <c r="U2806" i="3"/>
  <c r="T2806" i="3"/>
  <c r="S2806" i="3"/>
  <c r="R2806" i="3"/>
  <c r="O2806" i="3"/>
  <c r="L2806" i="3"/>
  <c r="V2807" i="3"/>
  <c r="U2807" i="3"/>
  <c r="T2807" i="3"/>
  <c r="S2807" i="3"/>
  <c r="R2807" i="3"/>
  <c r="O2807" i="3"/>
  <c r="L2807" i="3"/>
  <c r="V2808" i="3"/>
  <c r="U2808" i="3"/>
  <c r="T2808" i="3"/>
  <c r="S2808" i="3"/>
  <c r="R2808" i="3"/>
  <c r="O2808" i="3"/>
  <c r="L2808" i="3"/>
  <c r="V2809" i="3"/>
  <c r="U2809" i="3"/>
  <c r="T2809" i="3"/>
  <c r="S2809" i="3"/>
  <c r="R2809" i="3"/>
  <c r="O2809" i="3"/>
  <c r="L2809" i="3"/>
  <c r="V2810" i="3"/>
  <c r="U2810" i="3"/>
  <c r="T2810" i="3"/>
  <c r="S2810" i="3"/>
  <c r="R2810" i="3"/>
  <c r="O2810" i="3"/>
  <c r="L2810" i="3"/>
  <c r="V2811" i="3"/>
  <c r="U2811" i="3"/>
  <c r="T2811" i="3"/>
  <c r="S2811" i="3"/>
  <c r="R2811" i="3"/>
  <c r="O2811" i="3"/>
  <c r="L2811" i="3"/>
  <c r="V2812" i="3"/>
  <c r="U2812" i="3"/>
  <c r="T2812" i="3"/>
  <c r="S2812" i="3"/>
  <c r="R2812" i="3"/>
  <c r="O2812" i="3"/>
  <c r="L2812" i="3"/>
  <c r="V2813" i="3"/>
  <c r="U2813" i="3"/>
  <c r="T2813" i="3"/>
  <c r="S2813" i="3"/>
  <c r="R2813" i="3"/>
  <c r="O2813" i="3"/>
  <c r="L2813" i="3"/>
  <c r="V2814" i="3"/>
  <c r="U2814" i="3"/>
  <c r="T2814" i="3"/>
  <c r="S2814" i="3"/>
  <c r="R2814" i="3"/>
  <c r="O2814" i="3"/>
  <c r="L2814" i="3"/>
  <c r="V2788" i="3"/>
  <c r="U2788" i="3"/>
  <c r="T2788" i="3"/>
  <c r="S2788" i="3"/>
  <c r="R2788" i="3"/>
  <c r="O2788" i="3"/>
  <c r="L2788" i="3"/>
  <c r="V2789" i="3"/>
  <c r="U2789" i="3"/>
  <c r="T2789" i="3"/>
  <c r="S2789" i="3"/>
  <c r="R2789" i="3"/>
  <c r="O2789" i="3"/>
  <c r="L2789" i="3"/>
  <c r="V2790" i="3"/>
  <c r="U2790" i="3"/>
  <c r="T2790" i="3"/>
  <c r="S2790" i="3"/>
  <c r="R2790" i="3"/>
  <c r="O2790" i="3"/>
  <c r="L2790" i="3"/>
  <c r="V2791" i="3"/>
  <c r="U2791" i="3"/>
  <c r="T2791" i="3"/>
  <c r="S2791" i="3"/>
  <c r="R2791" i="3"/>
  <c r="O2791" i="3"/>
  <c r="L2791" i="3"/>
  <c r="V2792" i="3"/>
  <c r="U2792" i="3"/>
  <c r="T2792" i="3"/>
  <c r="S2792" i="3"/>
  <c r="R2792" i="3"/>
  <c r="O2792" i="3"/>
  <c r="L2792" i="3"/>
  <c r="V2793" i="3"/>
  <c r="U2793" i="3"/>
  <c r="T2793" i="3"/>
  <c r="S2793" i="3"/>
  <c r="R2793" i="3"/>
  <c r="O2793" i="3"/>
  <c r="L2793" i="3"/>
  <c r="V2794" i="3"/>
  <c r="U2794" i="3"/>
  <c r="T2794" i="3"/>
  <c r="S2794" i="3"/>
  <c r="R2794" i="3"/>
  <c r="O2794" i="3"/>
  <c r="L2794" i="3"/>
  <c r="V2795" i="3"/>
  <c r="U2795" i="3"/>
  <c r="T2795" i="3"/>
  <c r="S2795" i="3"/>
  <c r="R2795" i="3"/>
  <c r="O2795" i="3"/>
  <c r="L2795" i="3"/>
  <c r="V2796" i="3"/>
  <c r="U2796" i="3"/>
  <c r="T2796" i="3"/>
  <c r="S2796" i="3"/>
  <c r="R2796" i="3"/>
  <c r="O2796" i="3"/>
  <c r="L2796" i="3"/>
  <c r="V2797" i="3"/>
  <c r="U2797" i="3"/>
  <c r="T2797" i="3"/>
  <c r="S2797" i="3"/>
  <c r="R2797" i="3"/>
  <c r="O2797" i="3"/>
  <c r="L2797" i="3"/>
  <c r="V2798" i="3"/>
  <c r="U2798" i="3"/>
  <c r="T2798" i="3"/>
  <c r="S2798" i="3"/>
  <c r="R2798" i="3"/>
  <c r="O2798" i="3"/>
  <c r="L2798" i="3"/>
  <c r="V2799" i="3"/>
  <c r="U2799" i="3"/>
  <c r="T2799" i="3"/>
  <c r="S2799" i="3"/>
  <c r="R2799" i="3"/>
  <c r="O2799" i="3"/>
  <c r="L2799" i="3"/>
  <c r="V2800" i="3"/>
  <c r="U2800" i="3"/>
  <c r="T2800" i="3"/>
  <c r="S2800" i="3"/>
  <c r="R2800" i="3"/>
  <c r="O2800" i="3"/>
  <c r="L2800" i="3"/>
  <c r="V2801" i="3"/>
  <c r="U2801" i="3"/>
  <c r="T2801" i="3"/>
  <c r="S2801" i="3"/>
  <c r="R2801" i="3"/>
  <c r="O2801" i="3"/>
  <c r="L2801" i="3"/>
  <c r="V2802" i="3"/>
  <c r="U2802" i="3"/>
  <c r="T2802" i="3"/>
  <c r="S2802" i="3"/>
  <c r="R2802" i="3"/>
  <c r="O2802" i="3"/>
  <c r="L2802" i="3"/>
  <c r="V2803" i="3"/>
  <c r="U2803" i="3"/>
  <c r="T2803" i="3"/>
  <c r="S2803" i="3"/>
  <c r="O2803" i="3"/>
  <c r="R2803" i="3" s="1"/>
  <c r="L2803" i="3"/>
  <c r="V2804" i="3"/>
  <c r="U2804" i="3"/>
  <c r="T2804" i="3"/>
  <c r="S2804" i="3"/>
  <c r="R2804" i="3"/>
  <c r="O2804" i="3"/>
  <c r="L2804" i="3"/>
  <c r="V2805" i="3"/>
  <c r="U2805" i="3"/>
  <c r="T2805" i="3"/>
  <c r="S2805" i="3"/>
  <c r="R2805" i="3"/>
  <c r="O2805" i="3"/>
  <c r="L2805" i="3"/>
  <c r="V2828" i="3"/>
  <c r="U2828" i="3"/>
  <c r="T2828" i="3"/>
  <c r="S2828" i="3"/>
  <c r="R2828" i="3"/>
  <c r="O2828" i="3"/>
  <c r="L2828" i="3"/>
  <c r="V2829" i="3"/>
  <c r="U2829" i="3"/>
  <c r="T2829" i="3"/>
  <c r="S2829" i="3"/>
  <c r="R2829" i="3"/>
  <c r="O2829" i="3"/>
  <c r="L2829" i="3"/>
  <c r="V2830" i="3"/>
  <c r="U2830" i="3"/>
  <c r="T2830" i="3"/>
  <c r="S2830" i="3"/>
  <c r="R2830" i="3"/>
  <c r="O2830" i="3"/>
  <c r="L2830" i="3"/>
  <c r="V2831" i="3"/>
  <c r="U2831" i="3"/>
  <c r="T2831" i="3"/>
  <c r="S2831" i="3"/>
  <c r="O2831" i="3"/>
  <c r="R2831" i="3" s="1"/>
  <c r="L2831" i="3"/>
  <c r="V2832" i="3"/>
  <c r="U2832" i="3"/>
  <c r="T2832" i="3"/>
  <c r="S2832" i="3"/>
  <c r="R2832" i="3"/>
  <c r="O2832" i="3"/>
  <c r="L2832" i="3"/>
  <c r="V2833" i="3"/>
  <c r="U2833" i="3"/>
  <c r="T2833" i="3"/>
  <c r="S2833" i="3"/>
  <c r="O2833" i="3"/>
  <c r="R2833" i="3" s="1"/>
  <c r="L2833" i="3"/>
  <c r="V2834" i="3"/>
  <c r="U2834" i="3"/>
  <c r="T2834" i="3"/>
  <c r="S2834" i="3"/>
  <c r="R2834" i="3"/>
  <c r="O2834" i="3"/>
  <c r="L2834" i="3"/>
  <c r="V2835" i="3"/>
  <c r="U2835" i="3"/>
  <c r="T2835" i="3"/>
  <c r="S2835" i="3"/>
  <c r="R2835" i="3"/>
  <c r="O2835" i="3"/>
  <c r="L2835" i="3"/>
  <c r="V2836" i="3"/>
  <c r="U2836" i="3"/>
  <c r="T2836" i="3"/>
  <c r="S2836" i="3"/>
  <c r="R2836" i="3"/>
  <c r="O2836" i="3"/>
  <c r="L2836" i="3"/>
  <c r="V2837" i="3"/>
  <c r="U2837" i="3"/>
  <c r="T2837" i="3"/>
  <c r="S2837" i="3"/>
  <c r="R2837" i="3"/>
  <c r="O2837" i="3"/>
  <c r="L2837" i="3"/>
  <c r="V2838" i="3"/>
  <c r="U2838" i="3"/>
  <c r="T2838" i="3"/>
  <c r="S2838" i="3"/>
  <c r="R2838" i="3"/>
  <c r="O2838" i="3"/>
  <c r="L2838" i="3"/>
  <c r="V2839" i="3"/>
  <c r="U2839" i="3"/>
  <c r="T2839" i="3"/>
  <c r="S2839" i="3"/>
  <c r="O2839" i="3"/>
  <c r="R2839" i="3" s="1"/>
  <c r="L2839" i="3"/>
  <c r="V2815" i="3"/>
  <c r="U2815" i="3"/>
  <c r="T2815" i="3"/>
  <c r="S2815" i="3"/>
  <c r="R2815" i="3"/>
  <c r="O2815" i="3"/>
  <c r="L2815" i="3"/>
  <c r="V2816" i="3"/>
  <c r="U2816" i="3"/>
  <c r="T2816" i="3"/>
  <c r="S2816" i="3"/>
  <c r="R2816" i="3"/>
  <c r="O2816" i="3"/>
  <c r="L2816" i="3"/>
  <c r="V2817" i="3"/>
  <c r="U2817" i="3"/>
  <c r="T2817" i="3"/>
  <c r="S2817" i="3"/>
  <c r="O2817" i="3"/>
  <c r="R2817" i="3" s="1"/>
  <c r="L2817" i="3"/>
  <c r="V2818" i="3"/>
  <c r="U2818" i="3"/>
  <c r="T2818" i="3"/>
  <c r="S2818" i="3"/>
  <c r="R2818" i="3"/>
  <c r="O2818" i="3"/>
  <c r="L2818" i="3"/>
  <c r="V2819" i="3"/>
  <c r="U2819" i="3"/>
  <c r="T2819" i="3"/>
  <c r="S2819" i="3"/>
  <c r="R2819" i="3"/>
  <c r="O2819" i="3"/>
  <c r="L2819" i="3"/>
  <c r="V2820" i="3"/>
  <c r="U2820" i="3"/>
  <c r="T2820" i="3"/>
  <c r="S2820" i="3"/>
  <c r="R2820" i="3"/>
  <c r="O2820" i="3"/>
  <c r="L2820" i="3"/>
  <c r="V2821" i="3"/>
  <c r="U2821" i="3"/>
  <c r="T2821" i="3"/>
  <c r="S2821" i="3"/>
  <c r="R2821" i="3"/>
  <c r="O2821" i="3"/>
  <c r="L2821" i="3"/>
  <c r="V2822" i="3"/>
  <c r="U2822" i="3"/>
  <c r="T2822" i="3"/>
  <c r="S2822" i="3"/>
  <c r="R2822" i="3"/>
  <c r="O2822" i="3"/>
  <c r="L2822" i="3"/>
  <c r="V2823" i="3"/>
  <c r="U2823" i="3"/>
  <c r="T2823" i="3"/>
  <c r="S2823" i="3"/>
  <c r="R2823" i="3"/>
  <c r="O2823" i="3"/>
  <c r="L2823" i="3"/>
  <c r="V2824" i="3"/>
  <c r="U2824" i="3"/>
  <c r="T2824" i="3"/>
  <c r="S2824" i="3"/>
  <c r="R2824" i="3"/>
  <c r="O2824" i="3"/>
  <c r="L2824" i="3"/>
  <c r="V2825" i="3"/>
  <c r="U2825" i="3"/>
  <c r="T2825" i="3"/>
  <c r="S2825" i="3"/>
  <c r="R2825" i="3"/>
  <c r="O2825" i="3"/>
  <c r="L2825" i="3"/>
  <c r="V2826" i="3"/>
  <c r="U2826" i="3"/>
  <c r="T2826" i="3"/>
  <c r="S2826" i="3"/>
  <c r="R2826" i="3"/>
  <c r="O2826" i="3"/>
  <c r="L2826" i="3"/>
  <c r="V2827" i="3"/>
  <c r="U2827" i="3"/>
  <c r="T2827" i="3"/>
  <c r="S2827" i="3"/>
  <c r="R2827" i="3"/>
  <c r="O2827" i="3"/>
  <c r="L2827" i="3"/>
  <c r="V2855" i="3"/>
  <c r="U2855" i="3"/>
  <c r="T2855" i="3"/>
  <c r="S2855" i="3"/>
  <c r="R2855" i="3"/>
  <c r="O2855" i="3"/>
  <c r="L2855" i="3"/>
  <c r="V2856" i="3"/>
  <c r="U2856" i="3"/>
  <c r="T2856" i="3"/>
  <c r="S2856" i="3"/>
  <c r="R2856" i="3"/>
  <c r="O2856" i="3"/>
  <c r="L2856" i="3"/>
  <c r="V2857" i="3"/>
  <c r="U2857" i="3"/>
  <c r="T2857" i="3"/>
  <c r="S2857" i="3"/>
  <c r="R2857" i="3"/>
  <c r="O2857" i="3"/>
  <c r="L2857" i="3"/>
  <c r="V2858" i="3"/>
  <c r="U2858" i="3"/>
  <c r="T2858" i="3"/>
  <c r="S2858" i="3"/>
  <c r="R2858" i="3"/>
  <c r="O2858" i="3"/>
  <c r="L2858" i="3"/>
  <c r="V2859" i="3"/>
  <c r="U2859" i="3"/>
  <c r="T2859" i="3"/>
  <c r="S2859" i="3"/>
  <c r="R2859" i="3"/>
  <c r="O2859" i="3"/>
  <c r="L2859" i="3"/>
  <c r="V2860" i="3"/>
  <c r="U2860" i="3"/>
  <c r="T2860" i="3"/>
  <c r="S2860" i="3"/>
  <c r="R2860" i="3"/>
  <c r="O2860" i="3"/>
  <c r="L2860" i="3"/>
  <c r="V2861" i="3"/>
  <c r="U2861" i="3"/>
  <c r="T2861" i="3"/>
  <c r="S2861" i="3"/>
  <c r="R2861" i="3"/>
  <c r="O2861" i="3"/>
  <c r="L2861" i="3"/>
  <c r="V2862" i="3"/>
  <c r="U2862" i="3"/>
  <c r="T2862" i="3"/>
  <c r="S2862" i="3"/>
  <c r="R2862" i="3"/>
  <c r="O2862" i="3"/>
  <c r="L2862" i="3"/>
  <c r="V2863" i="3"/>
  <c r="U2863" i="3"/>
  <c r="T2863" i="3"/>
  <c r="S2863" i="3"/>
  <c r="R2863" i="3"/>
  <c r="O2863" i="3"/>
  <c r="L2863" i="3"/>
  <c r="V2840" i="3"/>
  <c r="U2840" i="3"/>
  <c r="T2840" i="3"/>
  <c r="S2840" i="3"/>
  <c r="R2840" i="3"/>
  <c r="O2840" i="3"/>
  <c r="L2840" i="3"/>
  <c r="V2841" i="3"/>
  <c r="U2841" i="3"/>
  <c r="T2841" i="3"/>
  <c r="S2841" i="3"/>
  <c r="R2841" i="3"/>
  <c r="O2841" i="3"/>
  <c r="L2841" i="3"/>
  <c r="V2842" i="3"/>
  <c r="U2842" i="3"/>
  <c r="T2842" i="3"/>
  <c r="S2842" i="3"/>
  <c r="R2842" i="3"/>
  <c r="O2842" i="3"/>
  <c r="L2842" i="3"/>
  <c r="V2843" i="3"/>
  <c r="U2843" i="3"/>
  <c r="T2843" i="3"/>
  <c r="S2843" i="3"/>
  <c r="R2843" i="3"/>
  <c r="O2843" i="3"/>
  <c r="L2843" i="3"/>
  <c r="V2844" i="3"/>
  <c r="U2844" i="3"/>
  <c r="T2844" i="3"/>
  <c r="S2844" i="3"/>
  <c r="R2844" i="3"/>
  <c r="O2844" i="3"/>
  <c r="L2844" i="3"/>
  <c r="V2845" i="3"/>
  <c r="U2845" i="3"/>
  <c r="T2845" i="3"/>
  <c r="S2845" i="3"/>
  <c r="R2845" i="3"/>
  <c r="O2845" i="3"/>
  <c r="L2845" i="3"/>
  <c r="V2846" i="3"/>
  <c r="U2846" i="3"/>
  <c r="T2846" i="3"/>
  <c r="S2846" i="3"/>
  <c r="R2846" i="3"/>
  <c r="O2846" i="3"/>
  <c r="L2846" i="3"/>
  <c r="V2847" i="3"/>
  <c r="U2847" i="3"/>
  <c r="T2847" i="3"/>
  <c r="S2847" i="3"/>
  <c r="R2847" i="3"/>
  <c r="O2847" i="3"/>
  <c r="L2847" i="3"/>
  <c r="V2848" i="3"/>
  <c r="U2848" i="3"/>
  <c r="T2848" i="3"/>
  <c r="S2848" i="3"/>
  <c r="R2848" i="3"/>
  <c r="O2848" i="3"/>
  <c r="L2848" i="3"/>
  <c r="V2849" i="3"/>
  <c r="U2849" i="3"/>
  <c r="T2849" i="3"/>
  <c r="S2849" i="3"/>
  <c r="R2849" i="3"/>
  <c r="O2849" i="3"/>
  <c r="L2849" i="3"/>
  <c r="V2850" i="3"/>
  <c r="U2850" i="3"/>
  <c r="T2850" i="3"/>
  <c r="S2850" i="3"/>
  <c r="R2850" i="3"/>
  <c r="O2850" i="3"/>
  <c r="L2850" i="3"/>
  <c r="V2851" i="3"/>
  <c r="U2851" i="3"/>
  <c r="T2851" i="3"/>
  <c r="S2851" i="3"/>
  <c r="R2851" i="3"/>
  <c r="O2851" i="3"/>
  <c r="L2851" i="3"/>
  <c r="V2852" i="3"/>
  <c r="U2852" i="3"/>
  <c r="T2852" i="3"/>
  <c r="S2852" i="3"/>
  <c r="R2852" i="3"/>
  <c r="O2852" i="3"/>
  <c r="L2852" i="3"/>
  <c r="V2853" i="3"/>
  <c r="U2853" i="3"/>
  <c r="T2853" i="3"/>
  <c r="S2853" i="3"/>
  <c r="R2853" i="3"/>
  <c r="O2853" i="3"/>
  <c r="L2853" i="3"/>
  <c r="V2854" i="3"/>
  <c r="U2854" i="3"/>
  <c r="T2854" i="3"/>
  <c r="S2854" i="3"/>
  <c r="O2854" i="3"/>
  <c r="R2854" i="3" s="1"/>
  <c r="L2854" i="3"/>
  <c r="V2864" i="3"/>
  <c r="U2864" i="3"/>
  <c r="T2864" i="3"/>
  <c r="S2864" i="3"/>
  <c r="R2864" i="3"/>
  <c r="O2864" i="3"/>
  <c r="L2864" i="3"/>
  <c r="V2865" i="3"/>
  <c r="U2865" i="3"/>
  <c r="T2865" i="3"/>
  <c r="S2865" i="3"/>
  <c r="R2865" i="3"/>
  <c r="O2865" i="3"/>
  <c r="L2865" i="3"/>
  <c r="V2866" i="3"/>
  <c r="U2866" i="3"/>
  <c r="T2866" i="3"/>
  <c r="S2866" i="3"/>
  <c r="R2866" i="3"/>
  <c r="O2866" i="3"/>
  <c r="L2866" i="3"/>
  <c r="V2867" i="3"/>
  <c r="U2867" i="3"/>
  <c r="T2867" i="3"/>
  <c r="S2867" i="3"/>
  <c r="R2867" i="3"/>
  <c r="O2867" i="3"/>
  <c r="L2867" i="3"/>
  <c r="V2868" i="3"/>
  <c r="U2868" i="3"/>
  <c r="T2868" i="3"/>
  <c r="S2868" i="3"/>
  <c r="R2868" i="3"/>
  <c r="O2868" i="3"/>
  <c r="L2868" i="3"/>
  <c r="V2869" i="3"/>
  <c r="U2869" i="3"/>
  <c r="T2869" i="3"/>
  <c r="S2869" i="3"/>
  <c r="R2869" i="3"/>
  <c r="O2869" i="3"/>
  <c r="L2869" i="3"/>
  <c r="V2870" i="3"/>
  <c r="U2870" i="3"/>
  <c r="T2870" i="3"/>
  <c r="S2870" i="3"/>
  <c r="R2870" i="3"/>
  <c r="O2870" i="3"/>
  <c r="L2870" i="3"/>
  <c r="V2871" i="3"/>
  <c r="U2871" i="3"/>
  <c r="T2871" i="3"/>
  <c r="S2871" i="3"/>
  <c r="R2871" i="3"/>
  <c r="O2871" i="3"/>
  <c r="L2871" i="3"/>
  <c r="V2872" i="3"/>
  <c r="U2872" i="3"/>
  <c r="T2872" i="3"/>
  <c r="S2872" i="3"/>
  <c r="O2872" i="3"/>
  <c r="R2872" i="3" s="1"/>
  <c r="L2872" i="3"/>
  <c r="V2873" i="3"/>
  <c r="U2873" i="3"/>
  <c r="T2873" i="3"/>
  <c r="S2873" i="3"/>
  <c r="O2873" i="3"/>
  <c r="R2873" i="3" s="1"/>
  <c r="L2873" i="3"/>
  <c r="V2874" i="3"/>
  <c r="U2874" i="3"/>
  <c r="T2874" i="3"/>
  <c r="S2874" i="3"/>
  <c r="R2874" i="3"/>
  <c r="O2874" i="3"/>
  <c r="L2874" i="3"/>
  <c r="V2875" i="3"/>
  <c r="U2875" i="3"/>
  <c r="T2875" i="3"/>
  <c r="S2875" i="3"/>
  <c r="R2875" i="3"/>
  <c r="O2875" i="3"/>
  <c r="L2875" i="3"/>
  <c r="V2876" i="3"/>
  <c r="U2876" i="3"/>
  <c r="T2876" i="3"/>
  <c r="S2876" i="3"/>
  <c r="R2876" i="3"/>
  <c r="O2876" i="3"/>
  <c r="L2876" i="3"/>
  <c r="V2877" i="3"/>
  <c r="U2877" i="3"/>
  <c r="T2877" i="3"/>
  <c r="S2877" i="3"/>
  <c r="R2877" i="3"/>
  <c r="O2877" i="3"/>
  <c r="L2877" i="3"/>
  <c r="V2878" i="3"/>
  <c r="U2878" i="3"/>
  <c r="T2878" i="3"/>
  <c r="S2878" i="3"/>
  <c r="R2878" i="3"/>
  <c r="O2878" i="3"/>
  <c r="L2878" i="3"/>
  <c r="V2879" i="3"/>
  <c r="U2879" i="3"/>
  <c r="T2879" i="3"/>
  <c r="S2879" i="3"/>
  <c r="R2879" i="3"/>
  <c r="O2879" i="3"/>
  <c r="L2879" i="3"/>
  <c r="V2880" i="3"/>
  <c r="U2880" i="3"/>
  <c r="T2880" i="3"/>
  <c r="S2880" i="3"/>
  <c r="R2880" i="3"/>
  <c r="O2880" i="3"/>
  <c r="L2880" i="3"/>
  <c r="V2881" i="3"/>
  <c r="U2881" i="3"/>
  <c r="T2881" i="3"/>
  <c r="S2881" i="3"/>
  <c r="R2881" i="3"/>
  <c r="O2881" i="3"/>
  <c r="L2881" i="3"/>
  <c r="V2882" i="3"/>
  <c r="U2882" i="3"/>
  <c r="T2882" i="3"/>
  <c r="S2882" i="3"/>
  <c r="R2882" i="3"/>
  <c r="O2882" i="3"/>
  <c r="L2882" i="3"/>
  <c r="V2883" i="3"/>
  <c r="U2883" i="3"/>
  <c r="T2883" i="3"/>
  <c r="S2883" i="3"/>
  <c r="R2883" i="3"/>
  <c r="O2883" i="3"/>
  <c r="L2883" i="3"/>
  <c r="V2884" i="3"/>
  <c r="U2884" i="3"/>
  <c r="T2884" i="3"/>
  <c r="S2884" i="3"/>
  <c r="R2884" i="3"/>
  <c r="O2884" i="3"/>
  <c r="L2884" i="3"/>
  <c r="V2885" i="3"/>
  <c r="U2885" i="3"/>
  <c r="T2885" i="3"/>
  <c r="S2885" i="3"/>
  <c r="R2885" i="3"/>
  <c r="O2885" i="3"/>
  <c r="L2885" i="3"/>
  <c r="V2886" i="3"/>
  <c r="U2886" i="3"/>
  <c r="T2886" i="3"/>
  <c r="S2886" i="3"/>
  <c r="R2886" i="3"/>
  <c r="O2886" i="3"/>
  <c r="L2886" i="3"/>
  <c r="V2906" i="3"/>
  <c r="U2906" i="3"/>
  <c r="T2906" i="3"/>
  <c r="S2906" i="3"/>
  <c r="R2906" i="3"/>
  <c r="O2906" i="3"/>
  <c r="L2906" i="3"/>
  <c r="V2907" i="3"/>
  <c r="U2907" i="3"/>
  <c r="T2907" i="3"/>
  <c r="S2907" i="3"/>
  <c r="R2907" i="3"/>
  <c r="O2907" i="3"/>
  <c r="L2907" i="3"/>
  <c r="V2908" i="3"/>
  <c r="U2908" i="3"/>
  <c r="T2908" i="3"/>
  <c r="S2908" i="3"/>
  <c r="R2908" i="3"/>
  <c r="O2908" i="3"/>
  <c r="L2908" i="3"/>
  <c r="V2909" i="3"/>
  <c r="U2909" i="3"/>
  <c r="T2909" i="3"/>
  <c r="S2909" i="3"/>
  <c r="O2909" i="3"/>
  <c r="R2909" i="3" s="1"/>
  <c r="L2909" i="3"/>
  <c r="V2910" i="3"/>
  <c r="U2910" i="3"/>
  <c r="T2910" i="3"/>
  <c r="S2910" i="3"/>
  <c r="O2910" i="3"/>
  <c r="R2910" i="3" s="1"/>
  <c r="L2910" i="3"/>
  <c r="V2911" i="3"/>
  <c r="U2911" i="3"/>
  <c r="T2911" i="3"/>
  <c r="S2911" i="3"/>
  <c r="R2911" i="3"/>
  <c r="O2911" i="3"/>
  <c r="L2911" i="3"/>
  <c r="V2912" i="3"/>
  <c r="U2912" i="3"/>
  <c r="T2912" i="3"/>
  <c r="S2912" i="3"/>
  <c r="O2912" i="3"/>
  <c r="R2912" i="3" s="1"/>
  <c r="L2912" i="3"/>
  <c r="V2913" i="3"/>
  <c r="U2913" i="3"/>
  <c r="T2913" i="3"/>
  <c r="S2913" i="3"/>
  <c r="R2913" i="3"/>
  <c r="O2913" i="3"/>
  <c r="L2913" i="3"/>
  <c r="V2887" i="3"/>
  <c r="U2887" i="3"/>
  <c r="T2887" i="3"/>
  <c r="S2887" i="3"/>
  <c r="R2887" i="3"/>
  <c r="O2887" i="3"/>
  <c r="L2887" i="3"/>
  <c r="V2888" i="3"/>
  <c r="U2888" i="3"/>
  <c r="T2888" i="3"/>
  <c r="S2888" i="3"/>
  <c r="R2888" i="3"/>
  <c r="O2888" i="3"/>
  <c r="L2888" i="3"/>
  <c r="V2889" i="3"/>
  <c r="U2889" i="3"/>
  <c r="T2889" i="3"/>
  <c r="S2889" i="3"/>
  <c r="R2889" i="3"/>
  <c r="O2889" i="3"/>
  <c r="L2889" i="3"/>
  <c r="V2890" i="3"/>
  <c r="U2890" i="3"/>
  <c r="T2890" i="3"/>
  <c r="S2890" i="3"/>
  <c r="R2890" i="3"/>
  <c r="O2890" i="3"/>
  <c r="L2890" i="3"/>
  <c r="V2891" i="3"/>
  <c r="U2891" i="3"/>
  <c r="T2891" i="3"/>
  <c r="S2891" i="3"/>
  <c r="R2891" i="3"/>
  <c r="O2891" i="3"/>
  <c r="L2891" i="3"/>
  <c r="V2892" i="3"/>
  <c r="U2892" i="3"/>
  <c r="T2892" i="3"/>
  <c r="S2892" i="3"/>
  <c r="R2892" i="3"/>
  <c r="O2892" i="3"/>
  <c r="L2892" i="3"/>
  <c r="V2893" i="3"/>
  <c r="U2893" i="3"/>
  <c r="T2893" i="3"/>
  <c r="S2893" i="3"/>
  <c r="R2893" i="3"/>
  <c r="O2893" i="3"/>
  <c r="L2893" i="3"/>
  <c r="V2894" i="3"/>
  <c r="U2894" i="3"/>
  <c r="T2894" i="3"/>
  <c r="S2894" i="3"/>
  <c r="R2894" i="3"/>
  <c r="O2894" i="3"/>
  <c r="L2894" i="3"/>
  <c r="V2895" i="3"/>
  <c r="U2895" i="3"/>
  <c r="T2895" i="3"/>
  <c r="S2895" i="3"/>
  <c r="R2895" i="3"/>
  <c r="O2895" i="3"/>
  <c r="L2895" i="3"/>
  <c r="V2896" i="3"/>
  <c r="U2896" i="3"/>
  <c r="T2896" i="3"/>
  <c r="S2896" i="3"/>
  <c r="R2896" i="3"/>
  <c r="O2896" i="3"/>
  <c r="L2896" i="3"/>
  <c r="V2897" i="3"/>
  <c r="U2897" i="3"/>
  <c r="T2897" i="3"/>
  <c r="S2897" i="3"/>
  <c r="R2897" i="3"/>
  <c r="O2897" i="3"/>
  <c r="L2897" i="3"/>
  <c r="V2898" i="3"/>
  <c r="U2898" i="3"/>
  <c r="T2898" i="3"/>
  <c r="S2898" i="3"/>
  <c r="R2898" i="3"/>
  <c r="O2898" i="3"/>
  <c r="L2898" i="3"/>
  <c r="V2899" i="3"/>
  <c r="U2899" i="3"/>
  <c r="T2899" i="3"/>
  <c r="S2899" i="3"/>
  <c r="R2899" i="3"/>
  <c r="O2899" i="3"/>
  <c r="L2899" i="3"/>
  <c r="V2900" i="3"/>
  <c r="U2900" i="3"/>
  <c r="T2900" i="3"/>
  <c r="S2900" i="3"/>
  <c r="O2900" i="3"/>
  <c r="R2900" i="3" s="1"/>
  <c r="L2900" i="3"/>
  <c r="V2901" i="3"/>
  <c r="U2901" i="3"/>
  <c r="T2901" i="3"/>
  <c r="S2901" i="3"/>
  <c r="R2901" i="3"/>
  <c r="O2901" i="3"/>
  <c r="L2901" i="3"/>
  <c r="V2902" i="3"/>
  <c r="U2902" i="3"/>
  <c r="T2902" i="3"/>
  <c r="S2902" i="3"/>
  <c r="R2902" i="3"/>
  <c r="O2902" i="3"/>
  <c r="L2902" i="3"/>
  <c r="V2903" i="3"/>
  <c r="U2903" i="3"/>
  <c r="T2903" i="3"/>
  <c r="S2903" i="3"/>
  <c r="R2903" i="3"/>
  <c r="O2903" i="3"/>
  <c r="L2903" i="3"/>
  <c r="V2904" i="3"/>
  <c r="U2904" i="3"/>
  <c r="T2904" i="3"/>
  <c r="S2904" i="3"/>
  <c r="R2904" i="3"/>
  <c r="O2904" i="3"/>
  <c r="L2904" i="3"/>
  <c r="V2905" i="3"/>
  <c r="U2905" i="3"/>
  <c r="T2905" i="3"/>
  <c r="S2905" i="3"/>
  <c r="R2905" i="3"/>
  <c r="O2905" i="3"/>
  <c r="L2905" i="3"/>
  <c r="V2932" i="3"/>
  <c r="U2932" i="3"/>
  <c r="T2932" i="3"/>
  <c r="S2932" i="3"/>
  <c r="R2932" i="3"/>
  <c r="O2932" i="3"/>
  <c r="L2932" i="3"/>
  <c r="V2933" i="3"/>
  <c r="U2933" i="3"/>
  <c r="T2933" i="3"/>
  <c r="S2933" i="3"/>
  <c r="R2933" i="3"/>
  <c r="O2933" i="3"/>
  <c r="L2933" i="3"/>
  <c r="V2934" i="3"/>
  <c r="U2934" i="3"/>
  <c r="T2934" i="3"/>
  <c r="S2934" i="3"/>
  <c r="R2934" i="3"/>
  <c r="O2934" i="3"/>
  <c r="L2934" i="3"/>
  <c r="V2935" i="3"/>
  <c r="U2935" i="3"/>
  <c r="T2935" i="3"/>
  <c r="S2935" i="3"/>
  <c r="R2935" i="3"/>
  <c r="O2935" i="3"/>
  <c r="L2935" i="3"/>
  <c r="V2936" i="3"/>
  <c r="U2936" i="3"/>
  <c r="T2936" i="3"/>
  <c r="S2936" i="3"/>
  <c r="R2936" i="3"/>
  <c r="O2936" i="3"/>
  <c r="L2936" i="3"/>
  <c r="V2937" i="3"/>
  <c r="U2937" i="3"/>
  <c r="T2937" i="3"/>
  <c r="S2937" i="3"/>
  <c r="R2937" i="3"/>
  <c r="O2937" i="3"/>
  <c r="L2937" i="3"/>
  <c r="V2938" i="3"/>
  <c r="U2938" i="3"/>
  <c r="T2938" i="3"/>
  <c r="S2938" i="3"/>
  <c r="R2938" i="3"/>
  <c r="O2938" i="3"/>
  <c r="L2938" i="3"/>
  <c r="V2939" i="3"/>
  <c r="U2939" i="3"/>
  <c r="T2939" i="3"/>
  <c r="S2939" i="3"/>
  <c r="R2939" i="3"/>
  <c r="O2939" i="3"/>
  <c r="L2939" i="3"/>
  <c r="V2940" i="3"/>
  <c r="U2940" i="3"/>
  <c r="T2940" i="3"/>
  <c r="S2940" i="3"/>
  <c r="R2940" i="3"/>
  <c r="O2940" i="3"/>
  <c r="L2940" i="3"/>
  <c r="V2914" i="3"/>
  <c r="U2914" i="3"/>
  <c r="T2914" i="3"/>
  <c r="S2914" i="3"/>
  <c r="R2914" i="3"/>
  <c r="O2914" i="3"/>
  <c r="L2914" i="3"/>
  <c r="V2915" i="3"/>
  <c r="U2915" i="3"/>
  <c r="T2915" i="3"/>
  <c r="S2915" i="3"/>
  <c r="R2915" i="3"/>
  <c r="O2915" i="3"/>
  <c r="L2915" i="3"/>
  <c r="V2916" i="3"/>
  <c r="U2916" i="3"/>
  <c r="T2916" i="3"/>
  <c r="S2916" i="3"/>
  <c r="R2916" i="3"/>
  <c r="O2916" i="3"/>
  <c r="L2916" i="3"/>
  <c r="V2917" i="3"/>
  <c r="U2917" i="3"/>
  <c r="T2917" i="3"/>
  <c r="S2917" i="3"/>
  <c r="R2917" i="3"/>
  <c r="O2917" i="3"/>
  <c r="L2917" i="3"/>
  <c r="V2918" i="3"/>
  <c r="U2918" i="3"/>
  <c r="T2918" i="3"/>
  <c r="S2918" i="3"/>
  <c r="R2918" i="3"/>
  <c r="O2918" i="3"/>
  <c r="L2918" i="3"/>
  <c r="V2919" i="3"/>
  <c r="U2919" i="3"/>
  <c r="T2919" i="3"/>
  <c r="S2919" i="3"/>
  <c r="O2919" i="3"/>
  <c r="R2919" i="3" s="1"/>
  <c r="L2919" i="3"/>
  <c r="V2920" i="3"/>
  <c r="U2920" i="3"/>
  <c r="T2920" i="3"/>
  <c r="S2920" i="3"/>
  <c r="R2920" i="3"/>
  <c r="O2920" i="3"/>
  <c r="L2920" i="3"/>
  <c r="V2921" i="3"/>
  <c r="U2921" i="3"/>
  <c r="T2921" i="3"/>
  <c r="S2921" i="3"/>
  <c r="R2921" i="3"/>
  <c r="O2921" i="3"/>
  <c r="L2921" i="3"/>
  <c r="V2922" i="3"/>
  <c r="U2922" i="3"/>
  <c r="T2922" i="3"/>
  <c r="S2922" i="3"/>
  <c r="R2922" i="3"/>
  <c r="O2922" i="3"/>
  <c r="L2922" i="3"/>
  <c r="V2923" i="3"/>
  <c r="U2923" i="3"/>
  <c r="T2923" i="3"/>
  <c r="S2923" i="3"/>
  <c r="R2923" i="3"/>
  <c r="O2923" i="3"/>
  <c r="L2923" i="3"/>
  <c r="V2924" i="3"/>
  <c r="U2924" i="3"/>
  <c r="T2924" i="3"/>
  <c r="S2924" i="3"/>
  <c r="R2924" i="3"/>
  <c r="O2924" i="3"/>
  <c r="L2924" i="3"/>
  <c r="V2925" i="3"/>
  <c r="U2925" i="3"/>
  <c r="T2925" i="3"/>
  <c r="S2925" i="3"/>
  <c r="R2925" i="3"/>
  <c r="O2925" i="3"/>
  <c r="L2925" i="3"/>
  <c r="V2926" i="3"/>
  <c r="U2926" i="3"/>
  <c r="T2926" i="3"/>
  <c r="S2926" i="3"/>
  <c r="R2926" i="3"/>
  <c r="O2926" i="3"/>
  <c r="L2926" i="3"/>
  <c r="V2927" i="3"/>
  <c r="U2927" i="3"/>
  <c r="T2927" i="3"/>
  <c r="S2927" i="3"/>
  <c r="R2927" i="3"/>
  <c r="O2927" i="3"/>
  <c r="L2927" i="3"/>
  <c r="V2928" i="3"/>
  <c r="U2928" i="3"/>
  <c r="T2928" i="3"/>
  <c r="S2928" i="3"/>
  <c r="R2928" i="3"/>
  <c r="O2928" i="3"/>
  <c r="L2928" i="3"/>
  <c r="V2929" i="3"/>
  <c r="U2929" i="3"/>
  <c r="T2929" i="3"/>
  <c r="S2929" i="3"/>
  <c r="R2929" i="3"/>
  <c r="O2929" i="3"/>
  <c r="L2929" i="3"/>
  <c r="V2930" i="3"/>
  <c r="U2930" i="3"/>
  <c r="T2930" i="3"/>
  <c r="S2930" i="3"/>
  <c r="R2930" i="3"/>
  <c r="O2930" i="3"/>
  <c r="L2930" i="3"/>
  <c r="V2931" i="3"/>
  <c r="U2931" i="3"/>
  <c r="T2931" i="3"/>
  <c r="S2931" i="3"/>
  <c r="R2931" i="3"/>
  <c r="O2931" i="3"/>
  <c r="L2931" i="3"/>
  <c r="V2960" i="3"/>
  <c r="U2960" i="3"/>
  <c r="T2960" i="3"/>
  <c r="S2960" i="3"/>
  <c r="O2960" i="3"/>
  <c r="R2960" i="3" s="1"/>
  <c r="L2960" i="3"/>
  <c r="V2961" i="3"/>
  <c r="U2961" i="3"/>
  <c r="T2961" i="3"/>
  <c r="S2961" i="3"/>
  <c r="R2961" i="3"/>
  <c r="O2961" i="3"/>
  <c r="L2961" i="3"/>
  <c r="V2962" i="3"/>
  <c r="U2962" i="3"/>
  <c r="T2962" i="3"/>
  <c r="S2962" i="3"/>
  <c r="R2962" i="3"/>
  <c r="O2962" i="3"/>
  <c r="L2962" i="3"/>
  <c r="V2963" i="3"/>
  <c r="U2963" i="3"/>
  <c r="T2963" i="3"/>
  <c r="S2963" i="3"/>
  <c r="R2963" i="3"/>
  <c r="O2963" i="3"/>
  <c r="L2963" i="3"/>
  <c r="V2964" i="3"/>
  <c r="U2964" i="3"/>
  <c r="T2964" i="3"/>
  <c r="S2964" i="3"/>
  <c r="R2964" i="3"/>
  <c r="O2964" i="3"/>
  <c r="L2964" i="3"/>
  <c r="V2965" i="3"/>
  <c r="U2965" i="3"/>
  <c r="T2965" i="3"/>
  <c r="S2965" i="3"/>
  <c r="R2965" i="3"/>
  <c r="O2965" i="3"/>
  <c r="L2965" i="3"/>
  <c r="V2966" i="3"/>
  <c r="U2966" i="3"/>
  <c r="T2966" i="3"/>
  <c r="S2966" i="3"/>
  <c r="R2966" i="3"/>
  <c r="O2966" i="3"/>
  <c r="L2966" i="3"/>
  <c r="V2967" i="3"/>
  <c r="U2967" i="3"/>
  <c r="T2967" i="3"/>
  <c r="S2967" i="3"/>
  <c r="R2967" i="3"/>
  <c r="O2967" i="3"/>
  <c r="L2967" i="3"/>
  <c r="V2968" i="3"/>
  <c r="U2968" i="3"/>
  <c r="T2968" i="3"/>
  <c r="S2968" i="3"/>
  <c r="R2968" i="3"/>
  <c r="O2968" i="3"/>
  <c r="L2968" i="3"/>
  <c r="V2941" i="3"/>
  <c r="U2941" i="3"/>
  <c r="T2941" i="3"/>
  <c r="S2941" i="3"/>
  <c r="R2941" i="3"/>
  <c r="O2941" i="3"/>
  <c r="L2941" i="3"/>
  <c r="V2942" i="3"/>
  <c r="U2942" i="3"/>
  <c r="T2942" i="3"/>
  <c r="S2942" i="3"/>
  <c r="R2942" i="3"/>
  <c r="O2942" i="3"/>
  <c r="L2942" i="3"/>
  <c r="V2943" i="3"/>
  <c r="U2943" i="3"/>
  <c r="T2943" i="3"/>
  <c r="S2943" i="3"/>
  <c r="R2943" i="3"/>
  <c r="O2943" i="3"/>
  <c r="L2943" i="3"/>
  <c r="V2944" i="3"/>
  <c r="U2944" i="3"/>
  <c r="T2944" i="3"/>
  <c r="S2944" i="3"/>
  <c r="R2944" i="3"/>
  <c r="O2944" i="3"/>
  <c r="L2944" i="3"/>
  <c r="V2945" i="3"/>
  <c r="U2945" i="3"/>
  <c r="T2945" i="3"/>
  <c r="S2945" i="3"/>
  <c r="R2945" i="3"/>
  <c r="O2945" i="3"/>
  <c r="L2945" i="3"/>
  <c r="V2946" i="3"/>
  <c r="U2946" i="3"/>
  <c r="T2946" i="3"/>
  <c r="S2946" i="3"/>
  <c r="R2946" i="3"/>
  <c r="O2946" i="3"/>
  <c r="L2946" i="3"/>
  <c r="V2947" i="3"/>
  <c r="U2947" i="3"/>
  <c r="T2947" i="3"/>
  <c r="S2947" i="3"/>
  <c r="R2947" i="3"/>
  <c r="O2947" i="3"/>
  <c r="L2947" i="3"/>
  <c r="V2948" i="3"/>
  <c r="U2948" i="3"/>
  <c r="T2948" i="3"/>
  <c r="S2948" i="3"/>
  <c r="O2948" i="3"/>
  <c r="R2948" i="3" s="1"/>
  <c r="L2948" i="3"/>
  <c r="V2949" i="3"/>
  <c r="U2949" i="3"/>
  <c r="T2949" i="3"/>
  <c r="S2949" i="3"/>
  <c r="O2949" i="3"/>
  <c r="R2949" i="3" s="1"/>
  <c r="L2949" i="3"/>
  <c r="V2950" i="3"/>
  <c r="U2950" i="3"/>
  <c r="T2950" i="3"/>
  <c r="S2950" i="3"/>
  <c r="R2950" i="3"/>
  <c r="O2950" i="3"/>
  <c r="L2950" i="3"/>
  <c r="V2951" i="3"/>
  <c r="U2951" i="3"/>
  <c r="T2951" i="3"/>
  <c r="S2951" i="3"/>
  <c r="R2951" i="3"/>
  <c r="O2951" i="3"/>
  <c r="L2951" i="3"/>
  <c r="V2952" i="3"/>
  <c r="U2952" i="3"/>
  <c r="T2952" i="3"/>
  <c r="S2952" i="3"/>
  <c r="R2952" i="3"/>
  <c r="O2952" i="3"/>
  <c r="L2952" i="3"/>
  <c r="V2953" i="3"/>
  <c r="U2953" i="3"/>
  <c r="T2953" i="3"/>
  <c r="S2953" i="3"/>
  <c r="R2953" i="3"/>
  <c r="O2953" i="3"/>
  <c r="L2953" i="3"/>
  <c r="V2954" i="3"/>
  <c r="U2954" i="3"/>
  <c r="T2954" i="3"/>
  <c r="S2954" i="3"/>
  <c r="R2954" i="3"/>
  <c r="O2954" i="3"/>
  <c r="L2954" i="3"/>
  <c r="V2955" i="3"/>
  <c r="U2955" i="3"/>
  <c r="T2955" i="3"/>
  <c r="S2955" i="3"/>
  <c r="R2955" i="3"/>
  <c r="O2955" i="3"/>
  <c r="L2955" i="3"/>
  <c r="V2956" i="3"/>
  <c r="U2956" i="3"/>
  <c r="T2956" i="3"/>
  <c r="S2956" i="3"/>
  <c r="O2956" i="3"/>
  <c r="R2956" i="3" s="1"/>
  <c r="L2956" i="3"/>
  <c r="V2957" i="3"/>
  <c r="U2957" i="3"/>
  <c r="T2957" i="3"/>
  <c r="S2957" i="3"/>
  <c r="R2957" i="3"/>
  <c r="O2957" i="3"/>
  <c r="L2957" i="3"/>
  <c r="V2958" i="3"/>
  <c r="U2958" i="3"/>
  <c r="T2958" i="3"/>
  <c r="S2958" i="3"/>
  <c r="R2958" i="3"/>
  <c r="O2958" i="3"/>
  <c r="L2958" i="3"/>
  <c r="V2959" i="3"/>
  <c r="U2959" i="3"/>
  <c r="T2959" i="3"/>
  <c r="S2959" i="3"/>
  <c r="R2959" i="3"/>
  <c r="O2959" i="3"/>
  <c r="L2959" i="3"/>
  <c r="V2987" i="3"/>
  <c r="U2987" i="3"/>
  <c r="T2987" i="3"/>
  <c r="S2987" i="3"/>
  <c r="R2987" i="3"/>
  <c r="O2987" i="3"/>
  <c r="L2987" i="3"/>
  <c r="V2988" i="3"/>
  <c r="U2988" i="3"/>
  <c r="T2988" i="3"/>
  <c r="S2988" i="3"/>
  <c r="R2988" i="3"/>
  <c r="O2988" i="3"/>
  <c r="L2988" i="3"/>
  <c r="V2989" i="3"/>
  <c r="U2989" i="3"/>
  <c r="T2989" i="3"/>
  <c r="S2989" i="3"/>
  <c r="R2989" i="3"/>
  <c r="O2989" i="3"/>
  <c r="L2989" i="3"/>
  <c r="V2990" i="3"/>
  <c r="U2990" i="3"/>
  <c r="T2990" i="3"/>
  <c r="S2990" i="3"/>
  <c r="R2990" i="3"/>
  <c r="O2990" i="3"/>
  <c r="L2990" i="3"/>
  <c r="V2991" i="3"/>
  <c r="U2991" i="3"/>
  <c r="T2991" i="3"/>
  <c r="S2991" i="3"/>
  <c r="R2991" i="3"/>
  <c r="O2991" i="3"/>
  <c r="L2991" i="3"/>
  <c r="V2992" i="3"/>
  <c r="U2992" i="3"/>
  <c r="T2992" i="3"/>
  <c r="S2992" i="3"/>
  <c r="R2992" i="3"/>
  <c r="O2992" i="3"/>
  <c r="L2992" i="3"/>
  <c r="V2969" i="3"/>
  <c r="U2969" i="3"/>
  <c r="T2969" i="3"/>
  <c r="S2969" i="3"/>
  <c r="R2969" i="3"/>
  <c r="O2969" i="3"/>
  <c r="L2969" i="3"/>
  <c r="V2970" i="3"/>
  <c r="U2970" i="3"/>
  <c r="T2970" i="3"/>
  <c r="S2970" i="3"/>
  <c r="R2970" i="3"/>
  <c r="O2970" i="3"/>
  <c r="L2970" i="3"/>
  <c r="V2971" i="3"/>
  <c r="U2971" i="3"/>
  <c r="T2971" i="3"/>
  <c r="S2971" i="3"/>
  <c r="R2971" i="3"/>
  <c r="O2971" i="3"/>
  <c r="L2971" i="3"/>
  <c r="V2972" i="3"/>
  <c r="U2972" i="3"/>
  <c r="T2972" i="3"/>
  <c r="S2972" i="3"/>
  <c r="R2972" i="3"/>
  <c r="O2972" i="3"/>
  <c r="L2972" i="3"/>
  <c r="V2973" i="3"/>
  <c r="U2973" i="3"/>
  <c r="T2973" i="3"/>
  <c r="S2973" i="3"/>
  <c r="O2973" i="3"/>
  <c r="R2973" i="3" s="1"/>
  <c r="L2973" i="3"/>
  <c r="V2974" i="3"/>
  <c r="U2974" i="3"/>
  <c r="T2974" i="3"/>
  <c r="S2974" i="3"/>
  <c r="O2974" i="3"/>
  <c r="R2974" i="3" s="1"/>
  <c r="L2974" i="3"/>
  <c r="V2975" i="3"/>
  <c r="U2975" i="3"/>
  <c r="T2975" i="3"/>
  <c r="S2975" i="3"/>
  <c r="R2975" i="3"/>
  <c r="O2975" i="3"/>
  <c r="L2975" i="3"/>
  <c r="V2976" i="3"/>
  <c r="U2976" i="3"/>
  <c r="T2976" i="3"/>
  <c r="S2976" i="3"/>
  <c r="R2976" i="3"/>
  <c r="O2976" i="3"/>
  <c r="L2976" i="3"/>
  <c r="V2977" i="3"/>
  <c r="U2977" i="3"/>
  <c r="T2977" i="3"/>
  <c r="S2977" i="3"/>
  <c r="R2977" i="3"/>
  <c r="O2977" i="3"/>
  <c r="L2977" i="3"/>
  <c r="V2978" i="3"/>
  <c r="U2978" i="3"/>
  <c r="T2978" i="3"/>
  <c r="S2978" i="3"/>
  <c r="R2978" i="3"/>
  <c r="O2978" i="3"/>
  <c r="L2978" i="3"/>
  <c r="V2979" i="3"/>
  <c r="U2979" i="3"/>
  <c r="T2979" i="3"/>
  <c r="S2979" i="3"/>
  <c r="O2979" i="3"/>
  <c r="R2979" i="3" s="1"/>
  <c r="L2979" i="3"/>
  <c r="V2980" i="3"/>
  <c r="U2980" i="3"/>
  <c r="T2980" i="3"/>
  <c r="S2980" i="3"/>
  <c r="R2980" i="3"/>
  <c r="O2980" i="3"/>
  <c r="L2980" i="3"/>
  <c r="V2981" i="3"/>
  <c r="U2981" i="3"/>
  <c r="T2981" i="3"/>
  <c r="S2981" i="3"/>
  <c r="O2981" i="3"/>
  <c r="R2981" i="3" s="1"/>
  <c r="L2981" i="3"/>
  <c r="V2982" i="3"/>
  <c r="U2982" i="3"/>
  <c r="T2982" i="3"/>
  <c r="S2982" i="3"/>
  <c r="R2982" i="3"/>
  <c r="O2982" i="3"/>
  <c r="L2982" i="3"/>
  <c r="V2983" i="3"/>
  <c r="U2983" i="3"/>
  <c r="T2983" i="3"/>
  <c r="S2983" i="3"/>
  <c r="O2983" i="3"/>
  <c r="R2983" i="3" s="1"/>
  <c r="L2983" i="3"/>
  <c r="V2984" i="3"/>
  <c r="U2984" i="3"/>
  <c r="T2984" i="3"/>
  <c r="S2984" i="3"/>
  <c r="R2984" i="3"/>
  <c r="O2984" i="3"/>
  <c r="L2984" i="3"/>
  <c r="V2985" i="3"/>
  <c r="U2985" i="3"/>
  <c r="T2985" i="3"/>
  <c r="S2985" i="3"/>
  <c r="R2985" i="3"/>
  <c r="O2985" i="3"/>
  <c r="L2985" i="3"/>
  <c r="V2986" i="3"/>
  <c r="U2986" i="3"/>
  <c r="T2986" i="3"/>
  <c r="S2986" i="3"/>
  <c r="O2986" i="3"/>
  <c r="R2986" i="3" s="1"/>
  <c r="L2986" i="3"/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D2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tc={CF860CEA-4FEA-4A61-9702-D3DC33D5F843}</author>
  </authors>
  <commentList>
    <comment ref="O1" authorId="0" shapeId="0" xr:uid="{CF860CEA-4FEA-4A61-9702-D3DC33D5F843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Inspection Total + Waste (Before Impression)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<sst xmlns="http://schemas.openxmlformats.org/spreadsheetml/2006/main" count="15726" uniqueCount="178">
  <si>
    <t>OeeID</t>
  </si>
  <si>
    <t>Oeedatetime</t>
  </si>
  <si>
    <t>Downtime</t>
  </si>
  <si>
    <t>ShiftNo</t>
  </si>
  <si>
    <t>ShiftDate</t>
  </si>
  <si>
    <t>OeeDateonly</t>
  </si>
  <si>
    <t>ShiftAC</t>
  </si>
  <si>
    <t>Date</t>
  </si>
  <si>
    <t>DATE INT</t>
  </si>
  <si>
    <t>Shift</t>
  </si>
  <si>
    <t>Sum of Waste TOTAL</t>
  </si>
  <si>
    <t>Sum of Total</t>
  </si>
  <si>
    <t>Sum of Notasave Error</t>
  </si>
  <si>
    <t>Uptime</t>
  </si>
  <si>
    <t>Availability</t>
  </si>
  <si>
    <t>Performance</t>
  </si>
  <si>
    <t>Quality</t>
  </si>
  <si>
    <t>Deno</t>
  </si>
  <si>
    <t>Network No.</t>
  </si>
  <si>
    <t>Machine</t>
  </si>
  <si>
    <t xml:space="preserve">Printer </t>
  </si>
  <si>
    <t>Batch No</t>
  </si>
  <si>
    <t>Inspection Total</t>
  </si>
  <si>
    <t>Notasave Sheet Counter</t>
  </si>
  <si>
    <t>Waste (Before Impression)</t>
  </si>
  <si>
    <t>Waste (After Impression)2</t>
  </si>
  <si>
    <t>Waste TOTAL</t>
  </si>
  <si>
    <t>Sheets Rerun</t>
  </si>
  <si>
    <t>Notasave Error</t>
  </si>
  <si>
    <t>Total</t>
  </si>
  <si>
    <t>Balanced</t>
  </si>
  <si>
    <t>DI Reason</t>
  </si>
  <si>
    <t>DI DIFF</t>
  </si>
  <si>
    <t>ConcatSearch</t>
  </si>
  <si>
    <t>NO</t>
  </si>
  <si>
    <t>Notasave %</t>
  </si>
  <si>
    <t>200 Birr Front</t>
  </si>
  <si>
    <t>AFFANDI</t>
  </si>
  <si>
    <t>A</t>
  </si>
  <si>
    <t>YES</t>
  </si>
  <si>
    <t>C</t>
  </si>
  <si>
    <t>c</t>
  </si>
  <si>
    <t>Lasai</t>
  </si>
  <si>
    <t>Devaraj</t>
  </si>
  <si>
    <t>Saifullah</t>
  </si>
  <si>
    <t>P.Devaraj</t>
  </si>
  <si>
    <t>Affandi</t>
  </si>
  <si>
    <t>AMIN</t>
  </si>
  <si>
    <t>SAIFULLAH</t>
  </si>
  <si>
    <t>azrul</t>
  </si>
  <si>
    <t>Setia</t>
  </si>
  <si>
    <t>Kok</t>
  </si>
  <si>
    <t>KOK</t>
  </si>
  <si>
    <t>Azrul</t>
  </si>
  <si>
    <t>DEVARAJ</t>
  </si>
  <si>
    <t>Izzuddin</t>
  </si>
  <si>
    <t>FARIZ</t>
  </si>
  <si>
    <t>izzuddin</t>
  </si>
  <si>
    <t>fariz</t>
  </si>
  <si>
    <t>FIZAL</t>
  </si>
  <si>
    <t>Amin</t>
  </si>
  <si>
    <t>lasai</t>
  </si>
  <si>
    <t>Jamal</t>
  </si>
  <si>
    <t>200 Birr Back</t>
  </si>
  <si>
    <t>jamal</t>
  </si>
  <si>
    <t>JAMAL</t>
  </si>
  <si>
    <t>Fariz</t>
  </si>
  <si>
    <t>chai</t>
  </si>
  <si>
    <t>CHAI</t>
  </si>
  <si>
    <t>LASAI</t>
  </si>
  <si>
    <t>Norhayati</t>
  </si>
  <si>
    <t>This column has been edited.</t>
  </si>
  <si>
    <t>machine count not equal 6000</t>
  </si>
  <si>
    <t>Machine qount not equal 6000</t>
  </si>
  <si>
    <t>yes</t>
  </si>
  <si>
    <t>Machine count not equal 6000</t>
  </si>
  <si>
    <t>MACHINE COUNT NOT EQUAL 6000</t>
  </si>
  <si>
    <t>mc trip</t>
  </si>
  <si>
    <t>AZRUL</t>
  </si>
  <si>
    <t>mc count not equal 6000</t>
  </si>
  <si>
    <t>Machine counter not equal to 6000</t>
  </si>
  <si>
    <t>FIRDAUS</t>
  </si>
  <si>
    <t>MC COUNT NOT EQUAL 6000</t>
  </si>
  <si>
    <t>setia</t>
  </si>
  <si>
    <t>5000 DINAR BACK</t>
  </si>
  <si>
    <t>MACHINE COUNT NOT EQUAL TO 6000</t>
  </si>
  <si>
    <t>machine count not equal to 6000</t>
  </si>
  <si>
    <t>100 BIRR BACK</t>
  </si>
  <si>
    <t>Chai</t>
  </si>
  <si>
    <t>counter not equal 6000</t>
  </si>
  <si>
    <t>Shamil</t>
  </si>
  <si>
    <t>SHAMIL</t>
  </si>
  <si>
    <t>count not equal 6000</t>
  </si>
  <si>
    <t>firdaus</t>
  </si>
  <si>
    <t>HAFIZAN</t>
  </si>
  <si>
    <t>shamil</t>
  </si>
  <si>
    <t>Azahari</t>
  </si>
  <si>
    <t>Chai C K</t>
  </si>
  <si>
    <t>Izzat</t>
  </si>
  <si>
    <t>IZZAT</t>
  </si>
  <si>
    <t>Chai c k</t>
  </si>
  <si>
    <t>May</t>
  </si>
  <si>
    <t>Apr</t>
  </si>
  <si>
    <t>Mar</t>
  </si>
  <si>
    <t>Feb</t>
  </si>
  <si>
    <t>2023</t>
  </si>
  <si>
    <t>Years</t>
  </si>
  <si>
    <t>ORLOF 3</t>
  </si>
  <si>
    <t>mc not equal to 6000</t>
  </si>
  <si>
    <t>Machine count not equal 6000.</t>
  </si>
  <si>
    <t>MACHINE COUNT NOT EQUAL 6000.</t>
  </si>
  <si>
    <t xml:space="preserve">Machine count not equel 6000 </t>
  </si>
  <si>
    <t>counting not equal 6000</t>
  </si>
  <si>
    <t xml:space="preserve">Unsure </t>
  </si>
  <si>
    <t>Machine trip</t>
  </si>
  <si>
    <t>Machine counter not equal 6000.</t>
  </si>
  <si>
    <t>Izzudin</t>
  </si>
  <si>
    <t>missing power supply 5 times</t>
  </si>
  <si>
    <t>IDRIS</t>
  </si>
  <si>
    <t>minus 1sheet DI batch</t>
  </si>
  <si>
    <t xml:space="preserve">Machine Trip </t>
  </si>
  <si>
    <t>machine trip</t>
  </si>
  <si>
    <t>machine count not equak 6000</t>
  </si>
  <si>
    <t>Machine Count not equil 6000</t>
  </si>
  <si>
    <t>Machine count not equil 6000</t>
  </si>
  <si>
    <t>AFFENDI</t>
  </si>
  <si>
    <t>counting not equal during production</t>
  </si>
  <si>
    <t>MINUS 1 SHEET</t>
  </si>
  <si>
    <t>SETIA</t>
  </si>
  <si>
    <t>IZZUDIN</t>
  </si>
  <si>
    <t>paizan</t>
  </si>
  <si>
    <t>Paizan</t>
  </si>
  <si>
    <t>P devaraj</t>
  </si>
  <si>
    <t>unsure due free run paper</t>
  </si>
  <si>
    <t>P DEVARAJ</t>
  </si>
  <si>
    <t>IZZUDDIN</t>
  </si>
  <si>
    <t>ZULK</t>
  </si>
  <si>
    <t>ZULKIFLIEE</t>
  </si>
  <si>
    <t>AH CHAI</t>
  </si>
  <si>
    <t>izzuddijn</t>
  </si>
  <si>
    <t>conter not equal 6000</t>
  </si>
  <si>
    <t>Affanfdi</t>
  </si>
  <si>
    <t xml:space="preserve">Jimmy accidertly off double </t>
  </si>
  <si>
    <t>Chai C.K</t>
  </si>
  <si>
    <t>unsure and machine count not 6000 sheets</t>
  </si>
  <si>
    <t>Machine tirp many times</t>
  </si>
  <si>
    <t>Machine trip ( unsure )</t>
  </si>
  <si>
    <t>machine coynt not equal to 6000</t>
  </si>
  <si>
    <t>extra 6 sheet</t>
  </si>
  <si>
    <t>200 BIRR FRONT</t>
  </si>
  <si>
    <t>unsure early batch</t>
  </si>
  <si>
    <t>not equal 6000 sheet</t>
  </si>
  <si>
    <t>counting not equal to 6000 ( -1)</t>
  </si>
  <si>
    <t>CHAI CHEE KEONG</t>
  </si>
  <si>
    <t>counting not equal to 6000 (-2)</t>
  </si>
  <si>
    <t>chai chee keong</t>
  </si>
  <si>
    <t>Chai c.k</t>
  </si>
  <si>
    <t>continue from orlof 2.</t>
  </si>
  <si>
    <t>CHAI C.K</t>
  </si>
  <si>
    <t>MC TRIP</t>
  </si>
  <si>
    <t xml:space="preserve"> COUNT NOT EQUAL 6000</t>
  </si>
  <si>
    <t>count no</t>
  </si>
  <si>
    <t>Idris</t>
  </si>
  <si>
    <t>idris</t>
  </si>
  <si>
    <t>free run</t>
  </si>
  <si>
    <t>Azhari</t>
  </si>
  <si>
    <t xml:space="preserve">    AFFANDI</t>
  </si>
  <si>
    <t xml:space="preserve">  Affandi</t>
  </si>
  <si>
    <t>minus 37 sht</t>
  </si>
  <si>
    <t>not equal 6000</t>
  </si>
  <si>
    <t xml:space="preserve">chai </t>
  </si>
  <si>
    <t xml:space="preserve">100 BIRR </t>
  </si>
  <si>
    <t>counter no blanced +3 sht</t>
  </si>
  <si>
    <t>ALIF HAIKAL</t>
  </si>
  <si>
    <t>minus 5 sheet</t>
  </si>
  <si>
    <t>counting not equal to 6000 (- 2 sheets)</t>
  </si>
  <si>
    <t>Counter balance last batch</t>
  </si>
  <si>
    <t>#VALUE!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</si>
</sst>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0" fontId="16" fillId="33" borderId="0" xfId="0" applyFont="1" applyFill="1"/>
    <xf numFmtId="0" fontId="16" fillId="34" borderId="0" xfId="0" applyFont="1" applyFill="1"/>
    <xf numFmtId="0" fontId="0" fillId="0" borderId="0" xfId="0" applyAlignment="1">
      <alignment horizontal="left" vertical="center" wrapText="1"/>
    </xf>
    <xf numFmtId="0" fontId="0" fillId="35" borderId="0" xfId="0" applyFill="1" applyAlignment="1">
      <alignment horizontal="left" vertical="center" wrapText="1"/>
    </xf>
    <xf numFmtId="0" fontId="0" fillId="36" borderId="0" xfId="0" applyFill="1" applyAlignment="1">
      <alignment horizontal="left" vertical="center" wrapText="1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42" applyNumberFormat="1" applyFont="1" applyAlignment="1">
      <alignment horizontal="left" vertical="center"/>
    </xf>
    <xf numFmtId="164" fontId="0" fillId="35" borderId="0" xfId="42" applyNumberFormat="1" applyFont="1" applyFill="1" applyAlignment="1">
      <alignment horizontal="left" vertical="center"/>
    </xf>
    <xf numFmtId="164" fontId="0" fillId="0" borderId="0" xfId="42" applyNumberFormat="1" applyFont="1" applyAlignment="1">
      <alignment horizontal="center" vertical="center"/>
    </xf>
    <xf numFmtId="10" fontId="0" fillId="0" borderId="0" xfId="43" applyNumberFormat="1" applyFont="1"/>
    <xf numFmtId="164" fontId="1" fillId="0" borderId="0" xfId="42" applyNumberFormat="1" applyFont="1" applyAlignment="1">
      <alignment horizontal="left" vertical="center"/>
    </xf>
    <xf numFmtId="15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35" borderId="0" xfId="42" applyNumberFormat="1" applyFont="1" applyFill="1" applyAlignment="1">
      <alignment horizontal="center" vertical="center"/>
    </xf>
    <xf numFmtId="0" fontId="0" fillId="33" borderId="11" xfId="0" applyFill="1" applyBorder="1"/>
    <xf numFmtId="9" fontId="0" fillId="33" borderId="11" xfId="43" applyFont="1" applyFill="1" applyBorder="1"/>
    <xf numFmtId="10" fontId="0" fillId="33" borderId="12" xfId="43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14" formatCode="0.00%"/>
    </dxf>
    <dxf>
      <numFmt numFmtId="19" formatCode="m/d/yyyy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_(* #,##0_);_(* \(#,##0\);_(* &quot;-&quot;??_);_(@_)"/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</dxf>
    <dxf>
      <numFmt numFmtId="164" formatCode="_(* #,##0_);_(* \(#,##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left" vertical="center" textRotation="0" wrapText="0" indent="0" justifyLastLine="0" shrinkToFit="0" readingOrder="0"/>
    </dxf>
    <dxf>
      <numFmt numFmtId="164" formatCode="_(* #,##0_);_(* \(#,##0\);_(* &quot;-&quot;??_);_(@_)"/>
      <alignment horizontal="left" vertical="center" textRotation="0" wrapText="0" indent="0" justifyLastLine="0" shrinkToFit="0" readingOrder="0"/>
    </dxf>
    <dxf>
      <numFmt numFmtId="164" formatCode="_(* #,##0_);_(* \(#,##0\);_(* &quot;-&quot;??_);_(@_)"/>
      <alignment horizontal="left" vertical="center" textRotation="0" wrapText="0" indent="0" justifyLastLine="0" shrinkToFit="0" readingOrder="0"/>
    </dxf>
    <dxf>
      <numFmt numFmtId="164" formatCode="_(* #,##0_);_(* \(#,##0\);_(* &quot;-&quot;??_);_(@_)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0" formatCode="d\-mmm\-yy"/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 Mohd Hasnan Wan Mohamad Amir" id="{F4803809-2056-43DC-AEE7-5EEA11B41B39}" userId="S::wanmohwa@gi-de.com::2705c1c9-1634-4ef3-8af2-b92ad3134ce5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Yusof Hanis Illyiana" refreshedDate="45077.659328703703" createdVersion="8" refreshedVersion="8" minRefreshableVersion="3" recordCount="4678" xr:uid="{6223BDA1-BD41-4C5A-AD6C-EE6209DAD764}">
  <cacheSource type="worksheet">
    <worksheetSource name="Table134"/>
  </cacheSource>
  <cacheFields count="24">
    <cacheField name="Date" numFmtId="15">
      <sharedItems containsSemiMixedTypes="0" containsNonDate="0" containsDate="1" containsString="0" minDate="2022-06-14T01:21:35" maxDate="2023-05-23T21:59:32" count="4667">
        <d v="2022-06-14T16:47:47"/>
        <d v="2022-06-14T16:53:22"/>
        <d v="2022-06-14T16:54:12"/>
        <d v="2022-06-14T16:54:40"/>
        <d v="2022-06-14T16:55:21"/>
        <d v="2022-06-14T16:55:57"/>
        <d v="2022-06-14T16:56:31"/>
        <d v="2022-06-14T16:57:30"/>
        <d v="2022-06-14T16:58:16"/>
        <d v="2022-06-14T17:49:57"/>
        <d v="2022-06-14T18:19:12"/>
        <d v="2022-06-14T19:00:55"/>
        <d v="2022-06-14T20:19:07"/>
        <d v="2022-06-14T20:48:53"/>
        <d v="2022-06-14T21:36:02"/>
        <d v="2022-06-14T22:17:30"/>
        <d v="2022-06-14T23:06:08"/>
        <d v="2022-06-14T23:49:00"/>
        <d v="2022-06-14T01:21:35"/>
        <d v="2022-06-14T03:57:16"/>
        <d v="2022-06-14T04:26:34"/>
        <d v="2022-06-14T05:17:33"/>
        <d v="2022-06-14T06:15:28"/>
        <d v="2022-06-14T06:34:40"/>
        <d v="2022-06-15T07:30:22"/>
        <d v="2022-06-15T08:04:50"/>
        <d v="2022-06-15T08:58:23"/>
        <d v="2022-06-15T09:39:27"/>
        <d v="2022-06-15T12:21:06"/>
        <d v="2022-06-15T12:21:40"/>
        <d v="2022-06-15T13:10:19"/>
        <d v="2022-06-15T13:52:10"/>
        <d v="2022-06-15T15:03:22"/>
        <d v="2022-06-15T15:35:38"/>
        <d v="2022-06-15T16:34:32"/>
        <d v="2022-06-15T16:57:31"/>
        <d v="2022-06-15T18:02:45"/>
        <d v="2022-06-15T18:52:33"/>
        <d v="2022-06-15T20:05:06"/>
        <d v="2022-06-15T20:32:03"/>
        <d v="2022-06-15T21:25:31"/>
        <d v="2022-06-15T22:42:25"/>
        <d v="2022-06-15T23:26:59"/>
        <d v="2022-06-15T00:48:01"/>
        <d v="2022-06-15T00:48:49"/>
        <d v="2022-06-15T02:35:37"/>
        <d v="2022-06-15T03:18:19"/>
        <d v="2022-06-15T04:23:22"/>
        <d v="2022-06-15T05:30:47"/>
        <d v="2022-06-15T05:46:33"/>
        <d v="2022-06-15T06:30:13"/>
        <d v="2022-06-15T07:28:01"/>
        <d v="2022-06-16T08:01:04"/>
        <d v="2022-06-16T10:28:33"/>
        <d v="2022-06-16T11:16:30"/>
        <d v="2022-06-16T11:47:56"/>
        <d v="2022-06-16T13:34:12"/>
        <d v="2022-06-16T13:34:56"/>
        <d v="2022-06-16T14:15:11"/>
        <d v="2022-06-16T15:02:08"/>
        <d v="2022-06-16T15:45:01"/>
        <d v="2022-06-16T16:30:44"/>
        <d v="2022-06-16T17:28:57"/>
        <d v="2022-06-16T18:15:27"/>
        <d v="2022-06-16T19:00:23"/>
        <d v="2022-06-16T19:53:22"/>
        <d v="2022-06-16T22:07:15"/>
        <d v="2022-06-16T22:08:25"/>
        <d v="2022-06-16T23:00:03"/>
        <d v="2022-06-16T23:32:03"/>
        <d v="2022-06-16T00:14:06"/>
        <d v="2022-06-16T01:01:48"/>
        <d v="2022-06-16T02:07:05"/>
        <d v="2022-06-16T02:47:33"/>
        <d v="2022-06-16T03:49:58"/>
        <d v="2022-06-16T04:35:44"/>
        <d v="2022-06-16T05:18:34"/>
        <d v="2022-06-16T06:04:49"/>
        <d v="2022-06-16T06:45:26"/>
        <d v="2022-06-17T07:45:50"/>
        <d v="2022-06-17T08:22:19"/>
        <d v="2022-06-17T09:00:55"/>
        <d v="2022-06-17T10:07:47"/>
        <d v="2022-06-17T12:42:46"/>
        <d v="2022-06-17T12:43:32"/>
        <d v="2022-06-17T13:53:37"/>
        <d v="2022-06-17T14:20:13"/>
        <d v="2022-06-17T14:58:50"/>
        <d v="2022-06-17T15:43:23"/>
        <d v="2022-06-17T18:03:49"/>
        <d v="2022-06-17T18:04:06"/>
        <d v="2022-06-17T18:04:25"/>
        <d v="2022-06-17T18:40:33"/>
        <d v="2022-06-17T20:28:27"/>
        <d v="2022-06-17T20:56:48"/>
        <d v="2022-06-17T21:42:15"/>
        <d v="2022-06-17T22:46:31"/>
        <d v="2022-06-17T23:26:36"/>
        <d v="2022-06-17T00:18:46"/>
        <d v="2022-06-17T01:09:49"/>
        <d v="2022-06-17T01:41:31"/>
        <d v="2022-06-17T02:24:46"/>
        <d v="2022-06-17T03:43:56"/>
        <d v="2022-06-17T05:16:41"/>
        <d v="2022-06-17T05:28:42"/>
        <d v="2022-06-17T06:16:45"/>
        <d v="2022-06-18T07:45:10"/>
        <d v="2022-06-18T08:38:47"/>
        <d v="2022-06-18T11:09:23"/>
        <d v="2022-06-18T11:42:44"/>
        <d v="2022-06-18T12:25:12"/>
        <d v="2022-06-18T14:08:05"/>
        <d v="2022-06-18T14:08:37"/>
        <d v="2022-06-18T16:31:15"/>
        <d v="2022-06-18T16:32:21"/>
        <d v="2022-06-18T18:15:27"/>
        <d v="2022-06-19T08:43:56"/>
        <d v="2022-06-19T09:37:01"/>
        <d v="2022-06-19T11:21:18"/>
        <d v="2022-06-19T11:22:58"/>
        <d v="2022-06-19T12:15:46"/>
        <d v="2022-06-19T13:57:22"/>
        <d v="2022-06-19T13:57:58"/>
        <d v="2022-06-19T13:58:29"/>
        <d v="2022-06-19T17:25:12"/>
        <d v="2022-06-20T13:50:44"/>
        <d v="2022-06-20T14:37:33"/>
        <d v="2022-06-20T15:30:04"/>
        <d v="2022-06-20T16:17:05"/>
        <d v="2022-06-21T10:29:09"/>
        <d v="2022-06-21T11:14:00"/>
        <d v="2022-06-21T12:18:50"/>
        <d v="2022-06-21T13:49:26"/>
        <d v="2022-06-21T13:50:26"/>
        <d v="2022-06-21T14:08:01"/>
        <d v="2022-06-21T15:48:00"/>
        <d v="2022-06-21T15:56:39"/>
        <d v="2022-06-21T17:15:35"/>
        <d v="2022-06-21T17:22:36"/>
        <d v="2022-06-21T18:38:33"/>
        <d v="2022-06-21T19:07:34"/>
        <d v="2022-06-21T19:50:57"/>
        <d v="2022-06-21T20:39:45"/>
        <d v="2022-06-21T21:25:21"/>
        <d v="2022-06-21T00:44:49"/>
        <d v="2022-06-21T01:44:08"/>
        <d v="2022-06-21T02:10:37"/>
        <d v="2022-06-21T03:04:30"/>
        <d v="2022-06-21T03:36:22"/>
        <d v="2022-06-21T04:25:51"/>
        <d v="2022-06-21T05:06:25"/>
        <d v="2022-06-21T06:13:53"/>
        <d v="2022-06-21T07:07:13"/>
        <d v="2022-06-22T08:18:43"/>
        <d v="2022-06-22T08:25:30"/>
        <d v="2022-06-22T10:03:43"/>
        <d v="2022-06-22T13:19:58"/>
        <d v="2022-06-22T14:48:47"/>
        <d v="2022-06-22T14:49:29"/>
        <d v="2022-06-22T16:20:51"/>
        <d v="2022-06-22T16:21:25"/>
        <d v="2022-06-22T17:24:37"/>
        <d v="2022-06-22T18:12:44"/>
        <d v="2022-06-22T18:43:17"/>
        <d v="2022-06-22T20:24:35"/>
        <d v="2022-06-22T20:25:39"/>
        <d v="2022-06-22T00:41:19"/>
        <d v="2022-06-22T00:42:39"/>
        <d v="2022-06-22T00:43:13"/>
        <d v="2022-06-22T00:43:52"/>
        <d v="2022-06-22T01:27:11"/>
        <d v="2022-06-22T02:34:58"/>
        <d v="2022-06-22T03:22:31"/>
        <d v="2022-06-22T03:56:49"/>
        <d v="2022-06-22T04:54:58"/>
        <d v="2022-06-22T05:28:12"/>
        <d v="2022-06-22T06:05:00"/>
        <d v="2022-06-22T06:52:56"/>
        <d v="2022-06-23T10:21:33"/>
        <d v="2022-06-23T10:24:05"/>
        <d v="2022-06-23T10:25:04"/>
        <d v="2022-06-23T10:52:59"/>
        <d v="2022-06-23T12:11:03"/>
        <d v="2022-06-23T12:22:59"/>
        <d v="2022-06-23T13:05:04"/>
        <d v="2022-06-23T13:56:26"/>
        <d v="2022-06-23T14:50:55"/>
        <d v="2022-06-23T16:18:32"/>
        <d v="2022-06-23T16:19:10"/>
        <d v="2022-06-23T17:01:05"/>
        <d v="2022-06-23T17:52:16"/>
        <d v="2022-06-23T18:29:44"/>
        <d v="2022-06-23T19:19:35"/>
        <d v="2022-06-23T20:06:11"/>
        <d v="2022-06-23T20:52:51"/>
        <d v="2022-06-23T21:49:04"/>
        <d v="2022-06-23T00:08:43"/>
        <d v="2022-06-23T01:28:29"/>
        <d v="2022-06-23T02:18:38"/>
        <d v="2022-06-23T03:06:46"/>
        <d v="2022-06-23T03:48:59"/>
        <d v="2022-06-23T04:29:46"/>
        <d v="2022-06-23T05:32:23"/>
        <d v="2022-06-23T06:10:56"/>
        <d v="2022-06-23T06:55:36"/>
        <d v="2022-06-24T12:01:35"/>
        <d v="2022-06-24T12:02:07"/>
        <d v="2022-06-24T12:02:23"/>
        <d v="2022-06-24T12:02:50"/>
        <d v="2022-06-24T12:03:18"/>
        <d v="2022-06-24T12:58:44"/>
        <d v="2022-06-24T14:23:40"/>
        <d v="2022-06-24T14:24:29"/>
        <d v="2022-06-24T15:36:00"/>
        <d v="2022-06-24T16:01:59"/>
        <d v="2022-06-24T16:54:18"/>
        <d v="2022-06-24T17:28:50"/>
        <d v="2022-06-24T18:29:38"/>
        <d v="2022-06-24T19:27:44"/>
        <d v="2022-06-24T19:28:41"/>
        <d v="2022-06-24T00:20:04"/>
        <d v="2022-06-24T00:20:53"/>
        <d v="2022-06-24T00:21:20"/>
        <d v="2022-06-24T00:21:56"/>
        <d v="2022-06-24T01:57:47"/>
        <d v="2022-06-24T01:58:24"/>
        <d v="2022-06-24T04:12:21"/>
        <d v="2022-06-24T04:12:59"/>
        <d v="2022-06-24T05:30:23"/>
        <d v="2022-06-24T06:13:38"/>
        <d v="2022-06-24T06:45:49"/>
        <d v="2022-06-25T07:38:26"/>
        <d v="2022-06-25T08:29:27"/>
        <d v="2022-06-25T10:55:25"/>
        <d v="2022-06-25T10:56:14"/>
        <d v="2022-06-25T10:56:41"/>
        <d v="2022-06-25T11:36:32"/>
        <d v="2022-06-25T14:09:53"/>
        <d v="2022-06-25T17:04:00"/>
        <d v="2022-06-25T17:04:52"/>
        <d v="2022-06-25T17:05:40"/>
        <d v="2022-06-25T18:08:36"/>
        <d v="2022-06-25T18:09:18"/>
        <d v="2022-06-25T18:39:56"/>
        <d v="2022-06-25T19:44:57"/>
        <d v="2022-06-25T21:26:27"/>
        <d v="2022-06-25T22:12:48"/>
        <d v="2022-06-25T22:57:59"/>
        <d v="2022-06-25T00:54:20"/>
        <d v="2022-06-25T02:17:10"/>
        <d v="2022-06-25T02:17:38"/>
        <d v="2022-06-25T03:51:59"/>
        <d v="2022-06-25T03:52:30"/>
        <d v="2022-06-25T05:22:40"/>
        <d v="2022-06-25T05:23:06"/>
        <d v="2022-06-25T06:36:41"/>
        <d v="2022-06-25T06:43:52"/>
        <d v="2022-06-26T09:37:40"/>
        <d v="2022-06-26T09:44:21"/>
        <d v="2022-06-26T10:41:12"/>
        <d v="2022-06-26T10:57:10"/>
        <d v="2022-06-26T11:57:46"/>
        <d v="2022-06-26T13:43:11"/>
        <d v="2022-06-26T13:43:44"/>
        <d v="2022-06-26T16:02:47"/>
        <d v="2022-06-26T16:04:29"/>
        <d v="2022-06-26T16:05:30"/>
        <d v="2022-06-26T17:26:43"/>
        <d v="2022-06-26T18:13:17"/>
        <d v="2022-06-26T19:03:43"/>
        <d v="2022-06-26T21:47:50"/>
        <d v="2022-06-26T21:48:29"/>
        <d v="2022-06-26T01:02:08"/>
        <d v="2022-06-26T01:05:20"/>
        <d v="2022-06-26T01:07:19"/>
        <d v="2022-06-26T02:25:31"/>
        <d v="2022-06-26T02:26:00"/>
        <d v="2022-06-26T04:01:37"/>
        <d v="2022-06-26T04:02:29"/>
        <d v="2022-06-26T06:00:54"/>
        <d v="2022-06-26T06:01:22"/>
        <d v="2022-06-26T06:09:48"/>
        <d v="2022-06-26T06:46:29"/>
        <d v="2022-06-27T14:47:11"/>
        <d v="2022-06-27T14:47:39"/>
        <d v="2022-06-27T15:16:18"/>
        <d v="2022-06-27T16:16:36"/>
        <d v="2022-06-27T17:25:00"/>
        <d v="2022-06-27T18:15:19"/>
        <d v="2022-06-27T19:08:08"/>
        <d v="2022-06-27T19:40:04"/>
        <d v="2022-06-27T20:25:17"/>
        <d v="2022-06-27T21:04:58"/>
        <d v="2022-06-27T21:57:54"/>
        <d v="2022-06-27T22:53:10"/>
        <d v="2022-06-27T23:21:25"/>
        <d v="2022-06-27T01:31:39"/>
        <d v="2022-06-27T02:12:14"/>
        <d v="2022-06-27T02:55:35"/>
        <d v="2022-06-27T03:40:55"/>
        <d v="2022-06-27T04:23:04"/>
        <d v="2022-06-27T05:12:28"/>
        <d v="2022-06-27T05:55:32"/>
        <d v="2022-06-27T06:40:06"/>
        <d v="2022-06-28T13:52:57"/>
        <d v="2022-06-28T16:08:33"/>
        <d v="2022-06-28T16:32:52"/>
        <d v="2022-06-28T17:23:10"/>
        <d v="2022-06-28T18:19:18"/>
        <d v="2022-06-28T18:57:11"/>
        <d v="2022-06-28T19:55:32"/>
        <d v="2022-06-28T20:33:46"/>
        <d v="2022-06-28T22:05:46"/>
        <d v="2022-06-28T22:12:22"/>
        <d v="2022-06-28T22:58:31"/>
        <d v="2022-06-28T23:38:28"/>
        <d v="2022-06-28T00:21:59"/>
        <d v="2022-06-28T01:04:24"/>
        <d v="2022-06-28T01:47:15"/>
        <d v="2022-06-28T02:57:35"/>
        <d v="2022-06-28T04:15:27"/>
        <d v="2022-06-28T04:53:52"/>
        <d v="2022-06-28T05:39:29"/>
        <d v="2022-06-28T06:22:34"/>
        <d v="2022-06-29T07:11:38"/>
        <d v="2022-06-29T07:58:28"/>
        <d v="2022-06-29T09:49:04"/>
        <d v="2022-06-29T10:49:33"/>
        <d v="2022-06-29T12:40:56"/>
        <d v="2022-06-29T13:35:10"/>
        <d v="2022-06-29T14:16:24"/>
        <d v="2022-06-29T14:51:12"/>
        <d v="2022-06-29T17:24:35"/>
        <d v="2022-06-29T18:05:41"/>
        <d v="2022-06-29T18:50:09"/>
        <d v="2022-06-29T19:36:17"/>
        <d v="2022-06-29T20:21:24"/>
        <d v="2022-06-29T20:57:05"/>
        <d v="2022-06-29T21:39:49"/>
        <d v="2022-06-29T22:40:38"/>
        <d v="2022-06-29T23:21:50"/>
        <d v="2022-06-29T00:00:18"/>
        <d v="2022-06-29T00:44:29"/>
        <d v="2022-06-29T01:30:18"/>
        <d v="2022-06-29T02:14:20"/>
        <d v="2022-06-29T02:58:02"/>
        <d v="2022-06-29T04:00:41"/>
        <d v="2022-06-29T06:02:55"/>
        <d v="2022-06-29T06:22:57"/>
        <d v="2022-06-30T07:18:03"/>
        <d v="2022-06-30T08:03:09"/>
        <d v="2022-06-30T14:07:17"/>
        <d v="2022-06-30T14:57:19"/>
        <d v="2022-06-30T16:00:28"/>
        <d v="2022-06-30T17:23:08"/>
        <d v="2022-06-30T18:10:12"/>
        <d v="2022-06-30T18:51:59"/>
        <d v="2022-06-30T19:54:05"/>
        <d v="2022-06-30T20:22:18"/>
        <d v="2022-06-30T21:10:01"/>
        <d v="2022-06-30T22:25:51"/>
        <d v="2022-06-30T22:59:55"/>
        <d v="2022-06-30T00:12:10"/>
        <d v="2022-06-30T00:54:29"/>
        <d v="2022-06-30T01:31:26"/>
        <d v="2022-06-30T02:32:18"/>
        <d v="2022-06-30T03:09:34"/>
        <d v="2022-06-30T05:16:55"/>
        <d v="2022-06-30T05:18:26"/>
        <d v="2022-06-30T05:20:11"/>
        <d v="2022-06-30T06:44:15"/>
        <d v="2022-07-01T08:16:33"/>
        <d v="2022-07-01T08:17:06"/>
        <d v="2022-07-01T11:33:41"/>
        <d v="2022-07-01T11:34:25"/>
        <d v="2022-07-01T12:32:48"/>
        <d v="2022-07-01T14:04:19"/>
        <d v="2022-07-01T16:28:43"/>
        <d v="2022-07-01T16:29:23"/>
        <d v="2022-07-01T16:30:09"/>
        <d v="2022-07-01T17:16:44"/>
        <d v="2022-07-01T18:24:41"/>
        <d v="2022-07-01T18:28:00"/>
        <d v="2022-07-01T18:45:03"/>
        <d v="2022-07-01T20:01:56"/>
        <d v="2022-07-01T20:13:48"/>
        <d v="2022-07-01T22:48:57"/>
        <d v="2022-07-01T22:49:33"/>
        <d v="2022-07-01T23:35:13"/>
        <d v="2022-07-01T00:19:43"/>
        <d v="2022-07-01T00:23:07"/>
        <d v="2022-07-01T02:14:55"/>
        <d v="2022-07-01T02:15:42"/>
        <d v="2022-07-01T02:37:26"/>
        <d v="2022-07-01T03:15:24"/>
        <d v="2022-07-01T04:08:31"/>
        <d v="2022-07-01T05:52:24"/>
        <d v="2022-07-01T06:33:05"/>
        <d v="2022-07-02T13:53:23"/>
        <d v="2022-07-02T13:55:06"/>
        <d v="2022-07-02T13:55:26"/>
        <d v="2022-07-02T13:55:56"/>
        <d v="2022-07-02T13:56:40"/>
        <d v="2022-07-02T13:57:10"/>
        <d v="2022-07-02T13:57:34"/>
        <d v="2022-07-02T18:47:54"/>
        <d v="2022-07-02T18:48:43"/>
        <d v="2022-07-02T18:49:04"/>
        <d v="2022-07-02T18:50:28"/>
        <d v="2022-07-02T18:50:50"/>
        <d v="2022-07-02T18:51:25"/>
        <d v="2022-07-02T21:14:06"/>
        <d v="2022-07-02T21:51:27"/>
        <d v="2022-07-02T22:55:17"/>
        <d v="2022-07-02T23:47:33"/>
        <d v="2022-07-02T00:46:19"/>
        <d v="2022-07-02T01:23:24"/>
        <d v="2022-07-02T03:01:31"/>
        <d v="2022-07-02T03:02:03"/>
        <d v="2022-07-02T03:51:51"/>
        <d v="2022-07-02T04:45:16"/>
        <d v="2022-07-02T05:44:24"/>
        <d v="2022-07-02T05:45:54"/>
        <d v="2022-07-03T11:19:01"/>
        <d v="2022-07-03T13:13:07"/>
        <d v="2022-07-03T13:16:06"/>
        <d v="2022-07-03T13:17:00"/>
        <d v="2022-07-03T13:19:17"/>
        <d v="2022-07-03T13:20:14"/>
        <d v="2022-07-03T16:07:13"/>
        <d v="2022-07-04T15:13:27"/>
        <d v="2022-07-04T15:14:52"/>
        <d v="2022-07-04T15:17:04"/>
        <d v="2022-07-04T15:18:58"/>
        <d v="2022-07-04T16:31:58"/>
        <d v="2022-07-04T16:34:08"/>
        <d v="2022-07-04T17:36:39"/>
        <d v="2022-07-04T18:32:07"/>
        <d v="2022-07-04T00:51:50"/>
        <d v="2022-07-04T00:52:37"/>
        <d v="2022-07-04T00:53:06"/>
        <d v="2022-07-04T00:53:30"/>
        <d v="2022-07-04T01:35:25"/>
        <d v="2022-07-04T02:20:04"/>
        <d v="2022-07-04T03:02:35"/>
        <d v="2022-07-04T03:58:33"/>
        <d v="2022-07-04T04:29:29"/>
        <d v="2022-07-04T05:10:00"/>
        <d v="2022-07-04T05:53:06"/>
        <d v="2022-07-04T06:35:27"/>
        <d v="2022-07-04T07:13:56"/>
        <d v="2022-07-05T09:55:37"/>
        <d v="2022-07-05T09:56:17"/>
        <d v="2022-07-05T10:26:10"/>
        <d v="2022-07-05T11:23:55"/>
        <d v="2022-07-05T12:04:37"/>
        <d v="2022-07-05T12:49:02"/>
        <d v="2022-07-05T14:21:55"/>
        <d v="2022-07-05T14:22:50"/>
        <d v="2022-07-05T15:14:22"/>
        <d v="2022-07-05T15:52:30"/>
        <d v="2022-07-05T17:13:56"/>
        <d v="2022-07-05T17:32:26"/>
        <d v="2022-07-05T18:54:31"/>
        <d v="2022-07-05T19:40:17"/>
        <d v="2022-07-05T21:44:16"/>
        <d v="2022-07-05T22:27:26"/>
        <d v="2022-07-05T23:16:26"/>
        <d v="2022-07-05T00:03:11"/>
        <d v="2022-07-05T00:46:22"/>
        <d v="2022-07-05T01:30:09"/>
        <d v="2022-07-05T02:12:02"/>
        <d v="2022-07-05T03:03:57"/>
        <d v="2022-07-05T04:00:27"/>
        <d v="2022-07-05T04:47:08"/>
        <d v="2022-07-05T05:53:24"/>
        <d v="2022-07-05T06:24:45"/>
        <d v="2022-07-05T08:38:31"/>
        <d v="2022-07-06T10:18:43"/>
        <d v="2022-07-06T10:22:54"/>
        <d v="2022-07-06T10:57:36"/>
        <d v="2022-07-06T12:36:11"/>
        <d v="2022-07-06T12:37:37"/>
        <d v="2022-07-06T14:15:20"/>
        <d v="2022-07-06T14:15:51"/>
        <d v="2022-07-06T14:50:27"/>
        <d v="2022-07-06T15:31:47"/>
        <d v="2022-07-06T16:48:50"/>
        <d v="2022-07-06T17:47:22"/>
        <d v="2022-07-06T17:47:56"/>
        <d v="2022-07-06T18:50:45"/>
        <d v="2022-07-06T19:18:18"/>
        <d v="2022-07-06T21:56:37"/>
        <d v="2022-07-06T22:46:10"/>
        <d v="2022-07-06T23:21:25"/>
        <d v="2022-07-06T00:14:15"/>
        <d v="2022-07-07T08:50:16"/>
        <d v="2022-07-07T09:45:57"/>
        <d v="2022-07-07T10:23:11"/>
        <d v="2022-07-07T11:13:35"/>
        <d v="2022-07-07T11:54:31"/>
        <d v="2022-07-07T12:37:13"/>
        <d v="2022-07-07T13:24:02"/>
        <d v="2022-07-07T14:05:54"/>
        <d v="2022-07-07T14:53:10"/>
        <d v="2022-07-07T15:21:45"/>
        <d v="2022-07-07T16:06:46"/>
        <d v="2022-07-07T17:52:51"/>
        <d v="2022-07-07T18:01:13"/>
        <d v="2022-07-07T18:44:22"/>
        <d v="2022-07-08T08:32:09"/>
        <d v="2022-07-08T08:57:30"/>
        <d v="2022-07-08T09:54:35"/>
        <d v="2022-07-08T10:30:42"/>
        <d v="2022-07-08T11:14:27"/>
        <d v="2022-07-08T12:09:57"/>
        <d v="2022-07-08T12:44:10"/>
        <d v="2022-07-08T13:30:09"/>
        <d v="2022-07-08T15:10:57"/>
        <d v="2022-07-08T16:13:40"/>
        <d v="2022-07-08T16:53:27"/>
        <d v="2022-07-08T18:11:33"/>
        <d v="2022-07-08T18:16:26"/>
        <d v="2022-07-08T18:58:00"/>
        <d v="2022-07-08T20:54:17"/>
        <d v="2022-07-08T01:55:30"/>
        <d v="2022-07-08T01:55:54"/>
        <d v="2022-07-08T01:56:22"/>
        <d v="2022-07-08T01:56:57"/>
        <d v="2022-07-08T01:57:32"/>
        <d v="2022-07-08T06:50:07"/>
        <d v="2022-07-12T13:04:24"/>
        <d v="2022-07-12T13:05:13"/>
        <d v="2022-07-12T14:06:29"/>
        <d v="2022-07-12T15:16:31"/>
        <d v="2022-07-12T15:17:27"/>
        <d v="2022-07-12T16:04:28"/>
        <d v="2022-07-12T16:51:10"/>
        <d v="2022-07-12T17:49:16"/>
        <d v="2022-07-12T18:12:54"/>
        <d v="2022-07-12T18:52:05"/>
        <d v="2022-07-12T23:42:20"/>
        <d v="2022-07-12T23:42:55"/>
        <d v="2022-07-13T09:07:58"/>
        <d v="2022-07-13T10:32:16"/>
        <d v="2022-07-13T11:31:12"/>
        <d v="2022-07-13T11:32:38"/>
        <d v="2022-07-13T12:48:54"/>
        <d v="2022-07-13T13:19:12"/>
        <d v="2022-07-13T13:53:10"/>
        <d v="2022-07-13T15:07:12"/>
        <d v="2022-07-13T15:42:37"/>
        <d v="2022-07-13T16:30:49"/>
        <d v="2022-07-13T17:09:46"/>
        <d v="2022-07-13T18:26:25"/>
        <d v="2022-07-13T18:28:21"/>
        <d v="2022-07-13T19:40:25"/>
        <d v="2022-07-13T20:29:17"/>
        <d v="2022-07-13T20:49:13"/>
        <d v="2022-07-13T21:43:34"/>
        <d v="2022-07-13T22:24:48"/>
        <d v="2022-07-13T23:18:25"/>
        <d v="2022-07-13T23:55:31"/>
        <d v="2022-07-13T00:33:49"/>
        <d v="2022-07-13T01:56:20"/>
        <d v="2022-07-13T03:07:35"/>
        <d v="2022-07-13T04:00:40"/>
        <d v="2022-07-13T04:32:32"/>
        <d v="2022-07-13T05:57:04"/>
        <d v="2022-07-13T06:27:08"/>
        <d v="2022-07-13T08:43:44"/>
        <d v="2022-07-14T09:26:42"/>
        <d v="2022-07-14T10:07:18"/>
        <d v="2022-07-14T11:35:51"/>
        <d v="2022-07-14T11:36:14"/>
        <d v="2022-07-14T12:23:15"/>
        <d v="2022-07-14T13:09:52"/>
        <d v="2022-07-14T14:07:06"/>
        <d v="2022-07-14T17:22:51"/>
        <d v="2022-07-14T17:24:10"/>
        <d v="2022-07-14T17:25:07"/>
        <d v="2022-07-14T17:25:36"/>
        <d v="2022-07-14T18:04:00"/>
        <d v="2022-07-14T18:49:29"/>
        <d v="2022-07-14T19:44:36"/>
        <d v="2022-07-14T20:26:47"/>
        <d v="2022-07-14T21:16:20"/>
        <d v="2022-07-14T22:06:41"/>
        <d v="2022-07-14T23:45:14"/>
        <d v="2022-07-14T00:29:07"/>
        <d v="2022-07-14T01:22:35"/>
        <d v="2022-07-14T02:04:50"/>
        <d v="2022-07-14T02:49:25"/>
        <d v="2022-07-14T05:20:21"/>
        <d v="2022-07-14T05:21:37"/>
        <d v="2022-07-14T05:22:13"/>
        <d v="2022-07-14T05:55:09"/>
        <d v="2022-07-14T06:36:27"/>
        <d v="2022-07-14T08:12:32"/>
        <d v="2022-07-15T09:44:16"/>
        <d v="2022-07-15T09:45:27"/>
        <d v="2022-07-15T10:51:17"/>
        <d v="2022-07-15T11:25:50"/>
        <d v="2022-07-15T12:37:30"/>
        <d v="2022-07-15T14:11:48"/>
        <d v="2022-07-15T15:32:47"/>
        <d v="2022-07-15T15:35:50"/>
        <d v="2022-07-15T15:51:06"/>
        <d v="2022-07-15T17:27:14"/>
        <d v="2022-07-15T18:06:38"/>
        <d v="2022-07-15T18:49:03"/>
        <d v="2022-07-15T23:34:41"/>
        <d v="2022-07-15T00:12:28"/>
        <d v="2022-07-15T01:31:52"/>
        <d v="2022-07-15T01:42:20"/>
        <d v="2022-07-15T03:55:39"/>
        <d v="2022-07-15T04:06:12"/>
        <d v="2022-07-15T04:54:02"/>
        <d v="2022-07-15T05:40:33"/>
        <d v="2022-07-15T06:29:04"/>
        <d v="2022-07-16T08:50:17"/>
        <d v="2022-07-16T08:50:40"/>
        <d v="2022-07-16T09:43:36"/>
        <d v="2022-07-16T11:17:11"/>
        <d v="2022-07-16T15:15:18"/>
        <d v="2022-07-16T15:16:11"/>
        <d v="2022-07-16T15:16:55"/>
        <d v="2022-07-16T16:01:35"/>
        <d v="2022-07-16T16:49:49"/>
        <d v="2022-07-16T18:24:39"/>
        <d v="2022-07-16T18:25:45"/>
        <d v="2022-07-16T19:56:53"/>
        <d v="2022-07-16T19:58:14"/>
        <d v="2022-07-16T01:53:59"/>
        <d v="2022-07-16T01:54:33"/>
        <d v="2022-07-16T01:55:37"/>
        <d v="2022-07-16T01:56:09"/>
        <d v="2022-07-16T01:56:45"/>
        <d v="2022-07-16T05:24:31"/>
        <d v="2022-07-16T05:25:04"/>
        <d v="2022-07-18T11:26:11"/>
        <d v="2022-07-18T12:34:58"/>
        <d v="2022-07-18T12:35:31"/>
        <d v="2022-07-18T13:17:36"/>
        <d v="2022-07-18T14:12:25"/>
        <d v="2022-07-18T15:17:00"/>
        <d v="2022-07-18T17:44:17"/>
        <d v="2022-07-18T17:45:05"/>
        <d v="2022-07-18T17:46:24"/>
        <d v="2022-07-18T18:05:50"/>
        <d v="2022-07-18T18:42:33"/>
        <d v="2022-07-18T19:33:47"/>
        <d v="2022-07-18T19:35:33"/>
        <d v="2022-07-18T02:38:31"/>
        <d v="2022-07-18T02:39:58"/>
        <d v="2022-07-18T02:40:36"/>
        <d v="2022-07-18T02:41:26"/>
        <d v="2022-07-18T02:42:19"/>
        <d v="2022-07-18T02:43:08"/>
        <d v="2022-07-18T02:44:05"/>
        <d v="2022-07-18T02:45:18"/>
        <d v="2022-07-18T03:09:17"/>
        <d v="2022-07-18T03:53:09"/>
        <d v="2022-07-18T05:49:20"/>
        <d v="2022-07-18T05:50:10"/>
        <d v="2022-07-18T06:19:25"/>
        <d v="2022-07-18T08:00:34"/>
        <d v="2022-07-19T08:01:25"/>
        <d v="2022-07-19T10:33:24"/>
        <d v="2022-07-19T10:33:57"/>
        <d v="2022-07-19T10:34:31"/>
        <d v="2022-07-19T10:49:04"/>
        <d v="2022-07-19T12:53:22"/>
        <d v="2022-07-19T14:21:37"/>
        <d v="2022-07-19T14:22:32"/>
        <d v="2022-07-19T15:10:12"/>
        <d v="2022-07-19T16:42:50"/>
        <d v="2022-07-19T16:43:26"/>
        <d v="2022-07-19T17:43:28"/>
        <d v="2022-07-19T18:17:45"/>
        <d v="2022-07-19T18:51:28"/>
        <d v="2022-07-19T19:37:34"/>
        <d v="2022-07-19T00:06:24"/>
        <d v="2022-07-19T00:23:40"/>
        <d v="2022-07-19T00:24:14"/>
        <d v="2022-07-19T00:25:01"/>
        <d v="2022-07-19T00:28:33"/>
        <d v="2022-07-19T01:16:53"/>
        <d v="2022-07-19T03:17:33"/>
        <d v="2022-07-19T03:18:16"/>
        <d v="2022-07-19T05:29:59"/>
        <d v="2022-07-19T05:30:35"/>
        <d v="2022-07-19T05:31:15"/>
        <d v="2022-07-19T06:24:59"/>
        <d v="2022-07-19T06:35:41"/>
        <d v="2022-07-20T09:12:59"/>
        <d v="2022-07-20T09:13:34"/>
        <d v="2022-07-20T09:50:46"/>
        <d v="2022-07-20T11:55:38"/>
        <d v="2022-07-20T11:56:54"/>
        <d v="2022-07-20T12:43:03"/>
        <d v="2022-07-20T15:48:43"/>
        <d v="2022-07-20T15:49:34"/>
        <d v="2022-07-20T15:50:26"/>
        <d v="2022-07-20T15:51:00"/>
        <d v="2022-07-20T16:38:46"/>
        <d v="2022-07-20T17:11:58"/>
        <d v="2022-07-20T17:59:40"/>
        <d v="2022-07-20T19:00:45"/>
        <d v="2022-07-20T19:21:46"/>
        <d v="2022-07-20T23:24:03"/>
        <d v="2022-07-20T00:29:17"/>
        <d v="2022-07-20T00:32:24"/>
        <d v="2022-07-20T01:16:41"/>
        <d v="2022-07-20T03:29:02"/>
        <d v="2022-07-20T03:29:51"/>
        <d v="2022-07-20T04:25:02"/>
        <d v="2022-07-20T04:28:49"/>
        <d v="2022-07-20T05:09:52"/>
        <d v="2022-07-20T06:01:30"/>
        <d v="2022-07-20T06:36:42"/>
        <d v="2022-07-21T09:40:42"/>
        <d v="2022-07-21T09:41:38"/>
        <d v="2022-07-21T09:44:18"/>
        <d v="2022-07-21T11:54:02"/>
        <d v="2022-07-21T11:54:42"/>
        <d v="2022-07-21T11:56:37"/>
        <d v="2022-07-21T13:30:17"/>
        <d v="2022-07-21T14:05:02"/>
        <d v="2022-07-21T17:51:13"/>
        <d v="2022-07-21T17:51:52"/>
        <d v="2022-07-21T17:52:28"/>
        <d v="2022-07-21T17:53:06"/>
        <d v="2022-07-21T17:53:48"/>
        <d v="2022-07-21T18:31:44"/>
        <d v="2022-07-21T19:29:09"/>
        <d v="2022-07-21T00:08:57"/>
        <d v="2022-07-21T00:09:46"/>
        <d v="2022-07-21T00:10:32"/>
        <d v="2022-07-21T00:11:23"/>
        <d v="2022-07-22T03:02:02"/>
        <d v="2022-07-21T03:03:06"/>
        <d v="2022-07-21T03:03:49"/>
        <d v="2022-07-21T05:06:16"/>
        <d v="2022-07-21T05:07:03"/>
        <d v="2022-07-21T06:02:41"/>
        <d v="2022-07-21T06:38:43"/>
        <d v="2022-07-22T08:02:03"/>
        <d v="2022-07-22T08:02:50"/>
        <d v="2022-07-22T11:47:38"/>
        <d v="2022-07-22T11:48:17"/>
        <d v="2022-07-22T11:48:45"/>
        <d v="2022-07-22T12:08:47"/>
        <d v="2022-07-22T14:17:50"/>
        <d v="2022-07-22T14:18:18"/>
        <d v="2022-07-22T14:43:13"/>
        <d v="2022-07-22T18:22:18"/>
        <d v="2022-07-22T18:22:58"/>
        <d v="2022-07-22T18:41:05"/>
        <d v="2022-07-22T19:29:15"/>
        <d v="2022-07-22T20:34:37"/>
        <d v="2022-07-22T23:00:37"/>
        <d v="2022-07-22T23:01:15"/>
        <d v="2022-07-22T23:27:16"/>
        <d v="2022-07-22T01:57:26"/>
        <d v="2022-07-22T01:58:03"/>
        <d v="2022-07-22T01:58:35"/>
        <d v="2022-07-22T03:20:06"/>
        <d v="2022-07-22T03:20:32"/>
        <d v="2022-07-22T06:58:31"/>
        <d v="2022-07-22T06:59:16"/>
        <d v="2022-07-22T07:00:02"/>
        <d v="2022-07-22T07:01:10"/>
        <d v="2022-07-23T08:37:19"/>
        <d v="2022-07-23T10:04:11"/>
        <d v="2022-07-23T10:05:15"/>
        <d v="2022-07-23T10:45:59"/>
        <d v="2022-07-23T18:30:31"/>
        <d v="2022-07-23T18:31:25"/>
        <d v="2022-07-23T18:33:44"/>
        <d v="2022-07-23T18:34:55"/>
        <d v="2022-07-23T18:36:02"/>
        <d v="2022-07-23T18:36:53"/>
        <d v="2022-07-23T20:24:55"/>
        <d v="2022-07-23T22:00:04"/>
        <d v="2022-07-23T22:00:38"/>
        <d v="2022-07-23T02:32:56"/>
        <d v="2022-07-23T02:33:31"/>
        <d v="2022-07-23T02:34:08"/>
        <d v="2022-07-23T02:36:06"/>
        <d v="2022-07-23T04:27:54"/>
        <d v="2022-07-23T04:28:32"/>
        <d v="2022-07-23T05:12:40"/>
        <d v="2022-07-23T06:17:03"/>
        <d v="2022-07-23T06:25:15"/>
        <d v="2022-07-24T08:39:02"/>
        <d v="2022-07-24T10:03:53"/>
        <d v="2022-07-24T10:04:40"/>
        <d v="2022-07-24T15:11:45"/>
        <d v="2022-07-24T15:13:02"/>
        <d v="2022-07-24T15:13:57"/>
        <d v="2022-07-24T15:14:54"/>
        <d v="2022-07-24T15:15:54"/>
        <d v="2022-07-24T15:16:44"/>
        <d v="2022-07-25T05:08:26"/>
        <d v="2022-07-25T05:09:10"/>
        <d v="2022-07-25T05:10:10"/>
        <d v="2022-07-25T05:10:45"/>
        <d v="2022-07-25T05:11:14"/>
        <d v="2022-07-25T05:11:43"/>
        <d v="2022-07-25T06:37:42"/>
        <d v="2022-07-25T06:38:18"/>
        <d v="2022-07-26T12:13:28"/>
        <d v="2022-07-26T15:39:36"/>
        <d v="2022-07-26T15:44:38"/>
        <d v="2022-07-26T15:54:01"/>
        <d v="2022-07-26T15:55:50"/>
        <d v="2022-07-26T17:09:26"/>
        <d v="2022-07-26T17:12:41"/>
        <d v="2022-07-26T18:18:19"/>
        <d v="2022-07-26T22:50:43"/>
        <d v="2022-07-26T22:51:15"/>
        <d v="2022-07-26T22:51:50"/>
        <d v="2022-07-26T22:52:39"/>
        <d v="2022-07-26T01:18:59"/>
        <d v="2022-07-26T01:19:35"/>
        <d v="2022-07-26T02:47:24"/>
        <d v="2022-07-26T03:33:27"/>
        <d v="2022-07-26T04:20:36"/>
        <d v="2022-07-26T05:02:36"/>
        <d v="2022-07-26T06:32:58"/>
        <d v="2022-07-26T06:33:55"/>
        <d v="2022-07-27T08:05:59"/>
        <d v="2022-07-27T09:44:49"/>
        <d v="2022-07-27T12:50:41"/>
        <d v="2022-07-27T12:51:16"/>
        <d v="2022-07-27T12:52:05"/>
        <d v="2022-07-27T13:21:16"/>
        <d v="2022-07-27T17:43:16"/>
        <d v="2022-07-27T17:43:49"/>
        <d v="2022-07-27T17:44:15"/>
        <d v="2022-07-27T17:45:05"/>
        <d v="2022-07-27T17:45:37"/>
        <d v="2022-07-27T23:27:58"/>
        <d v="2022-07-27T23:28:47"/>
        <d v="2022-07-27T23:29:23"/>
        <d v="2022-07-27T23:29:56"/>
        <d v="2022-07-27T23:30:19"/>
        <d v="2022-07-27T00:10:39"/>
        <d v="2022-07-27T01:37:03"/>
        <d v="2022-07-27T01:37:51"/>
        <d v="2022-07-27T04:19:44"/>
        <d v="2022-07-27T04:20:22"/>
        <d v="2022-07-27T05:27:50"/>
        <d v="2022-07-27T06:02:55"/>
        <d v="2022-07-27T06:50:04"/>
        <d v="2022-07-28T08:25:21"/>
        <d v="2022-07-28T08:25:48"/>
        <d v="2022-07-28T10:16:44"/>
        <d v="2022-07-28T12:15:13"/>
        <d v="2022-07-28T13:19:25"/>
        <d v="2022-07-28T13:20:11"/>
        <d v="2022-07-28T14:13:41"/>
        <d v="2022-07-28T15:11:17"/>
        <d v="2022-07-28T18:34:33"/>
        <d v="2022-07-28T18:52:43"/>
        <d v="2022-07-28T18:54:32"/>
        <d v="2022-07-28T18:56:16"/>
        <d v="2022-07-28T18:56:57"/>
        <d v="2022-07-28T22:20:00"/>
        <d v="2022-07-28T22:53:34"/>
        <d v="2022-07-28T23:53:09"/>
        <d v="2022-07-28T01:54:31"/>
        <d v="2022-07-28T01:54:58"/>
        <d v="2022-07-28T02:24:17"/>
        <d v="2022-07-28T03:30:10"/>
        <d v="2022-07-28T04:37:24"/>
        <d v="2022-07-28T06:00:39"/>
        <d v="2022-07-28T06:01:12"/>
        <d v="2022-07-28T06:43:20"/>
        <d v="2022-07-29T09:36:59"/>
        <d v="2022-07-29T09:37:54"/>
        <d v="2022-07-29T12:18:41"/>
        <d v="2022-07-29T12:19:52"/>
        <d v="2022-07-29T13:11:33"/>
        <d v="2022-07-29T14:48:53"/>
        <d v="2022-07-29T14:50:06"/>
        <d v="2022-07-29T15:26:41"/>
        <d v="2022-07-29T18:37:30"/>
        <d v="2022-07-29T18:38:21"/>
        <d v="2022-07-29T18:39:04"/>
        <d v="2022-07-29T18:39:48"/>
        <d v="2022-07-29T18:50:26"/>
        <d v="2022-07-29T20:50:18"/>
        <d v="2022-07-29T21:38:54"/>
        <d v="2022-07-29T23:21:12"/>
        <d v="2022-07-29T23:58:56"/>
        <d v="2022-07-29T00:44:09"/>
        <d v="2022-07-29T01:14:14"/>
        <d v="2022-07-29T02:01:34"/>
        <d v="2022-07-29T02:54:19"/>
        <d v="2022-07-29T03:35:35"/>
        <d v="2022-07-29T04:17:26"/>
        <d v="2022-07-29T05:03:37"/>
        <d v="2022-07-29T06:30:18"/>
        <d v="2022-07-29T06:34:41"/>
        <d v="2022-07-30T10:38:54"/>
        <d v="2022-07-30T10:41:58"/>
        <d v="2022-07-30T10:42:42"/>
        <d v="2022-07-30T11:38:09"/>
        <d v="2022-07-30T12:59:23"/>
        <d v="2022-07-30T13:00:39"/>
        <d v="2022-07-30T16:01:51"/>
        <d v="2022-07-30T16:03:20"/>
        <d v="2022-07-30T16:04:16"/>
        <d v="2022-07-30T16:06:35"/>
        <d v="2022-07-30T17:01:02"/>
        <d v="2022-07-30T18:16:54"/>
        <d v="2022-07-30T18:48:35"/>
        <d v="2022-07-30T20:59:35"/>
        <d v="2022-07-30T21:28:38"/>
        <d v="2022-07-30T23:39:14"/>
        <d v="2022-07-30T23:39:53"/>
        <d v="2022-07-30T23:40:29"/>
        <d v="2022-07-30T02:23:52"/>
        <d v="2022-07-30T02:24:28"/>
        <d v="2022-07-30T04:30:40"/>
        <d v="2022-07-30T04:59:03"/>
        <d v="2022-07-31T12:25:26"/>
        <d v="2022-08-01T15:38:40"/>
        <d v="2022-08-01T17:50:51"/>
        <d v="2022-08-01T17:52:08"/>
        <d v="2022-08-01T17:53:52"/>
        <d v="2022-08-01T18:36:17"/>
        <d v="2022-08-01T21:05:26"/>
        <d v="2022-08-01T21:06:13"/>
        <d v="2022-08-01T21:06:45"/>
        <d v="2022-08-01T00:15:31"/>
        <d v="2022-08-01T00:16:07"/>
        <d v="2022-08-01T00:16:45"/>
        <d v="2022-08-01T00:17:22"/>
        <d v="2022-08-01T01:02:12"/>
        <d v="2022-08-01T02:23:03"/>
        <d v="2022-08-01T03:48:00"/>
        <d v="2022-08-01T06:04:14"/>
        <d v="2022-08-01T06:05:03"/>
        <d v="2022-08-01T06:05:36"/>
        <d v="2022-08-01T06:54:42"/>
        <d v="2022-08-02T10:12:29"/>
        <d v="2022-08-02T12:41:20"/>
        <d v="2022-08-02T12:41:56"/>
        <d v="2022-08-02T12:42:33"/>
        <d v="2022-08-02T16:15:39"/>
        <d v="2022-08-02T16:16:44"/>
        <d v="2022-08-02T16:17:24"/>
        <d v="2022-08-02T16:17:53"/>
        <d v="2022-08-02T18:22:16"/>
        <d v="2022-08-02T18:23:16"/>
        <d v="2022-08-02T18:57:44"/>
        <d v="2022-08-02T21:51:07"/>
        <d v="2022-08-02T22:56:50"/>
        <d v="2022-08-02T00:17:14"/>
        <d v="2022-08-02T00:17:45"/>
        <d v="2022-08-02T02:37:00"/>
        <d v="2022-08-02T02:38:14"/>
        <d v="2022-08-02T05:35:47"/>
        <d v="2022-08-02T05:36:22"/>
        <d v="2022-08-02T05:36:58"/>
        <d v="2022-08-02T06:22:29"/>
        <d v="2022-08-02T06:49:33"/>
        <d v="2022-08-03T09:16:04"/>
        <d v="2022-08-03T12:03:20"/>
        <d v="2022-08-03T12:04:25"/>
        <d v="2022-08-03T12:05:18"/>
        <d v="2022-08-03T15:37:44"/>
        <d v="2022-08-03T15:38:20"/>
        <d v="2022-08-03T15:38:54"/>
        <d v="2022-08-03T16:26:10"/>
        <d v="2022-08-03T18:03:47"/>
        <d v="2022-08-03T18:04:32"/>
        <d v="2022-08-03T18:46:53"/>
        <d v="2022-08-03T21:28:48"/>
        <d v="2022-08-03T21:29:35"/>
        <d v="2022-08-03T22:48:33"/>
        <d v="2022-08-03T22:49:15"/>
        <d v="2022-08-03T00:56:26"/>
        <d v="2022-08-03T00:57:26"/>
        <d v="2022-08-03T01:38:43"/>
        <d v="2022-08-04T10:01:08"/>
        <d v="2022-08-04T10:01:54"/>
        <d v="2022-08-04T10:42:12"/>
        <d v="2022-08-04T13:09:25"/>
        <d v="2022-08-04T13:10:12"/>
        <d v="2022-08-04T13:53:23"/>
        <d v="2022-08-04T14:34:06"/>
        <d v="2022-08-04T16:05:27"/>
        <d v="2022-08-04T16:48:04"/>
        <d v="2022-08-04T17:59:33"/>
        <d v="2022-08-04T18:31:09"/>
        <d v="2022-08-04T19:10:22"/>
        <d v="2022-08-04T20:30:17"/>
        <d v="2022-08-04T00:18:30"/>
        <d v="2022-08-04T00:19:00"/>
        <d v="2022-08-04T02:02:34"/>
        <d v="2022-08-04T02:02:57"/>
        <d v="2022-08-04T04:48:07"/>
        <d v="2022-08-04T04:48:41"/>
        <d v="2022-08-04T05:48:59"/>
        <d v="2022-08-04T06:25:24"/>
        <d v="2022-08-04T08:08:04"/>
        <d v="2022-08-05T08:09:46"/>
        <d v="2022-08-05T08:49:31"/>
        <d v="2022-08-05T18:14:25"/>
        <d v="2022-08-05T18:36:41"/>
        <d v="2022-08-05T21:29:51"/>
        <d v="2022-08-05T21:30:30"/>
        <d v="2022-08-05T21:30:51"/>
        <d v="2022-08-05T01:19:01"/>
        <d v="2022-08-05T01:19:42"/>
        <d v="2022-08-05T01:20:13"/>
        <d v="2022-08-05T03:13:00"/>
        <d v="2022-08-05T03:13:40"/>
        <d v="2022-08-05T05:45:50"/>
        <d v="2022-08-05T06:53:55"/>
        <d v="2022-08-06T08:31:30"/>
        <d v="2022-08-06T09:48:17"/>
        <d v="2022-08-06T11:13:20"/>
        <d v="2022-08-06T11:14:21"/>
        <d v="2022-08-06T16:42:45"/>
        <d v="2022-08-06T18:15:51"/>
        <d v="2022-08-06T18:16:23"/>
        <d v="2022-08-06T18:46:47"/>
        <d v="2022-08-06T22:47:16"/>
        <d v="2022-08-06T04:18:04"/>
        <d v="2022-08-06T04:19:07"/>
        <d v="2022-08-06T04:19:32"/>
        <d v="2022-08-06T04:20:26"/>
        <d v="2022-08-06T04:24:09"/>
        <d v="2022-08-06T04:25:13"/>
        <d v="2022-08-06T04:25:46"/>
        <d v="2022-08-08T15:33:37"/>
        <d v="2022-08-08T15:34:19"/>
        <d v="2022-08-08T15:37:39"/>
        <d v="2022-08-08T15:38:01"/>
        <d v="2022-08-08T15:39:12"/>
        <d v="2022-08-08T15:39:45"/>
        <d v="2022-08-08T15:40:16"/>
        <d v="2022-08-08T15:40:39"/>
        <d v="2022-08-08T17:39:09"/>
        <d v="2022-08-08T18:22:42"/>
        <d v="2022-08-08T19:14:58"/>
        <d v="2022-08-08T23:08:05"/>
        <d v="2022-08-08T23:08:42"/>
        <d v="2022-08-08T23:09:10"/>
        <d v="2022-08-08T23:09:42"/>
        <d v="2022-08-08T23:56:17"/>
        <d v="2022-08-08T01:18:15"/>
        <d v="2022-08-08T02:34:11"/>
        <d v="2022-08-08T03:19:47"/>
        <d v="2022-08-08T04:52:49"/>
        <d v="2022-08-08T04:55:10"/>
        <d v="2022-08-08T05:32:06"/>
        <d v="2022-08-08T06:21:31"/>
        <d v="2022-08-08T07:01:43"/>
        <d v="2022-08-09T08:12:46"/>
        <d v="2022-08-09T11:36:02"/>
        <d v="2022-08-09T11:37:03"/>
        <d v="2022-08-09T15:47:17"/>
        <d v="2022-08-09T16:02:11"/>
        <d v="2022-08-09T16:03:02"/>
        <d v="2022-08-09T16:03:53"/>
        <d v="2022-08-09T16:05:44"/>
        <d v="2022-08-09T17:01:30"/>
        <d v="2022-08-09T17:38:45"/>
        <d v="2022-08-09T18:15:11"/>
        <d v="2022-08-09T18:46:28"/>
        <d v="2022-08-09T22:48:26"/>
        <d v="2022-08-09T22:50:15"/>
        <d v="2022-08-09T23:35:06"/>
        <d v="2022-08-09T23:36:36"/>
        <d v="2022-08-09T00:17:22"/>
        <d v="2022-08-09T01:43:11"/>
        <d v="2022-08-09T01:43:46"/>
        <d v="2022-08-09T02:31:06"/>
        <d v="2022-08-09T04:09:30"/>
        <d v="2022-08-09T05:05:51"/>
        <d v="2022-08-09T05:06:30"/>
        <d v="2022-08-09T06:07:20"/>
        <d v="2022-08-09T06:47:09"/>
        <d v="2022-08-10T09:00:14"/>
        <d v="2022-08-10T10:08:27"/>
        <d v="2022-08-10T11:19:41"/>
        <d v="2022-08-10T11:20:23"/>
        <d v="2022-08-10T12:23:32"/>
        <d v="2022-08-10T14:19:38"/>
        <d v="2022-08-10T14:43:30"/>
        <d v="2022-08-10T16:42:24"/>
        <d v="2022-08-10T16:43:17"/>
        <d v="2022-08-10T17:31:51"/>
        <d v="2022-08-10T18:15:46"/>
        <d v="2022-08-10T18:52:14"/>
        <d v="2022-08-10T20:12:34"/>
        <d v="2022-08-10T21:30:20"/>
        <d v="2022-08-10T21:48:12"/>
        <d v="2022-08-10T22:37:50"/>
        <d v="2022-08-10T00:12:32"/>
        <d v="2022-08-10T00:13:03"/>
        <d v="2022-08-10T00:53:57"/>
        <d v="2022-08-10T01:39:27"/>
        <d v="2022-08-10T03:23:40"/>
        <d v="2022-08-10T03:25:21"/>
        <d v="2022-08-10T05:26:53"/>
        <d v="2022-08-10T05:27:41"/>
        <d v="2022-08-10T06:31:37"/>
        <d v="2022-08-11T09:37:36"/>
        <d v="2022-08-11T09:38:05"/>
        <d v="2022-08-11T09:38:50"/>
        <d v="2022-08-11T09:49:02"/>
        <d v="2022-08-11T11:15:04"/>
        <d v="2022-08-11T11:33:50"/>
        <d v="2022-08-11T13:53:00"/>
        <d v="2022-08-11T15:54:07"/>
        <d v="2022-08-11T15:55:30"/>
        <d v="2022-08-11T15:56:34"/>
        <d v="2022-08-11T16:48:19"/>
        <d v="2022-08-11T17:25:45"/>
        <d v="2022-08-11T18:03:52"/>
        <d v="2022-08-11T18:43:43"/>
        <d v="2022-08-11T20:25:16"/>
        <d v="2022-08-11T20:26:35"/>
        <d v="2022-08-11T22:02:30"/>
        <d v="2022-08-11T22:03:06"/>
        <d v="2022-08-11T22:44:11"/>
        <d v="2022-08-11T23:23:32"/>
        <d v="2022-08-11T01:15:32"/>
        <d v="2022-08-11T02:47:07"/>
        <d v="2022-08-11T03:47:57"/>
        <d v="2022-08-11T04:42:22"/>
        <d v="2022-08-11T05:55:33"/>
        <d v="2022-08-11T05:56:52"/>
        <d v="2022-08-11T06:34:30"/>
        <d v="2022-08-12T10:37:21"/>
        <d v="2022-08-12T10:38:10"/>
        <d v="2022-08-12T11:28:00"/>
        <d v="2022-08-12T14:22:35"/>
        <d v="2022-08-12T14:23:42"/>
        <d v="2022-08-12T15:13:10"/>
        <d v="2022-08-12T16:30:22"/>
        <d v="2022-08-12T17:10:52"/>
        <d v="2022-08-12T18:23:22"/>
        <d v="2022-08-12T18:35:09"/>
        <d v="2022-08-12T20:50:32"/>
        <d v="2022-08-12T21:31:54"/>
        <d v="2022-08-12T22:34:14"/>
        <d v="2022-08-12T05:51:40"/>
        <d v="2022-08-12T05:52:32"/>
        <d v="2022-08-12T05:53:50"/>
        <d v="2022-08-12T05:55:39"/>
        <d v="2022-08-12T05:57:39"/>
        <d v="2022-08-18T09:27:18"/>
        <d v="2022-08-18T09:28:38"/>
        <d v="2022-08-18T06:43:38"/>
        <d v="2022-08-19T08:33:34"/>
        <d v="2022-08-19T08:35:32"/>
        <d v="2022-08-19T10:20:17"/>
        <d v="2022-08-19T10:56:26"/>
        <d v="2022-08-19T13:59:15"/>
        <d v="2022-08-19T14:00:35"/>
        <d v="2022-08-19T14:03:04"/>
        <d v="2022-08-19T15:05:42"/>
        <d v="2022-08-19T15:49:21"/>
        <d v="2022-08-19T16:32:57"/>
        <d v="2022-08-19T17:56:07"/>
        <d v="2022-08-19T18:08:36"/>
        <d v="2022-08-19T18:49:22"/>
        <d v="2022-08-19T21:18:04"/>
        <d v="2022-08-19T21:46:20"/>
        <d v="2022-08-19T00:08:57"/>
        <d v="2022-08-19T00:09:57"/>
        <d v="2022-08-19T03:23:37"/>
        <d v="2022-08-19T03:24:15"/>
        <d v="2022-08-22T12:11:55"/>
        <d v="2022-08-22T12:12:37"/>
        <d v="2022-08-22T12:13:19"/>
        <d v="2022-08-22T12:15:31"/>
        <d v="2022-08-22T13:05:36"/>
        <d v="2022-08-22T16:59:52"/>
        <d v="2022-08-22T17:02:07"/>
        <d v="2022-08-22T17:04:52"/>
        <d v="2022-08-22T17:06:01"/>
        <d v="2022-08-22T17:56:47"/>
        <d v="2022-08-22T18:32:50"/>
        <d v="2022-08-22T02:15:00"/>
        <d v="2022-08-22T03:16:55"/>
        <d v="2022-08-22T04:08:29"/>
        <d v="2022-08-22T04:48:12"/>
        <d v="2022-08-22T06:02:25"/>
        <d v="2022-08-22T06:46:57"/>
        <d v="2022-08-23T08:13:51"/>
        <d v="2022-08-23T12:05:10"/>
        <d v="2022-08-23T12:05:54"/>
        <d v="2022-08-23T12:06:29"/>
        <d v="2022-08-23T12:07:15"/>
        <d v="2022-08-23T12:55:07"/>
        <d v="2022-08-23T15:18:02"/>
        <d v="2022-08-23T15:18:51"/>
        <d v="2022-08-23T15:19:36"/>
        <d v="2022-08-23T18:01:06"/>
        <d v="2022-08-23T18:02:14"/>
        <d v="2022-08-23T18:06:49"/>
        <d v="2022-08-23T21:10:54"/>
        <d v="2022-08-23T21:42:50"/>
        <d v="2022-08-23T22:36:45"/>
        <d v="2022-08-23T00:04:32"/>
        <d v="2022-08-23T00:05:02"/>
        <d v="2022-08-23T01:05:17"/>
        <d v="2022-08-23T01:40:21"/>
        <d v="2022-08-23T03:18:38"/>
        <d v="2022-08-23T03:37:02"/>
        <d v="2022-08-23T04:29:37"/>
        <d v="2022-08-23T05:08:30"/>
        <d v="2022-08-23T06:06:44"/>
        <d v="2022-08-23T06:50:05"/>
        <d v="2022-08-24T10:03:11"/>
        <d v="2022-08-24T10:04:08"/>
        <d v="2022-08-24T10:04:58"/>
        <d v="2022-08-24T17:32:05"/>
        <d v="2022-08-24T17:33:40"/>
        <d v="2022-08-24T17:35:17"/>
        <d v="2022-08-24T17:35:55"/>
        <d v="2022-08-24T17:36:32"/>
        <d v="2022-08-24T17:37:06"/>
        <d v="2022-08-24T17:37:38"/>
        <d v="2022-08-24T18:34:10"/>
        <d v="2022-08-24T19:06:32"/>
        <d v="2022-08-24T20:28:16"/>
        <d v="2022-08-24T21:22:01"/>
        <d v="2022-08-24T23:00:57"/>
        <d v="2022-08-24T23:02:06"/>
        <d v="2022-08-24T02:05:06"/>
        <d v="2022-08-24T02:05:37"/>
        <d v="2022-08-24T02:50:34"/>
        <d v="2022-08-24T04:48:01"/>
        <d v="2022-08-24T05:03:09"/>
        <d v="2022-08-24T05:58:21"/>
        <d v="2022-08-24T06:38:35"/>
        <d v="2022-08-25T09:31:05"/>
        <d v="2022-08-25T10:09:56"/>
        <d v="2022-08-25T15:20:24"/>
        <d v="2022-08-25T15:21:02"/>
        <d v="2022-08-25T15:21:40"/>
        <d v="2022-08-25T15:22:10"/>
        <d v="2022-08-25T15:22:42"/>
        <d v="2022-08-25T16:45:34"/>
        <d v="2022-08-25T16:46:34"/>
        <d v="2022-08-25T18:45:38"/>
        <d v="2022-08-25T18:46:08"/>
        <d v="2022-08-25T18:47:58"/>
        <d v="2022-08-25T21:01:32"/>
        <d v="2022-08-25T21:34:46"/>
        <d v="2022-08-25T22:31:20"/>
        <d v="2022-08-25T23:19:32"/>
        <d v="2022-08-25T00:02:46"/>
        <d v="2022-08-25T01:08:14"/>
        <d v="2022-08-25T01:34:38"/>
        <d v="2022-08-25T02:49:16"/>
        <d v="2022-08-25T03:43:05"/>
        <d v="2022-08-25T04:36:42"/>
        <d v="2022-08-25T05:24:59"/>
        <d v="2022-08-25T06:11:54"/>
        <d v="2022-08-25T06:52:16"/>
        <d v="2022-08-26T14:04:28"/>
        <d v="2022-08-26T14:05:03"/>
        <d v="2022-08-26T14:05:32"/>
        <d v="2022-08-26T14:06:16"/>
        <d v="2022-08-26T14:06:47"/>
        <d v="2022-08-26T16:20:33"/>
        <d v="2022-08-26T17:45:44"/>
        <d v="2022-08-26T17:46:14"/>
        <d v="2022-08-26T18:20:11"/>
        <d v="2022-08-26T19:19:22"/>
        <d v="2022-08-26T20:57:20"/>
        <d v="2022-08-26T20:57:55"/>
        <d v="2022-08-26T23:23:45"/>
        <d v="2022-08-26T23:26:15"/>
        <d v="2022-08-26T02:03:09"/>
        <d v="2022-08-26T04:21:27"/>
        <d v="2022-08-29T08:51:05"/>
        <d v="2022-08-29T10:21:50"/>
        <d v="2022-08-29T10:22:31"/>
        <d v="2022-08-29T12:50:36"/>
        <d v="2022-08-29T12:51:37"/>
        <d v="2022-08-29T13:02:38"/>
        <d v="2022-08-29T14:57:21"/>
        <d v="2022-08-29T15:03:29"/>
        <d v="2022-08-29T15:04:31"/>
        <d v="2022-08-29T16:59:28"/>
        <d v="2022-08-29T18:16:03"/>
        <d v="2022-08-29T18:17:07"/>
        <d v="2022-08-29T22:17:41"/>
        <d v="2022-08-29T22:18:48"/>
        <d v="2022-08-29T22:20:10"/>
        <d v="2022-08-29T22:51:57"/>
        <d v="2022-08-29T23:58:26"/>
        <d v="2022-08-29T00:24:27"/>
        <d v="2022-08-29T02:11:45"/>
        <d v="2022-08-29T02:12:24"/>
        <d v="2022-08-29T02:57:21"/>
        <d v="2022-08-29T03:43:16"/>
        <d v="2022-08-29T06:31:56"/>
        <d v="2022-08-29T06:32:34"/>
        <d v="2022-08-30T09:03:55"/>
        <d v="2022-08-30T10:05:40"/>
        <d v="2022-08-30T11:33:12"/>
        <d v="2022-08-30T11:36:02"/>
        <d v="2022-08-30T12:08:01"/>
        <d v="2022-08-30T12:56:00"/>
        <d v="2022-08-30T13:37:22"/>
        <d v="2022-08-30T15:57:38"/>
        <d v="2022-08-30T15:58:25"/>
        <d v="2022-08-30T17:06:56"/>
        <d v="2022-08-30T18:12:23"/>
        <d v="2022-08-30T18:36:45"/>
        <d v="2022-08-30T21:04:41"/>
        <d v="2022-08-30T21:46:26"/>
        <d v="2022-08-30T23:55:59"/>
        <d v="2022-08-30T23:56:32"/>
        <d v="2022-08-30T23:57:12"/>
        <d v="2022-08-30T01:02:23"/>
        <d v="2022-08-30T01:29:28"/>
        <d v="2022-08-30T03:09:48"/>
        <d v="2022-08-30T04:02:52"/>
        <d v="2022-08-31T13:08:47"/>
        <d v="2022-08-31T13:11:03"/>
        <d v="2022-08-31T14:22:30"/>
        <d v="2022-08-31T16:30:13"/>
        <d v="2022-08-31T16:30:50"/>
        <d v="2022-08-31T17:45:08"/>
        <d v="2022-08-31T18:21:53"/>
        <d v="2022-08-31T18:22:25"/>
        <d v="2022-08-31T00:31:17"/>
        <d v="2022-08-31T00:32:06"/>
        <d v="2022-08-31T00:32:41"/>
        <d v="2022-08-31T00:33:26"/>
        <d v="2022-08-31T00:34:05"/>
        <d v="2022-08-31T02:42:01"/>
        <d v="2022-08-31T02:43:07"/>
        <d v="2022-08-31T02:43:37"/>
        <d v="2022-08-31T03:25:18"/>
        <d v="2022-08-31T05:57:32"/>
        <d v="2022-08-31T05:58:39"/>
        <d v="2022-08-31T06:40:41"/>
        <d v="2022-08-31T07:06:18"/>
        <d v="2022-09-01T09:05:14"/>
        <d v="2022-09-01T10:23:02"/>
        <d v="2022-09-01T11:47:43"/>
        <d v="2022-09-01T11:50:55"/>
        <d v="2022-09-01T12:58:23"/>
        <d v="2022-09-01T13:48:11"/>
        <d v="2022-09-01T15:31:17"/>
        <d v="2022-09-01T15:31:45"/>
        <d v="2022-09-01T16:31:53"/>
        <d v="2022-09-01T16:49:20"/>
        <d v="2022-09-01T17:28:19"/>
        <d v="2022-09-01T18:15:57"/>
        <d v="2022-09-01T19:14:47"/>
        <d v="2022-09-01T22:04:19"/>
        <d v="2022-09-01T22:04:44"/>
        <d v="2022-09-01T00:30:18"/>
        <d v="2022-09-01T00:30:54"/>
        <d v="2022-09-01T00:31:36"/>
        <d v="2022-09-01T03:38:48"/>
        <d v="2022-09-01T03:39:49"/>
        <d v="2022-09-01T03:40:16"/>
        <d v="2022-09-01T03:40:45"/>
        <d v="2022-09-01T05:40:14"/>
        <d v="2022-09-01T05:41:49"/>
        <d v="2022-09-01T06:41:45"/>
        <d v="2022-09-02T10:15:33"/>
        <d v="2022-09-02T10:16:26"/>
        <d v="2022-09-02T12:23:52"/>
        <d v="2022-09-02T12:24:33"/>
        <d v="2022-09-02T12:25:05"/>
        <d v="2022-09-02T16:19:50"/>
        <d v="2022-09-02T16:20:38"/>
        <d v="2022-09-02T16:21:48"/>
        <d v="2022-09-02T18:12:28"/>
        <d v="2022-09-02T18:28:24"/>
        <d v="2022-09-02T20:40:09"/>
        <d v="2022-09-02T20:41:07"/>
        <d v="2022-09-02T22:19:35"/>
        <d v="2022-09-02T02:50:29"/>
        <d v="2022-09-02T02:51:07"/>
        <d v="2022-09-02T02:52:02"/>
        <d v="2022-09-02T04:59:52"/>
        <d v="2022-09-02T05:38:37"/>
        <d v="2022-09-02T06:02:24"/>
        <d v="2022-09-02T06:30:39"/>
        <d v="2022-09-02T06:59:51"/>
        <d v="2022-09-03T10:51:02"/>
        <d v="2022-09-03T10:51:57"/>
        <d v="2022-09-03T11:19:43"/>
        <d v="2022-09-03T15:39:12"/>
        <d v="2022-09-03T15:41:31"/>
        <d v="2022-09-03T15:42:46"/>
        <d v="2022-09-03T15:43:31"/>
        <d v="2022-09-03T18:12:11"/>
        <d v="2022-09-03T18:13:44"/>
        <d v="2022-09-03T18:39:02"/>
        <d v="2022-09-03T22:33:24"/>
        <d v="2022-09-03T22:34:14"/>
        <d v="2022-09-03T00:03:44"/>
        <d v="2022-09-03T00:04:37"/>
        <d v="2022-09-03T00:25:06"/>
        <d v="2022-09-03T01:40:08"/>
        <d v="2022-09-03T04:37:52"/>
        <d v="2022-09-03T04:40:14"/>
        <d v="2022-09-03T04:44:49"/>
        <d v="2022-09-03T06:17:25"/>
        <d v="2022-09-03T06:46:19"/>
        <d v="2022-09-03T08:44:40"/>
        <d v="2022-09-04T09:35:17"/>
        <d v="2022-09-04T13:41:11"/>
        <d v="2022-09-04T13:42:58"/>
        <d v="2022-09-04T13:43:56"/>
        <d v="2022-09-04T14:48:57"/>
        <d v="2022-09-04T14:50:01"/>
        <d v="2022-09-06T02:00:34"/>
        <d v="2022-09-06T02:40:37"/>
        <d v="2022-09-06T03:37:37"/>
        <d v="2022-09-06T04:43:35"/>
        <d v="2022-09-06T05:28:44"/>
        <d v="2022-09-06T06:31:28"/>
        <d v="2022-09-07T14:02:32"/>
        <d v="2022-09-07T14:02:55"/>
        <d v="2022-09-07T14:09:23"/>
        <d v="2022-09-07T15:49:47"/>
        <d v="2022-09-07T15:50:18"/>
        <d v="2022-09-07T15:50:49"/>
        <d v="2022-09-07T15:51:11"/>
        <d v="2022-09-07T18:09:50"/>
        <d v="2022-09-07T18:10:31"/>
        <d v="2022-09-07T18:10:56"/>
        <d v="2022-09-07T22:57:03"/>
        <d v="2022-09-07T23:01:54"/>
        <d v="2022-09-07T23:03:20"/>
        <d v="2022-09-07T23:47:45"/>
        <d v="2022-09-07T00:37:56"/>
        <d v="2022-09-07T01:17:30"/>
        <d v="2022-09-07T03:14:40"/>
        <d v="2022-09-07T03:15:11"/>
        <d v="2022-09-07T03:49:09"/>
        <d v="2022-09-07T04:24:21"/>
        <d v="2022-09-07T06:21:10"/>
        <d v="2022-09-07T06:21:40"/>
        <d v="2022-09-11T15:57:23"/>
        <d v="2022-09-11T15:58:16"/>
        <d v="2022-09-12T11:55:12"/>
        <d v="2022-09-12T13:18:26"/>
        <d v="2022-09-12T15:59:45"/>
        <d v="2022-09-12T16:19:16"/>
        <d v="2022-09-12T17:42:02"/>
        <d v="2022-09-12T18:41:52"/>
        <d v="2022-09-12T05:22:28"/>
        <d v="2022-09-12T05:23:01"/>
        <d v="2022-09-12T05:23:36"/>
        <d v="2022-09-12T07:09:48"/>
        <d v="2022-09-12T07:10:32"/>
        <d v="2022-09-13T16:20:52"/>
        <d v="2022-09-13T18:01:48"/>
        <d v="2022-09-13T18:06:48"/>
        <d v="2022-09-13T00:14:43"/>
        <d v="2022-09-13T00:15:17"/>
        <d v="2022-09-13T00:15:48"/>
        <d v="2022-09-13T00:16:26"/>
        <d v="2022-09-13T04:18:15"/>
        <d v="2022-09-13T05:23:15"/>
        <d v="2022-09-13T05:23:47"/>
        <d v="2022-09-13T06:22:51"/>
        <d v="2022-09-13T06:58:40"/>
        <d v="2022-09-14T00:12:08"/>
        <d v="2022-09-14T00:12:34"/>
        <d v="2022-09-14T00:13:30"/>
        <d v="2022-09-14T00:44:40"/>
        <d v="2022-09-14T06:48:45"/>
        <d v="2022-09-14T06:49:21"/>
        <d v="2022-09-15T18:55:26"/>
        <d v="2022-09-15T18:55:57"/>
        <d v="2022-09-15T05:46:33"/>
        <d v="2022-09-15T05:48:36"/>
        <d v="2022-09-15T05:49:43"/>
        <d v="2022-09-15T05:50:15"/>
        <d v="2022-09-15T05:50:56"/>
        <d v="2022-09-16T09:31:30"/>
        <d v="2022-09-16T17:54:27"/>
        <d v="2022-09-16T17:55:33"/>
        <d v="2022-09-16T17:57:01"/>
        <d v="2022-09-16T17:57:56"/>
        <d v="2022-09-16T17:58:30"/>
        <d v="2022-09-16T17:59:02"/>
        <d v="2022-09-16T21:28:58"/>
        <d v="2022-09-16T21:30:40"/>
        <d v="2022-09-16T04:49:32"/>
        <d v="2022-09-16T04:50:33"/>
        <d v="2022-09-16T04:51:55"/>
        <d v="2022-09-16T05:30:30"/>
        <d v="2022-09-16T06:44:25"/>
        <d v="2022-09-17T09:40:07"/>
        <d v="2022-09-17T00:32:33"/>
        <d v="2022-09-17T00:33:13"/>
        <d v="2022-09-17T00:33:55"/>
        <d v="2022-09-17T05:15:13"/>
        <d v="2022-09-17T05:15:42"/>
        <d v="2022-09-17T05:16:25"/>
        <d v="2022-09-17T05:16:58"/>
        <d v="2022-09-17T05:56:06"/>
        <d v="2022-09-18T14:42:46"/>
        <d v="2022-09-18T14:45:26"/>
        <d v="2022-09-18T14:47:20"/>
        <d v="2022-09-18T14:49:05"/>
        <d v="2022-09-18T14:52:35"/>
        <d v="2022-09-18T14:53:27"/>
        <d v="2022-09-18T16:00:09"/>
        <d v="2022-09-18T17:58:40"/>
        <d v="2022-09-18T18:48:44"/>
        <d v="2022-09-18T22:15:13"/>
        <d v="2022-09-18T22:18:07"/>
        <d v="2022-09-18T01:39:51"/>
        <d v="2022-09-18T01:40:17"/>
        <d v="2022-09-18T02:13:06"/>
        <d v="2022-09-18T04:17:35"/>
        <d v="2022-09-18T04:18:04"/>
        <d v="2022-09-18T05:14:11"/>
        <d v="2022-09-19T12:30:47"/>
        <d v="2022-09-19T18:09:31"/>
        <d v="2022-09-19T18:51:07"/>
        <d v="2022-09-19T01:46:26"/>
        <d v="2022-09-19T01:48:03"/>
        <d v="2022-09-19T01:48:52"/>
        <d v="2022-09-19T01:49:16"/>
        <d v="2022-09-19T06:15:13"/>
        <d v="2022-09-19T06:15:50"/>
        <d v="2022-09-19T06:16:23"/>
        <d v="2022-09-19T06:26:14"/>
        <d v="2022-09-19T07:52:12"/>
        <d v="2022-09-20T10:16:38"/>
        <d v="2022-09-20T10:17:34"/>
        <d v="2022-09-20T22:29:00"/>
        <d v="2022-09-20T23:28:19"/>
        <d v="2022-09-20T00:22:21"/>
        <d v="2022-10-08T21:53:31"/>
        <d v="2022-10-08T00:56:50"/>
        <d v="2022-10-08T00:57:22"/>
        <d v="2022-10-08T00:58:26"/>
        <d v="2022-10-08T02:32:01"/>
        <d v="2022-10-08T06:39:25"/>
        <d v="2022-10-08T06:40:20"/>
        <d v="2022-10-08T06:41:00"/>
        <d v="2022-10-08T06:42:03"/>
        <d v="2022-10-09T13:38:56"/>
        <d v="2022-10-09T13:39:12"/>
        <d v="2022-10-09T13:39:33"/>
        <d v="2022-10-09T13:39:51"/>
        <d v="2022-10-09T13:40:34"/>
        <d v="2022-10-10T13:32:51"/>
        <d v="2022-10-10T13:33:19"/>
        <d v="2022-10-10T13:33:52"/>
        <d v="2022-10-10T18:10:10"/>
        <d v="2022-10-10T18:10:45"/>
        <d v="2022-10-10T18:11:13"/>
        <d v="2022-10-10T18:11:49"/>
        <d v="2022-10-10T18:27:35"/>
        <d v="2022-10-10T20:46:33"/>
        <d v="2022-10-10T22:10:20"/>
        <d v="2022-10-10T22:10:44"/>
        <d v="2022-10-10T03:47:23"/>
        <d v="2022-10-10T03:47:45"/>
        <d v="2022-10-10T03:48:04"/>
        <d v="2022-10-10T03:48:32"/>
        <d v="2022-10-10T03:49:14"/>
        <d v="2022-10-10T03:49:44"/>
        <d v="2022-10-10T04:34:03"/>
        <d v="2022-10-10T05:43:35"/>
        <d v="2022-10-10T06:14:57"/>
        <d v="2022-10-10T07:07:47"/>
        <d v="2022-10-11T15:00:25"/>
        <d v="2022-10-14T13:21:36"/>
        <d v="2022-10-14T13:21:58"/>
        <d v="2022-10-14T13:22:26"/>
        <d v="2022-10-14T13:22:56"/>
        <d v="2022-10-14T13:23:20"/>
        <d v="2022-10-14T14:03:46"/>
        <d v="2022-10-14T15:47:53"/>
        <d v="2022-10-14T15:48:15"/>
        <d v="2022-10-14T18:49:51"/>
        <d v="2022-10-14T18:50:12"/>
        <d v="2022-10-14T20:46:22"/>
        <d v="2022-10-14T22:11:28"/>
        <d v="2022-10-14T23:19:10"/>
        <d v="2022-10-14T23:20:06"/>
        <d v="2022-10-17T01:38:30"/>
        <d v="2022-10-17T01:38:57"/>
        <d v="2022-10-17T01:39:27"/>
        <d v="2022-10-17T01:39:51"/>
        <d v="2022-10-17T02:01:24"/>
        <d v="2022-10-17T03:08:48"/>
        <d v="2022-10-17T04:37:35"/>
        <d v="2022-10-17T05:02:18"/>
        <d v="2022-10-17T06:01:29"/>
        <d v="2022-10-17T06:51:55"/>
        <d v="2022-10-18T09:29:45"/>
        <d v="2022-10-18T10:41:44"/>
        <d v="2022-10-18T12:36:50"/>
        <d v="2022-10-18T13:53:27"/>
        <d v="2022-10-18T16:15:09"/>
        <d v="2022-10-18T16:15:47"/>
        <d v="2022-10-18T17:37:48"/>
        <d v="2022-10-18T18:02:31"/>
        <d v="2022-10-18T18:45:01"/>
        <d v="2022-10-18T22:38:37"/>
        <d v="2022-10-18T22:39:09"/>
        <d v="2022-10-18T22:39:56"/>
        <d v="2022-10-18T23:58:50"/>
        <d v="2022-10-18T04:47:47"/>
        <d v="2022-10-18T04:48:25"/>
        <d v="2022-10-18T04:48:54"/>
        <d v="2022-10-18T04:49:21"/>
        <d v="2022-10-18T05:41:26"/>
        <d v="2022-10-18T06:37:28"/>
        <d v="2022-10-19T11:59:19"/>
        <d v="2022-10-19T15:06:38"/>
        <d v="2022-10-19T15:07:02"/>
        <d v="2022-10-19T15:07:20"/>
        <d v="2022-10-19T17:01:56"/>
        <d v="2022-10-19T17:02:20"/>
        <d v="2022-10-19T18:40:05"/>
        <d v="2022-10-19T19:22:18"/>
        <d v="2022-10-19T22:55:51"/>
        <d v="2022-10-19T23:51:43"/>
        <d v="2022-10-19T00:37:34"/>
        <d v="2022-10-19T01:51:13"/>
        <d v="2022-10-19T03:43:49"/>
        <d v="2022-10-19T05:44:49"/>
        <d v="2022-10-19T05:49:34"/>
        <d v="2022-10-19T05:50:01"/>
        <d v="2022-10-19T07:00:09"/>
        <d v="2022-10-19T07:48:29"/>
        <d v="2022-12-01T18:48:41"/>
        <d v="2022-12-01T05:00:12"/>
        <d v="2022-12-01T05:01:24"/>
        <d v="2022-12-01T05:02:31"/>
        <d v="2022-12-01T05:02:59"/>
        <d v="2022-12-01T05:03:23"/>
        <d v="2022-12-01T06:42:49"/>
        <d v="2022-12-02T04:38:07"/>
        <d v="2022-12-02T04:38:27"/>
        <d v="2022-12-02T04:38:57"/>
        <d v="2022-12-02T06:43:24"/>
        <d v="2022-12-03T14:05:03"/>
        <d v="2022-12-03T14:06:28"/>
        <d v="2022-12-03T17:38:20"/>
        <d v="2022-12-03T17:39:12"/>
        <d v="2022-12-03T17:41:27"/>
        <d v="2022-12-04T09:28:13"/>
        <d v="2022-12-04T10:25:29"/>
        <d v="2022-12-04T11:22:49"/>
        <d v="2022-12-04T12:17:21"/>
        <d v="2022-12-04T13:54:43"/>
        <d v="2022-12-04T14:40:01"/>
        <d v="2022-12-04T15:37:16"/>
        <d v="2022-12-05T11:38:32"/>
        <d v="2022-12-05T11:39:24"/>
        <d v="2022-12-05T11:39:49"/>
        <d v="2022-12-05T13:01:21"/>
        <d v="2022-12-05T13:01:43"/>
        <d v="2022-12-05T14:51:44"/>
        <d v="2022-12-05T14:52:59"/>
        <d v="2022-12-05T17:38:09"/>
        <d v="2022-12-05T17:38:30"/>
        <d v="2022-12-05T18:37:46"/>
        <d v="2022-12-05T22:18:00"/>
        <d v="2022-12-05T22:18:20"/>
        <d v="2022-12-05T23:07:50"/>
        <d v="2022-12-05T01:27:14"/>
        <d v="2022-12-05T01:27:32"/>
        <d v="2022-12-05T02:10:59"/>
        <d v="2022-12-05T03:31:50"/>
        <d v="2022-12-05T06:11:50"/>
        <d v="2022-12-05T06:12:07"/>
        <d v="2022-12-05T06:46:30"/>
        <d v="2022-12-06T09:38:53"/>
        <d v="2022-12-06T09:39:19"/>
        <d v="2022-12-06T10:27:09"/>
        <d v="2022-12-06T15:16:12"/>
        <d v="2022-12-06T15:16:36"/>
        <d v="2022-12-06T15:17:34"/>
        <d v="2022-12-06T17:06:51"/>
        <d v="2022-12-06T18:06:13"/>
        <d v="2022-12-06T18:30:20"/>
        <d v="2022-12-06T19:51:02"/>
        <d v="2022-12-06T23:29:50"/>
        <d v="2022-12-06T23:30:23"/>
        <d v="2022-12-06T23:30:53"/>
        <d v="2022-12-06T01:32:13"/>
        <d v="2022-12-06T01:32:53"/>
        <d v="2022-12-06T03:17:50"/>
        <d v="2022-12-06T03:19:44"/>
        <d v="2022-12-06T05:25:50"/>
        <d v="2022-12-06T05:26:46"/>
        <d v="2022-12-06T05:27:39"/>
        <d v="2022-12-06T05:28:28"/>
        <d v="2022-12-07T08:38:05"/>
        <d v="2022-12-07T08:39:11"/>
        <d v="2022-12-07T13:25:04"/>
        <d v="2022-12-07T13:25:29"/>
        <d v="2022-12-07T13:26:02"/>
        <d v="2022-12-07T13:26:28"/>
        <d v="2022-12-07T18:01:27"/>
        <d v="2022-12-07T18:01:54"/>
        <d v="2022-12-07T18:02:21"/>
        <d v="2022-12-07T18:02:48"/>
        <d v="2022-12-07T18:34:19"/>
        <d v="2022-12-07T19:20:09"/>
        <d v="2022-12-07T19:20:57"/>
        <d v="2022-12-07T21:49:36"/>
        <d v="2022-12-07T00:06:03"/>
        <d v="2022-12-07T00:09:47"/>
        <d v="2022-12-07T01:32:01"/>
        <d v="2022-12-07T06:01:45"/>
        <d v="2022-12-07T06:02:43"/>
        <d v="2022-12-07T06:03:16"/>
        <d v="2022-12-07T06:04:59"/>
        <d v="2022-12-07T06:41:53"/>
        <d v="2022-12-08T08:30:29"/>
        <d v="2022-12-08T09:30:45"/>
        <d v="2022-12-08T11:52:05"/>
        <d v="2022-12-08T12:50:48"/>
        <d v="2022-12-08T13:27:05"/>
        <d v="2022-12-08T14:25:11"/>
        <d v="2022-12-08T15:12:29"/>
        <d v="2022-12-08T16:50:17"/>
        <d v="2022-12-08T17:27:31"/>
        <d v="2022-12-08T18:18:44"/>
        <d v="2022-12-08T22:09:17"/>
        <d v="2022-12-08T22:10:24"/>
        <d v="2022-12-08T22:10:46"/>
        <d v="2022-12-08T22:11:10"/>
        <d v="2022-12-08T05:44:28"/>
        <d v="2022-12-08T06:25:05"/>
        <d v="2022-12-08T06:36:20"/>
        <d v="2022-12-08T06:37:10"/>
        <d v="2022-12-08T06:37:39"/>
        <d v="2022-12-08T06:40:09"/>
        <d v="2022-12-09T08:55:03"/>
        <d v="2022-12-09T10:10:03"/>
        <d v="2022-12-09T11:30:53"/>
        <d v="2022-12-09T12:02:12"/>
        <d v="2022-12-09T13:36:10"/>
        <d v="2022-12-09T15:13:34"/>
        <d v="2022-12-09T15:22:46"/>
        <d v="2022-12-09T16:24:24"/>
        <d v="2022-12-09T17:08:52"/>
        <d v="2022-12-09T18:02:56"/>
        <d v="2022-12-09T21:14:24"/>
        <d v="2022-12-09T21:15:28"/>
        <d v="2022-12-09T21:16:46"/>
        <d v="2022-12-09T01:44:29"/>
        <d v="2022-12-09T01:47:10"/>
        <d v="2022-12-09T01:48:04"/>
        <d v="2022-12-09T04:17:39"/>
        <d v="2022-12-09T04:18:26"/>
        <d v="2022-12-09T04:19:02"/>
        <d v="2022-12-09T06:55:33"/>
        <d v="2022-12-09T06:56:28"/>
        <d v="2022-12-09T09:10:55"/>
        <d v="2022-12-10T09:12:36"/>
        <d v="2022-12-10T11:38:00"/>
        <d v="2022-12-10T11:38:29"/>
        <d v="2022-12-10T12:09:50"/>
        <d v="2022-12-10T12:46:11"/>
        <d v="2022-12-10T16:26:47"/>
        <d v="2022-12-10T16:27:10"/>
        <d v="2022-12-12T11:07:36"/>
        <d v="2022-12-12T11:08:03"/>
        <d v="2022-12-12T11:08:26"/>
        <d v="2022-12-12T14:28:08"/>
        <d v="2022-12-12T14:28:34"/>
        <d v="2022-12-12T14:30:50"/>
        <d v="2022-12-12T15:41:31"/>
        <d v="2022-12-12T16:10:04"/>
        <d v="2022-12-12T17:57:03"/>
        <d v="2022-12-12T17:57:34"/>
        <d v="2022-12-12T18:46:23"/>
        <d v="2022-12-12T20:15:25"/>
        <d v="2022-12-12T20:16:14"/>
        <d v="2022-12-12T23:20:04"/>
        <d v="2022-12-12T23:20:38"/>
        <d v="2022-12-12T23:21:10"/>
        <d v="2022-12-12T02:15:13"/>
        <d v="2022-12-12T02:17:24"/>
        <d v="2022-12-12T03:06:32"/>
        <d v="2022-12-12T06:07:38"/>
        <d v="2022-12-12T06:08:27"/>
        <d v="2022-12-13T12:27:49"/>
        <d v="2022-12-13T12:28:24"/>
        <d v="2022-12-13T12:28:43"/>
        <d v="2022-12-13T16:45:42"/>
        <d v="2022-12-13T20:09:53"/>
        <d v="2022-12-13T21:11:26"/>
        <d v="2022-12-13T22:09:10"/>
        <d v="2022-12-13T23:08:58"/>
        <d v="2022-12-13T23:55:36"/>
        <d v="2022-12-13T02:29:56"/>
        <d v="2022-12-13T03:35:50"/>
        <d v="2022-12-13T04:43:22"/>
        <d v="2022-12-13T05:48:17"/>
        <d v="2022-12-13T06:45:01"/>
        <d v="2022-12-14T11:28:06"/>
        <d v="2022-12-14T11:28:24"/>
        <d v="2022-12-14T11:28:43"/>
        <d v="2022-12-14T12:51:49"/>
        <d v="2022-12-14T12:52:06"/>
        <d v="2022-12-14T16:03:38"/>
        <d v="2022-12-14T16:03:56"/>
        <d v="2022-12-14T17:48:31"/>
        <d v="2022-12-14T17:48:54"/>
        <d v="2022-12-14T18:47:33"/>
        <d v="2022-12-14T19:53:17"/>
        <d v="2022-12-14T20:48:15"/>
        <d v="2022-12-14T22:26:24"/>
        <d v="2022-12-14T23:09:10"/>
        <d v="2022-12-14T01:19:48"/>
        <d v="2022-12-14T02:24:48"/>
        <d v="2022-12-14T03:25:28"/>
        <d v="2022-12-14T04:40:22"/>
        <d v="2022-12-14T05:30:31"/>
        <d v="2022-12-14T06:59:31"/>
        <d v="2022-12-15T08:40:55"/>
        <d v="2022-12-15T09:19:47"/>
        <d v="2022-12-15T10:08:01"/>
        <d v="2022-12-15T11:08:46"/>
        <d v="2022-12-15T13:41:49"/>
        <d v="2022-12-15T14:19:33"/>
        <d v="2022-12-15T15:15:18"/>
        <d v="2022-12-15T16:12:34"/>
        <d v="2022-12-15T16:59:00"/>
        <d v="2022-12-15T18:38:32"/>
        <d v="2023-02-15T09:50:50"/>
        <d v="2023-02-15T11:30:14"/>
        <d v="2023-02-15T14:18:13"/>
        <d v="2023-02-15T15:20:45"/>
        <d v="2023-02-15T17:06:47"/>
        <d v="2023-02-15T18:15:14"/>
        <d v="2023-02-15T18:58:33"/>
        <d v="2023-02-15T20:09:42"/>
        <d v="2023-02-15T20:59:11"/>
        <d v="2023-02-15T23:22:50"/>
        <d v="2023-02-15T00:06:23"/>
        <d v="2023-02-15T01:02:50"/>
        <d v="2023-02-15T06:42:58"/>
        <d v="2023-02-15T06:43:49"/>
        <d v="2023-02-15T06:44:07"/>
        <d v="2023-02-15T06:44:38"/>
        <d v="2023-02-15T06:45:24"/>
        <d v="2023-02-15T06:45:41"/>
        <d v="2023-02-16T12:35:35"/>
        <d v="2023-02-16T12:36:14"/>
        <d v="2023-02-16T12:36:35"/>
        <d v="2023-02-16T14:28:04"/>
        <d v="2023-02-16T14:28:24"/>
        <d v="2023-02-16T14:58:31"/>
        <d v="2023-02-16T15:45:47"/>
        <d v="2023-02-16T16:34:18"/>
        <d v="2023-02-16T17:28:29"/>
        <d v="2023-02-16T18:04:26"/>
        <d v="2023-02-16T19:08:08"/>
        <d v="2023-02-16T21:15:42"/>
        <d v="2023-02-16T23:37:00"/>
        <d v="2023-02-16T01:07:58"/>
        <d v="2023-02-16T02:01:31"/>
        <d v="2023-02-16T03:46:20"/>
        <d v="2023-02-16T04:21:01"/>
        <d v="2023-02-16T05:20:06"/>
        <d v="2023-02-16T05:58:47"/>
        <d v="2023-02-16T06:31:27"/>
        <d v="2023-02-17T07:37:07"/>
        <d v="2023-02-17T08:42:05"/>
        <d v="2023-02-17T09:39:40"/>
        <d v="2023-02-17T10:52:16"/>
        <d v="2023-02-17T11:43:49"/>
        <d v="2023-02-17T12:42:41"/>
        <d v="2023-02-17T14:35:52"/>
        <d v="2023-02-17T15:32:20"/>
        <d v="2023-02-17T16:10:21"/>
        <d v="2023-02-17T17:07:23"/>
        <d v="2023-02-17T17:45:04"/>
        <d v="2023-02-17T18:27:38"/>
        <d v="2023-02-17T19:19:52"/>
        <d v="2023-02-17T20:57:35"/>
        <d v="2023-02-17T20:57:55"/>
        <d v="2023-02-17T22:59:46"/>
        <d v="2023-02-17T23:42:48"/>
        <d v="2023-02-17T01:26:54"/>
        <d v="2023-02-17T01:38:56"/>
        <d v="2023-02-17T02:39:04"/>
        <d v="2023-02-17T04:39:07"/>
        <d v="2023-02-20T09:15:15"/>
        <d v="2023-02-20T09:30:21"/>
        <d v="2023-02-20T10:47:39"/>
        <d v="2023-02-20T12:37:51"/>
        <d v="2023-02-20T12:46:35"/>
        <d v="2023-02-20T13:32:00"/>
        <d v="2023-02-20T14:21:40"/>
        <d v="2023-02-20T15:22:32"/>
        <d v="2023-02-20T16:20:01"/>
        <d v="2023-02-20T16:52:03"/>
        <d v="2023-02-20T18:20:43"/>
        <d v="2023-02-20T19:20:19"/>
        <d v="2023-02-20T20:41:20"/>
        <d v="2023-02-20T21:39:43"/>
        <d v="2023-02-20T22:11:44"/>
        <d v="2023-02-20T23:05:30"/>
        <d v="2023-02-20T00:46:51"/>
        <d v="2023-02-20T00:47:29"/>
        <d v="2023-02-20T01:29:16"/>
        <d v="2023-02-20T02:25:10"/>
        <d v="2023-02-20T03:01:08"/>
        <d v="2023-02-20T03:53:56"/>
        <d v="2023-02-20T04:55:30"/>
        <d v="2023-02-20T06:17:06"/>
        <d v="2023-02-20T06:48:08"/>
        <d v="2023-02-21T08:25:14"/>
        <d v="2023-02-21T09:20:22"/>
        <d v="2023-02-21T10:27:40"/>
        <d v="2023-02-21T17:21:50"/>
        <d v="2023-02-21T18:08:05"/>
        <d v="2023-02-21T18:53:41"/>
        <d v="2023-02-21T20:18:05"/>
        <d v="2023-02-21T21:05:59"/>
        <d v="2023-02-21T21:56:49"/>
        <d v="2023-02-21T22:44:33"/>
        <d v="2023-02-21T23:42:35"/>
        <d v="2023-02-21T00:27:48"/>
        <d v="2023-02-21T01:12:35"/>
        <d v="2023-02-21T01:56:55"/>
        <d v="2023-02-21T02:52:14"/>
        <d v="2023-02-21T03:35:05"/>
        <d v="2023-02-21T04:55:27"/>
        <d v="2023-02-21T05:35:41"/>
        <d v="2023-02-21T06:30:10"/>
        <d v="2023-02-22T06:58:16"/>
        <d v="2023-02-22T08:41:56"/>
        <d v="2023-02-22T09:03:35"/>
        <d v="2023-02-22T09:44:11"/>
        <d v="2023-02-22T10:54:06"/>
        <d v="2023-02-22T11:39:25"/>
        <d v="2023-02-22T13:11:41"/>
        <d v="2023-02-22T13:50:46"/>
        <d v="2023-02-22T14:36:03"/>
        <d v="2023-02-22T15:31:11"/>
        <d v="2023-02-22T16:43:16"/>
        <d v="2023-02-22T16:53:24"/>
        <d v="2023-02-22T21:19:43"/>
        <d v="2023-02-22T21:54:58"/>
        <d v="2023-02-22T23:19:51"/>
        <d v="2023-02-22T00:14:59"/>
        <d v="2023-02-22T00:48:59"/>
        <d v="2023-02-22T01:39:24"/>
        <d v="2023-02-22T02:28:05"/>
        <d v="2023-02-22T03:16:01"/>
        <d v="2023-02-22T03:57:54"/>
        <d v="2023-02-22T05:06:14"/>
        <d v="2023-02-22T05:47:56"/>
        <d v="2023-02-22T06:32:32"/>
        <d v="2023-02-23T07:09:48"/>
        <d v="2023-02-23T08:04:58"/>
        <d v="2023-02-23T08:38:42"/>
        <d v="2023-02-23T09:29:55"/>
        <d v="2023-02-23T10:22:20"/>
        <d v="2023-02-23T11:51:57"/>
        <d v="2023-02-23T13:33:37"/>
        <d v="2023-02-23T13:33:53"/>
        <d v="2023-02-23T14:11:30"/>
        <d v="2023-02-23T15:46:28"/>
        <d v="2023-02-23T15:48:53"/>
        <d v="2023-02-23T16:34:42"/>
        <d v="2023-02-23T17:22:57"/>
        <d v="2023-02-23T18:26:50"/>
        <d v="2023-02-23T19:19:08"/>
        <d v="2023-02-23T19:54:47"/>
        <d v="2023-02-23T20:52:01"/>
        <d v="2023-02-23T21:52:40"/>
        <d v="2023-02-23T22:51:58"/>
        <d v="2023-02-23T23:44:37"/>
        <d v="2023-02-23T00:24:46"/>
        <d v="2023-02-23T01:02:26"/>
        <d v="2023-02-23T01:56:12"/>
        <d v="2023-02-23T02:53:17"/>
        <d v="2023-02-23T03:53:42"/>
        <d v="2023-02-23T04:40:57"/>
        <d v="2023-02-23T05:30:19"/>
        <d v="2023-02-23T06:18:41"/>
        <d v="2023-02-23T07:09:31"/>
        <d v="2023-02-24T08:41:52"/>
        <d v="2023-02-24T09:25:18"/>
        <d v="2023-02-24T10:24:20"/>
        <d v="2023-02-24T11:05:20"/>
        <d v="2023-02-24T12:56:10"/>
        <d v="2023-02-24T14:23:08"/>
        <d v="2023-02-24T17:32:56"/>
        <d v="2023-02-24T17:33:10"/>
        <d v="2023-02-24T18:29:29"/>
        <d v="2023-02-24T19:28:22"/>
        <d v="2023-02-24T20:21:32"/>
        <d v="2023-02-24T20:58:19"/>
        <d v="2023-02-24T22:57:40"/>
        <d v="2023-02-24T22:58:00"/>
        <d v="2023-02-24T00:00:28"/>
        <d v="2023-02-24T00:58:28"/>
        <d v="2023-02-24T01:37:27"/>
        <d v="2023-02-24T03:34:51"/>
        <d v="2023-02-24T03:35:30"/>
        <d v="2023-02-24T04:11:48"/>
        <d v="2023-02-24T05:22:20"/>
        <d v="2023-02-24T06:18:57"/>
        <d v="2023-02-24T06:50:47"/>
        <d v="2023-02-25T08:20:37"/>
        <d v="2023-02-25T08:49:28"/>
        <d v="2023-02-25T10:27:38"/>
        <d v="2023-02-25T12:05:05"/>
        <d v="2023-02-25T12:39:45"/>
        <d v="2023-02-25T13:35:29"/>
        <d v="2023-02-25T14:08:00"/>
        <d v="2023-02-25T14:33:57"/>
        <d v="2023-02-27T19:06:25"/>
        <d v="2023-02-27T20:04:45"/>
        <d v="2023-02-27T20:48:03"/>
        <d v="2023-02-27T22:23:15"/>
        <d v="2023-02-27T01:18:51"/>
        <d v="2023-02-27T01:21:19"/>
        <d v="2023-02-27T02:15:48"/>
        <d v="2023-02-27T02:50:57"/>
        <d v="2023-02-27T03:39:55"/>
        <d v="2023-02-27T05:34:16"/>
        <d v="2023-02-27T06:11:46"/>
        <d v="2023-02-27T08:02:08"/>
        <d v="2023-02-28T08:02:47"/>
        <d v="2023-02-28T09:00:22"/>
        <d v="2023-02-28T09:32:55"/>
        <d v="2023-02-28T10:06:55"/>
        <d v="2023-02-28T11:01:05"/>
        <d v="2023-02-28T13:11:11"/>
        <d v="2023-02-28T13:23:01"/>
        <d v="2023-02-28T14:12:36"/>
        <d v="2023-02-28T14:55:27"/>
        <d v="2023-02-28T15:57:02"/>
        <d v="2023-02-28T16:51:47"/>
        <d v="2023-02-28T17:26:13"/>
        <d v="2023-02-28T18:34:05"/>
        <d v="2023-02-28T19:54:17"/>
        <d v="2023-02-28T20:27:17"/>
        <d v="2023-02-28T21:03:11"/>
        <d v="2023-03-01T09:40:47"/>
        <d v="2023-03-01T10:32:26"/>
        <d v="2023-03-01T12:15:52"/>
        <d v="2023-03-01T12:16:09"/>
        <d v="2023-03-01T13:32:50"/>
        <d v="2023-03-01T14:51:45"/>
        <d v="2023-03-01T15:39:20"/>
        <d v="2023-03-01T16:03:01"/>
        <d v="2023-03-01T17:02:02"/>
        <d v="2023-03-01T17:36:50"/>
        <d v="2023-03-01T18:18:51"/>
        <d v="2023-03-01T19:14:26"/>
        <d v="2023-03-02T08:28:17"/>
        <d v="2023-03-02T09:16:44"/>
        <d v="2023-03-02T10:01:22"/>
        <d v="2023-03-02T10:46:07"/>
        <d v="2023-03-02T11:49:14"/>
        <d v="2023-03-02T12:48:17"/>
        <d v="2023-03-02T13:46:53"/>
        <d v="2023-03-02T14:29:53"/>
        <d v="2023-03-02T15:40:43"/>
        <d v="2023-03-02T16:27:46"/>
        <d v="2023-03-02T17:08:29"/>
        <d v="2023-03-02T18:03:01"/>
        <d v="2023-03-02T18:34:12"/>
        <d v="2023-03-02T21:02:23"/>
        <d v="2023-03-02T22:29:03"/>
        <d v="2023-03-02T23:02:02"/>
        <d v="2023-03-02T00:09:52"/>
        <d v="2023-03-02T00:20:33"/>
        <d v="2023-03-02T01:01:49"/>
        <d v="2023-03-02T01:47:25"/>
        <d v="2023-03-02T02:53:30"/>
        <d v="2023-03-02T04:12:54"/>
        <d v="2023-03-02T04:13:14"/>
        <d v="2023-03-02T05:02:30"/>
        <d v="2023-03-02T05:32:47"/>
        <d v="2023-03-02T06:09:38"/>
        <d v="2023-03-02T08:11:24"/>
        <d v="2023-03-03T09:03:20"/>
        <d v="2023-03-03T09:52:33"/>
        <d v="2023-03-03T10:41:38"/>
        <d v="2023-03-03T13:38:12"/>
        <d v="2023-03-03T14:31:05"/>
        <d v="2023-03-03T15:26:36"/>
        <d v="2023-03-03T16:08:49"/>
        <d v="2023-03-03T21:59:58"/>
        <d v="2023-03-03T22:44:04"/>
        <d v="2023-03-03T23:24:28"/>
        <d v="2023-03-03T00:09:20"/>
        <d v="2023-03-03T01:15:18"/>
        <d v="2023-03-03T01:51:31"/>
        <d v="2023-03-03T02:38:22"/>
        <d v="2023-03-03T04:04:24"/>
        <d v="2023-03-03T05:46:52"/>
        <d v="2023-03-06T09:12:00"/>
        <d v="2023-03-06T11:54:58"/>
        <d v="2023-03-06T13:20:44"/>
        <d v="2023-03-06T14:20:48"/>
        <d v="2023-03-06T16:57:47"/>
        <d v="2023-03-06T17:49:45"/>
        <d v="2023-03-06T18:42:20"/>
        <d v="2023-03-06T19:42:30"/>
        <d v="2023-03-06T20:36:56"/>
        <d v="2023-03-06T21:26:31"/>
        <d v="2023-03-06T22:49:19"/>
        <d v="2023-03-06T00:01:33"/>
        <d v="2023-03-06T00:53:54"/>
        <d v="2023-03-06T01:39:11"/>
        <d v="2023-03-06T02:16:14"/>
        <d v="2023-03-06T03:21:53"/>
        <d v="2023-03-06T03:53:38"/>
        <d v="2023-03-06T04:40:54"/>
        <d v="2023-03-06T05:37:17"/>
        <d v="2023-03-06T06:11:05"/>
        <d v="2023-03-06T07:14:38"/>
        <d v="2023-03-07T07:47:21"/>
        <d v="2023-03-07T08:32:26"/>
        <d v="2023-03-07T10:02:00"/>
        <d v="2023-03-07T10:57:42"/>
        <d v="2023-03-07T11:59:13"/>
        <d v="2023-03-07T13:05:09"/>
        <d v="2023-03-07T14:00:56"/>
        <d v="2023-03-07T14:37:43"/>
        <d v="2023-03-07T17:47:38"/>
        <d v="2023-03-07T17:47:57"/>
        <d v="2023-03-07T17:49:39"/>
        <d v="2023-03-07T17:50:44"/>
        <d v="2023-03-07T19:05:17"/>
        <d v="2023-03-07T20:33:29"/>
        <d v="2023-03-07T21:16:35"/>
        <d v="2023-03-07T23:28:12"/>
        <d v="2023-03-07T23:35:45"/>
        <d v="2023-03-07T00:28:27"/>
        <d v="2023-03-07T01:20:00"/>
        <d v="2023-03-07T01:59:18"/>
        <d v="2023-03-07T02:42:40"/>
        <d v="2023-03-07T03:34:46"/>
        <d v="2023-03-07T04:17:13"/>
        <d v="2023-03-07T05:10:13"/>
        <d v="2023-03-07T05:48:21"/>
        <d v="2023-03-07T06:30:39"/>
        <d v="2023-03-08T16:22:58"/>
        <d v="2023-03-08T17:25:19"/>
        <d v="2023-03-08T18:07:40"/>
        <d v="2023-03-08T19:02:58"/>
        <d v="2023-03-08T19:55:08"/>
        <d v="2023-03-08T21:04:36"/>
        <d v="2023-03-08T21:57:26"/>
        <d v="2023-03-08T22:38:00"/>
        <d v="2023-03-08T23:25:33"/>
        <d v="2023-03-08T00:14:41"/>
        <d v="2023-03-08T01:19:32"/>
        <d v="2023-03-08T02:40:50"/>
        <d v="2023-03-08T03:32:55"/>
        <d v="2023-03-08T04:10:01"/>
        <d v="2023-03-08T04:57:41"/>
        <d v="2023-03-08T05:46:25"/>
        <d v="2023-03-08T06:27:43"/>
        <d v="2023-03-09T08:34:22"/>
        <d v="2023-03-09T08:34:37"/>
        <d v="2023-03-09T09:18:00"/>
        <d v="2023-03-09T10:07:21"/>
        <d v="2023-03-09T11:03:30"/>
        <d v="2023-03-09T11:47:35"/>
        <d v="2023-03-09T12:35:48"/>
        <d v="2023-03-09T13:40:51"/>
        <d v="2023-03-09T15:32:49"/>
        <d v="2023-03-09T16:18:46"/>
        <d v="2023-03-09T17:14:52"/>
        <d v="2023-03-09T18:02:41"/>
        <d v="2023-03-09T18:33:22"/>
        <d v="2023-03-09T19:37:14"/>
        <d v="2023-03-09T20:45:49"/>
        <d v="2023-03-09T21:18:46"/>
        <d v="2023-03-09T22:04:53"/>
        <d v="2023-03-09T23:50:41"/>
        <d v="2023-03-09T00:33:02"/>
        <d v="2023-03-09T01:21:57"/>
        <d v="2023-03-09T02:58:51"/>
        <d v="2023-03-09T03:46:52"/>
        <d v="2023-03-09T04:26:35"/>
        <d v="2023-03-09T05:33:40"/>
        <d v="2023-03-09T06:27:56"/>
        <d v="2023-03-09T06:51:58"/>
        <d v="2023-03-10T07:53:22"/>
        <d v="2023-03-10T08:47:06"/>
        <d v="2023-03-10T09:35:57"/>
        <d v="2023-03-10T10:16:17"/>
        <d v="2023-03-10T13:27:14"/>
        <d v="2023-03-10T13:27:44"/>
        <d v="2023-03-10T14:07:00"/>
        <d v="2023-03-10T14:55:07"/>
        <d v="2023-03-10T16:41:55"/>
        <d v="2023-03-10T16:42:11"/>
        <d v="2023-03-10T17:15:44"/>
        <d v="2023-03-10T17:51:53"/>
        <d v="2023-03-10T18:37:55"/>
        <d v="2023-03-10T19:43:59"/>
        <d v="2023-03-10T20:10:33"/>
        <d v="2023-03-10T21:00:36"/>
        <d v="2023-03-10T21:51:21"/>
        <d v="2023-03-10T22:51:48"/>
        <d v="2023-03-10T23:44:27"/>
        <d v="2023-03-10T01:07:23"/>
        <d v="2023-03-10T01:59:00"/>
        <d v="2023-03-10T02:50:07"/>
        <d v="2023-03-10T03:04:35"/>
        <d v="2023-03-10T04:20:20"/>
        <d v="2023-03-10T05:14:45"/>
        <d v="2023-03-16T04:57:11"/>
        <d v="2023-03-16T04:57:43"/>
        <d v="2023-03-16T05:16:48"/>
        <d v="2023-03-16T06:43:48"/>
        <d v="2023-03-16T07:33:03"/>
        <d v="2023-03-17T08:28:23"/>
        <d v="2023-03-17T09:08:54"/>
        <d v="2023-03-17T11:58:55"/>
        <d v="2023-03-17T12:46:23"/>
        <d v="2023-03-17T13:46:34"/>
        <d v="2023-03-17T14:36:53"/>
        <d v="2023-03-17T15:36:13"/>
        <d v="2023-03-17T17:07:29"/>
        <d v="2023-03-17T18:16:54"/>
        <d v="2023-03-17T19:02:26"/>
        <d v="2023-03-17T20:08:40"/>
        <d v="2023-03-17T20:51:04"/>
        <d v="2023-03-17T22:45:27"/>
        <d v="2023-03-17T23:26:51"/>
        <d v="2023-03-17T00:22:23"/>
        <d v="2023-03-17T01:08:27"/>
        <d v="2023-03-17T01:55:19"/>
        <d v="2023-03-17T02:36:57"/>
        <d v="2023-03-17T03:22:06"/>
        <d v="2023-03-17T04:48:42"/>
        <d v="2023-03-17T05:51:56"/>
        <d v="2023-03-17T06:35:09"/>
        <d v="2023-03-18T07:22:12"/>
        <d v="2023-03-18T08:33:54"/>
        <d v="2023-03-18T09:33:06"/>
        <d v="2023-03-18T11:01:17"/>
        <d v="2023-03-18T11:55:02"/>
        <d v="2023-03-18T12:48:05"/>
        <d v="2023-03-18T13:48:26"/>
        <d v="2023-03-18T14:44:25"/>
        <d v="2023-03-18T15:42:24"/>
        <d v="2023-03-18T16:23:52"/>
        <d v="2023-03-18T17:57:09"/>
        <d v="2023-03-18T18:24:07"/>
        <d v="2023-03-18T19:55:40"/>
        <d v="2023-03-18T20:56:53"/>
        <d v="2023-03-18T21:32:50"/>
        <d v="2023-03-18T23:38:45"/>
        <d v="2023-03-18T00:17:29"/>
        <d v="2023-03-18T01:14:42"/>
        <d v="2023-03-18T01:59:26"/>
        <d v="2023-03-18T02:46:38"/>
        <d v="2023-03-18T04:03:54"/>
        <d v="2023-03-20T21:22:23"/>
        <d v="2023-03-20T22:18:50"/>
        <d v="2023-03-20T22:22:59"/>
        <d v="2023-03-20T23:19:09"/>
        <d v="2023-03-20T01:30:04"/>
        <d v="2023-03-20T02:30:51"/>
        <d v="2023-03-20T03:02:54"/>
        <d v="2023-03-20T04:09:26"/>
        <d v="2023-03-20T06:15:06"/>
        <d v="2023-03-20T06:23:27"/>
        <d v="2023-03-21T08:41:56"/>
        <d v="2023-03-21T10:25:18"/>
        <d v="2023-03-21T11:15:02"/>
        <d v="2023-03-21T11:46:14"/>
        <d v="2023-03-21T12:20:57"/>
        <d v="2023-03-21T13:28:17"/>
        <d v="2023-03-21T14:00:56"/>
        <d v="2023-03-21T16:18:12"/>
        <d v="2023-03-21T18:29:31"/>
        <d v="2023-03-21T18:38:46"/>
        <d v="2023-03-21T18:47:24"/>
        <d v="2023-03-21T19:19:28"/>
        <d v="2023-03-21T20:44:00"/>
        <d v="2023-03-21T21:19:52"/>
        <d v="2023-03-21T22:52:26"/>
        <d v="2023-03-21T23:18:51"/>
        <d v="2023-03-21T01:13:42"/>
        <d v="2023-03-21T04:48:07"/>
        <d v="2023-03-21T06:39:54"/>
        <d v="2023-03-21T06:46:58"/>
        <d v="2023-03-21T06:55:06"/>
        <d v="2023-03-22T09:33:26"/>
        <d v="2023-03-22T10:36:21"/>
        <d v="2023-03-22T11:09:06"/>
        <d v="2023-03-22T12:06:44"/>
        <d v="2023-03-22T13:39:15"/>
        <d v="2023-03-22T14:23:18"/>
        <d v="2023-03-22T15:04:04"/>
        <d v="2023-03-22T17:42:31"/>
        <d v="2023-03-22T18:15:19"/>
        <d v="2023-03-22T20:18:46"/>
        <d v="2023-03-22T20:41:17"/>
        <d v="2023-03-22T21:18:37"/>
        <d v="2023-03-22T23:23:08"/>
        <d v="2023-03-22T00:45:55"/>
        <d v="2023-03-22T01:42:59"/>
        <d v="2023-03-22T02:30:42"/>
        <d v="2023-03-22T03:13:55"/>
        <d v="2023-03-22T04:02:15"/>
        <d v="2023-03-22T04:58:25"/>
        <d v="2023-03-22T05:49:54"/>
        <d v="2023-03-22T06:32:11"/>
        <d v="2023-03-22T07:57:22"/>
        <d v="2023-03-23T12:07:19"/>
        <d v="2023-03-23T13:01:34"/>
        <d v="2023-03-23T13:35:33"/>
        <d v="2023-03-24T07:14:39"/>
        <d v="2023-03-24T15:45:56"/>
        <d v="2023-03-24T16:42:25"/>
        <d v="2023-03-24T17:32:24"/>
        <d v="2023-03-24T18:04:54"/>
        <d v="2023-03-24T18:57:44"/>
        <d v="2023-03-24T02:08:39"/>
        <d v="2023-03-24T02:55:34"/>
        <d v="2023-03-24T03:37:18"/>
        <d v="2023-03-24T04:30:45"/>
        <d v="2023-03-24T05:12:24"/>
        <d v="2023-03-24T06:01:41"/>
        <d v="2023-03-24T06:51:32"/>
        <d v="2023-03-25T08:16:17"/>
        <d v="2023-03-25T09:01:29"/>
        <d v="2023-03-25T09:51:36"/>
        <d v="2023-03-25T10:43:02"/>
        <d v="2023-03-25T11:36:10"/>
        <d v="2023-03-25T13:20:25"/>
        <d v="2023-03-25T14:38:06"/>
        <d v="2023-03-25T15:21:29"/>
        <d v="2023-03-25T16:11:10"/>
        <d v="2023-03-25T17:17:11"/>
        <d v="2023-03-27T09:03:50"/>
        <d v="2023-03-27T10:32:35"/>
        <d v="2023-03-27T10:59:37"/>
        <d v="2023-03-27T11:52:28"/>
        <d v="2023-03-27T12:33:11"/>
        <d v="2023-03-27T13:25:43"/>
        <d v="2023-03-27T14:06:28"/>
        <d v="2023-03-27T15:00:48"/>
        <d v="2023-03-27T15:44:40"/>
        <d v="2023-03-27T16:30:35"/>
        <d v="2023-03-27T17:42:51"/>
        <d v="2023-03-27T18:18:27"/>
        <d v="2023-03-27T20:32:45"/>
        <d v="2023-03-27T23:23:48"/>
        <d v="2023-03-27T23:25:27"/>
        <d v="2023-03-27T23:26:09"/>
        <d v="2023-03-28T08:51:13"/>
        <d v="2023-03-28T09:31:46"/>
        <d v="2023-03-28T10:23:16"/>
        <d v="2023-03-28T12:41:24"/>
        <d v="2023-03-28T12:41:48"/>
        <d v="2023-03-28T13:22:55"/>
        <d v="2023-03-28T14:12:11"/>
        <d v="2023-03-28T16:53:38"/>
        <d v="2023-03-28T17:48:38"/>
        <d v="2023-03-28T22:00:37"/>
        <d v="2023-03-28T23:08:46"/>
        <d v="2023-03-28T23:43:53"/>
        <d v="2023-03-28T00:29:16"/>
        <d v="2023-03-28T01:55:03"/>
        <d v="2023-03-28T02:54:44"/>
        <d v="2023-03-28T03:32:19"/>
        <d v="2023-03-28T04:52:07"/>
        <d v="2023-03-28T05:27:48"/>
        <d v="2023-03-28T06:10:47"/>
        <d v="2023-03-28T08:23:05"/>
        <d v="2023-03-29T09:27:25"/>
        <d v="2023-03-29T10:16:49"/>
        <d v="2023-03-29T11:06:40"/>
        <d v="2023-03-29T12:21:28"/>
        <d v="2023-03-29T13:31:05"/>
        <d v="2023-03-29T15:18:32"/>
        <d v="2023-03-29T16:06:40"/>
        <d v="2023-03-29T17:04:49"/>
        <d v="2023-03-29T18:34:36"/>
        <d v="2023-03-29T21:39:22"/>
        <d v="2023-03-29T21:43:57"/>
        <d v="2023-03-29T22:39:00"/>
        <d v="2023-03-29T23:31:40"/>
        <d v="2023-03-29T00:49:00"/>
        <d v="2023-03-29T02:35:16"/>
        <d v="2023-03-29T02:57:24"/>
        <d v="2023-03-29T03:23:07"/>
        <d v="2023-03-29T04:08:34"/>
        <d v="2023-03-29T05:07:55"/>
        <d v="2023-03-29T05:56:37"/>
        <d v="2023-03-29T06:54:44"/>
        <d v="2023-03-30T07:45:55"/>
        <d v="2023-03-30T08:55:53"/>
        <d v="2023-03-30T09:48:41"/>
        <d v="2023-03-30T10:44:37"/>
        <d v="2023-03-30T12:28:31"/>
        <d v="2023-03-30T13:21:45"/>
        <d v="2023-03-30T14:49:53"/>
        <d v="2023-03-30T15:48:29"/>
        <d v="2023-03-30T17:08:48"/>
        <d v="2023-03-30T18:01:48"/>
        <d v="2023-03-30T19:08:22"/>
        <d v="2023-03-30T21:31:17"/>
        <d v="2023-03-30T22:27:04"/>
        <d v="2023-03-30T22:45:58"/>
        <d v="2023-03-30T00:00:17"/>
        <d v="2023-03-30T01:59:00"/>
        <d v="2023-03-30T03:19:34"/>
        <d v="2023-03-30T04:12:50"/>
        <d v="2023-03-30T04:33:10"/>
        <d v="2023-03-30T05:04:43"/>
        <d v="2023-03-30T05:52:11"/>
        <d v="2023-03-30T06:41:04"/>
        <d v="2023-03-31T07:40:12"/>
        <d v="2023-03-31T08:35:06"/>
        <d v="2023-03-31T09:16:37"/>
        <d v="2023-03-31T10:13:37"/>
        <d v="2023-04-01T02:29:38"/>
        <d v="2023-03-31T03:35:01"/>
        <d v="2023-03-31T03:40:35"/>
        <d v="2023-03-31T05:14:43"/>
        <d v="2023-03-31T05:15:43"/>
        <d v="2023-03-31T05:47:34"/>
        <d v="2023-03-31T06:33:51"/>
        <d v="2023-04-01T07:25:15"/>
        <d v="2023-04-01T08:11:33"/>
        <d v="2023-04-01T09:36:41"/>
        <d v="2023-04-01T10:16:06"/>
        <d v="2023-04-01T12:26:28"/>
        <d v="2023-04-01T12:52:46"/>
        <d v="2023-04-01T13:22:49"/>
        <d v="2023-04-01T13:55:02"/>
        <d v="2023-04-01T14:44:05"/>
        <d v="2023-04-01T15:24:05"/>
        <d v="2023-04-01T16:07:53"/>
        <d v="2023-04-01T17:07:38"/>
        <d v="2023-04-02T08:21:00"/>
        <d v="2023-04-02T09:15:12"/>
        <d v="2023-04-02T10:01:39"/>
        <d v="2023-04-02T10:51:42"/>
        <d v="2023-04-02T11:42:27"/>
        <d v="2023-04-02T12:26:11"/>
        <d v="2023-04-02T13:20:47"/>
        <d v="2023-04-02T14:05:20"/>
        <d v="2023-04-02T14:59:55"/>
        <d v="2023-04-02T15:49:56"/>
        <d v="2023-04-02T16:32:55"/>
        <d v="2023-04-02T17:19:21"/>
        <d v="2023-04-02T18:02:23"/>
        <d v="2023-04-02T18:49:11"/>
        <d v="2023-04-02T21:37:21"/>
        <d v="2023-04-02T22:21:50"/>
        <d v="2023-04-02T23:10:57"/>
        <d v="2023-04-02T00:21:41"/>
        <d v="2023-04-02T01:04:39"/>
        <d v="2023-04-02T01:50:15"/>
        <d v="2023-04-02T02:52:37"/>
        <d v="2023-04-02T03:39:25"/>
        <d v="2023-04-02T04:30:09"/>
        <d v="2023-04-02T05:14:55"/>
        <d v="2023-04-02T06:32:39"/>
        <d v="2023-04-02T07:03:46"/>
        <d v="2023-04-03T12:19:53"/>
        <d v="2023-04-03T13:19:42"/>
        <d v="2023-04-03T14:05:10"/>
        <d v="2023-04-03T15:10:14"/>
        <d v="2023-04-03T15:36:15"/>
        <d v="2023-04-03T16:19:50"/>
        <d v="2023-04-03T17:11:44"/>
        <d v="2023-04-03T17:57:51"/>
        <d v="2023-04-03T18:42:12"/>
        <d v="2023-04-03T20:50:58"/>
        <d v="2023-04-03T21:51:18"/>
        <d v="2023-04-03T22:31:20"/>
        <d v="2023-04-03T23:10:04"/>
        <d v="2023-04-03T00:08:11"/>
        <d v="2023-04-03T01:01:54"/>
        <d v="2023-04-03T01:41:23"/>
        <d v="2023-04-03T02:33:52"/>
        <d v="2023-04-03T03:56:58"/>
        <d v="2023-04-03T05:18:13"/>
        <d v="2023-04-03T06:02:24"/>
        <d v="2023-04-03T07:47:01"/>
        <d v="2023-04-04T08:58:45"/>
        <d v="2023-04-04T09:37:08"/>
        <d v="2023-04-04T10:42:34"/>
        <d v="2023-04-04T12:12:27"/>
        <d v="2023-04-04T13:04:49"/>
        <d v="2023-04-04T14:33:19"/>
        <d v="2023-04-04T15:54:16"/>
        <d v="2023-04-04T17:04:46"/>
        <d v="2023-04-04T17:58:34"/>
        <d v="2023-04-04T18:34:25"/>
        <d v="2023-04-04T21:02:09"/>
        <d v="2023-04-04T23:16:51"/>
        <d v="2023-04-04T23:59:43"/>
        <d v="2023-04-04T00:38:21"/>
        <d v="2023-04-04T03:02:21"/>
        <d v="2023-04-04T03:43:37"/>
        <d v="2023-04-04T04:32:16"/>
        <d v="2023-04-04T05:15:37"/>
        <d v="2023-04-04T06:06:46"/>
        <d v="2023-04-04T06:45:27"/>
        <d v="2023-04-05T08:11:31"/>
        <d v="2023-04-05T09:05:34"/>
        <d v="2023-04-05T09:52:31"/>
        <d v="2023-04-05T10:36:51"/>
        <d v="2023-04-05T11:14:51"/>
        <d v="2023-04-05T11:58:02"/>
        <d v="2023-04-05T12:43:09"/>
        <d v="2023-04-05T13:36:13"/>
        <d v="2023-04-05T14:20:33"/>
        <d v="2023-04-05T15:24:15"/>
        <d v="2023-04-05T16:17:21"/>
        <d v="2023-04-05T16:58:43"/>
        <d v="2023-04-05T17:47:19"/>
        <d v="2023-04-05T18:34:44"/>
        <d v="2023-04-05T20:44:35"/>
        <d v="2023-04-05T21:35:49"/>
        <d v="2023-04-05T22:14:42"/>
        <d v="2023-04-05T23:03:12"/>
        <d v="2023-04-05T00:22:25"/>
        <d v="2023-04-05T01:20:19"/>
        <d v="2023-04-05T02:19:28"/>
        <d v="2023-04-05T03:14:01"/>
        <d v="2023-04-05T03:48:12"/>
        <d v="2023-04-05T04:41:37"/>
        <d v="2023-04-05T05:24:39"/>
        <d v="2023-04-05T06:10:02"/>
        <d v="2023-04-05T06:48:30"/>
        <d v="2023-04-06T08:17:09"/>
        <d v="2023-04-06T09:08:17"/>
        <d v="2023-04-06T09:42:48"/>
        <d v="2023-04-06T11:20:02"/>
        <d v="2023-04-06T11:23:04"/>
        <d v="2023-04-06T12:01:56"/>
        <d v="2023-04-06T12:54:53"/>
        <d v="2023-04-06T13:40:45"/>
        <d v="2023-04-06T15:08:22"/>
        <d v="2023-04-06T16:26:31"/>
        <d v="2023-04-06T16:44:14"/>
        <d v="2023-04-06T18:06:00"/>
        <d v="2023-04-06T18:28:42"/>
        <d v="2023-04-06T20:35:53"/>
        <d v="2023-04-06T21:51:07"/>
        <d v="2023-04-06T22:41:49"/>
        <d v="2023-04-06T23:28:25"/>
        <d v="2023-04-06T00:46:14"/>
        <d v="2023-04-06T01:35:30"/>
        <d v="2023-04-06T02:20:39"/>
        <d v="2023-04-06T03:10:39"/>
        <d v="2023-04-06T04:19:14"/>
        <d v="2023-04-06T04:58:14"/>
        <d v="2023-04-06T05:48:40"/>
        <d v="2023-04-06T06:34:02"/>
        <d v="2023-04-07T07:44:51"/>
        <d v="2023-04-07T08:14:18"/>
        <d v="2023-04-07T08:57:13"/>
        <d v="2023-04-07T09:57:02"/>
        <d v="2023-04-07T11:20:36"/>
        <d v="2023-04-07T12:39:12"/>
        <d v="2023-04-07T13:03:10"/>
        <d v="2023-04-07T13:42:46"/>
        <d v="2023-04-07T14:33:48"/>
        <d v="2023-04-07T15:12:18"/>
        <d v="2023-04-07T16:09:47"/>
        <d v="2023-04-07T17:39:40"/>
        <d v="2023-04-07T18:03:26"/>
        <d v="2023-04-07T18:50:18"/>
        <d v="2023-04-07T21:29:47"/>
        <d v="2023-04-07T23:07:43"/>
        <d v="2023-04-07T23:19:47"/>
        <d v="2023-04-07T23:41:53"/>
        <d v="2023-04-07T00:25:36"/>
        <d v="2023-04-07T01:11:23"/>
        <d v="2023-04-07T01:16:47"/>
        <d v="2023-04-07T01:56:09"/>
        <d v="2023-04-07T02:48:21"/>
        <d v="2023-04-07T03:37:16"/>
        <d v="2023-04-07T04:25:38"/>
        <d v="2023-04-07T05:14:29"/>
        <d v="2023-04-07T05:56:35"/>
        <d v="2023-04-07T06:52:17"/>
        <d v="2023-04-08T07:35:40"/>
        <d v="2023-04-08T09:19:17"/>
        <d v="2023-04-08T10:08:46"/>
        <d v="2023-04-08T10:59:20"/>
        <d v="2023-04-08T11:31:15"/>
        <d v="2023-04-08T12:18:31"/>
        <d v="2023-04-08T13:03:48"/>
        <d v="2023-04-08T13:56:30"/>
        <d v="2023-04-08T15:04:14"/>
        <d v="2023-04-08T15:56:47"/>
        <d v="2023-04-08T17:04:15"/>
        <d v="2023-04-08T17:23:45"/>
        <d v="2023-04-08T18:14:12"/>
        <d v="2023-04-08T20:14:14"/>
        <d v="2023-04-08T20:48:41"/>
        <d v="2023-04-08T21:37:03"/>
        <d v="2023-04-08T22:20:40"/>
        <d v="2023-04-08T23:06:52"/>
        <d v="2023-04-08T23:58:33"/>
        <d v="2023-04-08T00:46:05"/>
        <d v="2023-04-08T01:57:54"/>
        <d v="2023-04-08T02:04:00"/>
        <d v="2023-04-08T02:45:01"/>
        <d v="2023-04-08T03:40:50"/>
        <d v="2023-04-08T04:19:41"/>
        <d v="2023-04-08T05:18:11"/>
        <d v="2023-04-08T05:58:27"/>
        <d v="2023-04-08T06:36:30"/>
        <d v="2023-04-09T07:33:09"/>
        <d v="2023-04-09T08:14:39"/>
        <d v="2023-04-09T09:09:02"/>
        <d v="2023-04-09T10:05:24"/>
        <d v="2023-04-09T11:10:25"/>
        <d v="2023-04-09T12:16:54"/>
        <d v="2023-04-09T18:23:25"/>
        <d v="2023-04-09T18:38:18"/>
        <d v="2023-04-10T10:32:53"/>
        <d v="2023-04-10T10:55:15"/>
        <d v="2023-04-10T11:47:55"/>
        <d v="2023-04-10T12:39:53"/>
        <d v="2023-04-10T13:24:19"/>
        <d v="2023-04-10T14:12:48"/>
        <d v="2023-04-10T14:18:10"/>
        <d v="2023-04-10T16:05:12"/>
        <d v="2023-04-10T16:57:26"/>
        <d v="2023-04-10T18:02:32"/>
        <d v="2023-04-10T19:11:35"/>
        <d v="2023-04-10T19:35:49"/>
        <d v="2023-04-10T20:25:27"/>
        <d v="2023-04-10T21:16:41"/>
        <d v="2023-04-10T21:49:44"/>
        <d v="2023-04-10T22:47:34"/>
        <d v="2023-04-10T00:20:44"/>
        <d v="2023-04-10T02:10:44"/>
        <d v="2023-04-10T03:37:30"/>
        <d v="2023-04-10T04:29:53"/>
        <d v="2023-04-10T05:06:48"/>
        <d v="2023-04-10T06:13:03"/>
        <d v="2023-04-10T06:53:10"/>
        <d v="2023-04-11T08:38:25"/>
        <d v="2023-04-11T08:43:49"/>
        <d v="2023-04-11T09:45:15"/>
        <d v="2023-04-11T11:01:49"/>
        <d v="2023-04-11T11:51:39"/>
        <d v="2023-04-11T12:24:30"/>
        <d v="2023-04-11T12:29:16"/>
        <d v="2023-04-11T13:12:08"/>
        <d v="2023-04-11T14:02:42"/>
        <d v="2023-04-11T14:35:45"/>
        <d v="2023-04-11T15:19:40"/>
        <d v="2023-04-11T16:04:53"/>
        <d v="2023-04-11T16:46:38"/>
        <d v="2023-04-11T17:42:17"/>
        <d v="2023-04-11T18:47:54"/>
        <d v="2023-04-11T19:09:32"/>
        <d v="2023-04-11T21:06:03"/>
        <d v="2023-04-11T21:46:53"/>
        <d v="2023-04-11T22:33:57"/>
        <d v="2023-04-11T23:11:46"/>
        <d v="2023-04-11T23:57:36"/>
        <d v="2023-04-11T00:45:37"/>
        <d v="2023-04-11T01:28:28"/>
        <d v="2023-04-11T02:23:44"/>
        <d v="2023-04-11T03:50:57"/>
        <d v="2023-04-11T05:18:31"/>
        <d v="2023-04-11T05:45:30"/>
        <d v="2023-04-11T06:33:46"/>
        <d v="2023-04-12T07:21:51"/>
        <d v="2023-04-12T08:03:15"/>
        <d v="2023-04-12T08:45:40"/>
        <d v="2023-04-12T09:32:01"/>
        <d v="2023-04-12T10:58:34"/>
        <d v="2023-04-12T11:39:46"/>
        <d v="2023-04-12T12:28:22"/>
        <d v="2023-04-12T13:17:40"/>
        <d v="2023-04-12T14:42:09"/>
        <d v="2023-04-12T15:21:04"/>
        <d v="2023-04-12T16:16:21"/>
        <d v="2023-04-12T16:58:24"/>
        <d v="2023-04-12T17:44:47"/>
        <d v="2023-04-12T18:26:32"/>
        <d v="2023-04-12T20:40:23"/>
        <d v="2023-04-12T21:21:40"/>
        <d v="2023-04-12T22:23:24"/>
        <d v="2023-04-12T23:26:23"/>
        <d v="2023-04-12T23:50:58"/>
        <d v="2023-04-12T00:38:26"/>
        <d v="2023-04-12T01:35:20"/>
        <d v="2023-04-12T02:25:20"/>
        <d v="2023-04-12T03:26:01"/>
        <d v="2023-04-12T04:26:19"/>
        <d v="2023-04-12T05:22:30"/>
        <d v="2023-04-12T06:44:09"/>
        <d v="2023-04-13T08:16:02"/>
        <d v="2023-04-13T08:46:23"/>
        <d v="2023-04-13T09:33:58"/>
        <d v="2023-04-13T10:22:54"/>
        <d v="2023-04-13T11:14:37"/>
        <d v="2023-04-13T11:57:43"/>
        <d v="2023-04-13T12:40:54"/>
        <d v="2023-04-13T13:25:47"/>
        <d v="2023-04-13T15:36:31"/>
        <d v="2023-04-13T15:50:39"/>
        <d v="2023-04-13T16:42:17"/>
        <d v="2023-04-13T17:31:01"/>
        <d v="2023-04-13T18:02:35"/>
        <d v="2023-04-13T20:18:48"/>
        <d v="2023-04-13T21:33:17"/>
        <d v="2023-04-13T22:25:37"/>
        <d v="2023-04-13T23:05:28"/>
        <d v="2023-04-13T23:56:03"/>
        <d v="2023-04-13T00:54:45"/>
        <d v="2023-04-13T01:39:30"/>
        <d v="2023-04-13T05:40:52"/>
        <d v="2023-04-13T05:55:01"/>
        <d v="2023-04-13T06:42:59"/>
        <d v="2023-04-14T07:39:48"/>
        <d v="2023-04-14T08:44:00"/>
        <d v="2023-04-14T09:38:03"/>
        <d v="2023-04-14T10:19:28"/>
        <d v="2023-04-14T11:15:00"/>
        <d v="2023-04-14T11:57:38"/>
        <d v="2023-04-14T13:02:16"/>
        <d v="2023-04-14T13:25:08"/>
        <d v="2023-04-14T14:25:13"/>
        <d v="2023-04-14T15:43:40"/>
        <d v="2023-04-14T16:35:03"/>
        <d v="2023-04-14T17:21:35"/>
        <d v="2023-04-14T18:17:15"/>
        <d v="2023-04-14T18:57:12"/>
        <d v="2023-04-14T21:09:33"/>
        <d v="2023-04-14T22:23:21"/>
        <d v="2023-04-14T23:04:18"/>
        <d v="2023-04-14T23:56:10"/>
        <d v="2023-04-14T00:55:57"/>
        <d v="2023-04-14T02:22:50"/>
        <d v="2023-04-14T03:06:30"/>
        <d v="2023-04-14T03:54:51"/>
        <d v="2023-04-14T04:39:57"/>
        <d v="2023-04-14T05:21:11"/>
        <d v="2023-04-17T10:00:17"/>
        <d v="2023-04-17T10:12:21"/>
        <d v="2023-04-17T10:42:59"/>
        <d v="2023-04-17T10:43:45"/>
        <d v="2023-04-17T10:59:25"/>
        <d v="2023-04-17T12:21:34"/>
        <d v="2023-04-17T13:05:50"/>
        <d v="2023-04-17T13:47:42"/>
        <d v="2023-04-17T14:34:40"/>
        <d v="2023-04-17T15:33:33"/>
        <d v="2023-04-17T16:24:36"/>
        <d v="2023-04-17T17:17:52"/>
        <d v="2023-04-17T18:03:13"/>
        <d v="2023-04-17T19:13:01"/>
        <d v="2023-04-17T21:01:48"/>
        <d v="2023-04-17T22:54:32"/>
        <d v="2023-04-17T22:55:06"/>
        <d v="2023-04-17T23:40:19"/>
        <d v="2023-04-17T00:47:05"/>
        <d v="2023-04-17T01:42:54"/>
        <d v="2023-04-17T02:43:36"/>
        <d v="2023-04-17T05:14:47"/>
        <d v="2023-04-17T06:44:04"/>
        <d v="2023-04-17T08:04:33"/>
        <d v="2023-04-18T09:53:18"/>
        <d v="2023-04-18T10:26:09"/>
        <d v="2023-04-18T11:03:59"/>
        <d v="2023-04-18T11:46:02"/>
        <d v="2023-04-18T13:19:53"/>
        <d v="2023-04-18T14:27:17"/>
        <d v="2023-04-18T15:16:03"/>
        <d v="2023-04-18T16:02:20"/>
        <d v="2023-04-18T16:53:38"/>
        <d v="2023-04-18T17:36:16"/>
        <d v="2023-04-18T18:07:53"/>
        <d v="2023-04-18T20:06:10"/>
        <d v="2023-04-18T21:03:10"/>
        <d v="2023-04-18T22:13:24"/>
        <d v="2023-04-18T22:51:53"/>
        <d v="2023-04-18T00:00:59"/>
        <d v="2023-04-18T00:47:00"/>
        <d v="2023-04-18T01:39:54"/>
        <d v="2023-04-18T02:38:39"/>
        <d v="2023-04-18T05:46:30"/>
        <d v="2023-04-27T09:15:46"/>
        <d v="2023-04-27T09:51:18"/>
        <d v="2023-04-27T10:36:57"/>
        <d v="2023-04-27T11:53:32"/>
        <d v="2023-04-27T12:24:25"/>
        <d v="2023-04-27T13:03:04"/>
        <d v="2023-04-27T18:02:07"/>
        <d v="2023-04-27T18:41:46"/>
        <d v="2023-04-27T20:39:56"/>
        <d v="2023-04-27T21:33:05"/>
        <d v="2023-04-27T22:49:55"/>
        <d v="2023-04-27T23:01:08"/>
        <d v="2023-04-27T23:43:42"/>
        <d v="2023-04-27T00:44:06"/>
        <d v="2023-04-27T01:57:09"/>
        <d v="2023-04-27T02:31:56"/>
        <d v="2023-04-27T03:18:06"/>
        <d v="2023-04-27T04:22:19"/>
        <d v="2023-04-27T04:58:40"/>
        <d v="2023-04-27T05:48:12"/>
        <d v="2023-04-27T06:28:48"/>
        <d v="2023-04-27T07:11:00"/>
        <d v="2023-04-28T08:48:22"/>
        <d v="2023-04-28T09:32:03"/>
        <d v="2023-04-28T10:23:41"/>
        <d v="2023-04-28T11:57:07"/>
        <d v="2023-04-28T12:11:26"/>
        <d v="2023-04-28T12:42:18"/>
        <d v="2023-04-28T13:16:48"/>
        <d v="2023-04-28T14:14:37"/>
        <d v="2023-04-28T14:45:17"/>
        <d v="2023-04-28T15:32:57"/>
        <d v="2023-04-28T16:20:14"/>
        <d v="2023-04-28T17:21:58"/>
        <d v="2023-04-28T18:15:45"/>
        <d v="2023-04-28T19:22:57"/>
        <d v="2023-04-28T20:40:03"/>
        <d v="2023-04-28T21:43:03"/>
        <d v="2023-04-28T22:29:26"/>
        <d v="2023-04-28T23:27:58"/>
        <d v="2023-04-28T00:39:49"/>
        <d v="2023-04-28T01:35:49"/>
        <d v="2023-04-28T02:13:42"/>
        <d v="2023-04-28T03:11:45"/>
        <d v="2023-04-28T04:55:58"/>
        <d v="2023-04-28T05:25:33"/>
        <d v="2023-04-28T06:03:44"/>
        <d v="2023-04-28T06:58:17"/>
        <d v="2023-04-29T09:01:20"/>
        <d v="2023-04-29T09:52:10"/>
        <d v="2023-04-29T10:34:31"/>
        <d v="2023-04-29T11:17:59"/>
        <d v="2023-04-29T12:30:38"/>
        <d v="2023-04-29T13:19:42"/>
        <d v="2023-04-29T14:14:18"/>
        <d v="2023-04-29T14:41:07"/>
        <d v="2023-04-29T15:44:28"/>
        <d v="2023-04-29T16:31:20"/>
        <d v="2023-04-29T17:15:57"/>
        <d v="2023-04-29T17:59:19"/>
        <d v="2023-04-29T18:43:27"/>
        <d v="2023-04-29T20:23:14"/>
        <d v="2023-04-29T20:55:18"/>
        <d v="2023-04-29T21:44:40"/>
        <d v="2023-04-29T22:24:44"/>
        <d v="2023-04-29T23:14:00"/>
        <d v="2023-04-29T00:24:28"/>
        <d v="2023-04-29T00:56:48"/>
        <d v="2023-04-29T01:45:58"/>
        <d v="2023-04-29T02:33:40"/>
        <d v="2023-04-29T03:17:04"/>
        <d v="2023-04-29T04:00:17"/>
        <d v="2023-04-29T04:45:10"/>
        <d v="2023-05-01T09:58:26"/>
        <d v="2023-05-01T10:32:44"/>
        <d v="2023-05-01T11:16:21"/>
        <d v="2023-05-01T12:16:45"/>
        <d v="2023-05-01T12:58:10"/>
        <d v="2023-05-01T14:30:03"/>
        <d v="2023-05-01T14:31:05"/>
        <d v="2023-05-01T16:31:36"/>
        <d v="2023-05-01T16:54:11"/>
        <d v="2023-05-01T17:41:15"/>
        <d v="2023-05-01T19:50:48"/>
        <d v="2023-05-01T20:43:08"/>
        <d v="2023-05-01T21:32:03"/>
        <d v="2023-05-01T22:16:40"/>
        <d v="2023-05-01T23:02:15"/>
        <d v="2023-05-01T23:53:45"/>
        <d v="2023-05-01T01:27:12"/>
        <d v="2023-05-01T02:12:44"/>
        <d v="2023-05-01T02:53:59"/>
        <d v="2023-05-01T03:38:08"/>
        <d v="2023-05-01T04:27:15"/>
        <d v="2023-05-01T05:06:49"/>
        <d v="2023-05-01T05:58:04"/>
        <d v="2023-05-01T06:40:48"/>
        <d v="2023-05-02T08:27:52"/>
        <d v="2023-05-02T09:24:01"/>
        <d v="2023-05-02T10:01:32"/>
        <d v="2023-05-02T10:48:08"/>
        <d v="2023-05-02T11:43:02"/>
        <d v="2023-05-02T12:29:24"/>
        <d v="2023-05-02T14:21:48"/>
        <d v="2023-05-02T14:50:27"/>
        <d v="2023-05-02T15:07:53"/>
        <d v="2023-05-02T15:55:35"/>
        <d v="2023-05-02T16:38:46"/>
        <d v="2023-05-02T18:22:15"/>
        <d v="2023-05-02T18:40:52"/>
        <d v="2023-05-02T18:57:06"/>
        <d v="2023-05-02T20:58:32"/>
        <d v="2023-05-02T21:51:29"/>
        <d v="2023-05-02T23:58:38"/>
        <d v="2023-05-02T00:38:47"/>
        <d v="2023-05-02T01:31:07"/>
        <d v="2023-05-02T02:11:40"/>
        <d v="2023-05-02T03:07:28"/>
        <d v="2023-05-02T03:50:00"/>
        <d v="2023-05-02T04:40:58"/>
        <d v="2023-05-02T05:26:21"/>
        <d v="2023-05-02T06:02:43"/>
        <d v="2023-05-02T06:43:19"/>
        <d v="2023-05-03T08:26:12"/>
        <d v="2023-05-03T10:30:49"/>
        <d v="2023-05-03T11:11:59"/>
        <d v="2023-05-03T12:01:00"/>
        <d v="2023-05-03T12:54:53"/>
        <d v="2023-05-03T14:02:01"/>
        <d v="2023-05-03T14:34:41"/>
        <d v="2023-05-03T15:12:42"/>
        <d v="2023-05-03T15:58:52"/>
        <d v="2023-05-03T16:48:29"/>
        <d v="2023-05-03T17:29:10"/>
        <d v="2023-05-03T18:23:44"/>
        <d v="2023-05-03T19:44:50"/>
        <d v="2023-05-03T21:21:37"/>
        <d v="2023-05-03T22:04:49"/>
        <d v="2023-05-03T00:44:02"/>
        <d v="2023-05-03T02:28:50"/>
        <d v="2023-05-03T03:04:51"/>
        <d v="2023-05-03T03:53:34"/>
        <d v="2023-05-03T04:35:08"/>
        <d v="2023-05-03T05:36:19"/>
        <d v="2023-05-03T06:27:17"/>
        <d v="2023-05-04T07:10:43"/>
        <d v="2023-05-04T07:45:02"/>
        <d v="2023-05-04T08:42:38"/>
        <d v="2023-05-04T09:28:42"/>
        <d v="2023-05-04T10:15:03"/>
        <d v="2023-05-04T12:18:46"/>
        <d v="2023-05-04T12:45:31"/>
        <d v="2023-05-04T13:30:47"/>
        <d v="2023-05-04T14:37:53"/>
        <d v="2023-05-04T15:24:00"/>
        <d v="2023-05-04T15:59:50"/>
        <d v="2023-05-04T16:40:15"/>
        <d v="2023-05-04T17:26:28"/>
        <d v="2023-05-04T18:18:12"/>
        <d v="2023-05-04T19:47:59"/>
        <d v="2023-05-04T20:41:25"/>
        <d v="2023-05-04T21:18:45"/>
        <d v="2023-05-04T21:56:27"/>
        <d v="2023-05-04T22:44:15"/>
        <d v="2023-05-04T23:30:01"/>
        <d v="2023-05-04T00:08:35"/>
        <d v="2023-05-04T00:59:17"/>
        <d v="2023-05-04T01:00:40"/>
        <d v="2023-02-19T21:33:21"/>
        <d v="2023-02-19T22:28:20"/>
        <d v="2023-02-19T23:25:19"/>
        <d v="2023-02-19T00:00:04"/>
        <d v="2023-02-19T01:17:08"/>
        <d v="2023-02-19T02:24:46"/>
        <d v="2023-02-19T02:56:21"/>
        <d v="2023-02-19T03:36:27"/>
        <d v="2023-02-19T04:27:20"/>
        <d v="2023-02-19T05:59:01"/>
        <d v="2023-02-19T05:59:29"/>
        <d v="2023-02-20T06:43:42"/>
        <d v="2023-02-20T12:13:04"/>
        <d v="2023-02-20T13:04:45"/>
        <d v="2023-02-20T14:18:34"/>
        <d v="2023-02-20T15:51:17"/>
        <d v="2023-02-20T15:51:53"/>
        <d v="2023-02-20T16:40:10"/>
        <d v="2023-02-20T17:36:40"/>
        <d v="2023-02-20T18:21:02"/>
        <d v="2023-02-20T19:20:18"/>
        <d v="2023-02-20T20:19:28"/>
        <d v="2023-02-20T21:00:49"/>
        <d v="2023-02-20T22:38:05"/>
        <d v="2023-02-20T23:23:53"/>
        <d v="2023-02-20T00:55:26"/>
        <d v="2023-02-20T01:13:44"/>
        <d v="2023-02-20T02:01:30"/>
        <d v="2023-02-20T02:50:34"/>
        <d v="2023-02-20T03:31:54"/>
        <d v="2023-02-20T04:18:17"/>
        <d v="2023-02-20T05:14:09"/>
        <d v="2023-02-20T06:09:15"/>
        <d v="2023-02-20T06:47:34"/>
        <d v="2023-02-21T08:16:39"/>
        <d v="2023-02-21T08:51:26"/>
        <d v="2023-02-21T09:51:11"/>
        <d v="2023-02-21T10:42:47"/>
        <d v="2023-02-21T11:14:19"/>
        <d v="2023-02-21T12:23:20"/>
        <d v="2023-02-21T13:14:56"/>
        <d v="2023-02-21T14:17:16"/>
        <d v="2023-02-21T15:59:47"/>
        <d v="2023-02-21T16:00:40"/>
        <d v="2023-02-21T16:37:00"/>
        <d v="2023-02-21T17:35:36"/>
        <d v="2023-02-21T18:26:44"/>
        <d v="2023-02-21T20:51:20"/>
        <d v="2023-02-21T21:06:44"/>
        <d v="2023-02-21T21:58:17"/>
        <d v="2023-02-21T22:45:17"/>
        <d v="2023-02-21T23:40:30"/>
        <d v="2023-02-21T00:31:31"/>
        <d v="2023-02-21T01:14:50"/>
        <d v="2023-02-21T02:04:39"/>
        <d v="2023-02-21T02:50:39"/>
        <d v="2023-02-21T03:34:00"/>
        <d v="2023-02-21T04:35:26"/>
        <d v="2023-02-21T05:27:26"/>
        <d v="2023-02-21T06:13:56"/>
        <d v="2023-02-21T08:16:15"/>
        <d v="2023-02-22T08:53:06"/>
        <d v="2023-02-22T09:29:16"/>
        <d v="2023-02-22T10:11:12"/>
        <d v="2023-02-22T10:56:03"/>
        <d v="2023-02-22T11:41:35"/>
        <d v="2023-02-22T12:26:08"/>
        <d v="2023-02-22T13:23:56"/>
        <d v="2023-02-22T14:15:54"/>
        <d v="2023-02-22T15:01:35"/>
        <d v="2023-02-22T15:51:10"/>
        <d v="2023-02-22T16:35:59"/>
        <d v="2023-02-22T17:48:38"/>
        <d v="2023-02-22T18:33:28"/>
        <d v="2023-02-22T19:27:44"/>
        <d v="2023-02-22T20:34:36"/>
        <d v="2023-02-22T21:13:46"/>
        <d v="2023-02-22T21:59:15"/>
        <d v="2023-02-22T23:36:30"/>
        <d v="2023-02-22T00:22:28"/>
        <d v="2023-02-22T01:06:16"/>
        <d v="2023-02-22T02:24:06"/>
        <d v="2023-02-22T02:41:44"/>
        <d v="2023-02-22T03:37:26"/>
        <d v="2023-02-22T04:11:11"/>
        <d v="2023-02-22T05:19:00"/>
        <d v="2023-02-22T06:13:31"/>
        <d v="2023-02-23T07:08:39"/>
        <d v="2023-02-23T09:24:43"/>
        <d v="2023-02-23T09:26:14"/>
        <d v="2023-02-23T10:48:22"/>
        <d v="2023-02-23T10:59:01"/>
        <d v="2023-02-23T11:51:09"/>
        <d v="2023-02-23T13:02:02"/>
        <d v="2023-02-23T13:37:25"/>
        <d v="2023-02-23T14:21:35"/>
        <d v="2023-02-23T15:42:54"/>
        <d v="2023-02-23T16:01:45"/>
        <d v="2023-02-23T16:42:28"/>
        <d v="2023-02-23T17:38:58"/>
        <d v="2023-02-23T18:24:27"/>
        <d v="2023-02-23T19:08:36"/>
        <d v="2023-02-23T19:51:35"/>
        <d v="2023-02-23T21:38:02"/>
        <d v="2023-02-23T22:27:46"/>
        <d v="2023-02-23T23:24:51"/>
        <d v="2023-02-23T23:52:24"/>
        <d v="2023-02-23T00:44:50"/>
        <d v="2023-02-23T01:29:16"/>
        <d v="2023-02-23T02:27:20"/>
        <d v="2023-02-23T02:57:48"/>
        <d v="2023-02-23T03:54:04"/>
        <d v="2023-02-23T04:45:45"/>
        <d v="2023-02-23T06:00:03"/>
        <d v="2023-02-24T09:12:19"/>
        <d v="2023-02-24T09:21:22"/>
        <d v="2023-02-24T10:04:25"/>
        <d v="2023-02-24T11:02:47"/>
        <d v="2023-02-24T11:46:52"/>
        <d v="2023-02-24T12:36:43"/>
        <d v="2023-02-24T13:48:49"/>
        <d v="2023-02-24T14:48:26"/>
        <d v="2023-02-24T15:23:54"/>
        <d v="2023-02-24T16:12:47"/>
        <d v="2023-02-24T16:58:13"/>
        <d v="2023-02-24T18:16:29"/>
        <d v="2023-02-24T18:32:41"/>
        <d v="2023-02-24T21:38:46"/>
        <d v="2023-02-24T21:40:27"/>
        <d v="2023-02-24T21:41:17"/>
        <d v="2023-02-24T22:24:08"/>
        <d v="2023-02-24T23:20:40"/>
        <d v="2023-02-24T00:08:19"/>
        <d v="2023-02-24T03:21:40"/>
        <d v="2023-02-24T03:22:02"/>
        <d v="2023-02-24T03:22:55"/>
        <d v="2023-02-24T03:23:21"/>
        <d v="2023-02-24T04:09:21"/>
        <d v="2023-02-24T04:56:58"/>
        <d v="2023-02-24T05:51:42"/>
        <d v="2023-02-24T06:24:36"/>
        <d v="2023-02-25T07:28:03"/>
        <d v="2023-02-25T08:57:46"/>
        <d v="2023-02-25T10:02:58"/>
        <d v="2023-02-25T11:02:44"/>
        <d v="2023-02-25T11:45:51"/>
        <d v="2023-02-25T12:24:16"/>
        <d v="2023-02-25T13:24:59"/>
        <d v="2023-02-25T14:14:58"/>
        <d v="2023-02-25T15:00:05"/>
        <d v="2023-02-25T15:41:45"/>
        <d v="2023-02-25T16:33:11"/>
        <d v="2023-02-25T17:15:26"/>
        <d v="2023-02-25T17:58:27"/>
        <d v="2023-02-25T18:46:00"/>
        <d v="2023-02-25T19:25:21"/>
        <d v="2023-02-25T21:01:35"/>
        <d v="2023-02-25T21:49:06"/>
        <d v="2023-02-25T22:41:03"/>
        <d v="2023-02-25T23:57:51"/>
        <d v="2023-02-25T00:46:49"/>
        <d v="2023-02-25T01:29:58"/>
        <d v="2023-02-25T02:14:32"/>
        <d v="2023-02-25T02:57:47"/>
        <d v="2023-02-25T03:42:37"/>
        <d v="2023-02-25T04:28:01"/>
        <d v="2023-02-25T05:59:39"/>
        <d v="2023-02-25T06:20:09"/>
        <d v="2023-02-25T06:59:59"/>
        <d v="2023-02-26T09:03:27"/>
        <d v="2023-02-26T09:30:30"/>
        <d v="2023-02-26T10:16:15"/>
        <d v="2023-02-26T11:16:33"/>
        <d v="2023-02-26T12:17:27"/>
        <d v="2023-02-26T13:08:25"/>
        <d v="2023-02-26T14:05:36"/>
        <d v="2023-02-26T15:01:23"/>
        <d v="2023-02-26T15:38:29"/>
        <d v="2023-02-26T16:25:54"/>
        <d v="2023-02-26T17:10:11"/>
        <d v="2023-02-26T17:48:22"/>
        <d v="2023-02-26T18:50:05"/>
        <d v="2023-02-26T20:08:27"/>
        <d v="2023-02-26T20:46:39"/>
        <d v="2023-02-26T21:37:31"/>
        <d v="2023-02-26T22:40:15"/>
        <d v="2023-02-26T23:17:03"/>
        <d v="2023-02-26T01:29:20"/>
        <d v="2023-02-26T01:29:45"/>
        <d v="2023-02-26T02:09:44"/>
        <d v="2023-02-26T03:44:06"/>
        <d v="2023-02-26T03:55:52"/>
        <d v="2023-02-26T04:39:02"/>
        <d v="2023-02-26T05:35:16"/>
        <d v="2023-02-26T06:22:45"/>
        <d v="2023-02-27T12:41:07"/>
        <d v="2023-02-27T13:47:38"/>
        <d v="2023-02-27T14:25:41"/>
        <d v="2023-02-27T15:17:10"/>
        <d v="2023-02-27T17:00:44"/>
        <d v="2023-02-27T17:25:52"/>
        <d v="2023-02-27T18:04:56"/>
        <d v="2023-02-27T18:51:01"/>
        <d v="2023-02-27T21:11:46"/>
        <d v="2023-02-27T22:00:03"/>
        <d v="2023-02-27T22:54:05"/>
        <d v="2023-02-27T23:44:23"/>
        <d v="2023-02-27T00:32:48"/>
        <d v="2023-02-27T02:10:28"/>
        <d v="2023-02-27T03:04:42"/>
        <d v="2023-02-27T03:56:05"/>
        <d v="2023-02-27T04:31:32"/>
        <d v="2023-02-27T05:22:04"/>
        <d v="2023-02-27T06:02:47"/>
        <d v="2023-02-27T06:52:26"/>
        <d v="2023-02-28T07:59:56"/>
        <d v="2023-02-28T08:40:12"/>
        <d v="2023-02-28T09:17:42"/>
        <d v="2023-02-28T10:16:27"/>
        <d v="2023-02-28T10:52:19"/>
        <d v="2023-02-28T14:18:30"/>
        <d v="2023-02-28T15:11:41"/>
        <d v="2023-02-28T15:49:56"/>
        <d v="2023-02-28T17:48:50"/>
        <d v="2023-02-28T17:49:50"/>
        <d v="2023-02-28T18:23:15"/>
        <d v="2023-02-28T20:03:18"/>
        <d v="2023-02-28T20:17:56"/>
        <d v="2023-02-28T20:19:08"/>
        <d v="2023-02-28T22:17:58"/>
        <d v="2023-02-28T22:31:54"/>
        <d v="2023-02-28T23:37:48"/>
        <d v="2023-02-28T00:23:45"/>
        <d v="2023-02-28T01:45:45"/>
        <d v="2023-02-28T01:46:16"/>
        <d v="2023-02-28T03:08:16"/>
        <d v="2023-02-28T03:29:26"/>
        <d v="2023-02-28T04:13:26"/>
        <d v="2023-02-28T05:04:13"/>
        <d v="2023-02-28T06:01:16"/>
        <d v="2023-02-28T06:51:44"/>
        <d v="2023-03-01T07:51:09"/>
        <d v="2023-03-01T08:41:19"/>
        <d v="2023-03-01T10:49:01"/>
        <d v="2023-03-01T12:28:22"/>
        <d v="2023-03-01T13:12:01"/>
        <d v="2023-03-01T13:49:46"/>
        <d v="2023-03-01T14:50:10"/>
        <d v="2023-03-01T15:51:44"/>
        <d v="2023-03-01T16:34:28"/>
        <d v="2023-03-01T17:29:49"/>
        <d v="2023-03-01T18:19:59"/>
        <d v="2023-03-01T19:40:45"/>
        <d v="2023-03-01T20:41:18"/>
        <d v="2023-03-01T21:21:35"/>
        <d v="2023-03-01T22:15:20"/>
        <d v="2023-03-01T23:27:15"/>
        <d v="2023-03-01T00:10:50"/>
        <d v="2023-03-01T01:38:00"/>
        <d v="2023-03-01T02:00:36"/>
        <d v="2023-03-01T02:51:22"/>
        <d v="2023-03-01T03:35:07"/>
        <d v="2023-03-01T04:41:10"/>
        <d v="2023-03-01T05:13:35"/>
        <d v="2023-03-01T06:09:44"/>
        <d v="2023-03-01T07:05:14"/>
        <d v="2023-03-02T07:38:57"/>
        <d v="2023-03-02T09:16:02"/>
        <d v="2023-03-02T10:02:23"/>
        <d v="2023-03-02T10:49:27"/>
        <d v="2023-03-02T11:26:34"/>
        <d v="2023-03-02T12:17:47"/>
        <d v="2023-03-02T13:05:27"/>
        <d v="2023-03-02T13:53:19"/>
        <d v="2023-03-02T14:59:19"/>
        <d v="2023-03-02T15:39:51"/>
        <d v="2023-03-02T16:14:29"/>
        <d v="2023-03-02T16:50:12"/>
        <d v="2023-03-02T17:48:58"/>
        <d v="2023-03-02T18:37:00"/>
        <d v="2023-03-02T19:16:03"/>
        <d v="2023-03-02T20:48:56"/>
        <d v="2023-03-02T20:49:34"/>
        <d v="2023-03-02T21:34:06"/>
        <d v="2023-03-02T22:50:40"/>
        <d v="2023-03-02T23:41:35"/>
        <d v="2023-03-02T01:12:33"/>
        <d v="2023-03-02T01:56:32"/>
        <d v="2023-03-02T02:48:16"/>
        <d v="2023-03-02T03:26:15"/>
        <d v="2023-03-02T04:12:14"/>
        <d v="2023-03-02T05:27:47"/>
        <d v="2023-03-02T05:50:34"/>
        <d v="2023-03-02T06:33:48"/>
        <d v="2023-03-03T08:16:25"/>
        <d v="2023-03-03T08:56:31"/>
        <d v="2023-03-03T09:01:14"/>
        <d v="2023-03-03T09:50:19"/>
        <d v="2023-03-03T10:31:30"/>
        <d v="2023-03-03T11:17:31"/>
        <d v="2023-03-03T11:55:54"/>
        <d v="2023-03-03T12:40:34"/>
        <d v="2023-03-03T13:28:09"/>
        <d v="2023-03-03T14:13:57"/>
        <d v="2023-03-03T15:00:49"/>
        <d v="2023-03-03T16:00:06"/>
        <d v="2023-03-03T21:10:01"/>
        <d v="2023-03-03T21:56:05"/>
        <d v="2023-03-03T23:03:30"/>
        <d v="2023-03-03T00:36:51"/>
        <d v="2023-03-03T01:31:29"/>
        <d v="2023-03-03T02:16:28"/>
        <d v="2023-03-03T02:57:04"/>
        <d v="2023-03-03T03:49:26"/>
        <d v="2023-03-03T04:26:00"/>
        <d v="2023-03-03T05:11:24"/>
        <d v="2023-03-03T06:05:12"/>
        <d v="2023-03-03T06:58:20"/>
        <d v="2023-03-04T08:07:51"/>
        <d v="2023-03-04T10:17:35"/>
        <d v="2023-03-04T10:49:17"/>
        <d v="2023-03-04T11:31:51"/>
        <d v="2023-03-04T12:15:46"/>
        <d v="2023-03-04T13:04:33"/>
        <d v="2023-03-04T13:51:31"/>
        <d v="2023-03-04T14:45:38"/>
        <d v="2023-03-04T15:20:57"/>
        <d v="2023-03-04T16:04:17"/>
        <d v="2023-03-04T17:10:27"/>
        <d v="2023-03-04T17:51:48"/>
        <d v="2023-03-04T18:36:55"/>
        <d v="2023-03-04T20:13:00"/>
        <d v="2023-03-04T21:11:07"/>
        <d v="2023-03-04T21:39:58"/>
        <d v="2023-03-04T22:24:14"/>
        <d v="2023-03-04T23:17:16"/>
        <d v="2023-03-04T00:04:36"/>
        <d v="2023-03-04T00:58:56"/>
        <d v="2023-03-04T02:21:27"/>
        <d v="2023-03-04T02:51:59"/>
        <d v="2023-03-04T05:45:02"/>
        <d v="2023-03-05T20:23:21"/>
        <d v="2023-03-05T21:03:33"/>
        <d v="2023-03-05T21:48:57"/>
        <d v="2023-03-05T22:40:19"/>
        <d v="2023-03-05T23:21:49"/>
        <d v="2023-03-05T00:22:32"/>
        <d v="2023-03-05T01:06:49"/>
        <d v="2023-03-05T01:58:56"/>
        <d v="2023-03-05T02:53:59"/>
        <d v="2023-03-05T03:50:03"/>
        <d v="2023-03-05T04:37:18"/>
        <d v="2023-03-05T05:31:35"/>
        <d v="2023-03-05T06:21:23"/>
        <d v="2023-03-05T07:20:09"/>
        <d v="2023-03-06T08:01:10"/>
        <d v="2023-03-06T08:44:41"/>
        <d v="2023-03-06T09:36:15"/>
        <d v="2023-03-06T11:23:53"/>
        <d v="2023-03-06T11:49:08"/>
        <d v="2023-03-06T12:33:18"/>
        <d v="2023-03-06T13:19:00"/>
        <d v="2023-03-06T16:08:39"/>
        <d v="2023-03-06T17:28:31"/>
        <d v="2023-03-06T17:48:44"/>
        <d v="2023-03-06T18:26:37"/>
        <d v="2023-03-06T19:14:56"/>
        <d v="2023-03-06T19:58:28"/>
        <d v="2023-03-06T20:49:31"/>
        <d v="2023-03-06T22:03:20"/>
        <d v="2023-03-06T22:44:26"/>
        <d v="2023-03-06T23:42:17"/>
        <d v="2023-03-06T00:25:36"/>
        <d v="2023-03-06T01:17:12"/>
        <d v="2023-03-06T03:01:28"/>
        <d v="2023-03-06T03:40:11"/>
        <d v="2023-03-06T04:32:08"/>
        <d v="2023-03-06T05:13:46"/>
        <d v="2023-03-06T06:02:09"/>
        <d v="2023-03-06T06:47:49"/>
        <d v="2023-03-07T07:24:54"/>
        <d v="2023-03-07T09:20:42"/>
        <d v="2023-03-07T09:21:09"/>
        <d v="2023-03-07T10:11:04"/>
        <d v="2023-03-07T10:59:26"/>
        <d v="2023-03-07T11:34:07"/>
        <d v="2023-03-07T13:34:51"/>
        <d v="2023-03-07T14:58:03"/>
        <d v="2023-03-07T15:13:55"/>
        <d v="2023-03-07T16:23:54"/>
        <d v="2023-03-07T17:09:15"/>
        <d v="2023-03-07T18:37:47"/>
        <d v="2023-03-07T18:54:35"/>
        <d v="2023-03-07T19:42:05"/>
        <d v="2023-03-07T20:22:39"/>
        <d v="2023-03-07T21:58:03"/>
        <d v="2023-03-07T22:43:35"/>
        <d v="2023-03-07T23:39:49"/>
        <d v="2023-03-07T00:21:11"/>
        <d v="2023-03-07T01:15:23"/>
        <d v="2023-03-07T02:04:09"/>
        <d v="2023-03-07T02:48:34"/>
        <d v="2023-03-07T03:40:58"/>
        <d v="2023-03-07T04:22:30"/>
        <d v="2023-03-07T05:14:36"/>
        <d v="2023-03-07T06:05:11"/>
        <d v="2023-03-07T06:47:36"/>
        <d v="2023-03-08T07:43:41"/>
        <d v="2023-03-08T09:48:56"/>
        <d v="2023-03-08T10:24:37"/>
        <d v="2023-03-08T11:04:57"/>
        <d v="2023-03-08T11:53:02"/>
        <d v="2023-03-08T12:45:54"/>
        <d v="2023-03-08T13:25:23"/>
        <d v="2023-03-08T14:09:48"/>
        <d v="2023-03-08T15:04:55"/>
        <d v="2023-03-08T15:54:23"/>
        <d v="2023-03-08T16:38:43"/>
        <d v="2023-03-08T17:34:50"/>
        <d v="2023-03-08T18:18:43"/>
        <d v="2023-03-08T19:18:46"/>
        <d v="2023-03-08T20:06:45"/>
        <d v="2023-03-08T20:50:34"/>
        <d v="2023-03-08T21:29:34"/>
        <d v="2023-03-08T22:22:43"/>
        <d v="2023-03-08T23:46:49"/>
        <d v="2023-03-08T00:41:38"/>
        <d v="2023-03-08T01:25:33"/>
        <d v="2023-03-08T02:22:35"/>
        <d v="2023-03-08T02:57:19"/>
        <d v="2023-03-08T03:41:29"/>
        <d v="2023-03-08T04:31:42"/>
        <d v="2023-03-08T05:08:06"/>
        <d v="2023-03-08T05:53:41"/>
        <d v="2023-03-08T06:49:43"/>
        <d v="2023-03-09T07:37:39"/>
        <d v="2023-03-09T08:59:26"/>
        <d v="2023-03-09T09:24:06"/>
        <d v="2023-03-09T10:48:56"/>
        <d v="2023-03-09T11:31:38"/>
        <d v="2023-03-09T12:31:49"/>
        <d v="2023-03-09T13:11:51"/>
        <d v="2023-03-09T13:56:17"/>
        <d v="2023-03-09T14:43:59"/>
        <d v="2023-03-09T16:26:23"/>
        <d v="2023-03-09T16:51:37"/>
        <d v="2023-03-09T17:43:08"/>
        <d v="2023-03-09T18:38:20"/>
        <d v="2023-03-09T19:25:26"/>
        <d v="2023-03-09T20:08:22"/>
        <d v="2023-03-09T20:54:52"/>
        <d v="2023-03-09T21:44:10"/>
        <d v="2023-03-09T23:40:30"/>
        <d v="2023-03-09T00:18:04"/>
        <d v="2023-03-09T01:11:11"/>
        <d v="2023-03-09T01:56:07"/>
        <d v="2023-03-09T02:34:25"/>
        <d v="2023-03-09T03:55:51"/>
        <d v="2023-03-09T04:02:59"/>
        <d v="2023-03-09T04:46:03"/>
        <d v="2023-03-09T06:24:24"/>
        <d v="2023-03-09T06:25:10"/>
        <d v="2023-03-10T07:08:30"/>
        <d v="2023-03-10T09:22:55"/>
        <d v="2023-03-10T17:42:33"/>
        <d v="2023-03-10T18:28:58"/>
        <d v="2023-03-10T19:19:00"/>
        <d v="2023-03-10T20:01:51"/>
        <d v="2023-03-10T20:02:19"/>
        <d v="2023-03-10T21:35:37"/>
        <d v="2023-03-10T22:17:25"/>
        <d v="2023-03-10T22:57:48"/>
        <d v="2023-03-10T00:19:20"/>
        <d v="2023-03-10T02:34:59"/>
        <d v="2023-03-10T03:11:49"/>
        <d v="2023-03-10T04:17:10"/>
        <d v="2023-03-10T05:39:02"/>
        <d v="2023-03-10T06:08:52"/>
        <d v="2023-03-10T07:10:26"/>
        <d v="2023-03-11T07:56:49"/>
        <d v="2023-03-11T10:06:15"/>
        <d v="2023-03-11T10:36:10"/>
        <d v="2023-03-11T11:28:05"/>
        <d v="2023-03-11T12:12:17"/>
        <d v="2023-03-11T12:48:42"/>
        <d v="2023-03-11T13:51:31"/>
        <d v="2023-03-11T15:11:07"/>
        <d v="2023-03-11T15:29:52"/>
        <d v="2023-03-11T16:46:11"/>
        <d v="2023-03-11T16:59:14"/>
        <d v="2023-03-11T18:02:59"/>
        <d v="2023-03-11T18:46:37"/>
        <d v="2023-03-11T19:43:29"/>
        <d v="2023-03-11T20:44:29"/>
        <d v="2023-03-11T21:58:38"/>
        <d v="2023-03-11T22:46:27"/>
        <d v="2023-03-11T23:23:08"/>
        <d v="2023-03-11T00:05:50"/>
        <d v="2023-03-11T00:53:30"/>
        <d v="2023-03-11T01:45:46"/>
        <d v="2023-03-11T02:31:32"/>
        <d v="2023-03-11T03:21:17"/>
        <d v="2023-03-11T04:01:40"/>
        <d v="2023-03-11T04:56:02"/>
        <d v="2023-03-11T05:48:17"/>
        <d v="2023-03-11T06:28:46"/>
        <d v="2023-03-12T08:13:42"/>
        <d v="2023-03-12T09:30:10"/>
        <d v="2023-03-12T09:30:27"/>
        <d v="2023-03-12T10:18:11"/>
        <d v="2023-03-12T11:08:38"/>
        <d v="2023-03-12T11:59:06"/>
        <d v="2023-03-12T12:54:52"/>
        <d v="2023-03-12T13:32:13"/>
        <d v="2023-03-12T14:20:01"/>
        <d v="2023-03-12T15:19:07"/>
        <d v="2023-03-12T15:58:35"/>
        <d v="2023-03-12T16:48:21"/>
        <d v="2023-03-12T18:44:34"/>
        <d v="2023-03-12T18:44:59"/>
        <d v="2023-03-12T20:22:33"/>
        <d v="2023-03-12T21:17:11"/>
        <d v="2023-03-12T21:53:45"/>
        <d v="2023-03-12T22:51:35"/>
        <d v="2023-03-12T23:32:49"/>
        <d v="2023-03-12T00:15:03"/>
        <d v="2023-03-12T01:00:17"/>
        <d v="2023-03-12T02:00:30"/>
        <d v="2023-03-12T02:48:32"/>
        <d v="2023-03-12T03:40:06"/>
        <d v="2023-03-12T04:40:27"/>
        <d v="2023-03-12T05:21:53"/>
        <d v="2023-03-12T06:09:23"/>
        <d v="2023-03-13T06:55:21"/>
        <d v="2023-03-13T07:39:40"/>
        <d v="2023-03-13T09:37:35"/>
        <d v="2023-03-13T10:21:32"/>
        <d v="2023-03-13T11:05:32"/>
        <d v="2023-03-13T12:05:56"/>
        <d v="2023-03-13T12:59:20"/>
        <d v="2023-03-13T14:07:44"/>
        <d v="2023-03-13T14:49:08"/>
        <d v="2023-03-13T15:29:11"/>
        <d v="2023-03-13T16:25:23"/>
        <d v="2023-03-13T17:09:24"/>
        <d v="2023-03-13T17:56:02"/>
        <d v="2023-03-13T18:40:09"/>
        <d v="2023-03-13T20:58:42"/>
        <d v="2023-03-13T22:01:18"/>
        <d v="2023-03-13T22:18:43"/>
        <d v="2023-03-13T00:44:07"/>
        <d v="2023-03-13T01:30:07"/>
        <d v="2023-03-13T03:40:11"/>
        <d v="2023-03-13T03:40:41"/>
        <d v="2023-03-13T04:31:52"/>
        <d v="2023-03-13T05:37:28"/>
        <d v="2023-03-13T06:30:20"/>
        <d v="2023-03-13T06:45:55"/>
        <d v="2023-03-14T07:55:38"/>
        <d v="2023-03-14T09:50:25"/>
        <d v="2023-03-14T10:50:55"/>
        <d v="2023-03-14T11:32:33"/>
        <d v="2023-03-14T12:56:30"/>
        <d v="2023-03-14T13:43:33"/>
        <d v="2023-03-14T14:22:29"/>
        <d v="2023-03-14T15:56:58"/>
        <d v="2023-03-14T16:40:34"/>
        <d v="2023-03-14T17:19:43"/>
        <d v="2023-03-14T19:14:06"/>
        <d v="2023-03-14T19:14:47"/>
        <d v="2023-03-14T21:25:12"/>
        <d v="2023-03-14T21:59:16"/>
        <d v="2023-03-14T23:25:07"/>
        <d v="2023-03-14T00:58:40"/>
        <d v="2023-03-14T01:42:29"/>
        <d v="2023-03-14T02:44:53"/>
        <d v="2023-03-14T03:39:17"/>
        <d v="2023-03-14T04:22:40"/>
        <d v="2023-03-14T05:12:43"/>
        <d v="2023-03-14T05:59:38"/>
        <d v="2023-03-14T06:47:59"/>
        <d v="2023-03-15T08:33:14"/>
        <d v="2023-03-15T09:15:38"/>
        <d v="2023-03-15T10:02:48"/>
        <d v="2023-03-15T11:02:12"/>
        <d v="2023-03-15T11:43:45"/>
        <d v="2023-03-15T12:55:56"/>
        <d v="2023-03-15T14:12:40"/>
        <d v="2023-03-15T14:42:39"/>
        <d v="2023-03-15T18:35:50"/>
        <d v="2023-03-15T19:21:15"/>
        <d v="2023-03-15T20:07:18"/>
        <d v="2023-03-15T21:30:29"/>
        <d v="2023-03-15T22:12:50"/>
        <d v="2023-03-15T23:11:25"/>
        <d v="2023-03-15T23:52:29"/>
        <d v="2023-03-15T00:36:57"/>
        <d v="2023-03-15T01:32:31"/>
        <d v="2023-03-15T02:13:10"/>
        <d v="2023-03-15T03:05:31"/>
        <d v="2023-03-15T03:55:44"/>
        <d v="2023-03-15T04:33:32"/>
        <d v="2023-03-15T05:45:46"/>
        <d v="2023-03-15T06:31:25"/>
        <d v="2023-03-16T07:25:56"/>
        <d v="2023-03-16T09:20:56"/>
        <d v="2023-03-16T10:03:56"/>
        <d v="2023-03-16T10:50:56"/>
        <d v="2023-03-16T11:45:56"/>
        <d v="2023-03-16T12:30:56"/>
        <d v="2023-03-16T13:15:56"/>
        <d v="2023-03-16T14:13:01"/>
        <d v="2023-03-16T14:51:19"/>
        <d v="2023-03-16T15:30:47"/>
        <d v="2023-03-16T16:24:29"/>
        <d v="2023-03-16T17:18:25"/>
        <d v="2023-03-16T18:03:03"/>
        <d v="2023-03-16T18:46:09"/>
        <d v="2023-03-16T20:16:25"/>
        <d v="2023-03-16T21:19:01"/>
        <d v="2023-03-16T21:56:52"/>
        <d v="2023-03-16T22:34:44"/>
        <d v="2023-03-16T23:16:24"/>
        <d v="2023-03-16T23:57:59"/>
        <d v="2023-03-16T01:23:29"/>
        <d v="2023-03-16T01:30:36"/>
        <d v="2023-03-16T02:22:39"/>
        <d v="2023-03-16T03:05:30"/>
        <d v="2023-03-16T04:00:22"/>
        <d v="2023-03-16T06:29:18"/>
        <d v="2023-03-20T09:58:07"/>
        <d v="2023-03-20T10:59:42"/>
        <d v="2023-03-20T11:44:02"/>
        <d v="2023-03-20T12:34:50"/>
        <d v="2023-03-20T13:36:04"/>
        <d v="2023-03-20T14:23:29"/>
        <d v="2023-03-20T15:05:01"/>
        <d v="2023-03-20T17:15:21"/>
        <d v="2023-03-20T18:19:17"/>
        <d v="2023-03-20T19:01:21"/>
        <d v="2023-03-20T19:47:21"/>
        <d v="2023-03-20T21:45:21"/>
        <d v="2023-03-20T22:32:03"/>
        <d v="2023-03-20T23:49:46"/>
        <d v="2023-03-20T00:56:45"/>
        <d v="2023-03-20T03:05:42"/>
        <d v="2023-03-20T04:39:59"/>
        <d v="2023-03-20T04:54:08"/>
        <d v="2023-03-20T05:42:42"/>
        <d v="2023-03-20T06:31:36"/>
        <d v="2023-03-20T07:34:46"/>
        <d v="2023-03-21T09:45:51"/>
        <d v="2023-03-21T11:04:02"/>
        <d v="2023-03-21T11:58:17"/>
        <d v="2023-03-21T13:37:04"/>
        <d v="2023-03-21T16:40:09"/>
        <d v="2023-03-21T16:41:40"/>
        <d v="2023-03-21T16:42:46"/>
        <d v="2023-03-21T17:26:41"/>
        <d v="2023-03-21T18:09:12"/>
        <d v="2023-03-21T18:54:00"/>
        <d v="2023-03-21T20:43:51"/>
        <d v="2023-03-21T21:26:49"/>
        <d v="2023-03-21T22:10:05"/>
        <d v="2023-03-21T23:04:51"/>
        <d v="2023-03-21T00:01:59"/>
        <d v="2023-03-21T00:41:18"/>
        <d v="2023-03-21T02:54:57"/>
        <d v="2023-03-21T03:57:09"/>
        <d v="2023-03-21T04:42:16"/>
        <d v="2023-03-21T05:25:54"/>
        <d v="2023-03-22T17:37:08"/>
        <d v="2023-03-22T18:37:04"/>
        <d v="2023-03-22T19:23:20"/>
        <d v="2023-03-22T20:11:25"/>
        <d v="2023-03-22T21:04:14"/>
        <d v="2023-03-22T21:44:49"/>
        <d v="2023-03-22T22:38:37"/>
        <d v="2023-03-22T23:20:48"/>
        <d v="2023-03-22T00:02:24"/>
        <d v="2023-03-22T00:56:07"/>
        <d v="2023-03-22T01:58:51"/>
        <d v="2023-03-22T02:43:36"/>
        <d v="2023-03-22T03:37:46"/>
        <d v="2023-03-22T04:27:43"/>
        <d v="2023-03-22T06:07:24"/>
        <d v="2023-03-22T06:08:55"/>
        <d v="2023-03-23T07:48:25"/>
        <d v="2023-03-23T08:35:06"/>
        <d v="2023-03-23T09:24:01"/>
        <d v="2023-03-23T10:11:37"/>
        <d v="2023-03-23T10:58:08"/>
        <d v="2023-03-23T13:42:49"/>
        <d v="2023-03-23T14:26:49"/>
        <d v="2023-03-23T15:10:57"/>
        <d v="2023-03-23T16:02:16"/>
        <d v="2023-03-23T16:53:11"/>
        <d v="2023-03-23T17:38:48"/>
        <d v="2023-03-23T18:20:39"/>
        <d v="2023-03-23T20:48:13"/>
        <d v="2023-03-23T21:35:39"/>
        <d v="2023-03-23T22:22:39"/>
        <d v="2023-03-23T23:04:10"/>
        <d v="2023-03-23T23:51:03"/>
        <d v="2023-03-23T00:41:43"/>
        <d v="2023-03-23T01:21:58"/>
        <d v="2023-03-23T02:07:39"/>
        <d v="2023-03-23T02:53:21"/>
        <d v="2023-03-23T03:37:30"/>
        <d v="2023-03-23T04:17:59"/>
        <d v="2023-03-23T05:37:11"/>
        <d v="2023-03-23T05:52:02"/>
        <d v="2023-03-23T06:47:02"/>
        <d v="2023-03-24T07:30:58"/>
        <d v="2023-03-24T08:13:45"/>
        <d v="2023-03-24T09:01:10"/>
        <d v="2023-03-24T10:36:20"/>
        <d v="2023-03-24T12:01:50"/>
        <d v="2023-03-24T12:48:49"/>
        <d v="2023-03-24T13:25:55"/>
        <d v="2023-03-24T14:11:32"/>
        <d v="2023-03-24T14:58:50"/>
        <d v="2023-03-24T15:54:25"/>
        <d v="2023-03-24T16:29:50"/>
        <d v="2023-03-24T17:12:34"/>
        <d v="2023-03-24T17:59:35"/>
        <d v="2023-03-24T19:09:14"/>
        <d v="2023-03-24T21:04:14"/>
        <d v="2023-03-24T21:48:07"/>
        <d v="2023-03-24T22:35:57"/>
        <d v="2023-03-24T23:22:09"/>
        <d v="2023-03-24T00:13:26"/>
        <d v="2023-03-24T01:00:44"/>
        <d v="2023-03-24T01:46:15"/>
        <d v="2023-03-24T02:33:59"/>
        <d v="2023-03-24T03:18:30"/>
        <d v="2023-03-24T04:10:39"/>
        <d v="2023-03-24T05:03:45"/>
        <d v="2023-03-24T05:53:11"/>
        <d v="2023-03-24T06:29:10"/>
        <d v="2023-03-25T08:08:28"/>
        <d v="2023-03-25T08:47:32"/>
        <d v="2023-03-25T09:31:43"/>
        <d v="2023-03-25T10:50:46"/>
        <d v="2023-03-25T11:00:26"/>
        <d v="2023-03-25T11:43:51"/>
        <d v="2023-03-25T12:44:37"/>
        <d v="2023-03-25T13:31:12"/>
        <d v="2023-03-25T14:13:30"/>
        <d v="2023-03-25T15:11:10"/>
        <d v="2023-03-25T15:55:54"/>
        <d v="2023-03-25T16:39:28"/>
        <d v="2023-03-25T17:23:31"/>
        <d v="2023-03-25T18:05:31"/>
        <d v="2023-03-25T20:55:40"/>
        <d v="2023-03-25T21:34:08"/>
        <d v="2023-03-25T22:17:17"/>
        <d v="2023-03-25T23:05:45"/>
        <d v="2023-03-25T00:08:53"/>
        <d v="2023-03-25T00:42:00"/>
        <d v="2023-03-25T02:06:31"/>
        <d v="2023-03-26T09:18:41"/>
        <d v="2023-03-26T11:56:57"/>
        <d v="2023-03-26T12:46:24"/>
        <d v="2023-03-26T13:42:08"/>
        <d v="2023-03-27T07:33:11"/>
        <d v="2023-03-27T07:35:06"/>
        <d v="2023-03-27T08:12:21"/>
        <d v="2023-03-27T08:55:04"/>
        <d v="2023-03-27T09:43:59"/>
        <d v="2023-03-27T10:34:14"/>
        <d v="2023-03-27T11:24:53"/>
        <d v="2023-03-27T12:11:23"/>
        <d v="2023-03-27T13:06:14"/>
        <d v="2023-03-27T13:56:31"/>
        <d v="2023-03-27T14:41:39"/>
        <d v="2023-03-27T15:42:29"/>
        <d v="2023-03-27T16:28:02"/>
        <d v="2023-03-27T17:20:40"/>
        <d v="2023-03-27T18:08:16"/>
        <d v="2023-03-27T20:13:48"/>
        <d v="2023-03-27T21:16:06"/>
        <d v="2023-03-27T22:03:32"/>
        <d v="2023-03-27T22:51:46"/>
        <d v="2023-03-27T00:31:24"/>
        <d v="2023-03-27T00:52:32"/>
        <d v="2023-03-27T01:33:56"/>
        <d v="2023-03-27T02:03:08"/>
        <d v="2023-03-27T02:52:25"/>
        <d v="2023-03-27T03:41:46"/>
        <d v="2023-03-27T04:34:19"/>
        <d v="2023-03-27T05:11:37"/>
        <d v="2023-03-27T05:53:48"/>
        <d v="2023-03-27T06:43:22"/>
        <d v="2023-03-28T07:31:56"/>
        <d v="2023-03-28T08:17:24"/>
        <d v="2023-03-28T10:11:55"/>
        <d v="2023-03-28T11:00:09"/>
        <d v="2023-03-28T11:45:21"/>
        <d v="2023-03-28T12:31:43"/>
        <d v="2023-03-28T13:19:45"/>
        <d v="2023-03-28T14:18:30"/>
        <d v="2023-03-28T15:03:02"/>
        <d v="2023-03-28T16:06:52"/>
        <d v="2023-03-28T16:51:54"/>
        <d v="2023-03-28T17:47:44"/>
        <d v="2023-03-28T18:28:20"/>
        <d v="2023-03-28T21:50:59"/>
        <d v="2023-03-28T22:45:55"/>
        <d v="2023-03-28T23:24:40"/>
        <d v="2023-03-28T00:07:28"/>
        <d v="2023-03-28T00:51:45"/>
        <d v="2023-03-28T01:36:31"/>
        <d v="2023-03-28T02:35:29"/>
        <d v="2023-03-28T03:22:24"/>
        <d v="2023-03-28T04:09:11"/>
        <d v="2023-03-28T04:52:11"/>
        <d v="2023-03-28T05:43:03"/>
        <d v="2023-03-28T06:27:28"/>
        <d v="2023-03-29T07:23:36"/>
        <d v="2023-03-29T08:17:57"/>
        <d v="2023-03-29T09:04:02"/>
        <d v="2023-03-29T10:07:58"/>
        <d v="2023-03-29T11:47:26"/>
        <d v="2023-03-29T12:24:52"/>
        <d v="2023-03-29T13:06:19"/>
        <d v="2023-03-29T13:57:28"/>
        <d v="2023-03-29T14:45:25"/>
        <d v="2023-03-29T15:47:37"/>
        <d v="2023-03-29T16:29:08"/>
        <d v="2023-03-29T17:02:46"/>
        <d v="2023-03-29T17:55:11"/>
        <d v="2023-03-29T21:04:57"/>
        <d v="2023-03-29T21:49:20"/>
        <d v="2023-03-29T22:31:27"/>
        <d v="2023-03-29T23:17:25"/>
        <d v="2023-03-29T00:02:04"/>
        <d v="2023-03-29T00:48:24"/>
        <d v="2023-03-29T01:41:33"/>
        <d v="2023-03-29T02:23:20"/>
        <d v="2023-03-29T03:28:11"/>
        <d v="2023-03-29T04:18:29"/>
        <d v="2023-03-29T04:49:03"/>
        <d v="2023-03-29T05:59:38"/>
        <d v="2023-03-30T07:19:34"/>
        <d v="2023-03-30T08:18:07"/>
        <d v="2023-03-30T09:02:05"/>
        <d v="2023-03-30T09:50:35"/>
        <d v="2023-03-30T11:52:09"/>
        <d v="2023-03-30T12:36:36"/>
        <d v="2023-03-30T13:21:02"/>
        <d v="2023-03-30T14:04:26"/>
        <d v="2023-03-30T15:26:41"/>
        <d v="2023-03-30T17:11:08"/>
        <d v="2023-03-30T18:19:53"/>
        <d v="2023-03-30T18:29:41"/>
        <d v="2023-03-30T20:49:17"/>
        <d v="2023-03-30T21:33:58"/>
        <d v="2023-03-30T22:17:56"/>
        <d v="2023-03-30T23:01:52"/>
        <d v="2023-03-30T23:46:56"/>
        <d v="2023-03-30T00:35:27"/>
        <d v="2023-03-30T01:43:58"/>
        <d v="2023-03-30T02:34:37"/>
        <d v="2023-03-30T03:11:58"/>
        <d v="2023-03-30T03:58:16"/>
        <d v="2023-03-30T04:42:18"/>
        <d v="2023-03-30T05:45:54"/>
        <d v="2023-03-30T06:19:32"/>
        <d v="2023-03-31T08:08:16"/>
        <d v="2023-03-31T08:52:11"/>
        <d v="2023-03-31T09:36:12"/>
        <d v="2023-03-31T10:23:34"/>
        <d v="2023-03-31T11:11:46"/>
        <d v="2023-03-31T11:49:25"/>
        <d v="2023-03-31T12:41:06"/>
        <d v="2023-03-31T13:31:23"/>
        <d v="2023-03-31T14:15:10"/>
        <d v="2023-03-31T14:58:59"/>
        <d v="2023-03-31T15:43:18"/>
        <d v="2023-03-31T16:32:13"/>
        <d v="2023-03-31T17:52:24"/>
        <d v="2023-03-31T20:38:00"/>
        <d v="2023-03-31T21:19:26"/>
        <d v="2023-03-31T21:58:44"/>
        <d v="2023-03-31T22:42:03"/>
        <d v="2023-03-31T23:36:16"/>
        <d v="2023-03-31T00:20:20"/>
        <d v="2023-03-31T01:05:10"/>
        <d v="2023-03-31T01:57:48"/>
        <d v="2023-03-31T02:05:01"/>
        <d v="2023-03-31T03:32:10"/>
        <d v="2023-03-31T04:18:49"/>
        <d v="2023-03-31T05:06:34"/>
        <d v="2023-03-31T05:49:47"/>
        <d v="2023-03-31T06:31:21"/>
        <d v="2023-04-01T07:18:55"/>
        <d v="2023-04-01T09:14:44"/>
        <d v="2023-04-01T09:54:54"/>
        <d v="2023-04-01T10:38:26"/>
        <d v="2023-04-01T11:24:07"/>
        <d v="2023-04-01T12:10:52"/>
        <d v="2023-04-01T13:01:39"/>
        <d v="2023-04-01T14:07:39"/>
        <d v="2023-04-01T14:43:13"/>
        <d v="2023-04-01T15:26:50"/>
        <d v="2023-04-01T16:10:22"/>
        <d v="2023-04-01T17:12:06"/>
        <d v="2023-04-01T18:08:11"/>
        <d v="2023-04-01T20:23:29"/>
        <d v="2023-04-01T21:18:03"/>
        <d v="2023-04-01T22:14:47"/>
        <d v="2023-04-01T22:48:06"/>
        <d v="2023-04-01T23:55:38"/>
        <d v="2023-04-01T00:37:32"/>
        <d v="2023-04-01T01:58:01"/>
        <d v="2023-04-01T02:43:43"/>
        <d v="2023-04-01T03:39:04"/>
        <d v="2023-04-01T04:46:16"/>
        <d v="2023-04-01T05:22:44"/>
        <d v="2023-04-01T06:03:15"/>
        <d v="2023-04-01T06:49:16"/>
        <d v="2023-04-01T07:40:37"/>
        <d v="2023-04-02T08:27:50"/>
        <d v="2023-04-02T09:18:29"/>
        <d v="2023-04-02T10:05:11"/>
        <d v="2023-04-02T10:49:27"/>
        <d v="2023-04-02T12:27:10"/>
        <d v="2023-04-02T13:09:08"/>
        <d v="2023-04-02T14:04:57"/>
        <d v="2023-04-02T14:45:27"/>
        <d v="2023-04-02T15:28:55"/>
        <d v="2023-04-02T16:10:42"/>
        <d v="2023-04-02T17:09:55"/>
        <d v="2023-04-02T17:42:30"/>
        <d v="2023-04-02T18:29:28"/>
        <d v="2023-04-02T20:47:35"/>
        <d v="2023-04-02T21:34:33"/>
        <d v="2023-04-02T22:18:48"/>
        <d v="2023-04-02T23:15:03"/>
        <d v="2023-04-02T00:05:46"/>
        <d v="2023-04-02T00:50:20"/>
        <d v="2023-04-02T01:37:17"/>
        <d v="2023-04-02T02:23:57"/>
        <d v="2023-04-02T03:05:22"/>
        <d v="2023-04-02T04:03:02"/>
        <d v="2023-04-02T04:46:17"/>
        <d v="2023-04-02T05:33:58"/>
        <d v="2023-04-02T06:17:26"/>
        <d v="2023-04-03T07:03:41"/>
        <d v="2023-04-03T07:48:27"/>
        <d v="2023-04-03T13:29:06"/>
        <d v="2023-04-03T14:13:55"/>
        <d v="2023-04-03T15:17:49"/>
        <d v="2023-04-03T15:50:29"/>
        <d v="2023-04-03T16:28:48"/>
        <d v="2023-04-03T17:13:50"/>
        <d v="2023-04-03T18:33:21"/>
        <d v="2023-04-03T18:40:47"/>
        <d v="2023-04-03T21:05:17"/>
        <d v="2023-04-03T21:48:56"/>
        <d v="2023-04-03T22:33:19"/>
        <d v="2023-04-03T23:17:44"/>
        <d v="2023-04-03T00:07:30"/>
        <d v="2023-04-03T00:54:51"/>
        <d v="2023-04-03T01:42:00"/>
        <d v="2023-04-03T02:31:01"/>
        <d v="2023-04-03T03:16:14"/>
        <d v="2023-04-03T04:03:12"/>
        <d v="2023-04-03T04:56:29"/>
        <d v="2023-04-03T05:45:48"/>
        <d v="2023-04-03T06:28:23"/>
        <d v="2023-04-04T07:27:24"/>
        <d v="2023-04-04T09:22:57"/>
        <d v="2023-04-04T09:43:44"/>
        <d v="2023-04-04T10:29:28"/>
        <d v="2023-04-04T11:28:07"/>
        <d v="2023-04-04T12:16:53"/>
        <d v="2023-04-04T12:59:17"/>
        <d v="2023-04-04T13:37:08"/>
        <d v="2023-04-04T14:49:10"/>
        <d v="2023-04-04T15:22:15"/>
        <d v="2023-04-04T16:04:39"/>
        <d v="2023-04-04T16:53:24"/>
        <d v="2023-04-04T17:38:11"/>
        <d v="2023-04-04T18:17:00"/>
        <d v="2023-04-04T20:16:07"/>
        <d v="2023-04-04T21:08:10"/>
        <d v="2023-04-04T21:57:50"/>
        <d v="2023-04-04T22:40:49"/>
        <d v="2023-04-04T23:36:32"/>
        <d v="2023-04-04T00:27:24"/>
        <d v="2023-04-04T01:14:14"/>
        <d v="2023-04-04T02:04:48"/>
        <d v="2023-04-04T02:45:05"/>
        <d v="2023-04-04T03:34:46"/>
        <d v="2023-04-04T04:19:22"/>
        <d v="2023-04-04T05:07:55"/>
        <d v="2023-04-04T06:04:42"/>
        <d v="2023-04-04T06:49:39"/>
        <d v="2023-04-05T08:14:51"/>
        <d v="2023-04-05T09:14:28"/>
        <d v="2023-04-05T09:54:05"/>
        <d v="2023-04-05T10:43:22"/>
        <d v="2023-04-05T11:29:08"/>
        <d v="2023-04-05T12:32:20"/>
        <d v="2023-04-05T13:26:20"/>
        <d v="2023-04-05T14:05:07"/>
        <d v="2023-04-05T15:19:52"/>
        <d v="2023-04-05T16:05:33"/>
        <d v="2023-04-05T17:03:41"/>
        <d v="2023-04-05T17:52:58"/>
        <d v="2023-04-05T18:33:01"/>
        <d v="2023-04-05T19:16:17"/>
        <d v="2023-04-05T21:18:26"/>
        <d v="2023-04-05T22:00:59"/>
        <d v="2023-04-05T22:47:36"/>
        <d v="2023-04-05T23:36:02"/>
        <d v="2023-04-05T00:19:39"/>
        <d v="2023-04-05T01:13:41"/>
        <d v="2023-04-05T02:01:26"/>
        <d v="2023-04-05T02:43:43"/>
        <d v="2023-04-05T03:43:35"/>
        <d v="2023-04-05T04:26:07"/>
        <d v="2023-04-05T05:15:05"/>
        <d v="2023-04-05T06:02:38"/>
        <d v="2023-04-05T06:45:45"/>
        <d v="2023-04-06T07:39:05"/>
        <d v="2023-04-06T09:06:03"/>
        <d v="2023-04-06T09:57:47"/>
        <d v="2023-04-06T10:49:50"/>
        <d v="2023-04-06T11:38:31"/>
        <d v="2023-04-06T12:25:55"/>
        <d v="2023-04-06T13:00:11"/>
        <d v="2023-04-06T14:54:30"/>
        <d v="2023-04-06T15:23:37"/>
        <d v="2023-04-06T15:56:10"/>
        <d v="2023-04-06T17:24:30"/>
        <d v="2023-04-06T17:28:17"/>
        <d v="2023-04-06T18:11:26"/>
        <d v="2023-04-06T18:55:53"/>
        <d v="2023-04-06T20:25:22"/>
        <d v="2023-04-06T21:10:20"/>
        <d v="2023-04-06T21:53:50"/>
        <d v="2023-04-06T22:42:40"/>
        <d v="2023-04-06T23:37:08"/>
        <d v="2023-04-06T00:16:54"/>
        <d v="2023-04-06T00:22:14"/>
        <d v="2023-04-06T01:06:03"/>
        <d v="2023-04-06T01:52:33"/>
        <d v="2023-04-06T03:01:44"/>
        <d v="2023-04-06T03:47:23"/>
        <d v="2023-04-06T04:31:14"/>
        <d v="2023-04-06T05:28:02"/>
        <d v="2023-04-06T06:08:43"/>
        <d v="2023-04-06T06:47:28"/>
        <d v="2023-04-07T08:44:36"/>
        <d v="2023-04-07T09:27:43"/>
        <d v="2023-04-07T10:27:51"/>
        <d v="2023-04-07T12:21:03"/>
        <d v="2023-04-07T12:57:25"/>
        <d v="2023-04-07T13:29:56"/>
        <d v="2023-04-07T15:19:25"/>
        <d v="2023-04-07T15:49:10"/>
        <d v="2023-04-07T17:08:44"/>
        <d v="2023-04-07T17:57:40"/>
        <d v="2023-04-07T18:30:02"/>
        <d v="2023-04-07T21:36:00"/>
        <d v="2023-04-07T22:21:57"/>
        <d v="2023-04-07T23:06:24"/>
        <d v="2023-04-07T23:56:36"/>
        <d v="2023-04-07T00:42:17"/>
        <d v="2023-04-07T01:24:21"/>
        <d v="2023-04-07T02:28:50"/>
        <d v="2023-04-07T03:12:56"/>
        <d v="2023-04-07T03:59:07"/>
        <d v="2023-04-07T04:41:36"/>
        <d v="2023-04-07T05:29:20"/>
        <d v="2023-04-07T06:25:19"/>
        <d v="2023-04-08T07:16:36"/>
        <d v="2023-04-08T07:47:59"/>
        <d v="2023-04-08T08:32:25"/>
        <d v="2023-04-08T09:19:49"/>
        <d v="2023-04-08T10:54:51"/>
        <d v="2023-04-08T11:40:46"/>
        <d v="2023-04-08T12:27:20"/>
        <d v="2023-04-08T13:27:02"/>
        <d v="2023-04-08T14:13:44"/>
        <d v="2023-04-08T16:36:13"/>
        <d v="2023-04-08T17:58:45"/>
        <d v="2023-04-08T18:32:00"/>
        <d v="2023-04-08T21:07:41"/>
        <d v="2023-04-08T21:51:11"/>
        <d v="2023-04-08T23:00:06"/>
        <d v="2023-04-08T23:45:40"/>
        <d v="2023-04-08T00:41:42"/>
        <d v="2023-04-08T01:29:57"/>
        <d v="2023-04-08T02:14:21"/>
        <d v="2023-04-08T03:12:47"/>
        <d v="2023-04-08T04:13:20"/>
        <d v="2023-04-08T04:55:44"/>
        <d v="2023-04-08T06:01:05"/>
        <d v="2023-04-08T06:34:53"/>
        <d v="2023-04-09T07:32:44"/>
        <d v="2023-04-09T08:24:57"/>
        <d v="2023-04-09T09:08:53"/>
        <d v="2023-04-09T10:10:49"/>
        <d v="2023-04-09T11:02:24"/>
        <d v="2023-04-09T12:15:46"/>
        <d v="2023-04-09T12:58:21"/>
        <d v="2023-04-09T13:45:43"/>
        <d v="2023-04-09T14:25:59"/>
        <d v="2023-04-09T15:11:08"/>
        <d v="2023-04-10T09:16:40"/>
        <d v="2023-04-10T10:01:30"/>
        <d v="2023-04-10T10:50:54"/>
        <d v="2023-04-10T11:38:35"/>
        <d v="2023-04-10T12:50:30"/>
        <d v="2023-04-10T13:46:29"/>
        <d v="2023-04-10T14:29:00"/>
        <d v="2023-04-10T15:13:10"/>
        <d v="2023-04-10T16:08:16"/>
        <d v="2023-04-10T16:51:36"/>
        <d v="2023-04-10T18:11:58"/>
        <d v="2023-04-10T18:39:34"/>
        <d v="2023-04-10T20:50:04"/>
        <d v="2023-04-10T21:38:34"/>
        <d v="2023-04-10T22:21:15"/>
        <d v="2023-04-10T23:09:07"/>
        <d v="2023-04-10T23:54:41"/>
        <d v="2023-04-10T00:45:11"/>
        <d v="2023-04-10T01:21:29"/>
        <d v="2023-04-10T02:17:28"/>
        <d v="2023-04-10T03:23:01"/>
        <d v="2023-04-10T04:06:57"/>
        <d v="2023-04-10T04:47:07"/>
        <d v="2023-04-10T05:36:29"/>
        <d v="2023-04-10T06:21:03"/>
        <d v="2023-04-10T07:01:31"/>
        <d v="2023-04-11T08:10:51"/>
        <d v="2023-04-11T08:55:06"/>
        <d v="2023-04-11T09:45:28"/>
        <d v="2023-04-11T10:41:56"/>
        <d v="2023-04-11T11:22:49"/>
        <d v="2023-04-11T12:39:02"/>
        <d v="2023-04-11T13:22:26"/>
        <d v="2023-04-11T14:07:50"/>
        <d v="2023-04-11T21:20:45"/>
        <d v="2023-04-11T21:50:15"/>
        <d v="2023-04-11T22:38:24"/>
        <d v="2023-04-11T23:19:58"/>
        <d v="2023-04-11T00:12:51"/>
        <d v="2023-04-11T01:00:14"/>
        <d v="2023-04-11T01:50:36"/>
        <d v="2023-04-11T02:50:25"/>
        <d v="2023-04-11T04:40:13"/>
        <d v="2023-04-11T05:20:36"/>
        <d v="2023-04-11T06:08:51"/>
        <d v="2023-04-11T06:42:57"/>
        <d v="2023-04-12T07:35:33"/>
        <d v="2023-04-12T08:19:38"/>
        <d v="2023-04-12T09:04:44"/>
        <d v="2023-04-12T09:47:58"/>
        <d v="2023-04-12T10:38:40"/>
        <d v="2023-04-12T11:23:21"/>
        <d v="2023-04-12T12:46:44"/>
        <d v="2023-04-12T13:36:01"/>
        <d v="2023-04-12T14:21:08"/>
        <d v="2023-04-12T15:04:39"/>
        <d v="2023-04-12T15:55:44"/>
        <d v="2023-04-12T16:44:49"/>
        <d v="2023-04-12T17:24:31"/>
        <d v="2023-04-12T18:10:20"/>
        <d v="2023-04-12T19:17:32"/>
        <d v="2023-04-12T21:28:16"/>
        <d v="2023-04-12T22:11:04"/>
        <d v="2023-04-12T22:51:03"/>
        <d v="2023-04-12T23:35:49"/>
        <d v="2023-04-12T00:27:06"/>
        <d v="2023-04-12T01:38:09"/>
        <d v="2023-04-12T02:19:36"/>
        <d v="2023-04-12T03:03:14"/>
        <d v="2023-04-12T03:43:49"/>
        <d v="2023-04-12T04:42:07"/>
        <d v="2023-04-12T05:26:12"/>
        <d v="2023-04-12T06:11:48"/>
        <d v="2023-04-12T06:51:19"/>
        <d v="2023-04-13T07:53:40"/>
        <d v="2023-04-13T08:42:48"/>
        <d v="2023-04-13T09:22:45"/>
        <d v="2023-04-13T10:13:05"/>
        <d v="2023-04-13T11:21:41"/>
        <d v="2023-04-13T12:06:05"/>
        <d v="2023-04-13T12:52:13"/>
        <d v="2023-04-13T13:35:23"/>
        <d v="2023-04-13T14:25:45"/>
        <d v="2023-04-13T15:11:22"/>
        <d v="2023-04-13T15:54:40"/>
        <d v="2023-04-13T16:46:54"/>
        <d v="2023-04-13T17:36:00"/>
        <d v="2023-04-13T18:15:29"/>
        <d v="2023-04-13T20:36:52"/>
        <d v="2023-04-13T21:20:15"/>
        <d v="2023-04-13T22:47:05"/>
        <d v="2023-04-13T23:22:23"/>
        <d v="2023-04-13T00:06:10"/>
        <d v="2023-04-13T00:59:05"/>
        <d v="2023-04-13T01:59:30"/>
        <d v="2023-04-13T03:02:31"/>
        <d v="2023-04-13T03:25:04"/>
        <d v="2023-04-13T04:09:13"/>
        <d v="2023-04-13T04:59:48"/>
        <d v="2023-04-13T05:40:35"/>
        <d v="2023-04-13T06:21:27"/>
        <d v="2023-04-14T07:09:18"/>
        <d v="2023-04-14T08:04:52"/>
        <d v="2023-04-14T09:08:04"/>
        <d v="2023-04-14T09:36:45"/>
        <d v="2023-04-14T10:25:18"/>
        <d v="2023-04-14T11:13:21"/>
        <d v="2023-04-14T12:00:43"/>
        <d v="2023-04-14T12:54:47"/>
        <d v="2023-04-14T14:05:38"/>
        <d v="2023-04-14T15:20:31"/>
        <d v="2023-04-14T16:35:06"/>
        <d v="2023-04-14T17:11:38"/>
        <d v="2023-04-14T18:15:51"/>
        <d v="2023-04-14T18:56:35"/>
        <d v="2023-04-14T21:10:11"/>
        <d v="2023-04-14T21:51:44"/>
        <d v="2023-04-14T23:00:09"/>
        <d v="2023-04-14T23:28:18"/>
        <d v="2023-04-14T00:18:39"/>
        <d v="2023-04-14T01:07:21"/>
        <d v="2023-04-14T01:48:53"/>
        <d v="2023-04-14T03:23:46"/>
        <d v="2023-04-14T03:40:25"/>
        <d v="2023-04-14T04:24:14"/>
        <d v="2023-04-14T05:26:10"/>
        <d v="2023-04-14T05:52:16"/>
        <d v="2023-04-14T06:37:54"/>
        <d v="2023-04-15T07:22:07"/>
        <d v="2023-04-15T08:06:05"/>
        <d v="2023-04-15T08:50:40"/>
        <d v="2023-04-15T10:20:44"/>
        <d v="2023-04-15T11:06:28"/>
        <d v="2023-04-15T11:51:15"/>
        <d v="2023-04-15T12:37:28"/>
        <d v="2023-04-15T13:17:02"/>
        <d v="2023-04-15T14:03:08"/>
        <d v="2023-04-15T14:45:37"/>
        <d v="2023-04-15T15:31:10"/>
        <d v="2023-04-15T16:46:59"/>
        <d v="2023-04-15T17:35:11"/>
        <d v="2023-04-15T18:18:46"/>
        <d v="2023-04-15T21:18:46"/>
        <d v="2023-04-15T21:52:51"/>
        <d v="2023-04-15T22:38:52"/>
        <d v="2023-04-15T23:31:44"/>
        <d v="2023-04-15T00:18:37"/>
        <d v="2023-04-15T01:02:24"/>
        <d v="2023-04-15T01:58:49"/>
        <d v="2023-04-15T04:58:44"/>
        <d v="2023-04-15T05:07:05"/>
        <d v="2023-04-15T05:36:17"/>
        <d v="2023-04-15T08:25:50"/>
        <d v="2023-04-16T09:08:08"/>
        <d v="2023-04-16T09:52:04"/>
        <d v="2023-04-16T10:40:01"/>
        <d v="2023-04-16T11:25:21"/>
        <d v="2023-04-16T12:07:02"/>
        <d v="2023-04-16T13:24:44"/>
        <d v="2023-04-16T14:10:54"/>
        <d v="2023-04-16T14:54:19"/>
        <d v="2023-04-16T15:36:33"/>
        <d v="2023-04-16T16:36:18"/>
        <d v="2023-04-16T17:55:43"/>
        <d v="2023-04-16T17:58:11"/>
        <d v="2023-04-16T18:35:43"/>
        <d v="2023-04-16T21:09:44"/>
        <d v="2023-04-16T21:57:51"/>
        <d v="2023-04-16T22:40:11"/>
        <d v="2023-04-16T23:24:24"/>
        <d v="2023-04-16T00:22:03"/>
        <d v="2023-04-16T01:07:57"/>
        <d v="2023-04-16T01:43:53"/>
        <d v="2023-04-16T02:26:40"/>
        <d v="2023-04-16T03:21:19"/>
        <d v="2023-04-16T03:57:33"/>
        <d v="2023-04-16T04:49:08"/>
        <d v="2023-04-16T05:40:55"/>
        <d v="2023-04-16T06:20:27"/>
        <d v="2023-04-17T07:07:56"/>
        <d v="2023-04-17T07:50:26"/>
        <d v="2023-04-17T08:35:12"/>
        <d v="2023-04-17T10:20:56"/>
        <d v="2023-04-17T11:03:51"/>
        <d v="2023-04-17T11:50:14"/>
        <d v="2023-04-17T12:25:30"/>
        <d v="2023-04-17T13:24:07"/>
        <d v="2023-04-17T14:10:39"/>
        <d v="2023-04-17T14:58:31"/>
        <d v="2023-04-17T15:44:23"/>
        <d v="2023-04-17T16:28:50"/>
        <d v="2023-04-17T17:12:28"/>
        <d v="2023-04-17T17:57:15"/>
        <d v="2023-04-17T02:13:51"/>
        <d v="2023-04-17T03:01:43"/>
        <d v="2023-04-17T03:44:32"/>
        <d v="2023-04-17T04:28:09"/>
        <d v="2023-04-18T13:22:08"/>
        <d v="2023-04-18T14:01:53"/>
        <d v="2023-04-18T14:50:11"/>
        <d v="2023-04-18T20:46:14"/>
        <d v="2023-04-18T21:37:54"/>
        <d v="2023-04-18T22:27:27"/>
        <d v="2023-04-18T23:38:41"/>
        <d v="2023-04-18T00:27:27"/>
        <d v="2023-04-18T01:06:17"/>
        <d v="2023-04-18T02:41:27"/>
        <d v="2023-04-18T03:25:37"/>
        <d v="2023-04-18T04:11:46"/>
        <d v="2023-04-18T04:54:56"/>
        <d v="2023-04-18T05:46:33"/>
        <d v="2023-04-18T06:30:44"/>
        <d v="2023-04-18T07:49:35"/>
        <d v="2023-04-19T08:37:50"/>
        <d v="2023-04-19T09:01:30"/>
        <d v="2023-04-19T10:33:46"/>
        <d v="2023-04-19T12:46:50"/>
        <d v="2023-04-19T14:57:33"/>
        <d v="2023-04-19T15:14:09"/>
        <d v="2023-04-19T15:51:17"/>
        <d v="2023-04-19T16:56:52"/>
        <d v="2023-04-19T18:22:29"/>
        <d v="2023-04-19T18:31:56"/>
        <d v="2023-04-19T20:55:16"/>
        <d v="2023-04-19T21:40:43"/>
        <d v="2023-04-19T22:36:23"/>
        <d v="2023-04-19T23:27:37"/>
        <d v="2023-04-19T00:09:18"/>
        <d v="2023-04-19T00:56:09"/>
        <d v="2023-04-19T01:43:37"/>
        <d v="2023-04-20T09:12:41"/>
        <d v="2023-04-20T09:13:25"/>
        <d v="2023-04-20T09:14:11"/>
        <d v="2023-04-20T09:54:19"/>
        <d v="2023-04-20T10:37:31"/>
        <d v="2023-04-20T11:22:47"/>
        <d v="2023-04-20T12:06:30"/>
        <d v="2023-04-20T14:03:45"/>
        <d v="2023-04-20T14:55:14"/>
        <d v="2023-04-20T15:59:17"/>
        <d v="2023-04-20T16:52:24"/>
        <d v="2023-04-20T17:42:23"/>
        <d v="2023-04-21T08:08:07"/>
        <d v="2023-04-21T08:40:38"/>
        <d v="2023-04-21T09:25:25"/>
        <d v="2023-04-21T10:19:19"/>
        <d v="2023-04-21T12:09:15"/>
        <d v="2023-04-21T12:09:47"/>
        <d v="2023-04-21T12:46:19"/>
        <d v="2023-04-21T13:51:30"/>
        <d v="2023-04-21T14:39:25"/>
        <d v="2023-04-21T15:24:58"/>
        <d v="2023-04-21T16:09:39"/>
        <d v="2023-04-21T16:51:26"/>
        <d v="2023-04-25T08:07:16"/>
        <d v="2023-04-25T08:59:37"/>
        <d v="2023-04-25T09:47:24"/>
        <d v="2023-04-25T10:33:41"/>
        <d v="2023-04-25T11:52:27"/>
        <d v="2023-04-25T12:30:07"/>
        <d v="2023-04-25T14:08:32"/>
        <d v="2023-04-25T14:09:05"/>
        <d v="2023-04-25T14:42:08"/>
        <d v="2023-04-25T15:26:05"/>
        <d v="2023-04-25T16:12:41"/>
        <d v="2023-04-25T17:21:17"/>
        <d v="2023-04-27T08:25:30"/>
        <d v="2023-04-27T09:09:04"/>
        <d v="2023-04-27T09:53:16"/>
        <d v="2023-04-27T10:39:09"/>
        <d v="2023-04-27T11:26:52"/>
        <d v="2023-04-27T12:16:00"/>
        <d v="2023-04-27T13:06:47"/>
        <d v="2023-04-27T13:50:59"/>
        <d v="2023-04-27T14:43:19"/>
        <d v="2023-04-27T15:27:05"/>
        <d v="2023-04-27T16:21:54"/>
        <d v="2023-04-27T17:02:13"/>
        <d v="2023-04-27T17:51:48"/>
        <d v="2023-04-27T18:35:03"/>
        <d v="2023-04-27T20:40:39"/>
        <d v="2023-04-27T22:36:55"/>
        <d v="2023-04-27T23:52:23"/>
        <d v="2023-04-27T00:18:16"/>
        <d v="2023-04-27T02:31:25"/>
        <d v="2023-04-27T03:39:36"/>
        <d v="2023-04-27T04:10:03"/>
        <d v="2023-04-27T05:19:35"/>
        <d v="2023-04-27T07:32:00"/>
        <d v="2023-04-28T08:22:34"/>
        <d v="2023-04-28T09:05:28"/>
        <d v="2023-04-28T12:15:44"/>
        <d v="2023-04-28T12:59:23"/>
        <d v="2023-05-02T21:10:08"/>
        <d v="2023-05-02T23:27:37"/>
        <d v="2023-05-02T00:12:48"/>
        <d v="2023-05-02T01:01:27"/>
        <d v="2023-05-02T01:45:51"/>
        <d v="2023-05-02T02:30:28"/>
        <d v="2023-05-02T03:19:57"/>
        <d v="2023-05-02T04:12:40"/>
        <d v="2023-05-02T04:56:59"/>
        <d v="2023-05-02T05:42:34"/>
        <d v="2023-05-02T05:46:44"/>
        <d v="2023-05-02T06:35:45"/>
        <d v="2023-05-03T08:49:16"/>
        <d v="2023-05-03T09:28:55"/>
        <d v="2023-05-03T11:28:41"/>
        <d v="2023-05-03T11:29:39"/>
        <d v="2023-05-03T12:03:55"/>
        <d v="2023-05-03T12:56:58"/>
        <d v="2023-05-03T13:47:37"/>
        <d v="2023-05-03T15:10:35"/>
        <d v="2023-05-03T15:11:10"/>
        <d v="2023-05-03T16:01:04"/>
        <d v="2023-05-03T16:42:22"/>
        <d v="2023-05-03T17:58:25"/>
        <d v="2023-05-03T18:12:41"/>
        <d v="2023-05-03T18:54:12"/>
        <d v="2023-05-03T20:27:12"/>
        <d v="2023-05-03T21:10:53"/>
        <d v="2023-05-03T21:54:44"/>
        <d v="2023-05-03T22:50:19"/>
        <d v="2023-05-03T23:34:25"/>
        <d v="2023-05-03T00:26:25"/>
        <d v="2023-05-03T01:12:27"/>
        <d v="2023-05-03T02:05:03"/>
        <d v="2023-05-03T06:53:28"/>
        <d v="2023-05-04T07:41:33"/>
        <d v="2023-05-04T08:26:18"/>
        <d v="2023-05-04T09:43:10"/>
        <d v="2023-05-04T11:29:26"/>
        <d v="2023-05-04T12:08:22"/>
        <d v="2023-05-04T12:49:12"/>
        <d v="2023-05-04T13:40:48"/>
        <d v="2023-05-04T14:40:27"/>
        <d v="2023-05-04T15:29:09"/>
        <d v="2023-05-04T16:03:30"/>
        <d v="2023-05-04T17:12:23"/>
        <d v="2023-05-04T17:45:54"/>
        <d v="2023-05-04T18:36:55"/>
        <d v="2023-05-04T19:14:50"/>
        <d v="2023-05-09T11:56:05"/>
        <d v="2023-05-09T14:00:29"/>
        <d v="2023-05-09T16:31:50"/>
        <d v="2023-05-09T16:56:52"/>
        <d v="2023-05-09T17:46:39"/>
        <d v="2023-05-09T19:23:47"/>
        <d v="2023-05-09T21:17:44"/>
        <d v="2023-05-09T22:11:22"/>
        <d v="2023-05-09T23:04:44"/>
        <d v="2023-05-09T23:55:34"/>
        <d v="2023-05-09T00:48:32"/>
        <d v="2023-05-09T01:43:16"/>
        <d v="2023-05-09T02:37:49"/>
        <d v="2023-05-09T04:31:58"/>
        <d v="2023-05-09T05:29:36"/>
        <d v="2023-05-09T06:02:09"/>
        <d v="2023-05-09T06:41:50"/>
        <d v="2023-05-10T07:40:38"/>
        <d v="2023-05-10T08:23:07"/>
        <d v="2023-05-10T10:17:30"/>
        <d v="2023-05-10T11:47:46"/>
        <d v="2023-05-10T12:40:16"/>
        <d v="2023-05-10T13:34:58"/>
        <d v="2023-05-10T14:21:04"/>
        <d v="2023-05-10T15:07:51"/>
        <d v="2023-05-10T17:19:06"/>
        <d v="2023-05-10T18:12:19"/>
        <d v="2023-05-10T19:20:05"/>
        <d v="2023-05-10T21:01:37"/>
        <d v="2023-05-10T21:50:04"/>
        <d v="2023-05-10T23:30:24"/>
        <d v="2023-05-10T00:29:49"/>
        <d v="2023-05-10T01:16:45"/>
        <d v="2023-05-10T02:16:18"/>
        <d v="2023-05-10T03:10:50"/>
        <d v="2023-05-10T06:08:59"/>
        <d v="2023-05-10T06:57:27"/>
        <d v="2023-05-11T07:39:25"/>
        <d v="2023-05-11T08:39:02"/>
        <d v="2023-05-11T09:30:26"/>
        <d v="2023-05-11T10:29:43"/>
        <d v="2023-05-11T12:13:45"/>
        <d v="2023-05-11T13:00:49"/>
        <d v="2023-05-11T14:17:51"/>
        <d v="2023-05-11T15:17:08"/>
        <d v="2023-05-11T16:27:28"/>
        <d v="2023-05-11T17:56:14"/>
        <d v="2023-05-11T18:54:21"/>
        <d v="2023-05-11T21:28:34"/>
        <d v="2023-05-11T22:12:14"/>
        <d v="2023-05-11T00:04:49"/>
        <d v="2023-05-11T00:39:51"/>
        <d v="2023-05-11T01:44:39"/>
        <d v="2023-05-11T02:34:35"/>
        <d v="2023-05-11T03:55:07"/>
        <d v="2023-05-11T05:39:38"/>
        <d v="2023-05-11T05:53:53"/>
        <d v="2023-05-11T07:00:31"/>
        <d v="2023-05-12T08:29:31"/>
        <d v="2023-05-12T09:32:59"/>
        <d v="2023-05-12T10:43:31"/>
        <d v="2023-05-12T11:26:01"/>
        <d v="2023-05-12T12:21:01"/>
        <d v="2023-05-12T13:18:05"/>
        <d v="2023-05-12T15:10:11"/>
        <d v="2023-05-12T16:02:02"/>
        <d v="2023-05-12T16:30:20"/>
        <d v="2023-05-12T17:14:45"/>
        <d v="2023-05-12T18:19:08"/>
        <d v="2023-05-12T20:08:46"/>
        <d v="2023-05-12T20:58:27"/>
        <d v="2023-05-12T22:10:01"/>
        <d v="2023-05-12T22:55:26"/>
        <d v="2023-05-12T23:47:17"/>
        <d v="2023-05-12T01:05:33"/>
        <d v="2023-05-12T02:19:33"/>
        <d v="2023-05-12T03:12:27"/>
        <d v="2023-05-12T04:02:00"/>
        <d v="2023-05-12T05:57:05"/>
        <d v="2023-05-12T06:45:24"/>
        <d v="2023-05-13T07:51:43"/>
        <d v="2023-05-13T09:46:28"/>
        <d v="2023-05-13T10:47:27"/>
        <d v="2023-05-13T11:33:32"/>
        <d v="2023-05-13T12:28:14"/>
        <d v="2023-05-13T13:45:52"/>
        <d v="2023-05-13T14:32:57"/>
        <d v="2023-05-13T16:06:09"/>
        <d v="2023-05-13T17:13:06"/>
        <d v="2023-05-15T09:36:52"/>
        <d v="2023-05-15T10:29:22"/>
        <d v="2023-05-15T12:22:42"/>
        <d v="2023-05-15T13:19:40"/>
        <d v="2023-05-15T14:14:58"/>
        <d v="2023-05-15T15:19:07"/>
        <d v="2023-05-15T16:12:29"/>
        <d v="2023-05-15T17:19:57"/>
        <d v="2023-05-15T18:16:47"/>
        <d v="2023-05-15T19:00:50"/>
        <d v="2023-05-15T20:58:26"/>
        <d v="2023-05-15T21:56:13"/>
        <d v="2023-05-15T23:19:13"/>
        <d v="2023-05-15T00:07:45"/>
        <d v="2023-05-15T01:01:08"/>
        <d v="2023-05-15T02:25:05"/>
        <d v="2023-05-15T03:25:05"/>
        <d v="2023-05-15T04:02:37"/>
        <d v="2023-05-15T04:57:43"/>
        <d v="2023-05-15T05:34:55"/>
        <d v="2023-05-15T06:24:34"/>
        <d v="2023-05-16T07:49:00"/>
        <d v="2023-05-16T09:35:01"/>
        <d v="2023-05-16T10:14:57"/>
        <d v="2023-05-16T11:31:16"/>
        <d v="2023-05-16T12:44:09"/>
        <d v="2023-05-16T13:38:10"/>
        <d v="2023-05-16T15:04:34"/>
        <d v="2023-05-16T15:43:14"/>
        <d v="2023-05-16T16:35:49"/>
        <d v="2023-05-16T17:18:09"/>
        <d v="2023-05-16T18:37:20"/>
        <d v="2023-05-16T18:51:06"/>
        <d v="2023-05-16T22:00:08"/>
        <d v="2023-05-16T22:35:25"/>
        <d v="2023-05-16T23:22:16"/>
        <d v="2023-05-16T00:09:14"/>
        <d v="2023-05-16T00:54:52"/>
        <d v="2023-05-16T01:45:42"/>
        <d v="2023-05-16T03:07:45"/>
        <d v="2023-05-16T04:21:17"/>
        <d v="2023-05-16T04:41:17"/>
        <d v="2023-05-16T05:32:41"/>
        <d v="2023-05-16T06:20:16"/>
        <d v="2023-05-17T07:44:13"/>
        <d v="2023-05-17T08:52:37"/>
        <d v="2023-05-17T09:42:38"/>
        <d v="2023-05-17T10:32:11"/>
        <d v="2023-05-17T11:18:53"/>
        <d v="2023-05-17T11:37:40"/>
        <d v="2023-05-17T12:04:38"/>
        <d v="2023-05-17T12:57:54"/>
        <d v="2023-05-17T14:33:23"/>
        <d v="2023-05-17T17:13:41"/>
        <d v="2023-05-17T17:46:33"/>
        <d v="2023-05-17T18:31:54"/>
        <d v="2023-05-17T19:28:58"/>
        <d v="2023-05-17T20:33:25"/>
        <d v="2023-05-17T22:53:05"/>
        <d v="2023-05-17T23:39:27"/>
        <d v="2023-05-17T00:33:55"/>
        <d v="2023-05-17T01:14:56"/>
        <d v="2023-05-17T02:42:20"/>
        <d v="2023-05-17T04:25:34"/>
        <d v="2023-05-17T05:04:41"/>
        <d v="2023-05-17T05:48:45"/>
        <d v="2023-05-17T06:41:59"/>
        <d v="2023-05-18T07:55:28"/>
        <d v="2023-05-18T09:56:50"/>
        <d v="2023-05-18T10:32:29"/>
        <d v="2023-05-18T11:39:13"/>
        <d v="2023-05-18T12:13:52"/>
        <d v="2023-05-18T12:57:32"/>
        <d v="2023-05-18T14:22:13"/>
        <d v="2023-05-18T15:37:45"/>
        <d v="2023-05-18T16:40:30"/>
        <d v="2023-05-18T17:19:30"/>
        <d v="2023-05-18T18:46:14"/>
        <d v="2023-05-18T20:09:05"/>
        <d v="2023-05-18T20:34:30"/>
        <d v="2023-05-18T22:18:46"/>
        <d v="2023-05-18T23:43:31"/>
        <d v="2023-05-18T00:47:34"/>
        <d v="2023-05-18T01:17:13"/>
        <d v="2023-05-18T01:21:31"/>
        <d v="2023-05-18T02:54:28"/>
        <d v="2023-05-18T04:31:35"/>
        <d v="2023-05-18T05:51:24"/>
        <d v="2023-05-18T06:33:44"/>
        <d v="2023-05-19T17:46:11"/>
        <d v="2023-05-19T17:50:24"/>
        <d v="2023-05-19T18:32:18"/>
        <d v="2023-05-19T18:42:10"/>
        <d v="2023-05-19T19:31:25"/>
        <d v="2023-05-19T20:28:34"/>
        <d v="2023-05-19T21:09:49"/>
        <d v="2023-05-19T22:46:32"/>
        <d v="2023-05-19T23:32:05"/>
        <d v="2023-05-19T00:21:32"/>
        <d v="2023-05-19T01:04:40"/>
        <d v="2023-05-19T01:55:22"/>
        <d v="2023-05-19T03:26:27"/>
        <d v="2023-05-19T04:14:48"/>
        <d v="2023-05-19T05:20:20"/>
        <d v="2023-05-22T09:03:05"/>
        <d v="2023-05-22T09:56:39"/>
        <d v="2023-05-22T10:41:10"/>
        <d v="2023-05-22T11:36:06"/>
        <d v="2023-05-22T13:54:43"/>
        <d v="2023-05-22T14:30:20"/>
        <d v="2023-05-22T15:24:57"/>
        <d v="2023-05-22T16:07:34"/>
        <d v="2023-05-22T16:55:58"/>
        <d v="2023-05-22T18:02:28"/>
        <d v="2023-05-22T19:15:50"/>
        <d v="2023-05-22T20:10:12"/>
        <d v="2023-05-22T20:57:46"/>
        <d v="2023-05-22T21:59:04"/>
        <d v="2023-05-22T22:57:11"/>
        <d v="2023-05-22T23:52:32"/>
        <d v="2023-05-22T00:43:17"/>
        <d v="2023-05-22T02:36:34"/>
        <d v="2023-05-22T03:29:50"/>
        <d v="2023-05-22T04:31:05"/>
        <d v="2023-05-22T05:16:45"/>
        <d v="2023-05-22T06:05:46"/>
        <d v="2023-05-22T06:49:39"/>
        <d v="2023-05-23T07:38:21"/>
        <d v="2023-05-23T09:41:44"/>
        <d v="2023-05-23T10:30:42"/>
        <d v="2023-05-23T11:21:20"/>
        <d v="2023-05-23T12:02:32"/>
        <d v="2023-05-23T13:13:43"/>
        <d v="2023-05-23T13:53:40"/>
        <d v="2023-05-23T14:47:46"/>
        <d v="2023-05-23T16:26:40"/>
        <d v="2023-05-23T17:12:31"/>
        <d v="2023-05-23T18:16:16"/>
        <d v="2023-05-23T19:12:11"/>
        <d v="2023-05-23T19:56:46"/>
        <d v="2023-05-23T21:17:34"/>
        <d v="2023-05-23T21:59:32"/>
        <d v="2023-05-23T01:09:37"/>
      </sharedItems>
      <fieldGroup par="23" base="0">
        <rangePr groupBy="months" startDate="2022-06-14T01:21:35" endDate="2023-05-23T21:59:32"/>
        <groupItems count="14">
          <s v="&lt;6/1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3/2023"/>
        </groupItems>
      </fieldGroup>
    </cacheField>
    <cacheField name="Deno" numFmtId="0">
      <sharedItems/>
    </cacheField>
    <cacheField name="Network No." numFmtId="0">
      <sharedItems containsSemiMixedTypes="0" containsString="0" containsNumber="1" containsInteger="1" minValue="40036161" maxValue="40039201"/>
    </cacheField>
    <cacheField name="Machine" numFmtId="0">
      <sharedItems/>
    </cacheField>
    <cacheField name="Printer " numFmtId="0">
      <sharedItems/>
    </cacheField>
    <cacheField name="Shift" numFmtId="0">
      <sharedItems count="2">
        <s v="A"/>
        <s v="C"/>
      </sharedItems>
    </cacheField>
    <cacheField name="Batch No" numFmtId="0">
      <sharedItems containsSemiMixedTypes="0" containsString="0" containsNumber="1" containsInteger="1" minValue="0" maxValue="2886"/>
    </cacheField>
    <cacheField name="Inspection Total" numFmtId="164">
      <sharedItems containsSemiMixedTypes="0" containsString="0" containsNumber="1" containsInteger="1" minValue="-65939" maxValue="6127"/>
    </cacheField>
    <cacheField name="Notasave Sheet Counter" numFmtId="164">
      <sharedItems containsSemiMixedTypes="0" containsString="0" containsNumber="1" containsInteger="1" minValue="0" maxValue="89951"/>
    </cacheField>
    <cacheField name="Waste (Before Impression)" numFmtId="164">
      <sharedItems containsString="0" containsBlank="1" containsNumber="1" containsInteger="1" minValue="0" maxValue="290"/>
    </cacheField>
    <cacheField name="Waste (After Impression)2" numFmtId="164">
      <sharedItems containsString="0" containsBlank="1" containsNumber="1" containsInteger="1" minValue="0" maxValue="95"/>
    </cacheField>
    <cacheField name="Waste TOTAL" numFmtId="164">
      <sharedItems containsMixedTypes="1" containsNumber="1" containsInteger="1" minValue="0" maxValue="290"/>
    </cacheField>
    <cacheField name="Sheets Rerun" numFmtId="164">
      <sharedItems containsString="0" containsBlank="1" containsNumber="1" containsInteger="1" minValue="0" maxValue="3"/>
    </cacheField>
    <cacheField name="Notasave Error" numFmtId="164">
      <sharedItems containsSemiMixedTypes="0" containsString="0" containsNumber="1" containsInteger="1" minValue="-3752" maxValue="14486"/>
    </cacheField>
    <cacheField name="Total" numFmtId="164">
      <sharedItems containsMixedTypes="1" containsNumber="1" containsInteger="1" minValue="-65939" maxValue="6332"/>
    </cacheField>
    <cacheField name="Balanced" numFmtId="164">
      <sharedItems containsMixedTypes="1" containsNumber="1" containsInteger="1" minValue="0" maxValue="0"/>
    </cacheField>
    <cacheField name="DI Reason" numFmtId="0">
      <sharedItems containsBlank="1" containsMixedTypes="1" containsNumber="1" containsInteger="1" minValue="-42" maxValue="36"/>
    </cacheField>
    <cacheField name="DI DIFF" numFmtId="0">
      <sharedItems containsMixedTypes="1" containsNumber="1" containsInteger="1" minValue="-71939" maxValue="332"/>
    </cacheField>
    <cacheField name="ConcatSearch" numFmtId="0">
      <sharedItems/>
    </cacheField>
    <cacheField name="NO" numFmtId="0">
      <sharedItems containsSemiMixedTypes="0" containsString="0" containsNumber="1" containsInteger="1" minValue="-1" maxValue="4676"/>
    </cacheField>
    <cacheField name="DATE INT" numFmtId="14">
      <sharedItems containsDate="1" containsMixedTypes="1" minDate="2022-04-01T00:00:00" maxDate="2023-05-24T00:00:00" count="293">
        <e v="#VALUE!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8T00:00:00"/>
        <d v="2022-08-09T00:00:00"/>
        <d v="2022-08-10T00:00:00"/>
        <d v="2022-08-11T00:00:00"/>
        <d v="2022-08-12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6T00:00:00"/>
        <d v="2022-09-07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10-08T00:00:00"/>
        <d v="2022-10-09T00:00:00"/>
        <d v="2022-10-10T00:00:00"/>
        <d v="2022-10-11T00:00:00"/>
        <d v="2022-10-14T00:00:00"/>
        <d v="2022-10-17T00:00:00"/>
        <d v="2022-10-18T00:00:00"/>
        <d v="2022-10-19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2T00:00:00"/>
        <d v="2022-12-13T00:00:00"/>
        <d v="2022-12-14T00:00:00"/>
        <d v="2022-12-15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5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6T00:00:00"/>
        <d v="2023-03-17T00:00:00"/>
        <d v="2023-03-18T00:00:00"/>
        <d v="2023-03-20T00:00:00"/>
        <d v="2023-03-21T00:00:00"/>
        <d v="2023-03-22T00:00:00"/>
        <d v="2023-03-23T00:00:00"/>
        <d v="2023-03-24T00:00:00"/>
        <d v="2023-03-25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27T00:00:00"/>
        <d v="2023-04-28T00:00:00"/>
        <d v="2023-04-29T00:00:00"/>
        <d v="2023-05-01T00:00:00"/>
        <d v="2023-05-02T00:00:00"/>
        <d v="2023-05-03T00:00:00"/>
        <d v="2023-05-04T00:00:00"/>
        <d v="2023-01-18T00:00:00" u="1"/>
        <d v="2022-04-20T00:00:00" u="1"/>
        <d v="2022-11-09T00:00:00" u="1"/>
        <d v="2023-04-20T00:00:00" u="1"/>
        <d v="2023-01-14T00:00:00" u="1"/>
        <d v="2023-04-16T00:00:00" u="1"/>
        <d v="2022-10-20T00:00:00" u="1"/>
        <d v="2023-01-10T00:00:00" u="1"/>
        <d v="2022-04-12T00:00:00" u="1"/>
        <d v="2023-01-06T00:00:00" u="1"/>
        <d v="2022-04-08T00:00:00" u="1"/>
        <d v="2022-10-12T00:00:00" u="1"/>
        <d v="2022-04-04T00:00:00" u="1"/>
        <d v="2022-09-27T00:00:00" u="1"/>
        <d v="2022-09-23T00:00:00" u="1"/>
        <d v="2022-10-04T00:00:00" u="1"/>
        <d v="2023-03-15T00:00:00" u="1"/>
        <d v="2022-12-21T00:00:00" u="1"/>
        <d v="2023-03-11T00:00:00" u="1"/>
        <d v="2023-02-26T00:00:00" u="1"/>
        <d v="2022-11-28T00:00:00" u="1"/>
        <d v="2023-02-18T00:00:00" u="1"/>
        <d v="2022-05-20T00:00:00" u="1"/>
        <d v="2022-11-24T00:00:00" u="1"/>
        <d v="2023-02-14T00:00:00" u="1"/>
        <d v="2022-05-16T00:00:00" u="1"/>
        <d v="2023-05-16T00:00:00" u="1"/>
        <d v="2023-02-10T00:00:00" u="1"/>
        <d v="2022-05-12T00:00:00" u="1"/>
        <d v="2023-05-12T00:00:00" u="1"/>
        <d v="2022-04-27T00:00:00" u="1"/>
        <d v="2022-11-16T00:00:00" u="1"/>
        <d v="2022-11-12T00:00:00" u="1"/>
        <d v="2023-01-17T00:00:00" u="1"/>
        <d v="2022-04-19T00:00:00" u="1"/>
        <d v="2022-11-08T00:00:00" u="1"/>
        <d v="2023-04-19T00:00:00" u="1"/>
        <d v="2023-01-13T00:00:00" u="1"/>
        <d v="2022-04-15T00:00:00" u="1"/>
        <d v="2023-04-15T00:00:00" u="1"/>
        <d v="2023-01-09T00:00:00" u="1"/>
        <d v="2022-04-11T00:00:00" u="1"/>
        <d v="2023-03-26T00:00:00" u="1"/>
        <d v="2023-01-05T00:00:00" u="1"/>
        <d v="2022-04-07T00:00:00" u="1"/>
        <d v="2022-09-30T00:00:00" u="1"/>
        <d v="2022-04-03T00:00:00" u="1"/>
        <d v="2022-10-07T00:00:00" u="1"/>
        <d v="2022-09-22T00:00:00" u="1"/>
        <d v="2022-10-03T00:00:00" u="1"/>
        <d v="2023-03-14T00:00:00" u="1"/>
        <d v="2022-12-20T00:00:00" u="1"/>
        <d v="2023-05-23T00:00:00" u="1"/>
        <d v="2022-11-27T00:00:00" u="1"/>
        <d v="2022-05-19T00:00:00" u="1"/>
        <d v="2023-05-19T00:00:00" u="1"/>
        <d v="2022-11-23T00:00:00" u="1"/>
        <d v="2023-02-13T00:00:00" u="1"/>
        <d v="2023-05-15T00:00:00" u="1"/>
        <d v="2022-08-17T00:00:00" u="1"/>
        <d v="2023-02-09T00:00:00" u="1"/>
        <d v="2022-05-11T00:00:00" u="1"/>
        <d v="2023-05-11T00:00:00" u="1"/>
        <d v="2022-08-13T00:00:00" u="1"/>
        <d v="2022-04-26T00:00:00" u="1"/>
        <d v="2022-04-22T00:00:00" u="1"/>
        <d v="2022-11-11T00:00:00" u="1"/>
        <d v="2023-01-16T00:00:00" u="1"/>
        <d v="2022-04-18T00:00:00" u="1"/>
        <d v="2022-11-07T00:00:00" u="1"/>
        <d v="2023-01-12T00:00:00" u="1"/>
        <d v="2023-01-08T00:00:00" u="1"/>
        <d v="2022-04-10T00:00:00" u="1"/>
        <d v="2022-04-06T00:00:00" u="1"/>
        <d v="2022-09-29T00:00:00" u="1"/>
        <d v="2022-04-02T00:00:00" u="1"/>
        <d v="2022-10-06T00:00:00" u="1"/>
        <d v="2022-09-21T00:00:00" u="1"/>
        <d v="2022-10-02T00:00:00" u="1"/>
        <d v="2023-03-13T00:00:00" u="1"/>
        <d v="2022-05-26T00:00:00" u="1"/>
        <d v="2023-03-05T00:00:00" u="1"/>
        <d v="2022-11-30T00:00:00" u="1"/>
        <d v="2022-09-09T00:00:00" u="1"/>
        <d v="2022-05-22T00:00:00" u="1"/>
        <d v="2022-12-11T00:00:00" u="1"/>
        <d v="2023-05-22T00:00:00" u="1"/>
        <d v="2022-11-26T00:00:00" u="1"/>
        <d v="2022-09-05T00:00:00" u="1"/>
        <d v="2022-05-18T00:00:00" u="1"/>
        <d v="2023-05-18T00:00:00" u="1"/>
        <d v="2022-11-22T00:00:00" u="1"/>
        <d v="2023-02-12T00:00:00" u="1"/>
        <d v="2022-08-16T00:00:00" u="1"/>
        <d v="2023-02-08T00:00:00" u="1"/>
        <d v="2022-05-10T00:00:00" u="1"/>
        <d v="2023-05-10T00:00:00" u="1"/>
        <d v="2022-04-25T00:00:00" u="1"/>
        <d v="2022-11-14T00:00:00" u="1"/>
        <d v="2023-04-25T00:00:00" u="1"/>
        <d v="2022-04-21T00:00:00" u="1"/>
        <d v="2022-11-10T00:00:00" u="1"/>
        <d v="2023-04-21T00:00:00" u="1"/>
        <d v="2022-10-21T00:00:00" u="1"/>
        <d v="2023-01-11T00:00:00" u="1"/>
        <d v="2022-04-13T00:00:00" u="1"/>
        <d v="2023-01-07T00:00:00" u="1"/>
        <d v="2022-04-09T00:00:00" u="1"/>
        <d v="2022-10-13T00:00:00" u="1"/>
        <d v="2022-04-05T00:00:00" u="1"/>
        <d v="2022-09-28T00:00:00" u="1"/>
        <d v="2022-04-01T00:00:00" u="1"/>
        <d v="2022-09-24T00:00:00" u="1"/>
        <d v="2022-10-05T00:00:00" u="1"/>
        <d v="2022-12-22T00:00:00" u="1"/>
        <d v="2022-10-01T00:00:00" u="1"/>
        <d v="2023-03-12T00:00:00" u="1"/>
        <d v="2023-03-04T00:00:00" u="1"/>
        <d v="2022-11-29T00:00:00" u="1"/>
        <d v="2022-09-08T00:00:00" u="1"/>
        <d v="2023-02-19T00:00:00" u="1"/>
        <d v="2022-05-21T00:00:00" u="1"/>
        <d v="2022-11-25T00:00:00" u="1"/>
        <d v="2022-05-17T00:00:00" u="1"/>
        <d v="2023-05-17T00:00:00" u="1"/>
        <d v="2023-02-11T00:00:00" u="1"/>
        <d v="2022-05-13T00:00:00" u="1"/>
        <d v="2023-05-13T00:00:00" u="1"/>
        <d v="2022-08-15T00:00:00" u="1"/>
        <d v="2022-11-17T00:00:00" u="1"/>
        <d v="2023-02-07T00:00:00" u="1"/>
        <d v="2022-05-09T00:00:00" u="1"/>
        <d v="2023-05-09T00:00:00" u="1"/>
      </sharedItems>
    </cacheField>
    <cacheField name="Notasave %" numFmtId="10">
      <sharedItems containsMixedTypes="1" containsNumber="1" minValue="0" maxValue="0.79686181879534335"/>
    </cacheField>
    <cacheField name="Quarters" numFmtId="0" databaseField="0">
      <fieldGroup base="0">
        <rangePr groupBy="quarters" startDate="2022-06-14T01:21:35" endDate="2023-05-23T21:59:32"/>
        <groupItems count="6">
          <s v="&lt;6/14/2022"/>
          <s v="Qtr1"/>
          <s v="Qtr2"/>
          <s v="Qtr3"/>
          <s v="Qtr4"/>
          <s v="&gt;5/23/2023"/>
        </groupItems>
      </fieldGroup>
    </cacheField>
    <cacheField name="Years" numFmtId="0" databaseField="0">
      <fieldGroup base="0">
        <rangePr groupBy="years" startDate="2022-06-14T01:21:35" endDate="2023-05-23T21:59:32"/>
        <groupItems count="4">
          <s v="&lt;6/14/2022"/>
          <s v="2022"/>
          <s v="2023"/>
          <s v="&gt;5/23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78">
  <r>
    <x v="0"/>
    <s v="200 Birr Back"/>
    <n v="40036161"/>
    <s v="ORLOF 3"/>
    <s v="Kok"/>
    <x v="0"/>
    <n v="1346"/>
    <n v="5983"/>
    <n v="5983"/>
    <n v="16"/>
    <m/>
    <e v="#VALUE!"/>
    <n v="0"/>
    <n v="419"/>
    <e v="#VALUE!"/>
    <s v="NO"/>
    <s v="This column has been edited."/>
    <e v="#VALUE!"/>
    <e v="#VALUE!"/>
    <n v="-1"/>
    <x v="0"/>
    <s v="NA"/>
  </r>
  <r>
    <x v="1"/>
    <s v="200 Birr Back"/>
    <n v="40036161"/>
    <s v="ORLOF 3"/>
    <s v="Kok"/>
    <x v="0"/>
    <n v="1347"/>
    <n v="5998"/>
    <n v="11981"/>
    <n v="2"/>
    <m/>
    <e v="#VALUE!"/>
    <n v="0"/>
    <n v="433"/>
    <e v="#VALUE!"/>
    <s v="YES"/>
    <m/>
    <e v="#VALUE!"/>
    <e v="#VALUE!"/>
    <n v="0"/>
    <x v="0"/>
    <s v="NA"/>
  </r>
  <r>
    <x v="2"/>
    <s v="200 Birr Back"/>
    <n v="40036161"/>
    <s v="ORLOF 3"/>
    <s v="Kok"/>
    <x v="0"/>
    <n v="1348"/>
    <n v="5996"/>
    <n v="17977"/>
    <n v="4"/>
    <m/>
    <n v="16"/>
    <n v="0"/>
    <n v="167"/>
    <n v="5999"/>
    <s v="YES"/>
    <s v="This column has been edited."/>
    <n v="-1"/>
    <s v="447261346164195983NO"/>
    <n v="1"/>
    <x v="1"/>
    <n v="7.0031756643824175E-2"/>
  </r>
  <r>
    <x v="3"/>
    <s v="200 Birr Back"/>
    <n v="40036161"/>
    <s v="ORLOF 3"/>
    <s v="Kok"/>
    <x v="0"/>
    <n v="1349"/>
    <n v="5990"/>
    <n v="23967"/>
    <n v="7"/>
    <m/>
    <n v="2"/>
    <n v="0"/>
    <n v="92"/>
    <n v="6000"/>
    <s v="NO"/>
    <s v="mc count not equal 6000"/>
    <n v="0"/>
    <s v="44726134724335998YES"/>
    <n v="2"/>
    <x v="1"/>
    <n v="7.2190730243414478E-2"/>
  </r>
  <r>
    <x v="4"/>
    <s v="200 Birr Back"/>
    <n v="40036161"/>
    <s v="ORLOF 3"/>
    <s v="Kok"/>
    <x v="0"/>
    <n v="1350"/>
    <n v="6000"/>
    <n v="29967"/>
    <n v="0"/>
    <m/>
    <n v="4"/>
    <n v="0"/>
    <n v="76"/>
    <n v="6000"/>
    <s v="YES"/>
    <m/>
    <n v="0"/>
    <s v="44726134841675996YES"/>
    <n v="3"/>
    <x v="1"/>
    <n v="2.7851901267511674E-2"/>
  </r>
  <r>
    <x v="5"/>
    <s v="200 Birr Back"/>
    <n v="40036161"/>
    <s v="ORLOF 3"/>
    <s v="Kok"/>
    <x v="0"/>
    <n v="1351"/>
    <n v="5990"/>
    <n v="35957"/>
    <n v="0"/>
    <m/>
    <n v="7"/>
    <n v="0"/>
    <n v="147"/>
    <n v="5997"/>
    <s v="NO"/>
    <s v="mc not equal to 6000"/>
    <n v="-3"/>
    <s v="4472613497925990NO"/>
    <n v="4"/>
    <x v="1"/>
    <n v="1.5358931552587647E-2"/>
  </r>
  <r>
    <x v="6"/>
    <s v="200 Birr Back"/>
    <n v="40036161"/>
    <s v="ORLOF 3"/>
    <s v="Kok"/>
    <x v="0"/>
    <n v="1352"/>
    <n v="5996"/>
    <n v="41953"/>
    <n v="4"/>
    <m/>
    <n v="0"/>
    <n v="0"/>
    <n v="247"/>
    <n v="6000"/>
    <s v="YES"/>
    <m/>
    <n v="0"/>
    <s v="4472613500766000YES"/>
    <n v="5"/>
    <x v="1"/>
    <n v="1.2666666666666666E-2"/>
  </r>
  <r>
    <x v="7"/>
    <s v="200 Birr Back"/>
    <n v="40036161"/>
    <s v="ORLOF 3"/>
    <s v="Kok"/>
    <x v="0"/>
    <n v="1353"/>
    <n v="5997"/>
    <n v="47950"/>
    <n v="13"/>
    <m/>
    <n v="0"/>
    <n v="0"/>
    <n v="126"/>
    <n v="5990"/>
    <s v="NO"/>
    <s v="mc count not equal 6000"/>
    <n v="-10"/>
    <s v="44726135101475990NO"/>
    <n v="6"/>
    <x v="1"/>
    <n v="2.4540901502504174E-2"/>
  </r>
  <r>
    <x v="8"/>
    <s v="200 Birr Back"/>
    <n v="40036161"/>
    <s v="ORLOF 3"/>
    <s v="Kok"/>
    <x v="0"/>
    <n v="1354"/>
    <n v="5991"/>
    <n v="53941"/>
    <n v="9"/>
    <m/>
    <n v="4"/>
    <n v="0"/>
    <n v="40"/>
    <n v="6000"/>
    <s v="YES"/>
    <s v="This column has been edited."/>
    <n v="0"/>
    <s v="44726135242475996YES"/>
    <n v="7"/>
    <x v="1"/>
    <n v="4.1194129419613076E-2"/>
  </r>
  <r>
    <x v="9"/>
    <s v="200 Birr Back"/>
    <n v="40036161"/>
    <s v="ORLOF 3"/>
    <s v="Kok"/>
    <x v="0"/>
    <n v="1355"/>
    <n v="5999"/>
    <n v="59940"/>
    <n v="1"/>
    <m/>
    <n v="13"/>
    <n v="0"/>
    <n v="118"/>
    <n v="6010"/>
    <s v="YES"/>
    <m/>
    <n v="10"/>
    <s v="447261353131265997NO"/>
    <n v="8"/>
    <x v="1"/>
    <n v="2.1010505252626314E-2"/>
  </r>
  <r>
    <x v="10"/>
    <s v="200 Birr Back"/>
    <n v="40036161"/>
    <s v="ORLOF 3"/>
    <s v="Kok"/>
    <x v="0"/>
    <n v="1356"/>
    <n v="5998"/>
    <n v="65938"/>
    <n v="2"/>
    <m/>
    <n v="9"/>
    <n v="0"/>
    <n v="55"/>
    <n v="6000"/>
    <s v="YES"/>
    <m/>
    <n v="0"/>
    <s v="4472613549405991YES"/>
    <n v="9"/>
    <x v="1"/>
    <n v="6.6766816892004669E-3"/>
  </r>
  <r>
    <x v="11"/>
    <s v="200 Birr Back"/>
    <n v="40036161"/>
    <s v="ORLOF 3"/>
    <s v="Kok"/>
    <x v="0"/>
    <n v="1357"/>
    <n v="5990"/>
    <n v="71928"/>
    <n v="10"/>
    <m/>
    <n v="1"/>
    <n v="0"/>
    <n v="181"/>
    <n v="6000"/>
    <s v="YES"/>
    <m/>
    <n v="0"/>
    <s v="44726135511185999YES"/>
    <n v="10"/>
    <x v="1"/>
    <n v="1.9669944990831804E-2"/>
  </r>
  <r>
    <x v="12"/>
    <s v="200 Birr Back"/>
    <n v="40036161"/>
    <s v="ORLOF 3"/>
    <s v="Izzuddin"/>
    <x v="1"/>
    <n v="1358"/>
    <n v="5969"/>
    <n v="5969"/>
    <n v="42"/>
    <n v="0"/>
    <n v="2"/>
    <n v="0"/>
    <n v="86"/>
    <n v="6000"/>
    <s v="NO"/>
    <s v="Machine count not equal 6000"/>
    <n v="0"/>
    <s v="4472613562555998YES"/>
    <n v="11"/>
    <x v="1"/>
    <n v="9.16972324108036E-3"/>
  </r>
  <r>
    <x v="13"/>
    <s v="200 Birr Back"/>
    <n v="40036161"/>
    <s v="ORLOF 3"/>
    <s v="Izzuddin"/>
    <x v="1"/>
    <n v="1359"/>
    <n v="5988"/>
    <n v="11957"/>
    <n v="1"/>
    <n v="0"/>
    <n v="10"/>
    <n v="0"/>
    <n v="81"/>
    <n v="6000"/>
    <s v="NO"/>
    <s v="Machine count not equal 6000"/>
    <n v="0"/>
    <s v="447261357101815990YES"/>
    <n v="12"/>
    <x v="1"/>
    <n v="3.0217028380634392E-2"/>
  </r>
  <r>
    <x v="14"/>
    <s v="200 Birr Back"/>
    <n v="40036161"/>
    <s v="ORLOF 3"/>
    <s v="Izzuddin"/>
    <x v="1"/>
    <n v="1360"/>
    <n v="5995"/>
    <n v="17952"/>
    <n v="5"/>
    <n v="3"/>
    <n v="42"/>
    <n v="0"/>
    <n v="83"/>
    <n v="6011"/>
    <s v="YES"/>
    <m/>
    <n v="11"/>
    <s v="44726135842865969NO"/>
    <n v="13"/>
    <x v="1"/>
    <n v="1.4407773496398057E-2"/>
  </r>
  <r>
    <x v="15"/>
    <s v="200 Birr Back"/>
    <n v="40036161"/>
    <s v="ORLOF 3"/>
    <s v="Izzuddin"/>
    <x v="1"/>
    <n v="1361"/>
    <n v="5996"/>
    <n v="23948"/>
    <n v="4"/>
    <n v="0"/>
    <n v="1"/>
    <n v="0"/>
    <n v="80"/>
    <n v="5989"/>
    <s v="YES"/>
    <m/>
    <n v="-11"/>
    <s v="4472613591815988NO"/>
    <n v="14"/>
    <x v="1"/>
    <n v="1.3527054108216433E-2"/>
  </r>
  <r>
    <x v="16"/>
    <s v="200 Birr Back"/>
    <n v="40036161"/>
    <s v="ORLOF 3"/>
    <s v="Izzuddin"/>
    <x v="1"/>
    <n v="1362"/>
    <n v="5992"/>
    <n v="29940"/>
    <n v="8"/>
    <n v="0"/>
    <n v="8"/>
    <n v="0"/>
    <n v="87"/>
    <n v="6000"/>
    <s v="YES"/>
    <m/>
    <n v="0"/>
    <s v="4472613605835995YES"/>
    <n v="15"/>
    <x v="1"/>
    <n v="1.3844870725604671E-2"/>
  </r>
  <r>
    <x v="17"/>
    <s v="200 Birr Back"/>
    <n v="40036161"/>
    <s v="ORLOF 3"/>
    <s v="Izzuddin"/>
    <x v="1"/>
    <n v="1363"/>
    <n v="5994"/>
    <n v="35934"/>
    <n v="6"/>
    <n v="0"/>
    <n v="4"/>
    <n v="0"/>
    <n v="87"/>
    <n v="6000"/>
    <s v="YES"/>
    <m/>
    <n v="0"/>
    <s v="4472613614805996YES"/>
    <n v="16"/>
    <x v="1"/>
    <n v="1.33422281521014E-2"/>
  </r>
  <r>
    <x v="18"/>
    <s v="200 Birr Back"/>
    <n v="40036161"/>
    <s v="ORLOF 3"/>
    <s v="Izzuddin"/>
    <x v="1"/>
    <n v="1364"/>
    <n v="5997"/>
    <n v="41931"/>
    <n v="3"/>
    <n v="0"/>
    <n v="8"/>
    <n v="0"/>
    <n v="81"/>
    <n v="6000"/>
    <s v="YES"/>
    <m/>
    <n v="0"/>
    <s v="4472613628875992YES"/>
    <n v="17"/>
    <x v="1"/>
    <n v="1.451935914552737E-2"/>
  </r>
  <r>
    <x v="19"/>
    <s v="200 Birr Back"/>
    <n v="40036161"/>
    <s v="ORLOF 3"/>
    <s v="Izzuddin"/>
    <x v="1"/>
    <n v="1365"/>
    <n v="5999"/>
    <n v="47930"/>
    <n v="1"/>
    <n v="0"/>
    <n v="6"/>
    <n v="0"/>
    <n v="275"/>
    <n v="6000"/>
    <s v="YES"/>
    <m/>
    <n v="0"/>
    <s v="4472613636875994YES"/>
    <n v="18"/>
    <x v="1"/>
    <n v="1.4514514514514515E-2"/>
  </r>
  <r>
    <x v="20"/>
    <s v="200 Birr Back"/>
    <n v="40036161"/>
    <s v="ORLOF 3"/>
    <s v="Izzuddin"/>
    <x v="1"/>
    <n v="1366"/>
    <n v="5999"/>
    <n v="53929"/>
    <n v="1"/>
    <n v="1"/>
    <n v="3"/>
    <n v="0"/>
    <n v="130"/>
    <n v="6000"/>
    <s v="YES"/>
    <m/>
    <n v="0"/>
    <s v="4472613643815997YES"/>
    <n v="19"/>
    <x v="1"/>
    <n v="1.3506753376688344E-2"/>
  </r>
  <r>
    <x v="21"/>
    <s v="200 Birr Back"/>
    <n v="40036161"/>
    <s v="ORLOF 3"/>
    <s v="Izzuddin"/>
    <x v="1"/>
    <n v="1367"/>
    <n v="5985"/>
    <n v="59914"/>
    <n v="15"/>
    <n v="0"/>
    <n v="1"/>
    <n v="0"/>
    <n v="199"/>
    <n v="6000"/>
    <s v="YES"/>
    <m/>
    <n v="0"/>
    <s v="44726136512755999YES"/>
    <n v="20"/>
    <x v="1"/>
    <n v="4.5840973495582596E-2"/>
  </r>
  <r>
    <x v="22"/>
    <s v="200 Birr Back"/>
    <n v="40036161"/>
    <s v="ORLOF 3"/>
    <s v="Izzuddin"/>
    <x v="1"/>
    <n v="1368"/>
    <n v="6000"/>
    <n v="65914"/>
    <n v="0"/>
    <n v="0"/>
    <n v="2"/>
    <n v="0"/>
    <n v="81"/>
    <n v="6000"/>
    <s v="YES"/>
    <m/>
    <n v="0"/>
    <s v="44726136611305999YES"/>
    <n v="21"/>
    <x v="1"/>
    <n v="2.1670278379729953E-2"/>
  </r>
  <r>
    <x v="23"/>
    <s v="200 Birr Back"/>
    <n v="40036161"/>
    <s v="ORLOF 3"/>
    <s v="Izzuddin"/>
    <x v="1"/>
    <n v="1369"/>
    <n v="5997"/>
    <n v="71911"/>
    <n v="3"/>
    <n v="0"/>
    <n v="15"/>
    <n v="0"/>
    <n v="84"/>
    <n v="6000"/>
    <s v="YES"/>
    <m/>
    <n v="0"/>
    <s v="447261367151995985YES"/>
    <n v="22"/>
    <x v="1"/>
    <n v="3.3249791144527988E-2"/>
  </r>
  <r>
    <x v="24"/>
    <s v="200 Birr Back"/>
    <n v="40036161"/>
    <s v="ORLOF 3"/>
    <s v="Kok"/>
    <x v="0"/>
    <n v="1370"/>
    <n v="6000"/>
    <n v="6000"/>
    <n v="0"/>
    <m/>
    <n v="0"/>
    <n v="0"/>
    <n v="171"/>
    <n v="6000"/>
    <s v="YES"/>
    <m/>
    <n v="0"/>
    <s v="4472613680816000YES"/>
    <n v="23"/>
    <x v="1"/>
    <n v="1.35E-2"/>
  </r>
  <r>
    <x v="25"/>
    <s v="200 Birr Back"/>
    <n v="40036161"/>
    <s v="ORLOF 3"/>
    <s v="Kok"/>
    <x v="0"/>
    <n v="1371"/>
    <n v="5997"/>
    <n v="11997"/>
    <n v="3"/>
    <m/>
    <n v="3"/>
    <n v="0"/>
    <n v="156"/>
    <n v="6000"/>
    <s v="YES"/>
    <m/>
    <n v="0"/>
    <s v="4472613693845997YES"/>
    <n v="24"/>
    <x v="1"/>
    <n v="1.4007003501750876E-2"/>
  </r>
  <r>
    <x v="26"/>
    <s v="200 Birr Back"/>
    <n v="40036161"/>
    <s v="ORLOF 3"/>
    <s v="Kok"/>
    <x v="0"/>
    <n v="1372"/>
    <n v="5985"/>
    <n v="17982"/>
    <n v="10"/>
    <m/>
    <n v="0"/>
    <n v="0"/>
    <n v="142"/>
    <n v="6000"/>
    <s v="NO"/>
    <s v="Machine count not equal 6000."/>
    <n v="0"/>
    <s v="44727137001716000YES"/>
    <n v="25"/>
    <x v="2"/>
    <n v="2.8500000000000001E-2"/>
  </r>
  <r>
    <x v="27"/>
    <s v="200 Birr Back"/>
    <n v="40036161"/>
    <s v="ORLOF 3"/>
    <s v="Kok"/>
    <x v="0"/>
    <n v="1373"/>
    <n v="6003"/>
    <n v="23985"/>
    <n v="1"/>
    <m/>
    <n v="3"/>
    <n v="0"/>
    <n v="134"/>
    <n v="6000"/>
    <s v="NO"/>
    <s v="Machine count not equal 6000."/>
    <n v="0"/>
    <s v="44727137131565997YES"/>
    <n v="26"/>
    <x v="2"/>
    <n v="2.6013006503251626E-2"/>
  </r>
  <r>
    <x v="28"/>
    <s v="200 Birr Back"/>
    <n v="40036161"/>
    <s v="ORLOF 3"/>
    <s v="Kok"/>
    <x v="0"/>
    <n v="1374"/>
    <n v="5993"/>
    <n v="29978"/>
    <n v="7"/>
    <m/>
    <n v="10"/>
    <n v="0"/>
    <n v="273"/>
    <n v="5995"/>
    <s v="YES"/>
    <m/>
    <n v="-5"/>
    <s v="447271372101425985NO"/>
    <n v="27"/>
    <x v="2"/>
    <n v="2.3725981620718463E-2"/>
  </r>
  <r>
    <x v="29"/>
    <s v="200 Birr Back"/>
    <n v="40036161"/>
    <s v="ORLOF 3"/>
    <s v="Kok"/>
    <x v="0"/>
    <n v="1375"/>
    <n v="5999"/>
    <n v="35977"/>
    <n v="1"/>
    <m/>
    <n v="1"/>
    <n v="0"/>
    <n v="179"/>
    <n v="6004"/>
    <s v="YES"/>
    <m/>
    <n v="4"/>
    <s v="44727137311346003NO"/>
    <n v="28"/>
    <x v="2"/>
    <n v="2.232217224720973E-2"/>
  </r>
  <r>
    <x v="30"/>
    <s v="200 Birr Back"/>
    <n v="40036161"/>
    <s v="ORLOF 3"/>
    <s v="Kok"/>
    <x v="0"/>
    <n v="1376"/>
    <n v="5999"/>
    <n v="41976"/>
    <n v="1"/>
    <m/>
    <n v="7"/>
    <n v="0"/>
    <n v="134"/>
    <n v="6000"/>
    <s v="YES"/>
    <m/>
    <n v="0"/>
    <s v="44727137472735993YES"/>
    <n v="29"/>
    <x v="2"/>
    <n v="4.5553145336225599E-2"/>
  </r>
  <r>
    <x v="31"/>
    <s v="200 Birr Back"/>
    <n v="40036161"/>
    <s v="ORLOF 3"/>
    <s v="Kok"/>
    <x v="0"/>
    <n v="1377"/>
    <n v="6000"/>
    <n v="47976"/>
    <n v="0"/>
    <m/>
    <n v="1"/>
    <n v="0"/>
    <n v="134"/>
    <n v="6000"/>
    <s v="YES"/>
    <m/>
    <n v="0"/>
    <s v="44727137511795999YES"/>
    <n v="30"/>
    <x v="2"/>
    <n v="2.9838306384397401E-2"/>
  </r>
  <r>
    <x v="32"/>
    <s v="200 Birr Back"/>
    <n v="40036161"/>
    <s v="ORLOF 3"/>
    <s v="Kok"/>
    <x v="0"/>
    <n v="1378"/>
    <n v="5995"/>
    <n v="53971"/>
    <n v="5"/>
    <m/>
    <n v="1"/>
    <n v="0"/>
    <n v="142"/>
    <n v="6000"/>
    <s v="YES"/>
    <m/>
    <n v="0"/>
    <s v="44727137611345999YES"/>
    <n v="31"/>
    <x v="2"/>
    <n v="2.2337056176029338E-2"/>
  </r>
  <r>
    <x v="33"/>
    <s v="200 Birr Back"/>
    <n v="40036161"/>
    <s v="ORLOF 3"/>
    <s v="Kok"/>
    <x v="0"/>
    <n v="1379"/>
    <n v="5982"/>
    <n v="59953"/>
    <n v="17"/>
    <m/>
    <n v="0"/>
    <n v="0"/>
    <n v="268"/>
    <n v="6000"/>
    <s v="NO"/>
    <s v="Machine count not equal 6000."/>
    <n v="0"/>
    <s v="44727137701346000YES"/>
    <n v="32"/>
    <x v="2"/>
    <n v="2.2333333333333334E-2"/>
  </r>
  <r>
    <x v="34"/>
    <s v="200 Birr Back"/>
    <n v="40036161"/>
    <s v="ORLOF 3"/>
    <s v="Kok"/>
    <x v="0"/>
    <n v="1380"/>
    <n v="5979"/>
    <n v="65932"/>
    <n v="1"/>
    <m/>
    <n v="5"/>
    <n v="0"/>
    <n v="74"/>
    <n v="6000"/>
    <s v="NO"/>
    <s v="Machine count not equal 6000."/>
    <n v="0"/>
    <s v="44727137851425995YES"/>
    <n v="33"/>
    <x v="2"/>
    <n v="2.3686405337781484E-2"/>
  </r>
  <r>
    <x v="35"/>
    <s v="200 Birr Back"/>
    <n v="40036161"/>
    <s v="ORLOF 3"/>
    <s v="Kok"/>
    <x v="0"/>
    <n v="1381"/>
    <n v="5994"/>
    <n v="71926"/>
    <n v="5"/>
    <m/>
    <n v="17"/>
    <n v="0"/>
    <n v="92"/>
    <n v="5999"/>
    <s v="NO"/>
    <s v="Machine count not equal 6000."/>
    <n v="-1"/>
    <s v="447271379172685982NO"/>
    <n v="34"/>
    <x v="2"/>
    <n v="4.4801069876295556E-2"/>
  </r>
  <r>
    <x v="36"/>
    <s v="200 Birr Back"/>
    <n v="40036161"/>
    <s v="ORLOF 3"/>
    <s v="Kok"/>
    <x v="0"/>
    <n v="1382"/>
    <n v="5999"/>
    <n v="77925"/>
    <n v="1"/>
    <m/>
    <n v="1"/>
    <n v="0"/>
    <n v="84"/>
    <n v="5980"/>
    <s v="YES"/>
    <m/>
    <n v="-20"/>
    <s v="4472713801745979NO"/>
    <n v="35"/>
    <x v="2"/>
    <n v="1.2376651613982272E-2"/>
  </r>
  <r>
    <x v="37"/>
    <s v="200 Birr Back"/>
    <n v="40036161"/>
    <s v="ORLOF 3"/>
    <s v="Kok"/>
    <x v="0"/>
    <n v="1983"/>
    <n v="5989"/>
    <n v="83914"/>
    <n v="11"/>
    <m/>
    <n v="5"/>
    <n v="0"/>
    <n v="109"/>
    <n v="5999"/>
    <s v="YES"/>
    <m/>
    <n v="-1"/>
    <s v="4472713815925994NO"/>
    <n v="36"/>
    <x v="2"/>
    <n v="1.5348682015348681E-2"/>
  </r>
  <r>
    <x v="38"/>
    <s v="200 Birr Back"/>
    <n v="40036161"/>
    <s v="ORLOF 3"/>
    <s v="Izzuddin"/>
    <x v="1"/>
    <n v="1984"/>
    <n v="6000"/>
    <n v="6000"/>
    <n v="0"/>
    <n v="0"/>
    <n v="1"/>
    <n v="0"/>
    <n v="70"/>
    <n v="6000"/>
    <s v="YES"/>
    <m/>
    <n v="0"/>
    <s v="4472713821845999YES"/>
    <n v="37"/>
    <x v="2"/>
    <n v="1.4002333722287048E-2"/>
  </r>
  <r>
    <x v="39"/>
    <s v="200 Birr Back"/>
    <n v="40036161"/>
    <s v="ORLOF 3"/>
    <s v="Izzuddin"/>
    <x v="1"/>
    <n v="1385"/>
    <n v="5996"/>
    <n v="11996"/>
    <n v="4"/>
    <n v="3"/>
    <n v="11"/>
    <n v="0"/>
    <n v="190"/>
    <n v="6000"/>
    <s v="YES"/>
    <m/>
    <n v="0"/>
    <s v="447271983111095989YES"/>
    <n v="38"/>
    <x v="2"/>
    <n v="1.8200033394556687E-2"/>
  </r>
  <r>
    <x v="40"/>
    <s v="200 Birr Back"/>
    <n v="40036161"/>
    <s v="ORLOF 3"/>
    <s v="Izzuddin"/>
    <x v="1"/>
    <n v="1386"/>
    <n v="5982"/>
    <n v="17978"/>
    <n v="18"/>
    <n v="0"/>
    <n v="0"/>
    <n v="0"/>
    <n v="285"/>
    <n v="6000"/>
    <s v="YES"/>
    <m/>
    <n v="0"/>
    <s v="4472719840706000YES"/>
    <n v="39"/>
    <x v="2"/>
    <n v="1.1666666666666667E-2"/>
  </r>
  <r>
    <x v="41"/>
    <s v="200 Birr Back"/>
    <n v="40036161"/>
    <s v="ORLOF 3"/>
    <s v="Izzuddin"/>
    <x v="1"/>
    <n v="1387"/>
    <n v="5988"/>
    <n v="23966"/>
    <n v="12"/>
    <n v="0"/>
    <n v="7"/>
    <n v="0"/>
    <n v="247"/>
    <n v="6000"/>
    <s v="YES"/>
    <m/>
    <n v="0"/>
    <s v="44727138541905996YES"/>
    <n v="40"/>
    <x v="2"/>
    <n v="3.1687791861240829E-2"/>
  </r>
  <r>
    <x v="42"/>
    <s v="200 Birr Back"/>
    <n v="40036161"/>
    <s v="ORLOF 3"/>
    <s v="Izzuddin"/>
    <x v="1"/>
    <n v="1388"/>
    <n v="5999"/>
    <n v="29965"/>
    <n v="1"/>
    <n v="0"/>
    <n v="18"/>
    <n v="0"/>
    <n v="68"/>
    <n v="6000"/>
    <s v="YES"/>
    <m/>
    <n v="0"/>
    <s v="447271386182855982YES"/>
    <n v="41"/>
    <x v="2"/>
    <n v="4.7642928786359076E-2"/>
  </r>
  <r>
    <x v="43"/>
    <s v="200 Birr Back"/>
    <n v="40036161"/>
    <s v="ORLOF 3"/>
    <s v="Izzuddin"/>
    <x v="1"/>
    <n v="1389"/>
    <n v="6000"/>
    <n v="35965"/>
    <n v="0"/>
    <n v="0"/>
    <n v="12"/>
    <n v="0"/>
    <n v="92"/>
    <n v="6000"/>
    <s v="YES"/>
    <m/>
    <n v="0"/>
    <s v="447271387122475988YES"/>
    <n v="42"/>
    <x v="2"/>
    <n v="4.1249164996659989E-2"/>
  </r>
  <r>
    <x v="44"/>
    <s v="200 Birr Back"/>
    <n v="40036161"/>
    <s v="ORLOF 3"/>
    <s v="Izzuddin"/>
    <x v="1"/>
    <n v="1390"/>
    <n v="6000"/>
    <n v="41965"/>
    <n v="0"/>
    <n v="0"/>
    <n v="1"/>
    <n v="0"/>
    <n v="98"/>
    <n v="6000"/>
    <s v="YES"/>
    <m/>
    <n v="0"/>
    <s v="4472713881685999YES"/>
    <n v="43"/>
    <x v="2"/>
    <n v="1.1335222537089514E-2"/>
  </r>
  <r>
    <x v="45"/>
    <s v="200 Birr Back"/>
    <n v="40036161"/>
    <s v="ORLOF 3"/>
    <s v="Izzuddin"/>
    <x v="1"/>
    <n v="1391"/>
    <n v="6000"/>
    <n v="47965"/>
    <n v="0"/>
    <n v="0"/>
    <n v="0"/>
    <n v="0"/>
    <n v="76"/>
    <n v="6000"/>
    <s v="YES"/>
    <m/>
    <n v="0"/>
    <s v="4472713890926000YES"/>
    <n v="44"/>
    <x v="2"/>
    <n v="1.5333333333333332E-2"/>
  </r>
  <r>
    <x v="46"/>
    <s v="200 Birr Back"/>
    <n v="40036161"/>
    <s v="ORLOF 3"/>
    <s v="Izzuddin"/>
    <x v="1"/>
    <n v="1392"/>
    <n v="6000"/>
    <n v="53965"/>
    <n v="0"/>
    <n v="0"/>
    <n v="0"/>
    <n v="0"/>
    <n v="77"/>
    <n v="6000"/>
    <s v="YES"/>
    <m/>
    <n v="0"/>
    <s v="4472713900986000YES"/>
    <n v="45"/>
    <x v="2"/>
    <n v="1.6333333333333332E-2"/>
  </r>
  <r>
    <x v="47"/>
    <s v="200 Birr Back"/>
    <n v="40036161"/>
    <s v="ORLOF 3"/>
    <s v="Izzuddin"/>
    <x v="1"/>
    <n v="1393"/>
    <n v="5993"/>
    <n v="59958"/>
    <n v="7"/>
    <n v="5"/>
    <n v="0"/>
    <n v="0"/>
    <n v="85"/>
    <n v="6000"/>
    <s v="YES"/>
    <m/>
    <n v="0"/>
    <s v="4472713910766000YES"/>
    <n v="46"/>
    <x v="2"/>
    <n v="1.2666666666666666E-2"/>
  </r>
  <r>
    <x v="48"/>
    <s v="200 Birr Back"/>
    <n v="40036161"/>
    <s v="ORLOF 3"/>
    <s v="Izzuddin"/>
    <x v="1"/>
    <n v="1394"/>
    <n v="5991"/>
    <n v="65949"/>
    <n v="9"/>
    <n v="0"/>
    <n v="0"/>
    <n v="0"/>
    <n v="83"/>
    <n v="6000"/>
    <s v="YES"/>
    <m/>
    <n v="0"/>
    <s v="4472713920776000YES"/>
    <n v="47"/>
    <x v="2"/>
    <n v="1.2833333333333334E-2"/>
  </r>
  <r>
    <x v="49"/>
    <s v="200 Birr Back"/>
    <n v="40036161"/>
    <s v="ORLOF 3"/>
    <s v="Izzuddin"/>
    <x v="1"/>
    <n v="1395"/>
    <n v="5994"/>
    <n v="71943"/>
    <n v="6"/>
    <n v="0"/>
    <n v="12"/>
    <n v="0"/>
    <n v="85"/>
    <n v="6000"/>
    <s v="YES"/>
    <m/>
    <n v="0"/>
    <s v="4472713937855993YES"/>
    <n v="48"/>
    <x v="2"/>
    <n v="1.4183213749374269E-2"/>
  </r>
  <r>
    <x v="50"/>
    <s v="200 Birr Back"/>
    <n v="40036161"/>
    <s v="ORLOF 3"/>
    <s v="Izzuddin"/>
    <x v="1"/>
    <n v="1396"/>
    <n v="5999"/>
    <n v="77942"/>
    <n v="1"/>
    <n v="0"/>
    <n v="9"/>
    <n v="0"/>
    <n v="84"/>
    <n v="6000"/>
    <s v="YES"/>
    <m/>
    <n v="0"/>
    <s v="4472713949835991YES"/>
    <n v="49"/>
    <x v="2"/>
    <n v="1.385411450509097E-2"/>
  </r>
  <r>
    <x v="51"/>
    <s v="200 Birr Back"/>
    <n v="40036161"/>
    <s v="ORLOF 3"/>
    <s v="Izzuddin"/>
    <x v="1"/>
    <n v="1397"/>
    <n v="5997"/>
    <n v="83939"/>
    <n v="0"/>
    <m/>
    <n v="6"/>
    <n v="0"/>
    <n v="94"/>
    <n v="6000"/>
    <s v="NO"/>
    <m/>
    <n v="0"/>
    <s v="4472713956855994YES"/>
    <n v="50"/>
    <x v="2"/>
    <n v="1.4180847514180847E-2"/>
  </r>
  <r>
    <x v="52"/>
    <s v="200 Birr Back"/>
    <n v="40036161"/>
    <s v="ORLOF 3"/>
    <s v="Kok"/>
    <x v="0"/>
    <n v="1398"/>
    <n v="5996"/>
    <n v="5996"/>
    <n v="4"/>
    <m/>
    <n v="1"/>
    <n v="0"/>
    <n v="110"/>
    <n v="6000"/>
    <s v="YES"/>
    <m/>
    <n v="0"/>
    <s v="4472713961845999YES"/>
    <n v="51"/>
    <x v="2"/>
    <n v="1.4002333722287048E-2"/>
  </r>
  <r>
    <x v="53"/>
    <s v="200 Birr Back"/>
    <n v="40036161"/>
    <s v="ORLOF 3"/>
    <s v="Kok"/>
    <x v="0"/>
    <n v="1399"/>
    <n v="5998"/>
    <n v="11994"/>
    <n v="2"/>
    <m/>
    <n v="0"/>
    <n v="0"/>
    <n v="96"/>
    <n v="5997"/>
    <s v="YES"/>
    <m/>
    <n v="-3"/>
    <s v="4472713970945997NO"/>
    <n v="52"/>
    <x v="2"/>
    <n v="1.567450391862598E-2"/>
  </r>
  <r>
    <x v="54"/>
    <s v="200 Birr Back"/>
    <n v="40036161"/>
    <s v="ORLOF 3"/>
    <s v="Kok"/>
    <x v="0"/>
    <n v="1400"/>
    <n v="6000"/>
    <n v="17994"/>
    <n v="0"/>
    <m/>
    <n v="4"/>
    <n v="0"/>
    <n v="329"/>
    <n v="6000"/>
    <s v="YES"/>
    <m/>
    <n v="0"/>
    <s v="44728139841105996YES"/>
    <n v="53"/>
    <x v="3"/>
    <n v="1.8345563709139426E-2"/>
  </r>
  <r>
    <x v="55"/>
    <s v="200 Birr Back"/>
    <n v="40036161"/>
    <s v="ORLOF 3"/>
    <s v="Kok"/>
    <x v="0"/>
    <n v="1401"/>
    <n v="5989"/>
    <n v="23983"/>
    <n v="11"/>
    <m/>
    <n v="2"/>
    <n v="0"/>
    <n v="91"/>
    <n v="6000"/>
    <s v="YES"/>
    <m/>
    <n v="0"/>
    <s v="4472813992965998YES"/>
    <n v="54"/>
    <x v="3"/>
    <n v="1.6005335111703902E-2"/>
  </r>
  <r>
    <x v="56"/>
    <s v="200 Birr Back"/>
    <n v="40036161"/>
    <s v="ORLOF 3"/>
    <s v="Kok"/>
    <x v="0"/>
    <n v="1402"/>
    <n v="5998"/>
    <n v="29981"/>
    <n v="2"/>
    <m/>
    <n v="0"/>
    <n v="0"/>
    <n v="84"/>
    <n v="6000"/>
    <s v="YES"/>
    <m/>
    <n v="0"/>
    <s v="44728140003296000YES"/>
    <n v="55"/>
    <x v="3"/>
    <n v="5.4833333333333331E-2"/>
  </r>
  <r>
    <x v="57"/>
    <s v="200 Birr Back"/>
    <n v="40036161"/>
    <s v="ORLOF 3"/>
    <s v="Kok"/>
    <x v="0"/>
    <n v="1403"/>
    <n v="5992"/>
    <n v="35973"/>
    <n v="8"/>
    <m/>
    <n v="11"/>
    <n v="0"/>
    <n v="284"/>
    <n v="6000"/>
    <s v="YES"/>
    <s v="This column has been edited."/>
    <n v="0"/>
    <s v="44728140111915989YES"/>
    <n v="56"/>
    <x v="3"/>
    <n v="1.519452329270329E-2"/>
  </r>
  <r>
    <x v="58"/>
    <s v="200 Birr Back"/>
    <n v="40036161"/>
    <s v="ORLOF 3"/>
    <s v="Kok"/>
    <x v="0"/>
    <n v="1404"/>
    <n v="5998"/>
    <n v="41971"/>
    <n v="2"/>
    <m/>
    <n v="2"/>
    <n v="0"/>
    <n v="105"/>
    <n v="6000"/>
    <s v="YES"/>
    <m/>
    <n v="0"/>
    <s v="4472814022845998YES"/>
    <n v="57"/>
    <x v="3"/>
    <n v="1.4004668222740914E-2"/>
  </r>
  <r>
    <x v="59"/>
    <s v="200 Birr Back"/>
    <n v="40036161"/>
    <s v="ORLOF 3"/>
    <s v="Kok"/>
    <x v="0"/>
    <n v="1405"/>
    <n v="6000"/>
    <n v="47971"/>
    <n v="0"/>
    <m/>
    <n v="8"/>
    <n v="0"/>
    <n v="178"/>
    <n v="6000"/>
    <s v="YES"/>
    <m/>
    <n v="0"/>
    <s v="44728140382845992YES"/>
    <n v="58"/>
    <x v="3"/>
    <n v="4.7396528704939919E-2"/>
  </r>
  <r>
    <x v="60"/>
    <s v="200 Birr Back"/>
    <n v="40036161"/>
    <s v="ORLOF 3"/>
    <s v="Kok"/>
    <x v="0"/>
    <n v="1406"/>
    <n v="6000"/>
    <n v="53971"/>
    <m/>
    <m/>
    <n v="2"/>
    <n v="0"/>
    <n v="158"/>
    <n v="6000"/>
    <s v="YES"/>
    <m/>
    <n v="0"/>
    <s v="44728140421055998YES"/>
    <n v="59"/>
    <x v="3"/>
    <n v="1.7505835278426141E-2"/>
  </r>
  <r>
    <x v="61"/>
    <s v="200 Birr Back"/>
    <n v="40036161"/>
    <s v="ORLOF 3"/>
    <s v="Kok"/>
    <x v="0"/>
    <n v="1407"/>
    <n v="6000"/>
    <n v="59971"/>
    <n v="0"/>
    <m/>
    <n v="0"/>
    <n v="0"/>
    <n v="129"/>
    <n v="6000"/>
    <s v="YES"/>
    <m/>
    <n v="0"/>
    <s v="44728140501786000YES"/>
    <n v="60"/>
    <x v="3"/>
    <n v="2.9666666666666668E-2"/>
  </r>
  <r>
    <x v="62"/>
    <s v="200 Birr Back"/>
    <n v="40036161"/>
    <s v="ORLOF 3"/>
    <s v="Kok"/>
    <x v="0"/>
    <n v="1408"/>
    <n v="5990"/>
    <n v="65961"/>
    <n v="10"/>
    <m/>
    <n v="0"/>
    <n v="0"/>
    <n v="121"/>
    <n v="6000"/>
    <s v="YES"/>
    <m/>
    <n v="0"/>
    <s v="4472814061586000YES"/>
    <n v="61"/>
    <x v="3"/>
    <n v="2.6333333333333334E-2"/>
  </r>
  <r>
    <x v="63"/>
    <s v="200 Birr Back"/>
    <n v="40036161"/>
    <s v="ORLOF 3"/>
    <s v="Kok"/>
    <x v="0"/>
    <n v="1409"/>
    <n v="5999"/>
    <n v="71960"/>
    <n v="1"/>
    <m/>
    <n v="0"/>
    <n v="0"/>
    <n v="238"/>
    <n v="6000"/>
    <s v="YES"/>
    <m/>
    <n v="0"/>
    <s v="44728140701296000YES"/>
    <n v="62"/>
    <x v="3"/>
    <n v="2.1499999999999998E-2"/>
  </r>
  <r>
    <x v="64"/>
    <s v="200 Birr Back"/>
    <n v="40036161"/>
    <s v="ORLOF 3"/>
    <s v="Kok"/>
    <x v="0"/>
    <n v="1410"/>
    <n v="5997"/>
    <n v="77957"/>
    <n v="1"/>
    <m/>
    <n v="10"/>
    <n v="0"/>
    <n v="125"/>
    <n v="6000"/>
    <s v="NO"/>
    <s v="Machine count not equal 6000."/>
    <n v="0"/>
    <s v="447281408101215990YES"/>
    <n v="63"/>
    <x v="3"/>
    <n v="2.020033388981636E-2"/>
  </r>
  <r>
    <x v="65"/>
    <s v="200 Birr Back"/>
    <n v="40036161"/>
    <s v="ORLOF 3"/>
    <s v="Izzuddin"/>
    <x v="1"/>
    <n v="1411"/>
    <n v="5982"/>
    <n v="5982"/>
    <n v="18"/>
    <n v="0"/>
    <n v="1"/>
    <n v="0"/>
    <n v="79"/>
    <n v="6000"/>
    <s v="YES"/>
    <m/>
    <n v="0"/>
    <s v="44728140912385999YES"/>
    <n v="64"/>
    <x v="3"/>
    <n v="3.9673278879813305E-2"/>
  </r>
  <r>
    <x v="66"/>
    <s v="200 Birr Back"/>
    <n v="40036161"/>
    <s v="ORLOF 3"/>
    <s v="Izzuddin"/>
    <x v="1"/>
    <n v="1412"/>
    <n v="5998"/>
    <n v="11980"/>
    <n v="2"/>
    <n v="0"/>
    <n v="1"/>
    <n v="0"/>
    <n v="262"/>
    <n v="5998"/>
    <s v="YES"/>
    <m/>
    <n v="-2"/>
    <s v="44728141011255997NO"/>
    <n v="65"/>
    <x v="3"/>
    <n v="2.0843755210938803E-2"/>
  </r>
  <r>
    <x v="67"/>
    <s v="200 Birr Back"/>
    <n v="40036161"/>
    <s v="ORLOF 3"/>
    <s v="Izzuddin"/>
    <x v="1"/>
    <n v="1413"/>
    <n v="6000"/>
    <n v="17980"/>
    <n v="0"/>
    <m/>
    <n v="18"/>
    <n v="0"/>
    <n v="339"/>
    <n v="6000"/>
    <s v="YES"/>
    <m/>
    <n v="0"/>
    <s v="44728141118795982YES"/>
    <n v="66"/>
    <x v="3"/>
    <n v="1.3206285523236376E-2"/>
  </r>
  <r>
    <x v="68"/>
    <s v="200 Birr Back"/>
    <n v="40036161"/>
    <s v="ORLOF 3"/>
    <s v="Izzuddin"/>
    <x v="1"/>
    <n v="1414"/>
    <n v="6000"/>
    <n v="23980"/>
    <n v="0"/>
    <n v="3"/>
    <n v="2"/>
    <n v="0"/>
    <n v="322"/>
    <n v="6000"/>
    <s v="YES"/>
    <m/>
    <n v="0"/>
    <s v="44728141222625998YES"/>
    <n v="67"/>
    <x v="3"/>
    <n v="4.36812270756919E-2"/>
  </r>
  <r>
    <x v="69"/>
    <s v="200 Birr Back"/>
    <n v="40036161"/>
    <s v="ORLOF 3"/>
    <s v="Izzuddin"/>
    <x v="1"/>
    <n v="1415"/>
    <n v="5997"/>
    <n v="29977"/>
    <n v="3"/>
    <n v="0"/>
    <n v="0"/>
    <n v="0"/>
    <n v="129"/>
    <n v="6000"/>
    <s v="YES"/>
    <m/>
    <n v="0"/>
    <s v="44728141303396000YES"/>
    <n v="68"/>
    <x v="3"/>
    <n v="5.6500000000000002E-2"/>
  </r>
  <r>
    <x v="70"/>
    <s v="200 Birr Back"/>
    <n v="40036161"/>
    <s v="ORLOF 3"/>
    <s v="Izzuddin"/>
    <x v="1"/>
    <n v="1416"/>
    <n v="5996"/>
    <n v="35973"/>
    <n v="4"/>
    <n v="0"/>
    <n v="3"/>
    <n v="0"/>
    <n v="118"/>
    <n v="6000"/>
    <s v="YES"/>
    <m/>
    <n v="0"/>
    <s v="44728141403226000YES"/>
    <n v="69"/>
    <x v="3"/>
    <n v="5.3666666666666668E-2"/>
  </r>
  <r>
    <x v="71"/>
    <s v="200 Birr Back"/>
    <n v="40036161"/>
    <s v="ORLOF 3"/>
    <s v="Izzuddin"/>
    <x v="1"/>
    <n v="1417"/>
    <n v="5997"/>
    <n v="41970"/>
    <n v="3"/>
    <n v="0"/>
    <n v="3"/>
    <n v="0"/>
    <n v="114"/>
    <n v="6000"/>
    <s v="YES"/>
    <m/>
    <n v="0"/>
    <s v="44728141531295997YES"/>
    <n v="70"/>
    <x v="3"/>
    <n v="2.1510755377688845E-2"/>
  </r>
  <r>
    <x v="72"/>
    <s v="200 Birr Back"/>
    <n v="40036161"/>
    <s v="ORLOF 3"/>
    <s v="Izzuddin"/>
    <x v="1"/>
    <n v="1418"/>
    <n v="5990"/>
    <n v="47960"/>
    <n v="10"/>
    <n v="0"/>
    <n v="4"/>
    <n v="0"/>
    <n v="114"/>
    <n v="6000"/>
    <s v="YES"/>
    <m/>
    <n v="0"/>
    <s v="44728141641185996YES"/>
    <n v="71"/>
    <x v="3"/>
    <n v="1.9679786524349565E-2"/>
  </r>
  <r>
    <x v="73"/>
    <s v="200 Birr Back"/>
    <n v="40036161"/>
    <s v="ORLOF 3"/>
    <s v="Izzuddin"/>
    <x v="1"/>
    <n v="1419"/>
    <n v="6000"/>
    <n v="53960"/>
    <n v="0"/>
    <n v="0"/>
    <n v="3"/>
    <n v="0"/>
    <n v="173"/>
    <n v="6000"/>
    <s v="YES"/>
    <m/>
    <n v="0"/>
    <s v="44728141731145997YES"/>
    <n v="72"/>
    <x v="3"/>
    <n v="1.9009504752376189E-2"/>
  </r>
  <r>
    <x v="74"/>
    <s v="200 Birr Back"/>
    <n v="40036161"/>
    <s v="ORLOF 3"/>
    <s v="Izzuddin"/>
    <x v="1"/>
    <n v="1420"/>
    <n v="5999"/>
    <n v="59959"/>
    <n v="1"/>
    <n v="2"/>
    <n v="10"/>
    <n v="0"/>
    <n v="124"/>
    <n v="6000"/>
    <s v="YES"/>
    <m/>
    <n v="0"/>
    <s v="447281418101145990YES"/>
    <n v="73"/>
    <x v="3"/>
    <n v="1.9031719532554257E-2"/>
  </r>
  <r>
    <x v="75"/>
    <s v="200 Birr Back"/>
    <n v="40036161"/>
    <s v="ORLOF 3"/>
    <s v="Izzuddin"/>
    <x v="1"/>
    <n v="1421"/>
    <n v="6000"/>
    <n v="65959"/>
    <n v="0"/>
    <n v="0"/>
    <n v="0"/>
    <n v="0"/>
    <n v="184"/>
    <n v="6000"/>
    <s v="YES"/>
    <m/>
    <n v="0"/>
    <s v="44728141901736000YES"/>
    <n v="74"/>
    <x v="3"/>
    <n v="2.8833333333333332E-2"/>
  </r>
  <r>
    <x v="76"/>
    <s v="200 Birr Back"/>
    <n v="40036161"/>
    <s v="ORLOF 3"/>
    <s v="Izzuddin"/>
    <x v="1"/>
    <n v="1422"/>
    <n v="6000"/>
    <n v="71959"/>
    <n v="0"/>
    <n v="0"/>
    <n v="3"/>
    <n v="0"/>
    <n v="171"/>
    <n v="6000"/>
    <s v="YES"/>
    <m/>
    <n v="0"/>
    <s v="44728142011245999YES"/>
    <n v="75"/>
    <x v="3"/>
    <n v="2.0670111685280879E-2"/>
  </r>
  <r>
    <x v="77"/>
    <s v="200 Birr Back"/>
    <n v="40036161"/>
    <s v="ORLOF 3"/>
    <s v="Izzuddin"/>
    <x v="1"/>
    <n v="1423"/>
    <n v="5999"/>
    <n v="77958"/>
    <n v="1"/>
    <n v="0"/>
    <n v="0"/>
    <n v="0"/>
    <n v="811"/>
    <n v="6000"/>
    <s v="YES"/>
    <m/>
    <n v="0"/>
    <s v="44728142101846000YES"/>
    <n v="76"/>
    <x v="3"/>
    <n v="3.0666666666666665E-2"/>
  </r>
  <r>
    <x v="78"/>
    <s v="200 Birr Back"/>
    <n v="40036161"/>
    <s v="ORLOF 3"/>
    <s v="Izzuddin"/>
    <x v="1"/>
    <n v="1424"/>
    <n v="5999"/>
    <n v="83957"/>
    <n v="1"/>
    <n v="0"/>
    <n v="0"/>
    <n v="0"/>
    <n v="140"/>
    <n v="6000"/>
    <s v="YES"/>
    <m/>
    <n v="0"/>
    <s v="44728142201716000YES"/>
    <n v="77"/>
    <x v="3"/>
    <n v="2.8500000000000001E-2"/>
  </r>
  <r>
    <x v="79"/>
    <s v="200 Birr Back"/>
    <n v="40036161"/>
    <s v="ORLOF 3"/>
    <s v="shamil"/>
    <x v="0"/>
    <n v="1425"/>
    <n v="6000"/>
    <n v="6000"/>
    <n v="0"/>
    <m/>
    <n v="1"/>
    <n v="0"/>
    <n v="110"/>
    <n v="6000"/>
    <s v="YES"/>
    <m/>
    <n v="0"/>
    <s v="44728142318115999YES"/>
    <n v="78"/>
    <x v="3"/>
    <n v="0.13518919819969996"/>
  </r>
  <r>
    <x v="80"/>
    <s v="200 Birr Back"/>
    <n v="40036161"/>
    <s v="ORLOF 3"/>
    <s v="shamil"/>
    <x v="0"/>
    <n v="1426"/>
    <n v="5993"/>
    <n v="11993"/>
    <n v="7"/>
    <m/>
    <n v="1"/>
    <n v="0"/>
    <n v="480"/>
    <n v="6000"/>
    <s v="YES"/>
    <m/>
    <n v="0"/>
    <s v="44728142411405999YES"/>
    <n v="79"/>
    <x v="3"/>
    <n v="2.3337222870478413E-2"/>
  </r>
  <r>
    <x v="81"/>
    <s v="200 Birr Back"/>
    <n v="40036161"/>
    <s v="ORLOF 3"/>
    <s v="shamil"/>
    <x v="0"/>
    <n v="1427"/>
    <n v="5999"/>
    <n v="17992"/>
    <n v="1"/>
    <m/>
    <n v="0"/>
    <n v="0"/>
    <n v="181"/>
    <n v="6000"/>
    <s v="YES"/>
    <m/>
    <n v="0"/>
    <s v="44729142501106000YES"/>
    <n v="80"/>
    <x v="4"/>
    <n v="1.8333333333333333E-2"/>
  </r>
  <r>
    <x v="82"/>
    <s v="200 Birr Back"/>
    <n v="40036161"/>
    <s v="ORLOF 3"/>
    <s v="shamil"/>
    <x v="0"/>
    <n v="1428"/>
    <n v="6000"/>
    <n v="23992"/>
    <m/>
    <m/>
    <n v="7"/>
    <n v="0"/>
    <n v="156"/>
    <n v="6000"/>
    <s v="YES"/>
    <m/>
    <n v="0"/>
    <s v="44729142674805993YES"/>
    <n v="81"/>
    <x v="4"/>
    <n v="8.0093442349407643E-2"/>
  </r>
  <r>
    <x v="83"/>
    <s v="200 Birr Back"/>
    <n v="40036161"/>
    <s v="ORLOF 3"/>
    <s v="shamil"/>
    <x v="0"/>
    <n v="1429"/>
    <n v="5997"/>
    <n v="29989"/>
    <n v="3"/>
    <m/>
    <n v="1"/>
    <n v="0"/>
    <n v="286"/>
    <n v="6000"/>
    <s v="YES"/>
    <m/>
    <n v="0"/>
    <s v="44729142711815999YES"/>
    <n v="82"/>
    <x v="4"/>
    <n v="3.0171695282547092E-2"/>
  </r>
  <r>
    <x v="84"/>
    <s v="200 Birr Back"/>
    <n v="40036161"/>
    <s v="ORLOF 3"/>
    <s v="shamil"/>
    <x v="0"/>
    <n v="1430"/>
    <n v="5994"/>
    <n v="35983"/>
    <n v="5"/>
    <m/>
    <n v="0"/>
    <n v="0"/>
    <n v="0"/>
    <n v="6000"/>
    <s v="NO"/>
    <m/>
    <n v="0"/>
    <s v="4472914281566000YES"/>
    <n v="83"/>
    <x v="4"/>
    <n v="2.5999999999999999E-2"/>
  </r>
  <r>
    <x v="85"/>
    <s v="200 Birr Back"/>
    <n v="40036161"/>
    <s v="ORLOF 3"/>
    <s v="shamil"/>
    <x v="0"/>
    <n v="1460"/>
    <n v="5972"/>
    <n v="41955"/>
    <n v="28"/>
    <m/>
    <n v="3"/>
    <n v="0"/>
    <n v="163"/>
    <n v="6000"/>
    <s v="YES"/>
    <m/>
    <n v="0"/>
    <s v="44729142932865997YES"/>
    <n v="84"/>
    <x v="4"/>
    <n v="4.7690511922627979E-2"/>
  </r>
  <r>
    <x v="86"/>
    <s v="200 Birr Back"/>
    <n v="40036161"/>
    <s v="ORLOF 3"/>
    <s v="shamil"/>
    <x v="0"/>
    <n v="1461"/>
    <n v="5999"/>
    <n v="47954"/>
    <n v="1"/>
    <m/>
    <n v="5"/>
    <n v="0"/>
    <n v="120"/>
    <n v="5999"/>
    <s v="YES"/>
    <m/>
    <n v="-1"/>
    <s v="447291430505994NO"/>
    <n v="85"/>
    <x v="4"/>
    <n v="0"/>
  </r>
  <r>
    <x v="87"/>
    <s v="200 Birr Back"/>
    <n v="40036161"/>
    <s v="ORLOF 3"/>
    <s v="shamil"/>
    <x v="0"/>
    <n v="1462"/>
    <n v="5990"/>
    <n v="53944"/>
    <n v="10"/>
    <m/>
    <n v="28"/>
    <n v="0"/>
    <n v="172"/>
    <n v="6000"/>
    <s v="YES"/>
    <m/>
    <n v="0"/>
    <s v="447291460281635972YES"/>
    <n v="86"/>
    <x v="4"/>
    <n v="2.7294038847957135E-2"/>
  </r>
  <r>
    <x v="88"/>
    <s v="200 Birr Back"/>
    <n v="40036161"/>
    <s v="ORLOF 3"/>
    <s v="shamil"/>
    <x v="0"/>
    <n v="1431"/>
    <n v="5994"/>
    <n v="59938"/>
    <n v="6"/>
    <m/>
    <n v="1"/>
    <n v="0"/>
    <n v="196"/>
    <n v="6000"/>
    <s v="YES"/>
    <m/>
    <n v="0"/>
    <s v="44729146111205999YES"/>
    <n v="87"/>
    <x v="4"/>
    <n v="2.0003333888981498E-2"/>
  </r>
  <r>
    <x v="89"/>
    <s v="200 Birr Back"/>
    <n v="40036161"/>
    <s v="ORLOF 3"/>
    <s v="shamil"/>
    <x v="0"/>
    <n v="1432"/>
    <n v="5994"/>
    <n v="65932"/>
    <n v="6"/>
    <m/>
    <n v="10"/>
    <n v="0"/>
    <n v="108"/>
    <n v="6000"/>
    <s v="YES"/>
    <m/>
    <n v="0"/>
    <s v="447291462101725990YES"/>
    <n v="88"/>
    <x v="4"/>
    <n v="2.8714524207011687E-2"/>
  </r>
  <r>
    <x v="90"/>
    <s v="200 Birr Back"/>
    <n v="40036161"/>
    <s v="ORLOF 3"/>
    <s v="shamil"/>
    <x v="0"/>
    <n v="1433"/>
    <n v="6000"/>
    <n v="71932"/>
    <n v="0"/>
    <m/>
    <n v="6"/>
    <n v="0"/>
    <n v="227"/>
    <n v="6000"/>
    <s v="YES"/>
    <m/>
    <n v="0"/>
    <s v="44729143161965994YES"/>
    <n v="89"/>
    <x v="4"/>
    <n v="3.2699366032699365E-2"/>
  </r>
  <r>
    <x v="91"/>
    <s v="200 Birr Back"/>
    <n v="40036161"/>
    <s v="ORLOF 3"/>
    <s v="shamil"/>
    <x v="0"/>
    <n v="1434"/>
    <n v="5995"/>
    <n v="77927"/>
    <n v="5"/>
    <m/>
    <n v="6"/>
    <n v="0"/>
    <n v="161"/>
    <n v="6000"/>
    <s v="YES"/>
    <m/>
    <n v="0"/>
    <s v="44729143261085994YES"/>
    <n v="90"/>
    <x v="4"/>
    <n v="1.8018018018018018E-2"/>
  </r>
  <r>
    <x v="92"/>
    <s v="200 Birr Back"/>
    <n v="40036161"/>
    <s v="ORLOF 3"/>
    <s v="shamil"/>
    <x v="0"/>
    <n v="1435"/>
    <n v="6000"/>
    <n v="83927"/>
    <n v="0"/>
    <m/>
    <n v="0"/>
    <n v="0"/>
    <n v="143"/>
    <n v="6000"/>
    <s v="YES"/>
    <m/>
    <n v="0"/>
    <s v="44729143302276000YES"/>
    <n v="91"/>
    <x v="4"/>
    <n v="3.783333333333333E-2"/>
  </r>
  <r>
    <x v="93"/>
    <s v="200 Birr Back"/>
    <n v="40036161"/>
    <s v="ORLOF 3"/>
    <s v="Izzuddin"/>
    <x v="1"/>
    <n v="1436"/>
    <n v="5993"/>
    <n v="5993"/>
    <n v="7"/>
    <n v="0"/>
    <n v="5"/>
    <n v="0"/>
    <n v="122"/>
    <n v="6000"/>
    <s v="YES"/>
    <m/>
    <n v="0"/>
    <s v="44729143451615995YES"/>
    <n v="92"/>
    <x v="4"/>
    <n v="2.6855713094245205E-2"/>
  </r>
  <r>
    <x v="94"/>
    <s v="200 Birr Back"/>
    <n v="40036161"/>
    <s v="ORLOF 3"/>
    <s v="Izzuddin"/>
    <x v="1"/>
    <n v="1437"/>
    <n v="5998"/>
    <n v="11991"/>
    <n v="2"/>
    <n v="3"/>
    <n v="0"/>
    <n v="0"/>
    <n v="90"/>
    <n v="6000"/>
    <s v="YES"/>
    <m/>
    <n v="0"/>
    <s v="44729143501436000YES"/>
    <n v="93"/>
    <x v="4"/>
    <n v="2.3833333333333335E-2"/>
  </r>
  <r>
    <x v="95"/>
    <s v="200 Birr Back"/>
    <n v="40036161"/>
    <s v="ORLOF 3"/>
    <s v="Izzuddin"/>
    <x v="1"/>
    <n v="1438"/>
    <n v="6000"/>
    <n v="17991"/>
    <n v="0"/>
    <n v="0"/>
    <n v="7"/>
    <n v="0"/>
    <n v="118"/>
    <n v="6000"/>
    <s v="YES"/>
    <m/>
    <n v="0"/>
    <s v="44729143671225993YES"/>
    <n v="94"/>
    <x v="4"/>
    <n v="2.0357083263807776E-2"/>
  </r>
  <r>
    <x v="96"/>
    <s v="200 Birr Back"/>
    <n v="40036161"/>
    <s v="ORLOF 3"/>
    <s v="Izzuddin"/>
    <x v="1"/>
    <n v="1439"/>
    <n v="5996"/>
    <n v="23987"/>
    <n v="4"/>
    <n v="0"/>
    <n v="5"/>
    <n v="0"/>
    <n v="105"/>
    <n v="6000"/>
    <s v="YES"/>
    <m/>
    <n v="0"/>
    <s v="4472914372905998YES"/>
    <n v="95"/>
    <x v="4"/>
    <n v="1.5005001667222408E-2"/>
  </r>
  <r>
    <x v="97"/>
    <s v="200 Birr Back"/>
    <n v="40036161"/>
    <s v="ORLOF 3"/>
    <s v="Izzuddin"/>
    <x v="1"/>
    <n v="1440"/>
    <n v="5990"/>
    <n v="29977"/>
    <n v="10"/>
    <n v="0"/>
    <n v="0"/>
    <n v="0"/>
    <n v="218"/>
    <n v="6000"/>
    <s v="YES"/>
    <m/>
    <n v="0"/>
    <s v="44729143801186000YES"/>
    <n v="96"/>
    <x v="4"/>
    <n v="1.9666666666666666E-2"/>
  </r>
  <r>
    <x v="98"/>
    <s v="200 Birr Back"/>
    <n v="40036161"/>
    <s v="ORLOF 3"/>
    <s v="Izzuddin"/>
    <x v="1"/>
    <n v="1441"/>
    <n v="5993"/>
    <n v="35970"/>
    <n v="7"/>
    <n v="0"/>
    <n v="4"/>
    <n v="0"/>
    <n v="227"/>
    <n v="6000"/>
    <s v="YES"/>
    <m/>
    <n v="0"/>
    <s v="44729143941055996YES"/>
    <n v="97"/>
    <x v="4"/>
    <n v="1.7511674449633089E-2"/>
  </r>
  <r>
    <x v="99"/>
    <s v="200 Birr Back"/>
    <n v="40036161"/>
    <s v="ORLOF 3"/>
    <s v="Izzuddin"/>
    <x v="1"/>
    <n v="1442"/>
    <n v="5997"/>
    <n v="41967"/>
    <n v="2"/>
    <m/>
    <n v="10"/>
    <n v="0"/>
    <n v="210"/>
    <n v="6000"/>
    <s v="NO"/>
    <s v="Machine count not equal 6000"/>
    <n v="0"/>
    <s v="447291440102185990YES"/>
    <n v="98"/>
    <x v="4"/>
    <n v="3.6393989983305508E-2"/>
  </r>
  <r>
    <x v="100"/>
    <s v="200 Birr Back"/>
    <n v="40036161"/>
    <s v="ORLOF 3"/>
    <s v="Izzuddin"/>
    <x v="1"/>
    <n v="1443"/>
    <n v="6000"/>
    <n v="47967"/>
    <n v="0"/>
    <n v="0"/>
    <n v="7"/>
    <n v="0"/>
    <n v="210"/>
    <n v="6000"/>
    <s v="YES"/>
    <m/>
    <n v="0"/>
    <s v="44729144172275993YES"/>
    <n v="99"/>
    <x v="4"/>
    <n v="3.7877523777740695E-2"/>
  </r>
  <r>
    <x v="101"/>
    <s v="200 Birr Back"/>
    <n v="40036161"/>
    <s v="ORLOF 3"/>
    <s v="Izzuddin"/>
    <x v="1"/>
    <n v="1444"/>
    <n v="5996"/>
    <n v="53963"/>
    <n v="3"/>
    <n v="0"/>
    <n v="2"/>
    <n v="0"/>
    <n v="246"/>
    <n v="5999"/>
    <s v="NO"/>
    <s v="Machine count not equel 6000 "/>
    <n v="-1"/>
    <s v="44729144222105997NO"/>
    <n v="100"/>
    <x v="4"/>
    <n v="3.5017508754377188E-2"/>
  </r>
  <r>
    <x v="102"/>
    <s v="200 Birr Back"/>
    <n v="40036161"/>
    <s v="ORLOF 3"/>
    <s v="Izzuddin"/>
    <x v="1"/>
    <n v="1445"/>
    <n v="6041"/>
    <n v="60004"/>
    <n v="2"/>
    <n v="1"/>
    <n v="0"/>
    <n v="0"/>
    <n v="334"/>
    <n v="6000"/>
    <s v="NO"/>
    <m/>
    <n v="0"/>
    <s v="44729144302106000YES"/>
    <n v="101"/>
    <x v="4"/>
    <n v="3.5000000000000003E-2"/>
  </r>
  <r>
    <x v="103"/>
    <s v="200 Birr Back"/>
    <n v="40036161"/>
    <s v="ORLOF 3"/>
    <s v="Izzuddin"/>
    <x v="1"/>
    <n v="1446"/>
    <n v="5997"/>
    <n v="66001"/>
    <n v="3"/>
    <n v="0"/>
    <n v="3"/>
    <n v="0"/>
    <n v="237"/>
    <n v="5999"/>
    <s v="YES"/>
    <m/>
    <n v="-1"/>
    <s v="44729144432465996NO"/>
    <n v="102"/>
    <x v="4"/>
    <n v="4.1027351567711805E-2"/>
  </r>
  <r>
    <x v="104"/>
    <s v="200 Birr Back"/>
    <n v="40036161"/>
    <s v="ORLOF 3"/>
    <s v="Izzuddin"/>
    <x v="1"/>
    <n v="1447"/>
    <n v="6000"/>
    <n v="72001"/>
    <n v="0"/>
    <n v="0"/>
    <n v="3"/>
    <n v="0"/>
    <n v="212"/>
    <n v="6043"/>
    <s v="YES"/>
    <m/>
    <n v="43"/>
    <s v="44729144523346041NO"/>
    <n v="103"/>
    <x v="4"/>
    <n v="5.5288859460354244E-2"/>
  </r>
  <r>
    <x v="105"/>
    <s v="200 Birr Back"/>
    <n v="40036161"/>
    <s v="ORLOF 3"/>
    <s v="Izzuddin"/>
    <x v="1"/>
    <n v="1448"/>
    <n v="6000"/>
    <n v="78001"/>
    <n v="0"/>
    <n v="0"/>
    <n v="3"/>
    <n v="0"/>
    <n v="211"/>
    <n v="6000"/>
    <s v="YES"/>
    <m/>
    <n v="0"/>
    <s v="44729144632375997YES"/>
    <n v="104"/>
    <x v="4"/>
    <n v="3.951975987993997E-2"/>
  </r>
  <r>
    <x v="106"/>
    <s v="200 Birr Back"/>
    <n v="40036161"/>
    <s v="ORLOF 3"/>
    <s v="CHAI"/>
    <x v="0"/>
    <n v="1450"/>
    <n v="5998"/>
    <n v="5998"/>
    <n v="2"/>
    <m/>
    <n v="0"/>
    <n v="0"/>
    <n v="137"/>
    <n v="6000"/>
    <s v="YES"/>
    <m/>
    <n v="0"/>
    <s v="44729144702126000YES"/>
    <n v="105"/>
    <x v="4"/>
    <n v="3.5333333333333335E-2"/>
  </r>
  <r>
    <x v="107"/>
    <s v="200 Birr Back"/>
    <n v="40036161"/>
    <s v="ORLOF 3"/>
    <s v="CHAI"/>
    <x v="0"/>
    <n v="1451"/>
    <n v="6000"/>
    <n v="11998"/>
    <n v="0"/>
    <m/>
    <n v="0"/>
    <n v="0"/>
    <n v="161"/>
    <n v="6000"/>
    <s v="YES"/>
    <m/>
    <n v="0"/>
    <s v="44729144802116000YES"/>
    <n v="106"/>
    <x v="4"/>
    <n v="3.5166666666666666E-2"/>
  </r>
  <r>
    <x v="108"/>
    <s v="200 Birr Back"/>
    <n v="40036161"/>
    <s v="ORLOF 3"/>
    <s v="CHAI"/>
    <x v="0"/>
    <n v="1452"/>
    <n v="6000"/>
    <n v="17998"/>
    <n v="0"/>
    <m/>
    <n v="2"/>
    <n v="0"/>
    <n v="202"/>
    <n v="6000"/>
    <s v="YES"/>
    <m/>
    <n v="0"/>
    <s v="44730145021375998YES"/>
    <n v="107"/>
    <x v="5"/>
    <n v="2.2840946982327442E-2"/>
  </r>
  <r>
    <x v="109"/>
    <s v="200 Birr Back"/>
    <n v="40036161"/>
    <s v="ORLOF 3"/>
    <s v="CHAI"/>
    <x v="0"/>
    <n v="1453"/>
    <n v="6000"/>
    <n v="23998"/>
    <n v="0"/>
    <m/>
    <n v="0"/>
    <n v="0"/>
    <n v="359"/>
    <n v="6000"/>
    <s v="YES"/>
    <m/>
    <n v="0"/>
    <s v="44730145101616000YES"/>
    <n v="108"/>
    <x v="5"/>
    <n v="2.6833333333333334E-2"/>
  </r>
  <r>
    <x v="110"/>
    <s v="200 Birr Back"/>
    <n v="40036161"/>
    <s v="ORLOF 3"/>
    <s v="CHAI"/>
    <x v="0"/>
    <n v="1454"/>
    <n v="5991"/>
    <n v="29989"/>
    <n v="9"/>
    <m/>
    <n v="0"/>
    <n v="0"/>
    <n v="320"/>
    <n v="6000"/>
    <s v="YES"/>
    <m/>
    <n v="0"/>
    <s v="44730145202026000YES"/>
    <n v="109"/>
    <x v="5"/>
    <n v="3.3666666666666664E-2"/>
  </r>
  <r>
    <x v="111"/>
    <s v="200 Birr Back"/>
    <n v="40036161"/>
    <s v="ORLOF 3"/>
    <s v="CHAI"/>
    <x v="0"/>
    <n v="1455"/>
    <n v="6000"/>
    <n v="35989"/>
    <n v="0"/>
    <m/>
    <n v="0"/>
    <n v="0"/>
    <n v="324"/>
    <n v="6000"/>
    <s v="YES"/>
    <m/>
    <n v="0"/>
    <s v="44730145303596000YES"/>
    <n v="110"/>
    <x v="5"/>
    <n v="5.9833333333333336E-2"/>
  </r>
  <r>
    <x v="112"/>
    <s v="200 Birr Back"/>
    <n v="40036161"/>
    <s v="ORLOF 3"/>
    <s v="CHAI"/>
    <x v="0"/>
    <n v="1456"/>
    <n v="5998"/>
    <n v="41987"/>
    <n v="2"/>
    <m/>
    <n v="9"/>
    <n v="0"/>
    <n v="424"/>
    <n v="6000"/>
    <s v="YES"/>
    <m/>
    <n v="0"/>
    <s v="44730145493205991YES"/>
    <n v="111"/>
    <x v="5"/>
    <n v="5.3413453513603736E-2"/>
  </r>
  <r>
    <x v="113"/>
    <s v="200 Birr Back"/>
    <n v="40036161"/>
    <s v="ORLOF 3"/>
    <s v="CHAI"/>
    <x v="0"/>
    <n v="1457"/>
    <n v="5975"/>
    <n v="47962"/>
    <n v="25"/>
    <m/>
    <n v="0"/>
    <n v="0"/>
    <n v="463"/>
    <n v="6000"/>
    <s v="YES"/>
    <m/>
    <n v="0"/>
    <s v="44730145503246000YES"/>
    <n v="112"/>
    <x v="5"/>
    <n v="5.3999999999999999E-2"/>
  </r>
  <r>
    <x v="114"/>
    <s v="200 Birr Back"/>
    <n v="40036161"/>
    <s v="ORLOF 3"/>
    <s v="CHAI"/>
    <x v="0"/>
    <n v="1458"/>
    <n v="5998"/>
    <n v="53960"/>
    <n v="2"/>
    <m/>
    <n v="2"/>
    <n v="0"/>
    <n v="252"/>
    <n v="6000"/>
    <s v="YES"/>
    <s v="This column has been edited."/>
    <n v="0"/>
    <s v="44730145624245998YES"/>
    <n v="113"/>
    <x v="5"/>
    <n v="7.0690230076692229E-2"/>
  </r>
  <r>
    <x v="115"/>
    <s v="200 Birr Back"/>
    <n v="40036161"/>
    <s v="ORLOF 3"/>
    <s v="CHAI"/>
    <x v="0"/>
    <n v="1459"/>
    <n v="5972"/>
    <n v="59932"/>
    <n v="28"/>
    <m/>
    <n v="25"/>
    <n v="0"/>
    <n v="152"/>
    <n v="6000"/>
    <s v="YES"/>
    <s v="This column has been edited."/>
    <n v="0"/>
    <s v="447301457254635975YES"/>
    <n v="114"/>
    <x v="5"/>
    <n v="7.7489539748953978E-2"/>
  </r>
  <r>
    <x v="116"/>
    <s v="200 Birr Back"/>
    <n v="40036161"/>
    <s v="ORLOF 3"/>
    <s v="shamil"/>
    <x v="0"/>
    <n v="1463"/>
    <n v="5998"/>
    <n v="5998"/>
    <n v="2"/>
    <m/>
    <n v="2"/>
    <n v="0"/>
    <n v="162"/>
    <n v="6000"/>
    <s v="YES"/>
    <m/>
    <n v="0"/>
    <s v="44730145822525998YES"/>
    <n v="115"/>
    <x v="5"/>
    <n v="4.2014004668222742E-2"/>
  </r>
  <r>
    <x v="117"/>
    <s v="200 Birr Back"/>
    <n v="40036161"/>
    <s v="ORLOF 3"/>
    <s v="shamil"/>
    <x v="0"/>
    <n v="1464"/>
    <n v="6000"/>
    <n v="11998"/>
    <n v="0"/>
    <m/>
    <n v="28"/>
    <n v="0"/>
    <n v="261"/>
    <n v="6000"/>
    <s v="YES"/>
    <m/>
    <n v="0"/>
    <s v="447301459281525972yes"/>
    <n v="116"/>
    <x v="5"/>
    <n v="2.5452109845947757E-2"/>
  </r>
  <r>
    <x v="118"/>
    <s v="200 Birr Back"/>
    <n v="40036161"/>
    <s v="ORLOF 3"/>
    <s v="shamil"/>
    <x v="0"/>
    <n v="1465"/>
    <n v="5999"/>
    <n v="17997"/>
    <n v="1"/>
    <m/>
    <n v="2"/>
    <n v="0"/>
    <n v="413"/>
    <n v="6000"/>
    <s v="YES"/>
    <m/>
    <n v="0"/>
    <s v="44731146321625998YES"/>
    <n v="117"/>
    <x v="6"/>
    <n v="2.7009003001000332E-2"/>
  </r>
  <r>
    <x v="119"/>
    <s v="200 Birr Back"/>
    <n v="40036161"/>
    <s v="ORLOF 3"/>
    <s v="shamil"/>
    <x v="0"/>
    <n v="1466"/>
    <n v="5995"/>
    <n v="23992"/>
    <n v="11"/>
    <m/>
    <n v="0"/>
    <n v="0"/>
    <n v="479"/>
    <n v="6000"/>
    <s v="NO"/>
    <s v="counting not equal 6000"/>
    <n v="0"/>
    <s v="44731146402616000YES"/>
    <n v="118"/>
    <x v="6"/>
    <n v="4.3499999999999997E-2"/>
  </r>
  <r>
    <x v="120"/>
    <s v="200 Birr Back"/>
    <n v="40036161"/>
    <s v="ORLOF 3"/>
    <s v="shamil"/>
    <x v="0"/>
    <n v="1467"/>
    <n v="5989"/>
    <n v="29981"/>
    <n v="9"/>
    <m/>
    <n v="1"/>
    <n v="0"/>
    <n v="266"/>
    <n v="6000"/>
    <s v="NO"/>
    <s v="counting not equal 6000"/>
    <n v="0"/>
    <s v="44731146514135999YES"/>
    <n v="119"/>
    <x v="6"/>
    <n v="6.8844807467911315E-2"/>
  </r>
  <r>
    <x v="121"/>
    <s v="200 Birr Back"/>
    <n v="40036161"/>
    <s v="ORLOF 3"/>
    <s v="shamil"/>
    <x v="0"/>
    <n v="1468"/>
    <n v="5996"/>
    <n v="35977"/>
    <n v="4"/>
    <m/>
    <n v="11"/>
    <n v="0"/>
    <n v="298"/>
    <n v="6006"/>
    <s v="YES"/>
    <m/>
    <n v="6"/>
    <s v="447311466114795995NO"/>
    <n v="120"/>
    <x v="6"/>
    <n v="7.9899916597164305E-2"/>
  </r>
  <r>
    <x v="122"/>
    <s v="200 Birr Back"/>
    <n v="40036161"/>
    <s v="ORLOF 3"/>
    <s v="shamil"/>
    <x v="0"/>
    <n v="1469"/>
    <n v="5990"/>
    <n v="41967"/>
    <n v="10"/>
    <m/>
    <n v="9"/>
    <n v="0"/>
    <n v="531"/>
    <n v="5998"/>
    <s v="YES"/>
    <m/>
    <n v="-2"/>
    <s v="44731146792665989NO"/>
    <n v="121"/>
    <x v="6"/>
    <n v="4.4414760394055772E-2"/>
  </r>
  <r>
    <x v="123"/>
    <s v="200 Birr Back"/>
    <n v="40036161"/>
    <s v="ORLOF 3"/>
    <s v="shamil"/>
    <x v="0"/>
    <n v="1470"/>
    <n v="6000"/>
    <n v="47967"/>
    <n v="0"/>
    <m/>
    <n v="4"/>
    <n v="0"/>
    <n v="192"/>
    <n v="6000"/>
    <s v="YES"/>
    <s v="This column has been edited."/>
    <n v="0"/>
    <s v="44731146842985996YES"/>
    <n v="122"/>
    <x v="6"/>
    <n v="4.9699799866577715E-2"/>
  </r>
  <r>
    <x v="124"/>
    <s v="200 Birr Back"/>
    <n v="40036161"/>
    <s v="ORLOF 3"/>
    <s v="shamil"/>
    <x v="0"/>
    <n v="1471"/>
    <n v="5996"/>
    <n v="53963"/>
    <n v="4"/>
    <m/>
    <n v="10"/>
    <n v="0"/>
    <n v="56"/>
    <n v="6000"/>
    <s v="YES"/>
    <m/>
    <n v="0"/>
    <s v="447311469105315990YES"/>
    <n v="123"/>
    <x v="6"/>
    <n v="8.864774624373957E-2"/>
  </r>
  <r>
    <x v="125"/>
    <s v="200 Birr Back"/>
    <n v="40036161"/>
    <s v="ORLOF 3"/>
    <s v="Amin"/>
    <x v="0"/>
    <n v="1472"/>
    <n v="5970"/>
    <n v="5970"/>
    <n v="30"/>
    <n v="0"/>
    <n v="0"/>
    <n v="0"/>
    <n v="287"/>
    <n v="6000"/>
    <s v="YES"/>
    <m/>
    <n v="0"/>
    <s v="44731147001926000YES"/>
    <n v="124"/>
    <x v="6"/>
    <n v="3.2000000000000001E-2"/>
  </r>
  <r>
    <x v="126"/>
    <s v="200 Birr Back"/>
    <n v="40036161"/>
    <s v="ORLOF 3"/>
    <s v="Amin"/>
    <x v="0"/>
    <n v="1473"/>
    <n v="5993"/>
    <n v="11963"/>
    <n v="7"/>
    <m/>
    <n v="4"/>
    <n v="0"/>
    <n v="225"/>
    <n v="6000"/>
    <s v="YES"/>
    <m/>
    <n v="0"/>
    <s v="4473114714565996YES"/>
    <n v="125"/>
    <x v="6"/>
    <n v="9.3395597064709814E-3"/>
  </r>
  <r>
    <x v="127"/>
    <s v="200 Birr Back"/>
    <n v="40036161"/>
    <s v="ORLOF 3"/>
    <s v="Amin"/>
    <x v="0"/>
    <n v="1474"/>
    <n v="5996"/>
    <n v="17959"/>
    <n v="4"/>
    <n v="0"/>
    <n v="30"/>
    <n v="0"/>
    <n v="179"/>
    <n v="6000"/>
    <s v="YES"/>
    <m/>
    <n v="0"/>
    <s v="447321472302875970YES"/>
    <n v="126"/>
    <x v="7"/>
    <n v="4.8073701842546064E-2"/>
  </r>
  <r>
    <x v="128"/>
    <s v="200 Birr Back"/>
    <n v="40036161"/>
    <s v="ORLOF 3"/>
    <s v="Amin"/>
    <x v="0"/>
    <n v="1475"/>
    <n v="6000"/>
    <n v="23959"/>
    <n v="0"/>
    <n v="1"/>
    <n v="7"/>
    <n v="0"/>
    <n v="170"/>
    <n v="6000"/>
    <s v="YES"/>
    <m/>
    <n v="0"/>
    <s v="44732147372255993YES"/>
    <n v="127"/>
    <x v="7"/>
    <n v="3.7543801101284829E-2"/>
  </r>
  <r>
    <x v="129"/>
    <s v="200 Birr Back"/>
    <n v="40036161"/>
    <s v="ORLOF 3"/>
    <s v="Setia"/>
    <x v="0"/>
    <n v="1476"/>
    <n v="5999"/>
    <n v="524"/>
    <n v="1"/>
    <m/>
    <n v="4"/>
    <n v="0"/>
    <n v="0"/>
    <n v="6000"/>
    <s v="NO"/>
    <s v="Unsure "/>
    <n v="0"/>
    <s v="44732147441795996YES"/>
    <n v="128"/>
    <x v="7"/>
    <n v="2.9853235490326886E-2"/>
  </r>
  <r>
    <x v="130"/>
    <s v="200 Birr Back"/>
    <n v="40036161"/>
    <s v="ORLOF 3"/>
    <s v="Setia"/>
    <x v="0"/>
    <n v="1477"/>
    <n v="5979"/>
    <n v="5979"/>
    <n v="21"/>
    <n v="0"/>
    <n v="1"/>
    <n v="0"/>
    <n v="0"/>
    <n v="6000"/>
    <s v="YES"/>
    <m/>
    <n v="0"/>
    <s v="44732147501706000YES"/>
    <n v="129"/>
    <x v="7"/>
    <n v="2.8333333333333332E-2"/>
  </r>
  <r>
    <x v="131"/>
    <s v="200 Birr Back"/>
    <n v="40036161"/>
    <s v="ORLOF 3"/>
    <s v="Setia"/>
    <x v="0"/>
    <n v="1478"/>
    <n v="5994"/>
    <n v="11973"/>
    <n v="6"/>
    <n v="3"/>
    <n v="1"/>
    <n v="0"/>
    <n v="0"/>
    <n v="6000"/>
    <s v="YES"/>
    <m/>
    <n v="0"/>
    <s v="447331476105999NO"/>
    <n v="130"/>
    <x v="8"/>
    <n v="0"/>
  </r>
  <r>
    <x v="132"/>
    <s v="200 Birr Back"/>
    <n v="40036161"/>
    <s v="ORLOF 3"/>
    <s v="Setia"/>
    <x v="0"/>
    <n v="1479"/>
    <n v="5998"/>
    <n v="17971"/>
    <n v="2"/>
    <m/>
    <n v="21"/>
    <n v="0"/>
    <n v="0"/>
    <n v="6000"/>
    <s v="YES"/>
    <m/>
    <n v="0"/>
    <s v="4473314772105979YES"/>
    <n v="131"/>
    <x v="8"/>
    <n v="0"/>
  </r>
  <r>
    <x v="133"/>
    <s v="200 Birr Back"/>
    <n v="40036161"/>
    <s v="ORLOF 3"/>
    <s v="Setia"/>
    <x v="0"/>
    <n v="1480"/>
    <n v="6000"/>
    <n v="23971"/>
    <n v="0"/>
    <m/>
    <n v="9"/>
    <n v="0"/>
    <n v="0"/>
    <n v="6000"/>
    <s v="YES"/>
    <m/>
    <n v="0"/>
    <s v="447331478605994YES"/>
    <n v="132"/>
    <x v="8"/>
    <n v="0"/>
  </r>
  <r>
    <x v="134"/>
    <s v="200 Birr Back"/>
    <n v="40036161"/>
    <s v="ORLOF 3"/>
    <s v="Setia"/>
    <x v="0"/>
    <n v="1481"/>
    <n v="5996"/>
    <n v="29967"/>
    <n v="4"/>
    <m/>
    <n v="2"/>
    <n v="0"/>
    <n v="0"/>
    <n v="6000"/>
    <s v="YES"/>
    <m/>
    <n v="0"/>
    <s v="447331479205998YES"/>
    <n v="133"/>
    <x v="8"/>
    <n v="0"/>
  </r>
  <r>
    <x v="135"/>
    <s v="200 Birr Back"/>
    <n v="40036161"/>
    <s v="ORLOF 3"/>
    <s v="Setia"/>
    <x v="0"/>
    <n v="1482"/>
    <n v="5999"/>
    <n v="35966"/>
    <n v="1"/>
    <n v="0"/>
    <n v="0"/>
    <n v="0"/>
    <n v="0"/>
    <n v="6000"/>
    <s v="YES"/>
    <m/>
    <n v="0"/>
    <s v="447331480006000YES"/>
    <n v="134"/>
    <x v="8"/>
    <n v="0"/>
  </r>
  <r>
    <x v="136"/>
    <s v="200 Birr Back"/>
    <n v="40036161"/>
    <s v="ORLOF 3"/>
    <s v="Setia"/>
    <x v="0"/>
    <n v="1483"/>
    <n v="5997"/>
    <n v="41963"/>
    <n v="3"/>
    <n v="0"/>
    <n v="4"/>
    <n v="0"/>
    <n v="0"/>
    <n v="6000"/>
    <s v="YES"/>
    <m/>
    <n v="0"/>
    <s v="447331481405996YES"/>
    <n v="135"/>
    <x v="8"/>
    <n v="0"/>
  </r>
  <r>
    <x v="137"/>
    <s v="200 Birr Back"/>
    <n v="40036161"/>
    <s v="ORLOF 3"/>
    <s v="Setia"/>
    <x v="0"/>
    <n v="1484"/>
    <n v="5999"/>
    <n v="5999"/>
    <n v="1"/>
    <m/>
    <n v="1"/>
    <n v="0"/>
    <n v="0"/>
    <n v="6000"/>
    <s v="YES"/>
    <m/>
    <n v="0"/>
    <s v="447331482105999YES"/>
    <n v="136"/>
    <x v="8"/>
    <n v="0"/>
  </r>
  <r>
    <x v="138"/>
    <s v="200 Birr Back"/>
    <n v="40036161"/>
    <s v="ORLOF 3"/>
    <s v="Setia"/>
    <x v="0"/>
    <n v="1485"/>
    <n v="6000"/>
    <n v="11999"/>
    <n v="0"/>
    <m/>
    <n v="3"/>
    <n v="0"/>
    <n v="0"/>
    <n v="6000"/>
    <s v="YES"/>
    <m/>
    <n v="0"/>
    <s v="447331483305997YES"/>
    <n v="137"/>
    <x v="8"/>
    <n v="0"/>
  </r>
  <r>
    <x v="139"/>
    <s v="200 Birr Back"/>
    <n v="40036161"/>
    <s v="ORLOF 3"/>
    <s v="Setia"/>
    <x v="0"/>
    <n v="1486"/>
    <n v="5999"/>
    <n v="17998"/>
    <n v="1"/>
    <n v="0"/>
    <n v="1"/>
    <n v="0"/>
    <n v="0"/>
    <n v="6000"/>
    <s v="YES"/>
    <m/>
    <n v="0"/>
    <s v="447331484105999YES"/>
    <n v="138"/>
    <x v="8"/>
    <n v="0"/>
  </r>
  <r>
    <x v="140"/>
    <s v="200 Birr Back"/>
    <n v="40036161"/>
    <s v="ORLOF 3"/>
    <s v="Kok"/>
    <x v="1"/>
    <n v="1487"/>
    <n v="5996"/>
    <n v="5996"/>
    <n v="4"/>
    <m/>
    <n v="0"/>
    <n v="0"/>
    <n v="0"/>
    <n v="6000"/>
    <s v="YES"/>
    <m/>
    <n v="0"/>
    <s v="447331485006000YES"/>
    <n v="139"/>
    <x v="8"/>
    <n v="0"/>
  </r>
  <r>
    <x v="141"/>
    <s v="200 Birr Back"/>
    <n v="40036161"/>
    <s v="ORLOF 3"/>
    <s v="Kok"/>
    <x v="1"/>
    <n v="1488"/>
    <n v="6000"/>
    <n v="11996"/>
    <n v="0"/>
    <m/>
    <n v="1"/>
    <n v="0"/>
    <n v="0"/>
    <n v="6000"/>
    <s v="YES"/>
    <m/>
    <n v="0"/>
    <s v="447331486105999YES"/>
    <n v="140"/>
    <x v="8"/>
    <n v="0"/>
  </r>
  <r>
    <x v="142"/>
    <s v="200 Birr Back"/>
    <n v="40036161"/>
    <s v="ORLOF 3"/>
    <s v="Kok"/>
    <x v="1"/>
    <n v="1489"/>
    <n v="5999"/>
    <n v="17995"/>
    <n v="1"/>
    <m/>
    <n v="4"/>
    <n v="0"/>
    <n v="0"/>
    <n v="6000"/>
    <s v="YES"/>
    <m/>
    <n v="0"/>
    <s v="447331487405996YES"/>
    <n v="141"/>
    <x v="8"/>
    <n v="0"/>
  </r>
  <r>
    <x v="143"/>
    <s v="200 Birr Back"/>
    <n v="40036161"/>
    <s v="ORLOF 3"/>
    <s v="Kok"/>
    <x v="1"/>
    <n v="1490"/>
    <n v="5991"/>
    <n v="23986"/>
    <n v="9"/>
    <m/>
    <n v="0"/>
    <n v="0"/>
    <n v="0"/>
    <n v="6000"/>
    <s v="YES"/>
    <m/>
    <n v="0"/>
    <s v="447331488006000YES"/>
    <n v="142"/>
    <x v="8"/>
    <n v="0"/>
  </r>
  <r>
    <x v="144"/>
    <s v="200 Birr Back"/>
    <n v="40036161"/>
    <s v="ORLOF 3"/>
    <s v="Kok"/>
    <x v="1"/>
    <n v="1491"/>
    <n v="5999"/>
    <n v="29985"/>
    <n v="1"/>
    <m/>
    <n v="1"/>
    <n v="0"/>
    <n v="0"/>
    <n v="6000"/>
    <s v="YES"/>
    <m/>
    <n v="0"/>
    <s v="447331489105999YES"/>
    <n v="143"/>
    <x v="8"/>
    <n v="0"/>
  </r>
  <r>
    <x v="145"/>
    <s v="200 Birr Back"/>
    <n v="40036161"/>
    <s v="ORLOF 3"/>
    <s v="Kok"/>
    <x v="1"/>
    <n v="1492"/>
    <n v="5996"/>
    <n v="35981"/>
    <n v="4"/>
    <m/>
    <n v="9"/>
    <n v="0"/>
    <n v="0"/>
    <n v="6000"/>
    <s v="YES"/>
    <m/>
    <n v="0"/>
    <s v="447331490905991YES"/>
    <n v="144"/>
    <x v="8"/>
    <n v="0"/>
  </r>
  <r>
    <x v="146"/>
    <s v="200 Birr Back"/>
    <n v="40036161"/>
    <s v="ORLOF 3"/>
    <s v="Kok"/>
    <x v="1"/>
    <n v="1493"/>
    <n v="5993"/>
    <n v="41974"/>
    <n v="7"/>
    <m/>
    <n v="1"/>
    <n v="0"/>
    <n v="0"/>
    <n v="6000"/>
    <s v="YES"/>
    <m/>
    <n v="0"/>
    <s v="447331491105999YES"/>
    <n v="145"/>
    <x v="8"/>
    <n v="0"/>
  </r>
  <r>
    <x v="147"/>
    <s v="200 Birr Back"/>
    <n v="40036161"/>
    <s v="ORLOF 3"/>
    <s v="Kok"/>
    <x v="1"/>
    <n v="1494"/>
    <n v="6000"/>
    <n v="47974"/>
    <n v="0"/>
    <m/>
    <n v="4"/>
    <n v="0"/>
    <n v="0"/>
    <n v="6000"/>
    <s v="YES"/>
    <m/>
    <n v="0"/>
    <s v="447331492405996YES"/>
    <n v="146"/>
    <x v="8"/>
    <n v="0"/>
  </r>
  <r>
    <x v="148"/>
    <s v="200 Birr Back"/>
    <n v="40036161"/>
    <s v="ORLOF 3"/>
    <s v="Kok"/>
    <x v="1"/>
    <n v="1495"/>
    <n v="5993"/>
    <n v="53967"/>
    <n v="7"/>
    <m/>
    <n v="7"/>
    <n v="0"/>
    <n v="0"/>
    <n v="6000"/>
    <s v="YES"/>
    <m/>
    <n v="0"/>
    <s v="447331493705993YES"/>
    <n v="147"/>
    <x v="8"/>
    <n v="0"/>
  </r>
  <r>
    <x v="149"/>
    <s v="200 Birr Back"/>
    <n v="40036161"/>
    <s v="ORLOF 3"/>
    <s v="Kok"/>
    <x v="1"/>
    <n v="1496"/>
    <n v="5991"/>
    <n v="59958"/>
    <n v="8"/>
    <m/>
    <n v="0"/>
    <n v="0"/>
    <n v="0"/>
    <n v="6000"/>
    <s v="NO"/>
    <s v="Machine count not equal 6000."/>
    <n v="0"/>
    <s v="447331494006000YES"/>
    <n v="148"/>
    <x v="8"/>
    <n v="0"/>
  </r>
  <r>
    <x v="150"/>
    <s v="200 Birr Back"/>
    <n v="40036161"/>
    <s v="ORLOF 3"/>
    <s v="Kok"/>
    <x v="1"/>
    <n v="1497"/>
    <n v="5998"/>
    <n v="65956"/>
    <n v="2"/>
    <m/>
    <n v="7"/>
    <n v="0"/>
    <n v="0"/>
    <n v="6000"/>
    <s v="YES"/>
    <m/>
    <n v="0"/>
    <s v="447331495705993YES"/>
    <n v="149"/>
    <x v="8"/>
    <n v="0"/>
  </r>
  <r>
    <x v="151"/>
    <s v="200 Birr Back"/>
    <n v="40036161"/>
    <s v="ORLOF 3"/>
    <s v="Kok"/>
    <x v="1"/>
    <n v="1498"/>
    <n v="5981"/>
    <n v="71937"/>
    <n v="19"/>
    <m/>
    <n v="8"/>
    <n v="0"/>
    <n v="0"/>
    <n v="5999"/>
    <s v="YES"/>
    <m/>
    <n v="-1"/>
    <s v="447331496805991NO"/>
    <n v="150"/>
    <x v="8"/>
    <n v="0"/>
  </r>
  <r>
    <x v="152"/>
    <s v="200 Birr Back"/>
    <n v="40036161"/>
    <s v="ORLOF 3"/>
    <s v="Kok"/>
    <x v="1"/>
    <n v="1499"/>
    <n v="5999"/>
    <n v="77936"/>
    <n v="1"/>
    <n v="0"/>
    <n v="2"/>
    <n v="0"/>
    <n v="0"/>
    <n v="6000"/>
    <s v="YES"/>
    <m/>
    <n v="0"/>
    <s v="447331497205998YES"/>
    <n v="151"/>
    <x v="8"/>
    <n v="0"/>
  </r>
  <r>
    <x v="153"/>
    <s v="200 Birr Back"/>
    <n v="40036161"/>
    <s v="ORLOF 3"/>
    <s v="Izzuddin"/>
    <x v="0"/>
    <n v="1500"/>
    <n v="5991"/>
    <n v="5991"/>
    <n v="9"/>
    <n v="0"/>
    <n v="19"/>
    <n v="0"/>
    <n v="0"/>
    <n v="6000"/>
    <s v="YES"/>
    <m/>
    <n v="0"/>
    <s v="4473314981905981YES"/>
    <n v="152"/>
    <x v="8"/>
    <n v="0"/>
  </r>
  <r>
    <x v="154"/>
    <s v="200 Birr Back"/>
    <n v="40036161"/>
    <s v="ORLOF 3"/>
    <s v="Izzuddin"/>
    <x v="0"/>
    <n v="1501"/>
    <n v="6000"/>
    <n v="11991"/>
    <n v="0"/>
    <n v="0"/>
    <n v="1"/>
    <n v="0"/>
    <n v="0"/>
    <n v="6000"/>
    <s v="YES"/>
    <m/>
    <n v="0"/>
    <s v="447331499105999YES"/>
    <n v="153"/>
    <x v="8"/>
    <n v="0"/>
  </r>
  <r>
    <x v="155"/>
    <s v="200 Birr Back"/>
    <n v="40036161"/>
    <s v="ORLOF 3"/>
    <s v="Izzuddin"/>
    <x v="0"/>
    <n v="1502"/>
    <n v="5993"/>
    <n v="17984"/>
    <n v="7"/>
    <n v="3"/>
    <n v="9"/>
    <n v="0"/>
    <n v="0"/>
    <n v="6000"/>
    <s v="YES"/>
    <m/>
    <n v="0"/>
    <s v="447341500905991YES"/>
    <n v="154"/>
    <x v="9"/>
    <n v="0"/>
  </r>
  <r>
    <x v="156"/>
    <s v="200 Birr Back"/>
    <n v="40036161"/>
    <s v="ORLOF 3"/>
    <s v="Izzuddin"/>
    <x v="0"/>
    <n v="1503"/>
    <n v="5996"/>
    <n v="23980"/>
    <n v="4"/>
    <n v="0"/>
    <n v="0"/>
    <n v="0"/>
    <n v="0"/>
    <n v="6000"/>
    <s v="YES"/>
    <m/>
    <n v="0"/>
    <s v="447341501006000YES"/>
    <n v="155"/>
    <x v="9"/>
    <n v="0"/>
  </r>
  <r>
    <x v="157"/>
    <s v="200 Birr Back"/>
    <n v="40036161"/>
    <s v="ORLOF 3"/>
    <s v="Izzuddin"/>
    <x v="0"/>
    <n v="1504"/>
    <n v="5999"/>
    <n v="29979"/>
    <n v="1"/>
    <n v="0"/>
    <n v="10"/>
    <n v="0"/>
    <n v="0"/>
    <n v="6000"/>
    <s v="YES"/>
    <m/>
    <n v="0"/>
    <s v="447341502705993YES"/>
    <n v="156"/>
    <x v="9"/>
    <n v="0"/>
  </r>
  <r>
    <x v="158"/>
    <s v="200 Birr Back"/>
    <n v="40036161"/>
    <s v="ORLOF 3"/>
    <s v="Izzuddin"/>
    <x v="0"/>
    <n v="1505"/>
    <n v="6000"/>
    <n v="35979"/>
    <n v="0"/>
    <n v="0"/>
    <n v="4"/>
    <n v="0"/>
    <n v="0"/>
    <n v="6000"/>
    <s v="YES"/>
    <m/>
    <n v="0"/>
    <s v="447341503405996YES"/>
    <n v="157"/>
    <x v="9"/>
    <n v="0"/>
  </r>
  <r>
    <x v="159"/>
    <s v="200 Birr Back"/>
    <n v="40036161"/>
    <s v="ORLOF 3"/>
    <s v="Izzuddin"/>
    <x v="0"/>
    <n v="1506"/>
    <n v="6000"/>
    <n v="41979"/>
    <n v="0"/>
    <n v="0"/>
    <n v="1"/>
    <n v="0"/>
    <n v="0"/>
    <n v="6000"/>
    <s v="YES"/>
    <m/>
    <n v="0"/>
    <s v="447341504105999YES"/>
    <n v="158"/>
    <x v="9"/>
    <n v="0"/>
  </r>
  <r>
    <x v="160"/>
    <s v="200 Birr Back"/>
    <n v="40036161"/>
    <s v="ORLOF 3"/>
    <s v="Izzuddin"/>
    <x v="0"/>
    <n v="1507"/>
    <n v="5999"/>
    <n v="47978"/>
    <n v="1"/>
    <n v="0"/>
    <n v="0"/>
    <n v="0"/>
    <n v="0"/>
    <n v="6000"/>
    <s v="YES"/>
    <m/>
    <n v="0"/>
    <s v="447341505006000YES"/>
    <n v="159"/>
    <x v="9"/>
    <n v="0"/>
  </r>
  <r>
    <x v="161"/>
    <s v="200 Birr Back"/>
    <n v="40036161"/>
    <s v="ORLOF 3"/>
    <s v="Izzuddin"/>
    <x v="0"/>
    <n v="1508"/>
    <n v="6000"/>
    <n v="53978"/>
    <n v="0"/>
    <n v="0"/>
    <n v="0"/>
    <n v="0"/>
    <n v="0"/>
    <n v="6000"/>
    <s v="YES"/>
    <m/>
    <n v="0"/>
    <s v="447341506006000YES"/>
    <n v="160"/>
    <x v="9"/>
    <n v="0"/>
  </r>
  <r>
    <x v="162"/>
    <s v="200 Birr Back"/>
    <n v="40036161"/>
    <s v="ORLOF 3"/>
    <s v="Izzuddin"/>
    <x v="0"/>
    <n v="1509"/>
    <n v="6000"/>
    <n v="59978"/>
    <n v="0"/>
    <n v="0"/>
    <n v="1"/>
    <n v="0"/>
    <n v="0"/>
    <n v="6000"/>
    <s v="YES"/>
    <m/>
    <n v="0"/>
    <s v="447341507105999YES"/>
    <n v="161"/>
    <x v="9"/>
    <n v="0"/>
  </r>
  <r>
    <x v="163"/>
    <s v="200 Birr Back"/>
    <n v="40036161"/>
    <s v="ORLOF 3"/>
    <s v="Izzuddin"/>
    <x v="0"/>
    <n v="1510"/>
    <n v="5995"/>
    <n v="65973"/>
    <n v="6"/>
    <n v="0"/>
    <n v="0"/>
    <n v="0"/>
    <n v="0"/>
    <n v="6000"/>
    <s v="NO"/>
    <s v="Machine trip"/>
    <n v="0"/>
    <s v="447341508006000YES"/>
    <n v="162"/>
    <x v="9"/>
    <n v="0"/>
  </r>
  <r>
    <x v="164"/>
    <s v="200 Birr Back"/>
    <n v="40036161"/>
    <s v="ORLOF 3"/>
    <s v="Kok"/>
    <x v="1"/>
    <n v="1511"/>
    <n v="6000"/>
    <n v="6000"/>
    <n v="0"/>
    <m/>
    <n v="0"/>
    <n v="0"/>
    <n v="0"/>
    <n v="6000"/>
    <s v="YES"/>
    <m/>
    <n v="0"/>
    <s v="447341509006000YES"/>
    <n v="163"/>
    <x v="9"/>
    <n v="0"/>
  </r>
  <r>
    <x v="165"/>
    <s v="200 Birr Back"/>
    <n v="40036161"/>
    <s v="ORLOF 3"/>
    <s v="Kok"/>
    <x v="1"/>
    <n v="1512"/>
    <n v="5999"/>
    <n v="11999"/>
    <n v="1"/>
    <m/>
    <n v="6"/>
    <n v="0"/>
    <n v="0"/>
    <n v="6001"/>
    <s v="YES"/>
    <m/>
    <n v="1"/>
    <s v="447341510605995NO"/>
    <n v="164"/>
    <x v="9"/>
    <n v="0"/>
  </r>
  <r>
    <x v="166"/>
    <s v="200 Birr Back"/>
    <n v="40036161"/>
    <s v="ORLOF 3"/>
    <s v="Kok"/>
    <x v="1"/>
    <n v="1513"/>
    <n v="5988"/>
    <n v="17987"/>
    <n v="8"/>
    <m/>
    <n v="0"/>
    <n v="0"/>
    <n v="0"/>
    <n v="6000"/>
    <s v="NO"/>
    <s v="Machine count not equal 6000."/>
    <n v="0"/>
    <s v="447341511006000YES"/>
    <n v="165"/>
    <x v="9"/>
    <n v="0"/>
  </r>
  <r>
    <x v="167"/>
    <s v="200 Birr Back"/>
    <n v="40036161"/>
    <s v="ORLOF 3"/>
    <s v="Kok"/>
    <x v="1"/>
    <n v="1514"/>
    <n v="6000"/>
    <n v="23987"/>
    <n v="0"/>
    <m/>
    <n v="1"/>
    <n v="0"/>
    <n v="0"/>
    <n v="6000"/>
    <s v="YES"/>
    <m/>
    <n v="0"/>
    <s v="447341512105999YES"/>
    <n v="166"/>
    <x v="9"/>
    <n v="0"/>
  </r>
  <r>
    <x v="168"/>
    <s v="200 Birr Back"/>
    <n v="40036161"/>
    <s v="ORLOF 3"/>
    <s v="Kok"/>
    <x v="1"/>
    <n v="1515"/>
    <n v="5996"/>
    <n v="29983"/>
    <n v="4"/>
    <m/>
    <n v="8"/>
    <n v="0"/>
    <n v="0"/>
    <n v="5996"/>
    <s v="YES"/>
    <m/>
    <n v="-4"/>
    <s v="447341513805988NO"/>
    <n v="167"/>
    <x v="9"/>
    <n v="0"/>
  </r>
  <r>
    <x v="169"/>
    <s v="200 Birr Back"/>
    <n v="40036161"/>
    <s v="ORLOF 3"/>
    <s v="Kok"/>
    <x v="1"/>
    <n v="1516"/>
    <n v="6000"/>
    <n v="35983"/>
    <n v="0"/>
    <m/>
    <n v="0"/>
    <n v="0"/>
    <n v="0"/>
    <n v="6000"/>
    <s v="YES"/>
    <m/>
    <n v="0"/>
    <s v="447341514006000YES"/>
    <n v="168"/>
    <x v="9"/>
    <n v="0"/>
  </r>
  <r>
    <x v="170"/>
    <s v="200 Birr Back"/>
    <n v="40036161"/>
    <s v="ORLOF 3"/>
    <s v="Kok"/>
    <x v="1"/>
    <n v="1517"/>
    <n v="5991"/>
    <n v="41974"/>
    <n v="9"/>
    <m/>
    <n v="4"/>
    <n v="0"/>
    <n v="0"/>
    <n v="6000"/>
    <s v="YES"/>
    <m/>
    <n v="0"/>
    <s v="447341515405996YES"/>
    <n v="169"/>
    <x v="9"/>
    <n v="0"/>
  </r>
  <r>
    <x v="171"/>
    <s v="200 Birr Back"/>
    <n v="40036161"/>
    <s v="ORLOF 3"/>
    <s v="Kok"/>
    <x v="1"/>
    <n v="1518"/>
    <n v="5993"/>
    <n v="47967"/>
    <n v="7"/>
    <m/>
    <n v="0"/>
    <n v="0"/>
    <n v="0"/>
    <n v="6000"/>
    <s v="YES"/>
    <m/>
    <n v="0"/>
    <s v="447341516006000YES"/>
    <n v="170"/>
    <x v="9"/>
    <n v="0"/>
  </r>
  <r>
    <x v="172"/>
    <s v="200 Birr Back"/>
    <n v="40036161"/>
    <s v="ORLOF 3"/>
    <s v="Kok"/>
    <x v="1"/>
    <n v="1519"/>
    <n v="5995"/>
    <n v="53962"/>
    <n v="4"/>
    <m/>
    <n v="9"/>
    <n v="0"/>
    <n v="0"/>
    <n v="6000"/>
    <s v="NO"/>
    <s v="Machine count not equal 6000."/>
    <n v="0"/>
    <s v="447341517905991YES"/>
    <n v="171"/>
    <x v="9"/>
    <n v="0"/>
  </r>
  <r>
    <x v="173"/>
    <s v="200 Birr Back"/>
    <n v="40036161"/>
    <s v="ORLOF 3"/>
    <s v="Kok"/>
    <x v="1"/>
    <n v="1520"/>
    <n v="5991"/>
    <n v="59953"/>
    <n v="9"/>
    <m/>
    <n v="7"/>
    <n v="0"/>
    <n v="0"/>
    <n v="6000"/>
    <s v="YES"/>
    <m/>
    <n v="0"/>
    <s v="447341518705993YES"/>
    <n v="172"/>
    <x v="9"/>
    <n v="0"/>
  </r>
  <r>
    <x v="174"/>
    <s v="200 Birr Back"/>
    <n v="40036161"/>
    <s v="ORLOF 3"/>
    <s v="Kok"/>
    <x v="1"/>
    <n v="1521"/>
    <n v="5971"/>
    <n v="65924"/>
    <n v="28"/>
    <m/>
    <n v="4"/>
    <n v="0"/>
    <n v="0"/>
    <n v="5999"/>
    <s v="NO"/>
    <s v="Machine count not equal 6000."/>
    <n v="-1"/>
    <s v="447341519405995NO"/>
    <n v="173"/>
    <x v="9"/>
    <n v="0"/>
  </r>
  <r>
    <x v="175"/>
    <s v="200 Birr Back"/>
    <n v="40036161"/>
    <s v="ORLOF 3"/>
    <s v="Kok"/>
    <x v="1"/>
    <n v="1522"/>
    <n v="5996"/>
    <n v="71920"/>
    <n v="4"/>
    <m/>
    <n v="9"/>
    <n v="0"/>
    <n v="0"/>
    <n v="6000"/>
    <s v="YES"/>
    <m/>
    <n v="0"/>
    <s v="447341520905991YES"/>
    <n v="174"/>
    <x v="9"/>
    <n v="0"/>
  </r>
  <r>
    <x v="176"/>
    <s v="200 Birr Back"/>
    <n v="40036161"/>
    <s v="ORLOF 3"/>
    <s v="Kok"/>
    <x v="1"/>
    <n v="1523"/>
    <n v="5993"/>
    <n v="77913"/>
    <n v="7"/>
    <m/>
    <n v="28"/>
    <n v="0"/>
    <n v="0"/>
    <n v="5999"/>
    <s v="YES"/>
    <m/>
    <n v="-1"/>
    <s v="4473415212805971NO"/>
    <n v="175"/>
    <x v="9"/>
    <n v="0"/>
  </r>
  <r>
    <x v="177"/>
    <s v="200 Birr Back"/>
    <n v="40036161"/>
    <s v="ORLOF 3"/>
    <s v="Kok"/>
    <x v="1"/>
    <n v="1524"/>
    <n v="5999"/>
    <n v="83912"/>
    <n v="0"/>
    <n v="2"/>
    <n v="4"/>
    <n v="0"/>
    <n v="0"/>
    <n v="6000"/>
    <s v="NO"/>
    <s v="Machine counter not equal 6000."/>
    <n v="0"/>
    <s v="447341522405996YES"/>
    <n v="176"/>
    <x v="9"/>
    <n v="0"/>
  </r>
  <r>
    <x v="178"/>
    <s v="200 Birr Back"/>
    <n v="40036161"/>
    <s v="ORLOF 3"/>
    <s v="Izzuddin"/>
    <x v="0"/>
    <n v="1525"/>
    <n v="5998"/>
    <n v="5998"/>
    <n v="3"/>
    <n v="0"/>
    <n v="7"/>
    <n v="0"/>
    <n v="0"/>
    <n v="6000"/>
    <s v="NO"/>
    <s v="Machine count not equal 6000"/>
    <n v="0"/>
    <s v="447341523705993YES"/>
    <n v="177"/>
    <x v="9"/>
    <n v="0"/>
  </r>
  <r>
    <x v="179"/>
    <s v="200 Birr Back"/>
    <n v="40036161"/>
    <s v="ORLOF 3"/>
    <s v="Izzuddin"/>
    <x v="0"/>
    <n v="1526"/>
    <n v="6000"/>
    <n v="11998"/>
    <n v="0"/>
    <n v="0"/>
    <n v="2"/>
    <n v="0"/>
    <n v="0"/>
    <n v="5999"/>
    <s v="YES"/>
    <m/>
    <n v="-1"/>
    <s v="447341524005999NO"/>
    <n v="178"/>
    <x v="9"/>
    <n v="0"/>
  </r>
  <r>
    <x v="180"/>
    <s v="200 Birr Back"/>
    <n v="40036161"/>
    <s v="ORLOF 3"/>
    <s v="Izzuddin"/>
    <x v="0"/>
    <n v="1527"/>
    <n v="5993"/>
    <n v="17991"/>
    <n v="5"/>
    <n v="0"/>
    <n v="3"/>
    <n v="0"/>
    <n v="0"/>
    <n v="6001"/>
    <s v="NO"/>
    <s v="Machine count not equal 6000"/>
    <n v="1"/>
    <s v="447351525305998NO"/>
    <n v="179"/>
    <x v="10"/>
    <n v="0"/>
  </r>
  <r>
    <x v="181"/>
    <s v="200 Birr Back"/>
    <n v="40036161"/>
    <s v="ORLOF 3"/>
    <s v="Izzuddin"/>
    <x v="0"/>
    <n v="1528"/>
    <n v="6000"/>
    <n v="23991"/>
    <n v="0"/>
    <n v="0"/>
    <n v="0"/>
    <n v="0"/>
    <n v="0"/>
    <n v="6000"/>
    <s v="YES"/>
    <m/>
    <n v="0"/>
    <s v="447351526006000YES"/>
    <n v="180"/>
    <x v="10"/>
    <n v="0"/>
  </r>
  <r>
    <x v="182"/>
    <s v="200 Birr Back"/>
    <n v="40036161"/>
    <s v="ORLOF 3"/>
    <s v="Izzuddin"/>
    <x v="0"/>
    <n v="1529"/>
    <n v="5993"/>
    <n v="29984"/>
    <n v="7"/>
    <n v="0"/>
    <n v="5"/>
    <n v="0"/>
    <n v="0"/>
    <n v="5998"/>
    <s v="YES"/>
    <m/>
    <n v="-2"/>
    <s v="447351527505993NO"/>
    <n v="181"/>
    <x v="10"/>
    <n v="0"/>
  </r>
  <r>
    <x v="183"/>
    <s v="200 Birr Back"/>
    <n v="40036161"/>
    <s v="ORLOF 3"/>
    <s v="Izzuddin"/>
    <x v="0"/>
    <n v="1530"/>
    <n v="5999"/>
    <n v="35983"/>
    <n v="1"/>
    <n v="0"/>
    <n v="0"/>
    <n v="0"/>
    <n v="0"/>
    <n v="6000"/>
    <s v="YES"/>
    <m/>
    <n v="0"/>
    <s v="447351528006000YES"/>
    <n v="182"/>
    <x v="10"/>
    <n v="0"/>
  </r>
  <r>
    <x v="184"/>
    <s v="200 Birr Back"/>
    <n v="40036161"/>
    <s v="ORLOF 3"/>
    <s v="Izzuddin"/>
    <x v="0"/>
    <n v="1531"/>
    <n v="5987"/>
    <n v="41970"/>
    <n v="13"/>
    <n v="1"/>
    <n v="7"/>
    <n v="0"/>
    <n v="0"/>
    <n v="6000"/>
    <s v="YES"/>
    <m/>
    <n v="0"/>
    <s v="447351529705993YES"/>
    <n v="183"/>
    <x v="10"/>
    <n v="0"/>
  </r>
  <r>
    <x v="185"/>
    <s v="200 Birr Back"/>
    <n v="40036161"/>
    <s v="ORLOF 3"/>
    <s v="Izzuddin"/>
    <x v="0"/>
    <n v="1532"/>
    <n v="5986"/>
    <n v="47956"/>
    <n v="14"/>
    <n v="0"/>
    <n v="1"/>
    <n v="0"/>
    <n v="0"/>
    <n v="6000"/>
    <s v="YES"/>
    <m/>
    <n v="0"/>
    <s v="447351530105999YES"/>
    <n v="184"/>
    <x v="10"/>
    <n v="0"/>
  </r>
  <r>
    <x v="186"/>
    <s v="200 Birr Back"/>
    <n v="40036161"/>
    <s v="ORLOF 3"/>
    <s v="Izzuddin"/>
    <x v="0"/>
    <n v="1533"/>
    <n v="5973"/>
    <n v="53929"/>
    <n v="27"/>
    <n v="0"/>
    <n v="14"/>
    <n v="0"/>
    <n v="0"/>
    <n v="6000"/>
    <s v="YES"/>
    <m/>
    <n v="0"/>
    <s v="4473515311305987YES"/>
    <n v="185"/>
    <x v="10"/>
    <n v="0"/>
  </r>
  <r>
    <x v="187"/>
    <s v="200 Birr Back"/>
    <n v="40036161"/>
    <s v="ORLOF 3"/>
    <s v="Izzuddin"/>
    <x v="0"/>
    <n v="1534"/>
    <n v="5992"/>
    <n v="59921"/>
    <n v="8"/>
    <n v="0"/>
    <n v="14"/>
    <n v="0"/>
    <n v="0"/>
    <n v="6000"/>
    <s v="YES"/>
    <m/>
    <n v="0"/>
    <s v="4473515321405986YES"/>
    <n v="186"/>
    <x v="10"/>
    <n v="0"/>
  </r>
  <r>
    <x v="188"/>
    <s v="200 Birr Back"/>
    <n v="40036161"/>
    <s v="ORLOF 3"/>
    <s v="Izzuddin"/>
    <x v="0"/>
    <n v="1535"/>
    <n v="5997"/>
    <n v="65918"/>
    <n v="3"/>
    <n v="0"/>
    <n v="27"/>
    <n v="0"/>
    <n v="0"/>
    <n v="6000"/>
    <s v="YES"/>
    <m/>
    <n v="0"/>
    <s v="4473515332705973YES"/>
    <n v="187"/>
    <x v="10"/>
    <n v="0"/>
  </r>
  <r>
    <x v="189"/>
    <s v="200 Birr Back"/>
    <n v="40036161"/>
    <s v="ORLOF 3"/>
    <s v="Izzuddin"/>
    <x v="0"/>
    <n v="1536"/>
    <n v="5996"/>
    <n v="71914"/>
    <n v="4"/>
    <n v="0"/>
    <n v="8"/>
    <n v="0"/>
    <n v="0"/>
    <n v="6000"/>
    <s v="YES"/>
    <m/>
    <n v="0"/>
    <s v="447351534805992YES"/>
    <n v="188"/>
    <x v="10"/>
    <n v="0"/>
  </r>
  <r>
    <x v="190"/>
    <s v="200 Birr Back"/>
    <n v="40036161"/>
    <s v="ORLOF 3"/>
    <s v="Izzuddin"/>
    <x v="0"/>
    <n v="1537"/>
    <n v="5999"/>
    <n v="77913"/>
    <n v="1"/>
    <n v="0"/>
    <n v="3"/>
    <n v="0"/>
    <n v="0"/>
    <n v="6000"/>
    <s v="YES"/>
    <m/>
    <n v="0"/>
    <s v="447351535305997YES"/>
    <n v="189"/>
    <x v="10"/>
    <n v="0"/>
  </r>
  <r>
    <x v="191"/>
    <s v="200 Birr Back"/>
    <n v="40036161"/>
    <s v="ORLOF 3"/>
    <s v="Izzuddin"/>
    <x v="0"/>
    <n v="1538"/>
    <n v="5999"/>
    <n v="83912"/>
    <n v="1"/>
    <n v="0"/>
    <n v="4"/>
    <n v="0"/>
    <n v="0"/>
    <n v="6000"/>
    <s v="YES"/>
    <m/>
    <n v="0"/>
    <s v="447351536405996YES"/>
    <n v="190"/>
    <x v="10"/>
    <n v="0"/>
  </r>
  <r>
    <x v="192"/>
    <s v="200 Birr Back"/>
    <n v="40036161"/>
    <s v="ORLOF 3"/>
    <s v="Izzuddin"/>
    <x v="0"/>
    <n v="1539"/>
    <n v="5997"/>
    <n v="89909"/>
    <n v="3"/>
    <m/>
    <n v="1"/>
    <n v="0"/>
    <n v="0"/>
    <n v="6000"/>
    <s v="YES"/>
    <m/>
    <n v="0"/>
    <s v="447351537105999YES"/>
    <n v="191"/>
    <x v="10"/>
    <n v="0"/>
  </r>
  <r>
    <x v="193"/>
    <s v="200 Birr Back"/>
    <n v="40036161"/>
    <s v="ORLOF 3"/>
    <s v="Kok"/>
    <x v="1"/>
    <n v="1540"/>
    <n v="5999"/>
    <n v="5999"/>
    <n v="1"/>
    <n v="3"/>
    <n v="1"/>
    <n v="0"/>
    <n v="0"/>
    <n v="6000"/>
    <s v="YES"/>
    <m/>
    <n v="0"/>
    <s v="447351538105999YES"/>
    <n v="192"/>
    <x v="10"/>
    <n v="0"/>
  </r>
  <r>
    <x v="194"/>
    <s v="200 Birr Back"/>
    <n v="40036161"/>
    <s v="ORLOF 3"/>
    <s v="Kok"/>
    <x v="1"/>
    <n v="1541"/>
    <n v="6000"/>
    <n v="11999"/>
    <n v="0"/>
    <n v="4"/>
    <n v="3"/>
    <n v="0"/>
    <n v="0"/>
    <n v="6000"/>
    <s v="YES"/>
    <m/>
    <n v="0"/>
    <s v="447351539305997YES"/>
    <n v="193"/>
    <x v="10"/>
    <n v="0"/>
  </r>
  <r>
    <x v="195"/>
    <s v="200 Birr Back"/>
    <n v="40036161"/>
    <s v="ORLOF 3"/>
    <s v="Kok"/>
    <x v="1"/>
    <n v="1542"/>
    <n v="5999"/>
    <n v="17998"/>
    <n v="1"/>
    <m/>
    <n v="4"/>
    <n v="0"/>
    <n v="0"/>
    <n v="6000"/>
    <s v="YES"/>
    <m/>
    <n v="0"/>
    <s v="447351540105999YES"/>
    <n v="194"/>
    <x v="10"/>
    <n v="0"/>
  </r>
  <r>
    <x v="196"/>
    <s v="200 Birr Back"/>
    <n v="40036161"/>
    <s v="ORLOF 3"/>
    <s v="Kok"/>
    <x v="1"/>
    <n v="1543"/>
    <n v="6000"/>
    <n v="23998"/>
    <n v="0"/>
    <m/>
    <n v="4"/>
    <n v="0"/>
    <n v="0"/>
    <n v="6000"/>
    <s v="YES"/>
    <m/>
    <n v="0"/>
    <s v="447351541006000YES"/>
    <n v="195"/>
    <x v="10"/>
    <n v="0"/>
  </r>
  <r>
    <x v="197"/>
    <s v="200 Birr Back"/>
    <n v="40036161"/>
    <s v="ORLOF 3"/>
    <s v="Kok"/>
    <x v="1"/>
    <n v="1544"/>
    <n v="5996"/>
    <n v="29994"/>
    <n v="3"/>
    <m/>
    <n v="1"/>
    <n v="0"/>
    <n v="0"/>
    <n v="6000"/>
    <s v="NO"/>
    <s v="Machine count not equal 6000."/>
    <n v="0"/>
    <s v="447351542105999YES"/>
    <n v="196"/>
    <x v="10"/>
    <n v="0"/>
  </r>
  <r>
    <x v="198"/>
    <s v="200 Birr Back"/>
    <n v="40036161"/>
    <s v="ORLOF 3"/>
    <s v="Kok"/>
    <x v="1"/>
    <n v="1545"/>
    <n v="5986"/>
    <n v="35980"/>
    <n v="14"/>
    <m/>
    <n v="0"/>
    <n v="0"/>
    <n v="0"/>
    <n v="6000"/>
    <s v="YES"/>
    <m/>
    <n v="0"/>
    <s v="447351543006000YES"/>
    <n v="197"/>
    <x v="10"/>
    <n v="0"/>
  </r>
  <r>
    <x v="199"/>
    <s v="200 Birr Back"/>
    <n v="40036161"/>
    <s v="ORLOF 3"/>
    <s v="Kok"/>
    <x v="1"/>
    <n v="1546"/>
    <n v="5998"/>
    <n v="41978"/>
    <n v="2"/>
    <n v="1"/>
    <n v="3"/>
    <n v="0"/>
    <n v="0"/>
    <n v="5999"/>
    <s v="YES"/>
    <m/>
    <n v="-1"/>
    <s v="447351544305996NO"/>
    <n v="198"/>
    <x v="10"/>
    <n v="0"/>
  </r>
  <r>
    <x v="200"/>
    <s v="200 Birr Back"/>
    <n v="40036161"/>
    <s v="ORLOF 3"/>
    <s v="Kok"/>
    <x v="1"/>
    <n v="1547"/>
    <n v="5999"/>
    <n v="47977"/>
    <n v="1"/>
    <m/>
    <n v="14"/>
    <n v="0"/>
    <n v="0"/>
    <n v="6000"/>
    <s v="YES"/>
    <m/>
    <n v="0"/>
    <s v="4473515451405986YES"/>
    <n v="199"/>
    <x v="10"/>
    <n v="0"/>
  </r>
  <r>
    <x v="201"/>
    <s v="200 Birr Back"/>
    <n v="40036161"/>
    <s v="ORLOF 3"/>
    <s v="Kok"/>
    <x v="1"/>
    <n v="1548"/>
    <n v="5995"/>
    <n v="53972"/>
    <n v="5"/>
    <m/>
    <n v="3"/>
    <n v="0"/>
    <n v="0"/>
    <n v="6000"/>
    <s v="YES"/>
    <m/>
    <n v="0"/>
    <s v="447351546205998YES"/>
    <n v="200"/>
    <x v="10"/>
    <n v="0"/>
  </r>
  <r>
    <x v="202"/>
    <s v="200 Birr Back"/>
    <n v="40036161"/>
    <s v="ORLOF 3"/>
    <s v="Kok"/>
    <x v="1"/>
    <n v="1549"/>
    <n v="5999"/>
    <n v="59971"/>
    <n v="1"/>
    <m/>
    <n v="1"/>
    <n v="0"/>
    <n v="0"/>
    <n v="6000"/>
    <s v="YES"/>
    <m/>
    <n v="0"/>
    <s v="447351547105999YES"/>
    <n v="201"/>
    <x v="10"/>
    <n v="0"/>
  </r>
  <r>
    <x v="203"/>
    <s v="200 Birr Back"/>
    <n v="40036161"/>
    <s v="ORLOF 3"/>
    <s v="Kok"/>
    <x v="1"/>
    <n v="1550"/>
    <n v="5998"/>
    <n v="65969"/>
    <n v="2"/>
    <m/>
    <n v="5"/>
    <n v="0"/>
    <n v="0"/>
    <n v="6000"/>
    <s v="YES"/>
    <m/>
    <n v="0"/>
    <s v="447351548505995YES"/>
    <n v="202"/>
    <x v="10"/>
    <n v="0"/>
  </r>
  <r>
    <x v="204"/>
    <s v="200 Birr Back"/>
    <n v="40036161"/>
    <s v="ORLOF 3"/>
    <s v="Kok"/>
    <x v="1"/>
    <n v="1551"/>
    <n v="5996"/>
    <n v="71965"/>
    <n v="4"/>
    <m/>
    <n v="1"/>
    <n v="0"/>
    <n v="0"/>
    <n v="6000"/>
    <s v="YES"/>
    <m/>
    <n v="0"/>
    <s v="447351549105999YES"/>
    <n v="203"/>
    <x v="10"/>
    <n v="0"/>
  </r>
  <r>
    <x v="205"/>
    <s v="200 Birr Back"/>
    <n v="40036161"/>
    <s v="ORLOF 3"/>
    <s v="Izzudin"/>
    <x v="0"/>
    <n v="1552"/>
    <n v="5993"/>
    <n v="5993"/>
    <n v="7"/>
    <m/>
    <n v="2"/>
    <n v="0"/>
    <n v="0"/>
    <n v="6000"/>
    <s v="YES"/>
    <m/>
    <n v="0"/>
    <s v="447351550205998YES"/>
    <n v="204"/>
    <x v="10"/>
    <n v="0"/>
  </r>
  <r>
    <x v="206"/>
    <s v="200 Birr Back"/>
    <n v="40036161"/>
    <s v="ORLOF 3"/>
    <s v="Izzudin"/>
    <x v="0"/>
    <n v="1553"/>
    <n v="5999"/>
    <n v="11992"/>
    <n v="1"/>
    <m/>
    <n v="4"/>
    <n v="0"/>
    <n v="0"/>
    <n v="6000"/>
    <s v="YES"/>
    <m/>
    <n v="0"/>
    <s v="447351551405996YES"/>
    <n v="205"/>
    <x v="10"/>
    <n v="0"/>
  </r>
  <r>
    <x v="207"/>
    <s v="200 Birr Back"/>
    <n v="40036161"/>
    <s v="ORLOF 3"/>
    <s v="Izzudin"/>
    <x v="0"/>
    <n v="1554"/>
    <n v="5989"/>
    <n v="17981"/>
    <n v="11"/>
    <m/>
    <n v="7"/>
    <n v="0"/>
    <n v="0"/>
    <n v="6000"/>
    <s v="YES"/>
    <s v="This column has been edited."/>
    <n v="0"/>
    <s v="447361552705993YES"/>
    <n v="206"/>
    <x v="11"/>
    <n v="0"/>
  </r>
  <r>
    <x v="208"/>
    <s v="200 Birr Back"/>
    <n v="40036161"/>
    <s v="ORLOF 3"/>
    <s v="Izzudin"/>
    <x v="0"/>
    <n v="1555"/>
    <n v="5988"/>
    <n v="23969"/>
    <n v="12"/>
    <m/>
    <n v="1"/>
    <n v="0"/>
    <n v="0"/>
    <n v="6000"/>
    <s v="YES"/>
    <m/>
    <n v="0"/>
    <s v="447361553105999YES"/>
    <n v="207"/>
    <x v="11"/>
    <n v="0"/>
  </r>
  <r>
    <x v="209"/>
    <s v="200 Birr Back"/>
    <n v="40036161"/>
    <s v="ORLOF 3"/>
    <s v="Izzudin"/>
    <x v="0"/>
    <n v="1556"/>
    <n v="5998"/>
    <n v="29967"/>
    <n v="2"/>
    <m/>
    <n v="11"/>
    <n v="0"/>
    <n v="0"/>
    <n v="6000"/>
    <s v="YES"/>
    <m/>
    <n v="0"/>
    <s v="4473615541105989YES"/>
    <n v="208"/>
    <x v="11"/>
    <n v="0"/>
  </r>
  <r>
    <x v="210"/>
    <s v="200 Birr Back"/>
    <n v="40036161"/>
    <s v="ORLOF 3"/>
    <s v="Izzudin"/>
    <x v="0"/>
    <n v="1557"/>
    <n v="5996"/>
    <n v="35963"/>
    <n v="4"/>
    <n v="0"/>
    <n v="12"/>
    <n v="0"/>
    <n v="0"/>
    <n v="6000"/>
    <s v="YES"/>
    <m/>
    <n v="0"/>
    <s v="4473615551205988YES"/>
    <n v="209"/>
    <x v="11"/>
    <n v="0"/>
  </r>
  <r>
    <x v="211"/>
    <s v="200 Birr Back"/>
    <n v="40036161"/>
    <s v="ORLOF 3"/>
    <s v="Izzudin"/>
    <x v="0"/>
    <n v="1558"/>
    <n v="6000"/>
    <n v="41963"/>
    <n v="0"/>
    <n v="0"/>
    <n v="2"/>
    <n v="0"/>
    <n v="0"/>
    <n v="6000"/>
    <s v="YES"/>
    <m/>
    <n v="0"/>
    <s v="447361556205998YES"/>
    <n v="210"/>
    <x v="11"/>
    <n v="0"/>
  </r>
  <r>
    <x v="212"/>
    <s v="200 Birr Back"/>
    <n v="40036161"/>
    <s v="ORLOF 3"/>
    <s v="Izzudin"/>
    <x v="0"/>
    <n v="1559"/>
    <n v="5999"/>
    <n v="47962"/>
    <n v="1"/>
    <n v="0"/>
    <n v="4"/>
    <n v="0"/>
    <n v="0"/>
    <n v="6000"/>
    <s v="YES"/>
    <m/>
    <n v="0"/>
    <s v="447361557405996YES"/>
    <n v="211"/>
    <x v="11"/>
    <n v="0"/>
  </r>
  <r>
    <x v="213"/>
    <s v="200 Birr Back"/>
    <n v="40036161"/>
    <s v="ORLOF 3"/>
    <s v="Izzudin"/>
    <x v="0"/>
    <n v="1560"/>
    <n v="5994"/>
    <n v="53956"/>
    <n v="6"/>
    <n v="0"/>
    <n v="0"/>
    <n v="0"/>
    <n v="0"/>
    <n v="6000"/>
    <s v="YES"/>
    <m/>
    <n v="0"/>
    <s v="447361558006000YES"/>
    <n v="212"/>
    <x v="11"/>
    <n v="0"/>
  </r>
  <r>
    <x v="214"/>
    <s v="200 Birr Back"/>
    <n v="40036161"/>
    <s v="ORLOF 3"/>
    <s v="Izzudin"/>
    <x v="0"/>
    <n v="1561"/>
    <n v="6000"/>
    <n v="59956"/>
    <n v="0"/>
    <n v="0"/>
    <n v="1"/>
    <n v="0"/>
    <n v="0"/>
    <n v="6000"/>
    <s v="YES"/>
    <m/>
    <n v="0"/>
    <s v="447361559105999YES"/>
    <n v="213"/>
    <x v="11"/>
    <n v="0"/>
  </r>
  <r>
    <x v="215"/>
    <s v="200 Birr Back"/>
    <n v="40036161"/>
    <s v="ORLOF 3"/>
    <s v="Izzudin"/>
    <x v="0"/>
    <n v="1562"/>
    <n v="5993"/>
    <n v="65949"/>
    <n v="7"/>
    <n v="0"/>
    <n v="6"/>
    <n v="0"/>
    <n v="0"/>
    <n v="6000"/>
    <s v="YES"/>
    <m/>
    <n v="0"/>
    <s v="447361560605994YES"/>
    <n v="214"/>
    <x v="11"/>
    <n v="0"/>
  </r>
  <r>
    <x v="216"/>
    <s v="200 Birr Back"/>
    <n v="40036161"/>
    <s v="ORLOF 3"/>
    <s v="Izzudin"/>
    <x v="0"/>
    <n v="1563"/>
    <n v="5994"/>
    <n v="71943"/>
    <n v="6"/>
    <n v="0"/>
    <n v="0"/>
    <n v="0"/>
    <n v="0"/>
    <n v="6000"/>
    <s v="YES"/>
    <m/>
    <n v="0"/>
    <s v="447361561006000YES"/>
    <n v="215"/>
    <x v="11"/>
    <n v="0"/>
  </r>
  <r>
    <x v="217"/>
    <s v="200 Birr Back"/>
    <n v="40036161"/>
    <s v="ORLOF 3"/>
    <s v="Izzudin"/>
    <x v="0"/>
    <n v="1564"/>
    <n v="5990"/>
    <n v="77933"/>
    <n v="10"/>
    <n v="0"/>
    <n v="7"/>
    <n v="0"/>
    <n v="0"/>
    <n v="6000"/>
    <s v="YES"/>
    <m/>
    <n v="0"/>
    <s v="447361562705993YES"/>
    <n v="216"/>
    <x v="11"/>
    <n v="0"/>
  </r>
  <r>
    <x v="218"/>
    <s v="200 Birr Back"/>
    <n v="40036161"/>
    <s v="ORLOF 3"/>
    <s v="Izzudin"/>
    <x v="0"/>
    <n v="1565"/>
    <n v="6000"/>
    <n v="83933"/>
    <n v="0"/>
    <n v="0"/>
    <n v="6"/>
    <n v="0"/>
    <n v="0"/>
    <n v="6000"/>
    <s v="YES"/>
    <m/>
    <n v="0"/>
    <s v="447361563605994YES"/>
    <n v="217"/>
    <x v="11"/>
    <n v="0"/>
  </r>
  <r>
    <x v="219"/>
    <s v="200 Birr Back"/>
    <n v="40036161"/>
    <s v="ORLOF 3"/>
    <s v="Setia"/>
    <x v="1"/>
    <n v="1566"/>
    <n v="5999"/>
    <n v="89932"/>
    <n v="1"/>
    <m/>
    <n v="10"/>
    <n v="0"/>
    <n v="0"/>
    <n v="6000"/>
    <s v="YES"/>
    <m/>
    <n v="0"/>
    <s v="4473615641005990YES"/>
    <n v="218"/>
    <x v="11"/>
    <n v="0"/>
  </r>
  <r>
    <x v="220"/>
    <s v="200 Birr Back"/>
    <n v="40036161"/>
    <s v="ORLOF 3"/>
    <s v="Setia"/>
    <x v="1"/>
    <n v="1567"/>
    <n v="6000"/>
    <n v="6000"/>
    <n v="1"/>
    <m/>
    <n v="0"/>
    <n v="0"/>
    <n v="0"/>
    <n v="6000"/>
    <s v="NO"/>
    <s v="machine count not equal to 6000"/>
    <n v="0"/>
    <s v="447361565006000YES"/>
    <n v="219"/>
    <x v="11"/>
    <n v="0"/>
  </r>
  <r>
    <x v="221"/>
    <s v="200 Birr Back"/>
    <n v="40036161"/>
    <s v="ORLOF 3"/>
    <s v="Setia"/>
    <x v="1"/>
    <n v="1568"/>
    <n v="6000"/>
    <n v="12000"/>
    <n v="0"/>
    <m/>
    <n v="1"/>
    <n v="0"/>
    <n v="0"/>
    <n v="6000"/>
    <s v="YES"/>
    <m/>
    <n v="0"/>
    <s v="447361566105999YES"/>
    <n v="220"/>
    <x v="11"/>
    <n v="0"/>
  </r>
  <r>
    <x v="222"/>
    <s v="200 Birr Back"/>
    <n v="40036161"/>
    <s v="ORLOF 3"/>
    <s v="Setia"/>
    <x v="1"/>
    <n v="1569"/>
    <n v="5997"/>
    <n v="17997"/>
    <n v="3"/>
    <m/>
    <n v="1"/>
    <n v="0"/>
    <n v="0"/>
    <n v="6001"/>
    <s v="YES"/>
    <m/>
    <n v="1"/>
    <s v="447361567106000NO"/>
    <n v="221"/>
    <x v="11"/>
    <n v="0"/>
  </r>
  <r>
    <x v="223"/>
    <s v="200 Birr Back"/>
    <n v="40036161"/>
    <s v="ORLOF 3"/>
    <s v="Setia"/>
    <x v="1"/>
    <n v="1570"/>
    <n v="5987"/>
    <n v="23984"/>
    <n v="13"/>
    <m/>
    <n v="0"/>
    <n v="0"/>
    <n v="0"/>
    <n v="6000"/>
    <s v="YES"/>
    <m/>
    <n v="0"/>
    <s v="447361568006000YES"/>
    <n v="222"/>
    <x v="11"/>
    <n v="0"/>
  </r>
  <r>
    <x v="224"/>
    <s v="200 Birr Back"/>
    <n v="40036161"/>
    <s v="ORLOF 3"/>
    <s v="Setia"/>
    <x v="1"/>
    <n v="1571"/>
    <n v="5996"/>
    <n v="29980"/>
    <n v="4"/>
    <m/>
    <n v="3"/>
    <n v="0"/>
    <n v="0"/>
    <n v="6000"/>
    <s v="YES"/>
    <m/>
    <n v="0"/>
    <s v="447361569305997YES"/>
    <n v="223"/>
    <x v="11"/>
    <n v="0"/>
  </r>
  <r>
    <x v="225"/>
    <s v="200 Birr Back"/>
    <n v="40036161"/>
    <s v="ORLOF 3"/>
    <s v="Setia"/>
    <x v="1"/>
    <n v="1572"/>
    <n v="5996"/>
    <n v="35976"/>
    <n v="4"/>
    <m/>
    <n v="13"/>
    <n v="0"/>
    <n v="0"/>
    <n v="6000"/>
    <s v="YES"/>
    <m/>
    <n v="0"/>
    <s v="4473615701305987YES"/>
    <n v="224"/>
    <x v="11"/>
    <n v="0"/>
  </r>
  <r>
    <x v="226"/>
    <s v="200 Birr Back"/>
    <n v="40036161"/>
    <s v="ORLOF 3"/>
    <s v="Setia"/>
    <x v="1"/>
    <n v="1573"/>
    <n v="5990"/>
    <n v="41966"/>
    <n v="10"/>
    <m/>
    <n v="4"/>
    <n v="0"/>
    <n v="0"/>
    <n v="6000"/>
    <s v="YES"/>
    <m/>
    <n v="0"/>
    <s v="447361571405996YES"/>
    <n v="225"/>
    <x v="11"/>
    <n v="0"/>
  </r>
  <r>
    <x v="227"/>
    <s v="200 Birr Back"/>
    <n v="40036161"/>
    <s v="ORLOF 3"/>
    <s v="Setia"/>
    <x v="1"/>
    <n v="1574"/>
    <n v="5995"/>
    <n v="47961"/>
    <n v="4"/>
    <m/>
    <n v="4"/>
    <n v="0"/>
    <n v="0"/>
    <n v="6000"/>
    <s v="NO"/>
    <s v="machine count not equal to 6000"/>
    <n v="0"/>
    <s v="447361572405996YES"/>
    <n v="226"/>
    <x v="11"/>
    <n v="0"/>
  </r>
  <r>
    <x v="228"/>
    <s v="200 Birr Back"/>
    <n v="40036161"/>
    <s v="ORLOF 3"/>
    <s v="Setia"/>
    <x v="1"/>
    <n v="1575"/>
    <n v="5991"/>
    <n v="53952"/>
    <n v="2"/>
    <m/>
    <n v="10"/>
    <n v="0"/>
    <n v="0"/>
    <n v="6000"/>
    <s v="NO"/>
    <s v="missing power supply 5 times"/>
    <n v="0"/>
    <s v="4473615731005990YES"/>
    <n v="227"/>
    <x v="11"/>
    <n v="0"/>
  </r>
  <r>
    <x v="229"/>
    <s v="200 Birr Back"/>
    <n v="40036161"/>
    <s v="ORLOF 3"/>
    <s v="Setia"/>
    <x v="1"/>
    <n v="1576"/>
    <n v="5999"/>
    <n v="59951"/>
    <n v="1"/>
    <m/>
    <n v="4"/>
    <n v="0"/>
    <n v="0"/>
    <n v="5999"/>
    <s v="YES"/>
    <m/>
    <n v="-1"/>
    <s v="447361574405995NO"/>
    <n v="228"/>
    <x v="11"/>
    <n v="0"/>
  </r>
  <r>
    <x v="230"/>
    <s v="200 Birr Back"/>
    <n v="40036161"/>
    <s v="ORLOF 3"/>
    <s v="Setia"/>
    <x v="1"/>
    <n v="1577"/>
    <n v="6000"/>
    <n v="65951"/>
    <n v="0"/>
    <m/>
    <n v="2"/>
    <n v="0"/>
    <n v="0"/>
    <n v="5993"/>
    <s v="YES"/>
    <m/>
    <n v="-7"/>
    <s v="447361575205991NO"/>
    <n v="229"/>
    <x v="11"/>
    <n v="0"/>
  </r>
  <r>
    <x v="231"/>
    <s v="200 Birr Back"/>
    <n v="40036161"/>
    <s v="ORLOF 3"/>
    <s v="Affandi"/>
    <x v="0"/>
    <n v="1578"/>
    <n v="5996"/>
    <n v="5996"/>
    <n v="4"/>
    <m/>
    <n v="1"/>
    <n v="0"/>
    <n v="0"/>
    <n v="6000"/>
    <s v="YES"/>
    <m/>
    <n v="0"/>
    <s v="447361576105999YES"/>
    <n v="230"/>
    <x v="11"/>
    <n v="0"/>
  </r>
  <r>
    <x v="232"/>
    <s v="200 Birr Back"/>
    <n v="40036161"/>
    <s v="ORLOF 3"/>
    <s v="Affandi"/>
    <x v="0"/>
    <n v="1579"/>
    <n v="5998"/>
    <n v="11994"/>
    <n v="2"/>
    <m/>
    <n v="0"/>
    <n v="0"/>
    <n v="0"/>
    <n v="6000"/>
    <s v="YES"/>
    <m/>
    <n v="0"/>
    <s v="447361577006000YES"/>
    <n v="231"/>
    <x v="11"/>
    <n v="0"/>
  </r>
  <r>
    <x v="233"/>
    <s v="200 Birr Back"/>
    <n v="40036161"/>
    <s v="ORLOF 3"/>
    <s v="Affandi"/>
    <x v="0"/>
    <n v="1580"/>
    <n v="5994"/>
    <n v="17988"/>
    <n v="6"/>
    <m/>
    <n v="4"/>
    <n v="0"/>
    <n v="0"/>
    <n v="6000"/>
    <s v="YES"/>
    <m/>
    <n v="0"/>
    <s v="447371578405996YES"/>
    <n v="232"/>
    <x v="12"/>
    <n v="0"/>
  </r>
  <r>
    <x v="234"/>
    <s v="200 Birr Back"/>
    <n v="40036161"/>
    <s v="ORLOF 3"/>
    <s v="Affandi"/>
    <x v="0"/>
    <n v="1581"/>
    <n v="5996"/>
    <n v="23984"/>
    <n v="4"/>
    <m/>
    <n v="2"/>
    <n v="0"/>
    <n v="0"/>
    <n v="6000"/>
    <s v="YES"/>
    <m/>
    <n v="0"/>
    <s v="447371579205998YES"/>
    <n v="233"/>
    <x v="12"/>
    <n v="0"/>
  </r>
  <r>
    <x v="235"/>
    <s v="200 Birr Back"/>
    <n v="40036161"/>
    <s v="ORLOF 3"/>
    <s v="Affandi"/>
    <x v="0"/>
    <n v="1582"/>
    <n v="5995"/>
    <n v="29979"/>
    <n v="5"/>
    <m/>
    <n v="6"/>
    <n v="0"/>
    <n v="0"/>
    <n v="6000"/>
    <s v="YES"/>
    <m/>
    <n v="0"/>
    <s v="447371580605994YES"/>
    <n v="234"/>
    <x v="12"/>
    <n v="0"/>
  </r>
  <r>
    <x v="236"/>
    <s v="200 Birr Back"/>
    <n v="40036161"/>
    <s v="ORLOF 3"/>
    <s v="Affandi"/>
    <x v="0"/>
    <n v="1593"/>
    <n v="5995"/>
    <n v="35974"/>
    <m/>
    <m/>
    <n v="4"/>
    <n v="0"/>
    <n v="0"/>
    <n v="6000"/>
    <s v="NO"/>
    <s v="This column has been edited."/>
    <n v="0"/>
    <s v="447371581405996YES"/>
    <n v="235"/>
    <x v="12"/>
    <n v="0"/>
  </r>
  <r>
    <x v="237"/>
    <s v="200 Birr Back"/>
    <n v="40036161"/>
    <s v="ORLOF 3"/>
    <s v="Affandi"/>
    <x v="0"/>
    <n v="1584"/>
    <n v="5999"/>
    <n v="41973"/>
    <n v="4"/>
    <m/>
    <n v="5"/>
    <n v="0"/>
    <n v="0"/>
    <n v="6000"/>
    <s v="NO"/>
    <s v="Machine count not equal 6000"/>
    <n v="0"/>
    <s v="447371582505995YES"/>
    <n v="236"/>
    <x v="12"/>
    <n v="0"/>
  </r>
  <r>
    <x v="238"/>
    <s v="200 Birr Back"/>
    <n v="40036161"/>
    <s v="ORLOF 3"/>
    <s v="Affandi"/>
    <x v="0"/>
    <n v="1585"/>
    <n v="5999"/>
    <n v="47972"/>
    <n v="1"/>
    <m/>
    <n v="0"/>
    <n v="0"/>
    <n v="0"/>
    <n v="5995"/>
    <s v="YES"/>
    <m/>
    <n v="-5"/>
    <s v="44737159305995NO"/>
    <n v="237"/>
    <x v="12"/>
    <n v="0"/>
  </r>
  <r>
    <x v="239"/>
    <s v="200 Birr Back"/>
    <n v="40036161"/>
    <s v="ORLOF 3"/>
    <s v="Affandi"/>
    <x v="0"/>
    <n v="1586"/>
    <n v="5987"/>
    <n v="53959"/>
    <n v="13"/>
    <m/>
    <n v="4"/>
    <n v="0"/>
    <n v="0"/>
    <n v="6003"/>
    <s v="YES"/>
    <m/>
    <n v="3"/>
    <s v="447371584405999NO"/>
    <n v="238"/>
    <x v="12"/>
    <n v="0"/>
  </r>
  <r>
    <x v="240"/>
    <s v="200 Birr Back"/>
    <n v="40036161"/>
    <s v="ORLOF 3"/>
    <s v="Affandi"/>
    <x v="0"/>
    <n v="1587"/>
    <n v="5994"/>
    <n v="59953"/>
    <n v="6"/>
    <m/>
    <n v="1"/>
    <n v="0"/>
    <n v="0"/>
    <n v="6000"/>
    <s v="YES"/>
    <m/>
    <n v="0"/>
    <s v="447371585105999YES"/>
    <n v="239"/>
    <x v="12"/>
    <n v="0"/>
  </r>
  <r>
    <x v="241"/>
    <s v="200 Birr Back"/>
    <n v="40036161"/>
    <s v="ORLOF 3"/>
    <s v="Affandi"/>
    <x v="0"/>
    <n v="1588"/>
    <n v="5995"/>
    <n v="65948"/>
    <n v="5"/>
    <m/>
    <n v="13"/>
    <n v="0"/>
    <n v="0"/>
    <n v="6000"/>
    <s v="YES"/>
    <m/>
    <n v="0"/>
    <s v="4473715861305987YES"/>
    <n v="240"/>
    <x v="12"/>
    <n v="0"/>
  </r>
  <r>
    <x v="242"/>
    <s v="200 Birr Back"/>
    <n v="40036161"/>
    <s v="ORLOF 3"/>
    <s v="Affandi"/>
    <x v="0"/>
    <n v="1589"/>
    <n v="5956"/>
    <n v="71904"/>
    <n v="44"/>
    <m/>
    <n v="6"/>
    <n v="0"/>
    <n v="0"/>
    <n v="6000"/>
    <s v="YES"/>
    <m/>
    <n v="0"/>
    <s v="447371587605994YES"/>
    <n v="241"/>
    <x v="12"/>
    <n v="0"/>
  </r>
  <r>
    <x v="243"/>
    <s v="200 Birr Back"/>
    <n v="40036161"/>
    <s v="ORLOF 3"/>
    <s v="Affandi"/>
    <x v="0"/>
    <n v="1590"/>
    <n v="5991"/>
    <n v="77895"/>
    <n v="9"/>
    <m/>
    <n v="5"/>
    <n v="0"/>
    <n v="0"/>
    <n v="6000"/>
    <s v="YES"/>
    <m/>
    <n v="0"/>
    <s v="447371588505995YES"/>
    <n v="242"/>
    <x v="12"/>
    <n v="0"/>
  </r>
  <r>
    <x v="244"/>
    <s v="200 Birr Back"/>
    <n v="40036161"/>
    <s v="ORLOF 3"/>
    <s v="shamil"/>
    <x v="1"/>
    <n v="1591"/>
    <n v="5998"/>
    <n v="5998"/>
    <n v="2"/>
    <m/>
    <n v="44"/>
    <n v="0"/>
    <n v="0"/>
    <n v="6000"/>
    <s v="NO"/>
    <s v="This column has been edited."/>
    <n v="0"/>
    <s v="4473715894405956YES"/>
    <n v="243"/>
    <x v="12"/>
    <n v="0"/>
  </r>
  <r>
    <x v="245"/>
    <s v="200 Birr Back"/>
    <n v="40036161"/>
    <s v="ORLOF 3"/>
    <s v="shamil"/>
    <x v="1"/>
    <n v="1593"/>
    <n v="5996"/>
    <n v="11994"/>
    <n v="4"/>
    <m/>
    <n v="9"/>
    <n v="0"/>
    <n v="0"/>
    <n v="6000"/>
    <s v="YES"/>
    <m/>
    <n v="0"/>
    <s v="447371590905991YES"/>
    <n v="244"/>
    <x v="12"/>
    <n v="0"/>
  </r>
  <r>
    <x v="246"/>
    <s v="200 Birr Back"/>
    <n v="40036161"/>
    <s v="ORLOF 3"/>
    <s v="shamil"/>
    <x v="1"/>
    <n v="1594"/>
    <n v="6000"/>
    <n v="17994"/>
    <n v="0"/>
    <m/>
    <n v="2"/>
    <n v="0"/>
    <n v="0"/>
    <n v="6000"/>
    <s v="YES"/>
    <m/>
    <n v="0"/>
    <s v="447371591205998NO"/>
    <n v="245"/>
    <x v="12"/>
    <n v="0"/>
  </r>
  <r>
    <x v="247"/>
    <s v="200 Birr Back"/>
    <n v="40036161"/>
    <s v="ORLOF 3"/>
    <s v="shamil"/>
    <x v="1"/>
    <n v="1595"/>
    <n v="5998"/>
    <n v="23992"/>
    <n v="2"/>
    <m/>
    <n v="4"/>
    <n v="0"/>
    <n v="0"/>
    <n v="6000"/>
    <s v="YES"/>
    <m/>
    <n v="0"/>
    <s v="447371593405996YES"/>
    <n v="246"/>
    <x v="12"/>
    <n v="0"/>
  </r>
  <r>
    <x v="248"/>
    <s v="200 Birr Back"/>
    <n v="40036161"/>
    <s v="ORLOF 3"/>
    <s v="shamil"/>
    <x v="1"/>
    <n v="1596"/>
    <n v="6000"/>
    <n v="29992"/>
    <n v="0"/>
    <m/>
    <n v="0"/>
    <n v="0"/>
    <n v="0"/>
    <n v="6000"/>
    <s v="YES"/>
    <m/>
    <n v="0"/>
    <s v="447371594006000YES"/>
    <n v="247"/>
    <x v="12"/>
    <n v="0"/>
  </r>
  <r>
    <x v="249"/>
    <s v="200 Birr Back"/>
    <n v="40036161"/>
    <s v="ORLOF 3"/>
    <s v="shamil"/>
    <x v="1"/>
    <n v="1597"/>
    <n v="5997"/>
    <n v="35989"/>
    <n v="3"/>
    <m/>
    <n v="2"/>
    <n v="0"/>
    <n v="0"/>
    <n v="6000"/>
    <s v="YES"/>
    <m/>
    <n v="0"/>
    <s v="447371595205998YES"/>
    <n v="248"/>
    <x v="12"/>
    <n v="0"/>
  </r>
  <r>
    <x v="250"/>
    <s v="200 Birr Back"/>
    <n v="40036161"/>
    <s v="ORLOF 3"/>
    <s v="shamil"/>
    <x v="1"/>
    <n v="1598"/>
    <n v="5996"/>
    <n v="41985"/>
    <n v="2"/>
    <m/>
    <n v="0"/>
    <n v="0"/>
    <n v="0"/>
    <n v="6000"/>
    <s v="NO"/>
    <s v="count not equal 6000"/>
    <n v="0"/>
    <s v="447371596006000YES"/>
    <n v="249"/>
    <x v="12"/>
    <n v="0"/>
  </r>
  <r>
    <x v="251"/>
    <s v="200 Birr Back"/>
    <n v="40036161"/>
    <s v="ORLOF 3"/>
    <s v="shamil"/>
    <x v="1"/>
    <n v="1599"/>
    <n v="5997"/>
    <n v="47982"/>
    <n v="3"/>
    <m/>
    <n v="3"/>
    <n v="0"/>
    <n v="0"/>
    <n v="6000"/>
    <s v="YES"/>
    <m/>
    <n v="0"/>
    <s v="447371597305997YES"/>
    <n v="250"/>
    <x v="12"/>
    <n v="0"/>
  </r>
  <r>
    <x v="252"/>
    <s v="200 Birr Back"/>
    <n v="40036161"/>
    <s v="ORLOF 3"/>
    <s v="shamil"/>
    <x v="1"/>
    <n v="1600"/>
    <n v="5999"/>
    <n v="53981"/>
    <n v="1"/>
    <m/>
    <n v="2"/>
    <n v="0"/>
    <n v="0"/>
    <n v="5998"/>
    <s v="YES"/>
    <m/>
    <n v="-2"/>
    <s v="447371598205996NO"/>
    <n v="251"/>
    <x v="12"/>
    <n v="0"/>
  </r>
  <r>
    <x v="253"/>
    <s v="200 Birr Back"/>
    <n v="40036161"/>
    <s v="ORLOF 3"/>
    <s v="shamil"/>
    <x v="1"/>
    <n v="1601"/>
    <n v="5986"/>
    <n v="59967"/>
    <n v="14"/>
    <m/>
    <n v="3"/>
    <n v="0"/>
    <n v="0"/>
    <n v="6000"/>
    <s v="YES"/>
    <m/>
    <n v="0"/>
    <s v="447371599305997YES"/>
    <n v="252"/>
    <x v="12"/>
    <n v="0"/>
  </r>
  <r>
    <x v="254"/>
    <s v="200 Birr Back"/>
    <n v="40036161"/>
    <s v="ORLOF 3"/>
    <s v="shamil"/>
    <x v="1"/>
    <n v="1602"/>
    <n v="5995"/>
    <n v="65962"/>
    <n v="5"/>
    <m/>
    <n v="1"/>
    <n v="0"/>
    <n v="0"/>
    <n v="6000"/>
    <s v="YES"/>
    <m/>
    <n v="0"/>
    <s v="447371600105999YES"/>
    <n v="253"/>
    <x v="12"/>
    <n v="0"/>
  </r>
  <r>
    <x v="255"/>
    <s v="200 Birr Back"/>
    <n v="40036161"/>
    <s v="ORLOF 3"/>
    <s v="shamil"/>
    <x v="1"/>
    <n v="1603"/>
    <n v="5991"/>
    <n v="71953"/>
    <n v="9"/>
    <m/>
    <n v="14"/>
    <n v="0"/>
    <n v="0"/>
    <n v="6000"/>
    <s v="YES"/>
    <m/>
    <n v="0"/>
    <s v="4473716011405986YES"/>
    <n v="254"/>
    <x v="12"/>
    <n v="0"/>
  </r>
  <r>
    <x v="256"/>
    <s v="200 Birr Back"/>
    <n v="40036161"/>
    <s v="ORLOF 3"/>
    <s v="shamil"/>
    <x v="1"/>
    <n v="1604"/>
    <n v="6000"/>
    <n v="77953"/>
    <n v="0"/>
    <m/>
    <n v="5"/>
    <n v="0"/>
    <n v="0"/>
    <n v="6000"/>
    <s v="YES"/>
    <m/>
    <n v="0"/>
    <s v="447371602505995YES"/>
    <n v="255"/>
    <x v="12"/>
    <n v="0"/>
  </r>
  <r>
    <x v="257"/>
    <s v="200 Birr Back"/>
    <n v="40036161"/>
    <s v="ORLOF 3"/>
    <s v="IDRIS"/>
    <x v="0"/>
    <n v="1605"/>
    <n v="5999"/>
    <n v="5999"/>
    <n v="1"/>
    <m/>
    <n v="9"/>
    <n v="0"/>
    <n v="0"/>
    <n v="6000"/>
    <s v="YES"/>
    <m/>
    <n v="0"/>
    <s v="447371603905991YES"/>
    <n v="256"/>
    <x v="12"/>
    <n v="0"/>
  </r>
  <r>
    <x v="258"/>
    <s v="200 Birr Back"/>
    <n v="40036161"/>
    <s v="ORLOF 3"/>
    <s v="IDRIS"/>
    <x v="0"/>
    <n v="1606"/>
    <n v="5986"/>
    <n v="11985"/>
    <n v="14"/>
    <m/>
    <n v="0"/>
    <n v="0"/>
    <n v="0"/>
    <n v="6000"/>
    <s v="YES"/>
    <m/>
    <n v="0"/>
    <s v="447371604006000YES"/>
    <n v="257"/>
    <x v="12"/>
    <n v="0"/>
  </r>
  <r>
    <x v="259"/>
    <s v="200 Birr Back"/>
    <n v="40036161"/>
    <s v="ORLOF 3"/>
    <s v="IDRIS"/>
    <x v="0"/>
    <n v="1607"/>
    <n v="5989"/>
    <n v="17974"/>
    <n v="11"/>
    <m/>
    <n v="1"/>
    <n v="0"/>
    <n v="0"/>
    <n v="6000"/>
    <s v="YES"/>
    <m/>
    <n v="0"/>
    <s v="447381605105999YES"/>
    <n v="258"/>
    <x v="13"/>
    <n v="0"/>
  </r>
  <r>
    <x v="260"/>
    <s v="200 Birr Back"/>
    <n v="40036161"/>
    <s v="ORLOF 3"/>
    <s v="IDRIS"/>
    <x v="0"/>
    <n v="1608"/>
    <n v="5995"/>
    <n v="23969"/>
    <n v="5"/>
    <m/>
    <n v="14"/>
    <n v="0"/>
    <n v="0"/>
    <n v="6000"/>
    <s v="YES"/>
    <m/>
    <n v="0"/>
    <s v="4473816061405986YES"/>
    <n v="259"/>
    <x v="13"/>
    <n v="0"/>
  </r>
  <r>
    <x v="261"/>
    <s v="200 Birr Back"/>
    <n v="40036161"/>
    <s v="ORLOF 3"/>
    <s v="IDRIS"/>
    <x v="0"/>
    <n v="1609"/>
    <n v="5998"/>
    <n v="29967"/>
    <n v="1"/>
    <m/>
    <n v="11"/>
    <n v="0"/>
    <n v="0"/>
    <n v="6000"/>
    <s v="NO"/>
    <s v="mc trip"/>
    <n v="0"/>
    <s v="4473816071105989YES"/>
    <n v="260"/>
    <x v="13"/>
    <n v="0"/>
  </r>
  <r>
    <x v="262"/>
    <s v="200 Birr Back"/>
    <n v="40036161"/>
    <s v="ORLOF 3"/>
    <s v="IDRIS"/>
    <x v="0"/>
    <n v="1610"/>
    <n v="5996"/>
    <n v="35963"/>
    <n v="4"/>
    <m/>
    <n v="5"/>
    <n v="0"/>
    <n v="0"/>
    <n v="6000"/>
    <s v="YES"/>
    <m/>
    <n v="0"/>
    <s v="447381608505995YES"/>
    <n v="261"/>
    <x v="13"/>
    <n v="0"/>
  </r>
  <r>
    <x v="263"/>
    <s v="200 Birr Back"/>
    <n v="40036161"/>
    <s v="ORLOF 3"/>
    <s v="IDRIS"/>
    <x v="0"/>
    <n v="1611"/>
    <n v="5987"/>
    <n v="41950"/>
    <n v="13"/>
    <m/>
    <n v="1"/>
    <n v="0"/>
    <n v="0"/>
    <n v="5999"/>
    <s v="YES"/>
    <m/>
    <n v="-1"/>
    <s v="447381609105998NO"/>
    <n v="262"/>
    <x v="13"/>
    <n v="0"/>
  </r>
  <r>
    <x v="264"/>
    <s v="200 Birr Back"/>
    <n v="40036161"/>
    <s v="ORLOF 3"/>
    <s v="IDRIS"/>
    <x v="0"/>
    <n v="1612"/>
    <n v="5999"/>
    <n v="47949"/>
    <n v="1"/>
    <m/>
    <n v="4"/>
    <n v="0"/>
    <n v="0"/>
    <n v="6000"/>
    <s v="YES"/>
    <m/>
    <n v="0"/>
    <s v="447381610405996YES"/>
    <n v="263"/>
    <x v="13"/>
    <n v="0"/>
  </r>
  <r>
    <x v="265"/>
    <s v="200 Birr Back"/>
    <n v="40036161"/>
    <s v="ORLOF 3"/>
    <s v="IDRIS"/>
    <x v="0"/>
    <n v="1613"/>
    <n v="5982"/>
    <n v="53931"/>
    <n v="18"/>
    <m/>
    <n v="13"/>
    <n v="0"/>
    <n v="0"/>
    <n v="6000"/>
    <s v="YES"/>
    <m/>
    <n v="0"/>
    <s v="4473816111305987YES"/>
    <n v="264"/>
    <x v="13"/>
    <n v="0"/>
  </r>
  <r>
    <x v="266"/>
    <s v="200 Birr Back"/>
    <n v="40036161"/>
    <s v="ORLOF 3"/>
    <s v="IDRIS"/>
    <x v="0"/>
    <n v="1614"/>
    <n v="5999"/>
    <n v="59930"/>
    <n v="1"/>
    <m/>
    <n v="1"/>
    <n v="0"/>
    <n v="0"/>
    <n v="6000"/>
    <s v="YES"/>
    <m/>
    <n v="0"/>
    <s v="447381612105999YES"/>
    <n v="265"/>
    <x v="13"/>
    <n v="0"/>
  </r>
  <r>
    <x v="267"/>
    <s v="200 Birr Back"/>
    <n v="40036161"/>
    <s v="ORLOF 3"/>
    <s v="IDRIS"/>
    <x v="0"/>
    <n v="1615"/>
    <n v="5999"/>
    <n v="65929"/>
    <n v="1"/>
    <m/>
    <n v="18"/>
    <n v="0"/>
    <n v="0"/>
    <n v="6000"/>
    <s v="YES"/>
    <m/>
    <n v="0"/>
    <s v="4473816131805982YES"/>
    <n v="266"/>
    <x v="13"/>
    <n v="0"/>
  </r>
  <r>
    <x v="268"/>
    <s v="200 Birr Back"/>
    <n v="40036161"/>
    <s v="ORLOF 3"/>
    <s v="IDRIS"/>
    <x v="0"/>
    <n v="1616"/>
    <n v="5993"/>
    <n v="71922"/>
    <n v="7"/>
    <m/>
    <n v="1"/>
    <n v="0"/>
    <n v="0"/>
    <n v="6000"/>
    <s v="YES"/>
    <m/>
    <n v="0"/>
    <s v="447381614105999YES"/>
    <n v="267"/>
    <x v="13"/>
    <n v="0"/>
  </r>
  <r>
    <x v="269"/>
    <s v="200 Birr Back"/>
    <n v="40036161"/>
    <s v="ORLOF 3"/>
    <s v="IDRIS"/>
    <x v="0"/>
    <n v="1617"/>
    <n v="5997"/>
    <n v="77919"/>
    <n v="3"/>
    <m/>
    <n v="1"/>
    <n v="0"/>
    <n v="0"/>
    <n v="6000"/>
    <s v="YES"/>
    <m/>
    <n v="0"/>
    <s v="447381615105999YES"/>
    <n v="268"/>
    <x v="13"/>
    <n v="0"/>
  </r>
  <r>
    <x v="270"/>
    <s v="200 Birr Back"/>
    <n v="40036161"/>
    <s v="ORLOF 3"/>
    <s v="Affandi"/>
    <x v="1"/>
    <n v="1618"/>
    <n v="5954"/>
    <n v="5954"/>
    <n v="46"/>
    <m/>
    <n v="7"/>
    <n v="0"/>
    <n v="0"/>
    <n v="6000"/>
    <s v="YES"/>
    <m/>
    <n v="0"/>
    <s v="447381616705993YES"/>
    <n v="269"/>
    <x v="13"/>
    <n v="0"/>
  </r>
  <r>
    <x v="271"/>
    <s v="200 Birr Back"/>
    <n v="40036161"/>
    <s v="ORLOF 3"/>
    <s v="Affandi"/>
    <x v="1"/>
    <n v="1619"/>
    <n v="5994"/>
    <n v="11948"/>
    <n v="6"/>
    <m/>
    <n v="3"/>
    <n v="0"/>
    <n v="0"/>
    <n v="6000"/>
    <s v="YES"/>
    <m/>
    <n v="0"/>
    <s v="447381617305997YES"/>
    <n v="270"/>
    <x v="13"/>
    <n v="0"/>
  </r>
  <r>
    <x v="272"/>
    <s v="200 Birr Back"/>
    <n v="40036161"/>
    <s v="ORLOF 3"/>
    <s v="Affandi"/>
    <x v="1"/>
    <n v="1620"/>
    <n v="6000"/>
    <n v="17948"/>
    <n v="0"/>
    <m/>
    <n v="46"/>
    <n v="0"/>
    <n v="0"/>
    <n v="6000"/>
    <s v="YES"/>
    <m/>
    <n v="0"/>
    <s v="4473816184605954YES"/>
    <n v="271"/>
    <x v="13"/>
    <n v="0"/>
  </r>
  <r>
    <x v="273"/>
    <s v="200 Birr Back"/>
    <n v="40036161"/>
    <s v="ORLOF 3"/>
    <s v="Affandi"/>
    <x v="1"/>
    <n v="1621"/>
    <n v="5992"/>
    <n v="23940"/>
    <n v="8"/>
    <m/>
    <n v="6"/>
    <n v="0"/>
    <n v="0"/>
    <n v="6000"/>
    <s v="YES"/>
    <s v="This column has been edited."/>
    <n v="0"/>
    <s v="447381619605994YES"/>
    <n v="272"/>
    <x v="13"/>
    <n v="0"/>
  </r>
  <r>
    <x v="274"/>
    <s v="200 Birr Back"/>
    <n v="40036161"/>
    <s v="ORLOF 3"/>
    <s v="Affandi"/>
    <x v="1"/>
    <n v="1622"/>
    <n v="5991"/>
    <n v="29931"/>
    <n v="9"/>
    <m/>
    <n v="0"/>
    <n v="0"/>
    <n v="0"/>
    <n v="6000"/>
    <s v="YES"/>
    <m/>
    <n v="0"/>
    <s v="447381620006000YES"/>
    <n v="273"/>
    <x v="13"/>
    <n v="0"/>
  </r>
  <r>
    <x v="275"/>
    <s v="200 Birr Back"/>
    <n v="40036161"/>
    <s v="ORLOF 3"/>
    <s v="Affandi"/>
    <x v="1"/>
    <n v="1623"/>
    <n v="5986"/>
    <n v="35917"/>
    <n v="14"/>
    <m/>
    <n v="8"/>
    <n v="0"/>
    <n v="0"/>
    <n v="6000"/>
    <s v="YES"/>
    <m/>
    <n v="0"/>
    <s v="447381621805992YES"/>
    <n v="274"/>
    <x v="13"/>
    <n v="0"/>
  </r>
  <r>
    <x v="276"/>
    <s v="200 Birr Back"/>
    <n v="40036161"/>
    <s v="ORLOF 3"/>
    <s v="Affandi"/>
    <x v="1"/>
    <n v="1624"/>
    <n v="5991"/>
    <n v="41908"/>
    <n v="9"/>
    <m/>
    <n v="9"/>
    <n v="0"/>
    <n v="0"/>
    <n v="6000"/>
    <s v="YES"/>
    <m/>
    <n v="0"/>
    <s v="447381622905991YES"/>
    <n v="275"/>
    <x v="13"/>
    <n v="0"/>
  </r>
  <r>
    <x v="277"/>
    <s v="200 Birr Back"/>
    <n v="40036161"/>
    <s v="ORLOF 3"/>
    <s v="Affandi"/>
    <x v="1"/>
    <n v="1625"/>
    <n v="5995"/>
    <n v="47903"/>
    <n v="5"/>
    <m/>
    <n v="14"/>
    <n v="0"/>
    <n v="0"/>
    <n v="6000"/>
    <s v="YES"/>
    <m/>
    <n v="0"/>
    <s v="4473816231405986YES"/>
    <n v="276"/>
    <x v="13"/>
    <n v="0"/>
  </r>
  <r>
    <x v="278"/>
    <s v="200 Birr Back"/>
    <n v="40036161"/>
    <s v="ORLOF 3"/>
    <s v="Affandi"/>
    <x v="1"/>
    <n v="1626"/>
    <n v="5997"/>
    <n v="53900"/>
    <n v="3"/>
    <m/>
    <n v="9"/>
    <n v="0"/>
    <n v="0"/>
    <n v="6000"/>
    <s v="YES"/>
    <m/>
    <n v="0"/>
    <s v="447381624905991YES"/>
    <n v="277"/>
    <x v="13"/>
    <n v="0"/>
  </r>
  <r>
    <x v="279"/>
    <s v="200 Birr Back"/>
    <n v="40036161"/>
    <s v="ORLOF 3"/>
    <s v="Affandi"/>
    <x v="1"/>
    <n v="1627"/>
    <n v="5999"/>
    <n v="59899"/>
    <n v="1"/>
    <m/>
    <n v="5"/>
    <n v="0"/>
    <n v="0"/>
    <n v="6000"/>
    <s v="YES"/>
    <m/>
    <n v="0"/>
    <s v="447381625505995YES"/>
    <n v="278"/>
    <x v="13"/>
    <n v="0"/>
  </r>
  <r>
    <x v="280"/>
    <s v="200 Birr Back"/>
    <n v="40036161"/>
    <s v="ORLOF 3"/>
    <s v="Affandi"/>
    <x v="1"/>
    <n v="1628"/>
    <n v="5994"/>
    <n v="65893"/>
    <n v="6"/>
    <m/>
    <n v="3"/>
    <n v="0"/>
    <n v="0"/>
    <n v="6000"/>
    <s v="YES"/>
    <m/>
    <n v="0"/>
    <s v="447381626305997YES"/>
    <n v="279"/>
    <x v="13"/>
    <n v="0"/>
  </r>
  <r>
    <x v="281"/>
    <s v="200 Birr Back"/>
    <n v="40036161"/>
    <s v="ORLOF 3"/>
    <s v="Affandi"/>
    <x v="1"/>
    <n v="1629"/>
    <n v="5997"/>
    <n v="71890"/>
    <n v="3"/>
    <m/>
    <n v="1"/>
    <n v="0"/>
    <n v="0"/>
    <n v="6000"/>
    <s v="YES"/>
    <m/>
    <n v="0"/>
    <s v="447381627105999YES"/>
    <n v="280"/>
    <x v="13"/>
    <n v="0"/>
  </r>
  <r>
    <x v="282"/>
    <s v="200 Birr Back"/>
    <n v="40036161"/>
    <s v="ORLOF 3"/>
    <s v="Affandi"/>
    <x v="1"/>
    <n v="1630"/>
    <n v="5999"/>
    <n v="77889"/>
    <n v="1"/>
    <m/>
    <n v="6"/>
    <n v="0"/>
    <n v="0"/>
    <n v="6000"/>
    <s v="YES"/>
    <m/>
    <n v="0"/>
    <s v="447381628605994YES"/>
    <n v="281"/>
    <x v="13"/>
    <n v="0"/>
  </r>
  <r>
    <x v="283"/>
    <s v="200 Birr Back"/>
    <n v="40036161"/>
    <s v="ORLOF 3"/>
    <s v="Kok"/>
    <x v="0"/>
    <n v="1631"/>
    <n v="5998"/>
    <n v="5998"/>
    <n v="2"/>
    <m/>
    <n v="3"/>
    <n v="0"/>
    <n v="0"/>
    <n v="6000"/>
    <s v="YES"/>
    <m/>
    <n v="0"/>
    <s v="447381629305997YES"/>
    <n v="282"/>
    <x v="13"/>
    <n v="0"/>
  </r>
  <r>
    <x v="284"/>
    <s v="200 Birr Back"/>
    <n v="40036161"/>
    <s v="ORLOF 3"/>
    <s v="Kok"/>
    <x v="0"/>
    <n v="1632"/>
    <n v="6000"/>
    <n v="11998"/>
    <n v="0"/>
    <m/>
    <n v="1"/>
    <n v="0"/>
    <n v="0"/>
    <n v="6000"/>
    <s v="YES"/>
    <m/>
    <n v="0"/>
    <s v="447381630105999YES"/>
    <n v="283"/>
    <x v="13"/>
    <n v="0"/>
  </r>
  <r>
    <x v="285"/>
    <s v="200 Birr Back"/>
    <n v="40036161"/>
    <s v="ORLOF 3"/>
    <s v="Kok"/>
    <x v="0"/>
    <n v="1633"/>
    <n v="5995"/>
    <n v="17993"/>
    <n v="5"/>
    <m/>
    <n v="2"/>
    <n v="0"/>
    <n v="0"/>
    <n v="6000"/>
    <s v="YES"/>
    <m/>
    <n v="0"/>
    <s v="447391631205998YES"/>
    <n v="284"/>
    <x v="14"/>
    <n v="0"/>
  </r>
  <r>
    <x v="286"/>
    <s v="200 Birr Back"/>
    <n v="40036161"/>
    <s v="ORLOF 3"/>
    <s v="Kok"/>
    <x v="0"/>
    <n v="1634"/>
    <n v="5987"/>
    <n v="23980"/>
    <n v="13"/>
    <m/>
    <n v="0"/>
    <n v="0"/>
    <n v="0"/>
    <n v="6000"/>
    <s v="YES"/>
    <m/>
    <n v="0"/>
    <s v="447391632006000YES"/>
    <n v="285"/>
    <x v="14"/>
    <n v="0"/>
  </r>
  <r>
    <x v="287"/>
    <s v="200 Birr Back"/>
    <n v="40036161"/>
    <s v="ORLOF 3"/>
    <s v="Kok"/>
    <x v="0"/>
    <n v="1635"/>
    <n v="6000"/>
    <n v="29980"/>
    <n v="0"/>
    <m/>
    <n v="5"/>
    <n v="0"/>
    <n v="0"/>
    <n v="6000"/>
    <s v="YES"/>
    <m/>
    <n v="0"/>
    <s v="447391633505995YES"/>
    <n v="286"/>
    <x v="14"/>
    <n v="0"/>
  </r>
  <r>
    <x v="288"/>
    <s v="200 Birr Back"/>
    <n v="40036161"/>
    <s v="ORLOF 3"/>
    <s v="Kok"/>
    <x v="0"/>
    <n v="1636"/>
    <n v="6022"/>
    <n v="36002"/>
    <n v="10"/>
    <m/>
    <n v="13"/>
    <n v="0"/>
    <n v="0"/>
    <n v="6000"/>
    <s v="NO"/>
    <s v="Machine count not equal 6000."/>
    <n v="0"/>
    <s v="4473916341305987YES"/>
    <n v="287"/>
    <x v="14"/>
    <n v="0"/>
  </r>
  <r>
    <x v="289"/>
    <s v="200 Birr Back"/>
    <n v="40036161"/>
    <s v="ORLOF 3"/>
    <s v="Izzuddin"/>
    <x v="1"/>
    <n v="1637"/>
    <n v="5997"/>
    <n v="41999"/>
    <n v="3"/>
    <n v="0"/>
    <n v="0"/>
    <n v="0"/>
    <n v="0"/>
    <n v="6000"/>
    <s v="YES"/>
    <m/>
    <n v="0"/>
    <s v="447391635006000YES"/>
    <n v="288"/>
    <x v="14"/>
    <n v="0"/>
  </r>
  <r>
    <x v="290"/>
    <s v="200 Birr Back"/>
    <n v="40036161"/>
    <s v="ORLOF 3"/>
    <s v="Izzuddin"/>
    <x v="1"/>
    <n v="1638"/>
    <n v="5998"/>
    <n v="5998"/>
    <n v="2"/>
    <n v="0"/>
    <n v="10"/>
    <n v="0"/>
    <n v="0"/>
    <n v="6032"/>
    <s v="YES"/>
    <m/>
    <n v="32"/>
    <s v="4473916361006022NO"/>
    <n v="289"/>
    <x v="14"/>
    <n v="0"/>
  </r>
  <r>
    <x v="291"/>
    <s v="200 Birr Back"/>
    <n v="40036161"/>
    <s v="ORLOF 3"/>
    <s v="Izzuddin"/>
    <x v="1"/>
    <n v="1639"/>
    <n v="5996"/>
    <n v="11994"/>
    <n v="4"/>
    <n v="0"/>
    <n v="3"/>
    <n v="0"/>
    <n v="0"/>
    <n v="6000"/>
    <s v="YES"/>
    <m/>
    <n v="0"/>
    <s v="447391637305997YES"/>
    <n v="290"/>
    <x v="14"/>
    <n v="0"/>
  </r>
  <r>
    <x v="292"/>
    <s v="200 Birr Back"/>
    <n v="40036161"/>
    <s v="ORLOF 3"/>
    <s v="Izzuddin"/>
    <x v="1"/>
    <n v="1640"/>
    <n v="6000"/>
    <n v="17994"/>
    <n v="0"/>
    <n v="3"/>
    <n v="2"/>
    <n v="0"/>
    <n v="0"/>
    <n v="6000"/>
    <s v="YES"/>
    <m/>
    <n v="0"/>
    <s v="447391638205998YES"/>
    <n v="291"/>
    <x v="14"/>
    <n v="0"/>
  </r>
  <r>
    <x v="293"/>
    <s v="200 Birr Back"/>
    <n v="40036161"/>
    <s v="ORLOF 3"/>
    <s v="Izzuddin"/>
    <x v="1"/>
    <n v="1641"/>
    <n v="5997"/>
    <n v="23991"/>
    <n v="3"/>
    <n v="0"/>
    <n v="4"/>
    <n v="0"/>
    <n v="0"/>
    <n v="6000"/>
    <s v="YES"/>
    <m/>
    <n v="0"/>
    <s v="447391639405996YES"/>
    <n v="292"/>
    <x v="14"/>
    <n v="0"/>
  </r>
  <r>
    <x v="294"/>
    <s v="200 Birr Back"/>
    <n v="40036161"/>
    <s v="ORLOF 3"/>
    <s v="Izzuddin"/>
    <x v="1"/>
    <n v="1642"/>
    <n v="5994"/>
    <n v="29985"/>
    <n v="6"/>
    <n v="0"/>
    <n v="3"/>
    <n v="0"/>
    <n v="0"/>
    <n v="6000"/>
    <s v="YES"/>
    <m/>
    <n v="0"/>
    <s v="447391640006000YES"/>
    <n v="293"/>
    <x v="14"/>
    <n v="0"/>
  </r>
  <r>
    <x v="295"/>
    <s v="200 Birr Back"/>
    <n v="40036161"/>
    <s v="ORLOF 3"/>
    <s v="Izzuddin"/>
    <x v="1"/>
    <n v="1643"/>
    <n v="5980"/>
    <n v="35965"/>
    <n v="20"/>
    <n v="0"/>
    <n v="3"/>
    <n v="0"/>
    <n v="0"/>
    <n v="6000"/>
    <s v="YES"/>
    <m/>
    <n v="0"/>
    <s v="447391641305997YES"/>
    <n v="294"/>
    <x v="14"/>
    <n v="0"/>
  </r>
  <r>
    <x v="296"/>
    <s v="200 Birr Back"/>
    <n v="40036161"/>
    <s v="ORLOF 3"/>
    <s v="Izzuddin"/>
    <x v="1"/>
    <n v="1644"/>
    <n v="5998"/>
    <n v="41963"/>
    <n v="2"/>
    <n v="0"/>
    <n v="6"/>
    <n v="0"/>
    <n v="0"/>
    <n v="6000"/>
    <s v="YES"/>
    <m/>
    <n v="0"/>
    <s v="447391642605994YES"/>
    <n v="295"/>
    <x v="14"/>
    <n v="0"/>
  </r>
  <r>
    <x v="297"/>
    <s v="200 Birr Back"/>
    <n v="40036161"/>
    <s v="ORLOF 3"/>
    <s v="Izzuddin"/>
    <x v="1"/>
    <n v="1645"/>
    <n v="5991"/>
    <n v="47954"/>
    <n v="9"/>
    <n v="0"/>
    <n v="20"/>
    <n v="0"/>
    <n v="0"/>
    <n v="6000"/>
    <s v="YES"/>
    <m/>
    <n v="0"/>
    <s v="4473916432005980YES"/>
    <n v="296"/>
    <x v="14"/>
    <n v="0"/>
  </r>
  <r>
    <x v="298"/>
    <s v="200 Birr Back"/>
    <n v="40036161"/>
    <s v="ORLOF 3"/>
    <s v="Izzuddin"/>
    <x v="1"/>
    <n v="1646"/>
    <n v="6000"/>
    <n v="53954"/>
    <n v="0"/>
    <n v="0"/>
    <n v="2"/>
    <n v="0"/>
    <n v="0"/>
    <n v="6000"/>
    <s v="YES"/>
    <m/>
    <n v="0"/>
    <s v="447391644205998YES"/>
    <n v="297"/>
    <x v="14"/>
    <n v="0"/>
  </r>
  <r>
    <x v="299"/>
    <s v="200 Birr Back"/>
    <n v="40036161"/>
    <s v="ORLOF 3"/>
    <s v="Izzuddin"/>
    <x v="1"/>
    <n v="1647"/>
    <n v="5998"/>
    <n v="59952"/>
    <n v="2"/>
    <n v="0"/>
    <n v="9"/>
    <n v="0"/>
    <n v="0"/>
    <n v="6000"/>
    <s v="YES"/>
    <m/>
    <n v="0"/>
    <s v="447391645905991YES"/>
    <n v="298"/>
    <x v="14"/>
    <n v="0"/>
  </r>
  <r>
    <x v="300"/>
    <s v="200 Birr Back"/>
    <n v="40036161"/>
    <s v="ORLOF 3"/>
    <s v="Izzuddin"/>
    <x v="1"/>
    <n v="1648"/>
    <n v="5986"/>
    <n v="65938"/>
    <n v="14"/>
    <n v="0"/>
    <n v="0"/>
    <n v="0"/>
    <n v="0"/>
    <n v="6000"/>
    <s v="YES"/>
    <m/>
    <n v="0"/>
    <s v="447391646006000YES"/>
    <n v="299"/>
    <x v="14"/>
    <n v="0"/>
  </r>
  <r>
    <x v="301"/>
    <s v="200 Birr Back"/>
    <n v="40036161"/>
    <s v="ORLOF 3"/>
    <s v="Izzuddin"/>
    <x v="1"/>
    <n v="1649"/>
    <n v="5991"/>
    <n v="71929"/>
    <n v="9"/>
    <n v="0"/>
    <n v="2"/>
    <n v="0"/>
    <n v="0"/>
    <n v="6000"/>
    <s v="YES"/>
    <m/>
    <n v="0"/>
    <s v="447391647205998YES"/>
    <n v="300"/>
    <x v="14"/>
    <n v="0"/>
  </r>
  <r>
    <x v="302"/>
    <s v="200 Birr Back"/>
    <n v="40036161"/>
    <s v="ORLOF 3"/>
    <s v="Izzuddin"/>
    <x v="1"/>
    <n v="1650"/>
    <n v="5995"/>
    <n v="77924"/>
    <n v="5"/>
    <n v="0"/>
    <n v="14"/>
    <n v="0"/>
    <n v="0"/>
    <n v="6000"/>
    <s v="YES"/>
    <m/>
    <n v="0"/>
    <s v="4473916481405986YES"/>
    <n v="301"/>
    <x v="14"/>
    <n v="0"/>
  </r>
  <r>
    <x v="303"/>
    <s v="200 Birr Back"/>
    <n v="40036161"/>
    <s v="ORLOF 3"/>
    <s v="Izzuddin"/>
    <x v="1"/>
    <n v="1651"/>
    <n v="5997"/>
    <n v="83921"/>
    <n v="3"/>
    <n v="1"/>
    <n v="9"/>
    <n v="0"/>
    <n v="0"/>
    <n v="6000"/>
    <s v="YES"/>
    <m/>
    <n v="0"/>
    <s v="447391649905991YES"/>
    <n v="302"/>
    <x v="14"/>
    <n v="0"/>
  </r>
  <r>
    <x v="304"/>
    <s v="200 Birr Back"/>
    <n v="40036161"/>
    <s v="ORLOF 3"/>
    <s v="Kok"/>
    <x v="0"/>
    <n v="1652"/>
    <n v="6000"/>
    <n v="6000"/>
    <n v="0"/>
    <m/>
    <n v="5"/>
    <n v="0"/>
    <n v="0"/>
    <n v="6000"/>
    <s v="YES"/>
    <m/>
    <n v="0"/>
    <s v="447391650505995YES"/>
    <n v="303"/>
    <x v="14"/>
    <n v="0"/>
  </r>
  <r>
    <x v="305"/>
    <s v="200 Birr Back"/>
    <n v="40036161"/>
    <s v="ORLOF 3"/>
    <s v="Kok"/>
    <x v="0"/>
    <n v="1653"/>
    <n v="6000"/>
    <n v="12000"/>
    <n v="0"/>
    <m/>
    <n v="4"/>
    <n v="0"/>
    <n v="0"/>
    <n v="6000"/>
    <s v="YES"/>
    <m/>
    <n v="0"/>
    <s v="447391651305997YES"/>
    <n v="304"/>
    <x v="14"/>
    <n v="0"/>
  </r>
  <r>
    <x v="306"/>
    <s v="200 Birr Back"/>
    <n v="40036161"/>
    <s v="ORLOF 3"/>
    <s v="Kok"/>
    <x v="0"/>
    <n v="1654"/>
    <n v="5995"/>
    <n v="17995"/>
    <n v="5"/>
    <m/>
    <n v="0"/>
    <n v="0"/>
    <n v="0"/>
    <n v="6000"/>
    <s v="YES"/>
    <m/>
    <n v="0"/>
    <s v="447401652006000YES"/>
    <n v="305"/>
    <x v="15"/>
    <n v="0"/>
  </r>
  <r>
    <x v="307"/>
    <s v="200 Birr Back"/>
    <n v="40036161"/>
    <s v="ORLOF 3"/>
    <s v="Kok"/>
    <x v="0"/>
    <n v="1655"/>
    <n v="6000"/>
    <n v="23995"/>
    <n v="0"/>
    <m/>
    <n v="0"/>
    <n v="0"/>
    <n v="0"/>
    <n v="6000"/>
    <s v="YES"/>
    <m/>
    <n v="0"/>
    <s v="447401653006000YES"/>
    <n v="306"/>
    <x v="15"/>
    <n v="0"/>
  </r>
  <r>
    <x v="308"/>
    <s v="200 Birr Back"/>
    <n v="40036161"/>
    <s v="ORLOF 3"/>
    <s v="Kok"/>
    <x v="0"/>
    <n v="1656"/>
    <n v="5995"/>
    <n v="29990"/>
    <n v="5"/>
    <m/>
    <n v="5"/>
    <n v="0"/>
    <n v="0"/>
    <n v="6000"/>
    <s v="YES"/>
    <m/>
    <n v="0"/>
    <s v="447401654505995YES"/>
    <n v="307"/>
    <x v="15"/>
    <n v="0"/>
  </r>
  <r>
    <x v="309"/>
    <s v="200 Birr Back"/>
    <n v="40036161"/>
    <s v="ORLOF 3"/>
    <s v="Kok"/>
    <x v="0"/>
    <n v="1657"/>
    <n v="5986"/>
    <n v="35976"/>
    <n v="14"/>
    <m/>
    <n v="0"/>
    <n v="0"/>
    <n v="0"/>
    <n v="6000"/>
    <s v="YES"/>
    <m/>
    <n v="0"/>
    <s v="447401655006000YES"/>
    <n v="308"/>
    <x v="15"/>
    <n v="0"/>
  </r>
  <r>
    <x v="310"/>
    <s v="200 Birr Back"/>
    <n v="40036161"/>
    <s v="ORLOF 3"/>
    <s v="Izzuddin"/>
    <x v="1"/>
    <n v="1658"/>
    <n v="5999"/>
    <n v="5999"/>
    <n v="1"/>
    <n v="1"/>
    <n v="5"/>
    <n v="0"/>
    <n v="0"/>
    <n v="6000"/>
    <s v="YES"/>
    <m/>
    <n v="0"/>
    <s v="447401656505995YES"/>
    <n v="309"/>
    <x v="15"/>
    <n v="0"/>
  </r>
  <r>
    <x v="311"/>
    <s v="200 Birr Back"/>
    <n v="40036161"/>
    <s v="ORLOF 3"/>
    <s v="Izzuddin"/>
    <x v="1"/>
    <n v="1659"/>
    <n v="5985"/>
    <n v="11984"/>
    <n v="15"/>
    <n v="3"/>
    <n v="14"/>
    <n v="0"/>
    <n v="0"/>
    <n v="6000"/>
    <s v="YES"/>
    <m/>
    <n v="0"/>
    <s v="4474016571405986YES"/>
    <n v="310"/>
    <x v="15"/>
    <n v="0"/>
  </r>
  <r>
    <x v="312"/>
    <s v="200 Birr Back"/>
    <n v="40036161"/>
    <s v="ORLOF 3"/>
    <s v="Izzuddin"/>
    <x v="1"/>
    <n v="1660"/>
    <n v="5988"/>
    <n v="17972"/>
    <n v="12"/>
    <n v="0"/>
    <n v="2"/>
    <n v="0"/>
    <n v="0"/>
    <n v="6000"/>
    <s v="YES"/>
    <m/>
    <n v="0"/>
    <s v="447401658105999YES"/>
    <n v="311"/>
    <x v="15"/>
    <n v="0"/>
  </r>
  <r>
    <x v="313"/>
    <s v="200 Birr Back"/>
    <n v="40036161"/>
    <s v="ORLOF 3"/>
    <s v="Izzuddin"/>
    <x v="1"/>
    <n v="1661"/>
    <n v="5996"/>
    <n v="23968"/>
    <n v="4"/>
    <n v="0"/>
    <n v="18"/>
    <n v="0"/>
    <n v="0"/>
    <n v="6000"/>
    <s v="YES"/>
    <m/>
    <n v="0"/>
    <s v="4474016591505985YES"/>
    <n v="312"/>
    <x v="15"/>
    <n v="0"/>
  </r>
  <r>
    <x v="314"/>
    <s v="200 Birr Back"/>
    <n v="40036161"/>
    <s v="ORLOF 3"/>
    <s v="Izzuddin"/>
    <x v="1"/>
    <n v="1662"/>
    <n v="5923"/>
    <n v="29891"/>
    <n v="77"/>
    <n v="0"/>
    <n v="12"/>
    <n v="0"/>
    <n v="0"/>
    <n v="6000"/>
    <s v="YES"/>
    <m/>
    <n v="0"/>
    <s v="4474016601205988YES"/>
    <n v="313"/>
    <x v="15"/>
    <n v="0"/>
  </r>
  <r>
    <x v="315"/>
    <s v="200 Birr Back"/>
    <n v="40036161"/>
    <s v="ORLOF 3"/>
    <s v="Izzuddin"/>
    <x v="1"/>
    <n v="1663"/>
    <n v="5995"/>
    <n v="35886"/>
    <n v="5"/>
    <n v="0"/>
    <n v="4"/>
    <n v="0"/>
    <n v="0"/>
    <n v="6000"/>
    <s v="YES"/>
    <m/>
    <n v="0"/>
    <s v="447401661405996YES"/>
    <n v="314"/>
    <x v="15"/>
    <n v="0"/>
  </r>
  <r>
    <x v="316"/>
    <s v="200 Birr Back"/>
    <n v="40036161"/>
    <s v="ORLOF 3"/>
    <s v="Izzuddin"/>
    <x v="1"/>
    <n v="1664"/>
    <n v="6000"/>
    <n v="41886"/>
    <n v="0"/>
    <n v="0"/>
    <n v="77"/>
    <n v="0"/>
    <n v="0"/>
    <n v="6000"/>
    <s v="YES"/>
    <m/>
    <n v="0"/>
    <s v="4474016627705923YES"/>
    <n v="315"/>
    <x v="15"/>
    <n v="0"/>
  </r>
  <r>
    <x v="317"/>
    <s v="200 Birr Back"/>
    <n v="40036161"/>
    <s v="ORLOF 3"/>
    <s v="Izzuddin"/>
    <x v="1"/>
    <n v="1665"/>
    <n v="5990"/>
    <n v="47876"/>
    <n v="10"/>
    <n v="0"/>
    <n v="5"/>
    <n v="0"/>
    <n v="0"/>
    <n v="6000"/>
    <s v="YES"/>
    <m/>
    <n v="0"/>
    <s v="447401663505995YES"/>
    <n v="316"/>
    <x v="15"/>
    <n v="0"/>
  </r>
  <r>
    <x v="318"/>
    <s v="200 Birr Back"/>
    <n v="40036161"/>
    <s v="ORLOF 3"/>
    <s v="Izzuddin"/>
    <x v="1"/>
    <n v="1666"/>
    <n v="5990"/>
    <n v="53866"/>
    <n v="10"/>
    <n v="0"/>
    <n v="0"/>
    <n v="0"/>
    <n v="0"/>
    <n v="6000"/>
    <s v="YES"/>
    <m/>
    <n v="0"/>
    <s v="447401664006000YES"/>
    <n v="317"/>
    <x v="15"/>
    <n v="0"/>
  </r>
  <r>
    <x v="319"/>
    <s v="200 Birr Back"/>
    <n v="40036161"/>
    <s v="ORLOF 3"/>
    <s v="Izzuddin"/>
    <x v="1"/>
    <n v="1667"/>
    <n v="5994"/>
    <n v="59860"/>
    <n v="6"/>
    <n v="0"/>
    <n v="10"/>
    <n v="0"/>
    <n v="0"/>
    <n v="6000"/>
    <s v="YES"/>
    <m/>
    <n v="0"/>
    <s v="4474016651005990YES"/>
    <n v="318"/>
    <x v="15"/>
    <n v="0"/>
  </r>
  <r>
    <x v="320"/>
    <s v="200 Birr Back"/>
    <n v="40036161"/>
    <s v="ORLOF 3"/>
    <s v="Izzuddin"/>
    <x v="1"/>
    <n v="1668"/>
    <n v="5988"/>
    <n v="65848"/>
    <n v="12"/>
    <n v="0"/>
    <n v="10"/>
    <n v="0"/>
    <n v="0"/>
    <n v="6000"/>
    <s v="YES"/>
    <m/>
    <n v="0"/>
    <s v="4474016661005990YES"/>
    <n v="319"/>
    <x v="15"/>
    <n v="0"/>
  </r>
  <r>
    <x v="321"/>
    <s v="200 Birr Back"/>
    <n v="40036161"/>
    <s v="ORLOF 3"/>
    <s v="Izzuddin"/>
    <x v="1"/>
    <n v="1669"/>
    <n v="5998"/>
    <n v="71846"/>
    <n v="2"/>
    <n v="0"/>
    <n v="6"/>
    <n v="0"/>
    <n v="0"/>
    <n v="6000"/>
    <s v="YES"/>
    <m/>
    <n v="0"/>
    <s v="447401667605994YES"/>
    <n v="320"/>
    <x v="15"/>
    <n v="0"/>
  </r>
  <r>
    <x v="322"/>
    <s v="200 Birr Back"/>
    <n v="40036161"/>
    <s v="ORLOF 3"/>
    <s v="Izzuddin"/>
    <x v="1"/>
    <n v="1670"/>
    <n v="5997"/>
    <n v="77843"/>
    <n v="3"/>
    <n v="0"/>
    <n v="12"/>
    <n v="0"/>
    <n v="0"/>
    <n v="6000"/>
    <s v="YES"/>
    <m/>
    <n v="0"/>
    <s v="4474016681205988YES"/>
    <n v="321"/>
    <x v="15"/>
    <n v="0"/>
  </r>
  <r>
    <x v="323"/>
    <s v="200 Birr Back"/>
    <n v="40036161"/>
    <s v="ORLOF 3"/>
    <s v="Izzuddin"/>
    <x v="1"/>
    <n v="1671"/>
    <n v="5991"/>
    <n v="83834"/>
    <n v="9"/>
    <n v="0"/>
    <n v="2"/>
    <n v="0"/>
    <n v="0"/>
    <n v="6000"/>
    <s v="YES"/>
    <m/>
    <n v="0"/>
    <s v="447401669205998YES"/>
    <n v="322"/>
    <x v="15"/>
    <n v="0"/>
  </r>
  <r>
    <x v="324"/>
    <s v="200 Birr Back"/>
    <n v="40036161"/>
    <s v="ORLOF 3"/>
    <s v="Kok"/>
    <x v="0"/>
    <n v="1672"/>
    <n v="5973"/>
    <n v="5973"/>
    <n v="27"/>
    <n v="0"/>
    <n v="3"/>
    <n v="0"/>
    <n v="0"/>
    <n v="6000"/>
    <s v="YES"/>
    <m/>
    <n v="0"/>
    <s v="447401670305997YES"/>
    <n v="323"/>
    <x v="15"/>
    <n v="0"/>
  </r>
  <r>
    <x v="325"/>
    <s v="200 Birr Back"/>
    <n v="40036161"/>
    <s v="ORLOF 3"/>
    <s v="Kok"/>
    <x v="0"/>
    <n v="1673"/>
    <n v="5993"/>
    <n v="11966"/>
    <n v="7"/>
    <m/>
    <n v="9"/>
    <n v="0"/>
    <n v="0"/>
    <n v="6000"/>
    <s v="YES"/>
    <m/>
    <n v="0"/>
    <s v="447401671905991YES"/>
    <n v="324"/>
    <x v="15"/>
    <n v="0"/>
  </r>
  <r>
    <x v="326"/>
    <s v="200 Birr Back"/>
    <n v="40036161"/>
    <s v="ORLOF 3"/>
    <s v="Kok"/>
    <x v="0"/>
    <n v="1674"/>
    <n v="5979"/>
    <n v="17945"/>
    <n v="19"/>
    <m/>
    <n v="27"/>
    <n v="0"/>
    <n v="0"/>
    <n v="6000"/>
    <s v="NO"/>
    <s v="Machine count not equal 6000."/>
    <n v="0"/>
    <s v="4474116722705973YES"/>
    <n v="325"/>
    <x v="16"/>
    <n v="0"/>
  </r>
  <r>
    <x v="327"/>
    <s v="200 Birr Back"/>
    <n v="40036161"/>
    <s v="ORLOF 3"/>
    <s v="Kok"/>
    <x v="0"/>
    <n v="1675"/>
    <n v="5971"/>
    <n v="23916"/>
    <n v="30"/>
    <m/>
    <n v="7"/>
    <n v="0"/>
    <n v="0"/>
    <n v="6000"/>
    <s v="NO"/>
    <s v="Machine count not equal 6000."/>
    <n v="0"/>
    <s v="447411673705993YES"/>
    <n v="326"/>
    <x v="16"/>
    <n v="0"/>
  </r>
  <r>
    <x v="328"/>
    <s v="200 Birr Back"/>
    <n v="40036161"/>
    <s v="ORLOF 3"/>
    <s v="Kok"/>
    <x v="0"/>
    <n v="1676"/>
    <n v="5962"/>
    <n v="29878"/>
    <n v="38"/>
    <m/>
    <n v="19"/>
    <n v="0"/>
    <n v="0"/>
    <n v="5998"/>
    <s v="YES"/>
    <m/>
    <n v="-2"/>
    <s v="4474116741905979NO"/>
    <n v="327"/>
    <x v="16"/>
    <n v="0"/>
  </r>
  <r>
    <x v="329"/>
    <s v="200 Birr Back"/>
    <n v="40036161"/>
    <s v="ORLOF 3"/>
    <s v="Kok"/>
    <x v="0"/>
    <n v="1677"/>
    <n v="5965"/>
    <n v="35843"/>
    <n v="35"/>
    <m/>
    <n v="30"/>
    <n v="0"/>
    <n v="0"/>
    <n v="6001"/>
    <s v="YES"/>
    <m/>
    <n v="1"/>
    <s v="4474116753005971NO"/>
    <n v="328"/>
    <x v="16"/>
    <n v="0"/>
  </r>
  <r>
    <x v="330"/>
    <s v="200 Birr Back"/>
    <n v="40036161"/>
    <s v="ORLOF 3"/>
    <s v="Kok"/>
    <x v="0"/>
    <n v="1678"/>
    <n v="5995"/>
    <n v="41838"/>
    <n v="4"/>
    <m/>
    <n v="38"/>
    <n v="0"/>
    <n v="0"/>
    <n v="6000"/>
    <s v="NO"/>
    <s v="Machine count not equal 6000."/>
    <n v="0"/>
    <s v="4474116763805962YES"/>
    <n v="329"/>
    <x v="16"/>
    <n v="0"/>
  </r>
  <r>
    <x v="331"/>
    <s v="200 Birr Back"/>
    <n v="40036161"/>
    <s v="ORLOF 3"/>
    <s v="Kok"/>
    <x v="0"/>
    <n v="1679"/>
    <n v="5990"/>
    <n v="47828"/>
    <n v="10"/>
    <m/>
    <n v="35"/>
    <n v="0"/>
    <n v="0"/>
    <n v="6000"/>
    <s v="YES"/>
    <m/>
    <n v="0"/>
    <s v="4474116773505965YES"/>
    <n v="330"/>
    <x v="16"/>
    <n v="0"/>
  </r>
  <r>
    <x v="332"/>
    <s v="200 Birr Back"/>
    <n v="40036161"/>
    <s v="ORLOF 3"/>
    <s v="Kok"/>
    <x v="0"/>
    <n v="1680"/>
    <n v="5994"/>
    <n v="53822"/>
    <n v="5"/>
    <m/>
    <n v="4"/>
    <n v="0"/>
    <n v="0"/>
    <n v="5999"/>
    <s v="NO"/>
    <s v="Machine count not equal 6000."/>
    <n v="-1"/>
    <s v="447411678405995NO"/>
    <n v="331"/>
    <x v="16"/>
    <n v="0"/>
  </r>
  <r>
    <x v="333"/>
    <s v="200 Birr Back"/>
    <n v="40036161"/>
    <s v="ORLOF 3"/>
    <s v="Kok"/>
    <x v="0"/>
    <n v="1681"/>
    <n v="5999"/>
    <n v="59821"/>
    <n v="1"/>
    <m/>
    <n v="10"/>
    <n v="0"/>
    <n v="0"/>
    <n v="6000"/>
    <s v="YES"/>
    <m/>
    <n v="0"/>
    <s v="4474116791005990YES"/>
    <n v="332"/>
    <x v="16"/>
    <n v="0"/>
  </r>
  <r>
    <x v="334"/>
    <s v="200 Birr Back"/>
    <n v="40036161"/>
    <s v="ORLOF 3"/>
    <s v="Kok"/>
    <x v="0"/>
    <n v="1682"/>
    <n v="5997"/>
    <n v="65818"/>
    <n v="3"/>
    <m/>
    <n v="5"/>
    <n v="0"/>
    <n v="0"/>
    <n v="5999"/>
    <s v="YES"/>
    <m/>
    <n v="-1"/>
    <s v="447411680505994NO"/>
    <n v="333"/>
    <x v="16"/>
    <n v="0"/>
  </r>
  <r>
    <x v="335"/>
    <s v="200 Birr Back"/>
    <n v="40036161"/>
    <s v="ORLOF 3"/>
    <s v="Izzuddin"/>
    <x v="1"/>
    <n v="1683"/>
    <n v="6000"/>
    <n v="6000"/>
    <n v="0"/>
    <n v="0"/>
    <n v="1"/>
    <n v="0"/>
    <n v="0"/>
    <n v="6000"/>
    <s v="YES"/>
    <m/>
    <n v="0"/>
    <s v="447411681105999YES"/>
    <n v="334"/>
    <x v="16"/>
    <n v="0"/>
  </r>
  <r>
    <x v="336"/>
    <s v="200 Birr Back"/>
    <n v="40036161"/>
    <s v="ORLOF 3"/>
    <s v="Izzuddin"/>
    <x v="1"/>
    <n v="1684"/>
    <n v="5995"/>
    <n v="11995"/>
    <n v="5"/>
    <m/>
    <n v="3"/>
    <n v="0"/>
    <n v="0"/>
    <n v="6000"/>
    <s v="YES"/>
    <m/>
    <n v="0"/>
    <s v="447411682305997YES"/>
    <n v="335"/>
    <x v="16"/>
    <n v="0"/>
  </r>
  <r>
    <x v="337"/>
    <s v="200 Birr Back"/>
    <n v="40036161"/>
    <s v="ORLOF 3"/>
    <s v="Izzuddin"/>
    <x v="1"/>
    <n v="1685"/>
    <n v="5996"/>
    <n v="17991"/>
    <n v="4"/>
    <n v="3"/>
    <n v="0"/>
    <n v="0"/>
    <n v="0"/>
    <n v="6000"/>
    <s v="YES"/>
    <m/>
    <n v="0"/>
    <s v="447411683006000YES"/>
    <n v="336"/>
    <x v="16"/>
    <n v="0"/>
  </r>
  <r>
    <x v="338"/>
    <s v="200 Birr Back"/>
    <n v="40036161"/>
    <s v="ORLOF 3"/>
    <s v="Izzuddin"/>
    <x v="1"/>
    <n v="1686"/>
    <n v="5993"/>
    <n v="23984"/>
    <n v="7"/>
    <n v="0"/>
    <n v="5"/>
    <n v="0"/>
    <n v="0"/>
    <n v="6000"/>
    <s v="YES"/>
    <m/>
    <n v="0"/>
    <s v="447411684505995YES"/>
    <n v="337"/>
    <x v="16"/>
    <n v="0"/>
  </r>
  <r>
    <x v="339"/>
    <s v="200 Birr Back"/>
    <n v="40036161"/>
    <s v="ORLOF 3"/>
    <s v="Izzuddin"/>
    <x v="1"/>
    <n v="1687"/>
    <n v="5998"/>
    <n v="29982"/>
    <n v="2"/>
    <m/>
    <n v="7"/>
    <n v="0"/>
    <n v="0"/>
    <n v="6000"/>
    <s v="YES"/>
    <m/>
    <n v="0"/>
    <s v="447411685405996YES"/>
    <n v="338"/>
    <x v="16"/>
    <n v="0"/>
  </r>
  <r>
    <x v="340"/>
    <s v="200 Birr Back"/>
    <n v="40036161"/>
    <s v="ORLOF 3"/>
    <s v="Izzuddin"/>
    <x v="1"/>
    <n v="1688"/>
    <n v="6000"/>
    <n v="35982"/>
    <n v="0"/>
    <n v="1"/>
    <n v="7"/>
    <n v="0"/>
    <n v="0"/>
    <n v="6000"/>
    <s v="YES"/>
    <m/>
    <n v="0"/>
    <s v="447411686705993YES"/>
    <n v="339"/>
    <x v="16"/>
    <n v="0"/>
  </r>
  <r>
    <x v="341"/>
    <s v="200 Birr Back"/>
    <n v="40036161"/>
    <s v="ORLOF 3"/>
    <s v="Izzuddin"/>
    <x v="1"/>
    <n v="1689"/>
    <n v="6000"/>
    <n v="41982"/>
    <n v="0"/>
    <n v="0"/>
    <n v="2"/>
    <n v="0"/>
    <n v="0"/>
    <n v="6000"/>
    <s v="YES"/>
    <m/>
    <n v="0"/>
    <s v="447411687205998YES"/>
    <n v="340"/>
    <x v="16"/>
    <n v="0"/>
  </r>
  <r>
    <x v="342"/>
    <s v="200 Birr Back"/>
    <n v="40036161"/>
    <s v="ORLOF 3"/>
    <s v="Izzuddin"/>
    <x v="1"/>
    <n v="1690"/>
    <n v="5990"/>
    <n v="47972"/>
    <n v="10"/>
    <n v="0"/>
    <n v="1"/>
    <n v="0"/>
    <n v="0"/>
    <n v="6000"/>
    <s v="YES"/>
    <m/>
    <n v="0"/>
    <s v="447411688006000YES"/>
    <n v="341"/>
    <x v="16"/>
    <n v="0"/>
  </r>
  <r>
    <x v="343"/>
    <s v="200 Birr Back"/>
    <n v="40036161"/>
    <s v="ORLOF 3"/>
    <s v="Izzuddin"/>
    <x v="1"/>
    <n v="1691"/>
    <n v="5998"/>
    <n v="53970"/>
    <n v="2"/>
    <n v="0"/>
    <n v="0"/>
    <n v="0"/>
    <n v="0"/>
    <n v="6000"/>
    <s v="YES"/>
    <m/>
    <n v="0"/>
    <s v="447411689006000YES"/>
    <n v="342"/>
    <x v="16"/>
    <n v="0"/>
  </r>
  <r>
    <x v="344"/>
    <s v="200 Birr Back"/>
    <n v="40036161"/>
    <s v="ORLOF 3"/>
    <s v="Izzuddin"/>
    <x v="1"/>
    <n v="1692"/>
    <n v="5999"/>
    <n v="59969"/>
    <n v="1"/>
    <m/>
    <n v="10"/>
    <n v="0"/>
    <n v="0"/>
    <n v="6000"/>
    <s v="YES"/>
    <m/>
    <n v="0"/>
    <s v="4474116901005990YES"/>
    <n v="343"/>
    <x v="16"/>
    <n v="0"/>
  </r>
  <r>
    <x v="345"/>
    <s v="200 Birr Back"/>
    <n v="40036161"/>
    <s v="ORLOF 3"/>
    <s v="Izzuddin"/>
    <x v="1"/>
    <n v="1693"/>
    <n v="5991"/>
    <n v="65960"/>
    <n v="9"/>
    <n v="0"/>
    <n v="2"/>
    <n v="0"/>
    <n v="0"/>
    <n v="6000"/>
    <s v="YES"/>
    <m/>
    <n v="0"/>
    <s v="447411691205998YES"/>
    <n v="344"/>
    <x v="16"/>
    <n v="0"/>
  </r>
  <r>
    <x v="346"/>
    <s v="200 Birr Back"/>
    <n v="40036161"/>
    <s v="ORLOF 3"/>
    <s v="Izzuddin"/>
    <x v="1"/>
    <n v="1694"/>
    <n v="5995"/>
    <n v="71955"/>
    <n v="5"/>
    <n v="0"/>
    <n v="1"/>
    <n v="0"/>
    <n v="0"/>
    <n v="6000"/>
    <s v="YES"/>
    <m/>
    <n v="0"/>
    <s v="447411692105999YES"/>
    <n v="345"/>
    <x v="16"/>
    <n v="0"/>
  </r>
  <r>
    <x v="347"/>
    <s v="200 Birr Back"/>
    <n v="40036161"/>
    <s v="ORLOF 3"/>
    <s v="Izzuddin"/>
    <x v="1"/>
    <n v="1695"/>
    <n v="5999"/>
    <n v="77954"/>
    <n v="1"/>
    <n v="0"/>
    <n v="9"/>
    <n v="0"/>
    <n v="0"/>
    <n v="6000"/>
    <s v="YES"/>
    <m/>
    <n v="0"/>
    <s v="447411693905991YES"/>
    <n v="346"/>
    <x v="16"/>
    <n v="0"/>
  </r>
  <r>
    <x v="348"/>
    <s v="200 Birr Back"/>
    <n v="40036161"/>
    <s v="ORLOF 3"/>
    <s v="Izzuddin"/>
    <x v="1"/>
    <n v="1696"/>
    <n v="5999"/>
    <n v="83953"/>
    <n v="1"/>
    <n v="0"/>
    <n v="5"/>
    <n v="0"/>
    <n v="0"/>
    <n v="6000"/>
    <s v="YES"/>
    <m/>
    <n v="0"/>
    <s v="447411694505995YES"/>
    <n v="347"/>
    <x v="16"/>
    <n v="0"/>
  </r>
  <r>
    <x v="349"/>
    <s v="200 Birr Back"/>
    <n v="40036161"/>
    <s v="ORLOF 3"/>
    <s v="Kok"/>
    <x v="0"/>
    <n v="1697"/>
    <n v="6000"/>
    <n v="6000"/>
    <n v="0"/>
    <m/>
    <n v="1"/>
    <n v="0"/>
    <n v="0"/>
    <n v="6000"/>
    <s v="YES"/>
    <m/>
    <n v="0"/>
    <s v="447411695105999YES"/>
    <n v="348"/>
    <x v="16"/>
    <n v="0"/>
  </r>
  <r>
    <x v="350"/>
    <s v="200 Birr Back"/>
    <n v="40036161"/>
    <s v="ORLOF 3"/>
    <s v="Kok"/>
    <x v="0"/>
    <n v="1698"/>
    <n v="5999"/>
    <n v="11999"/>
    <n v="1"/>
    <m/>
    <n v="1"/>
    <n v="0"/>
    <n v="0"/>
    <n v="6000"/>
    <s v="YES"/>
    <m/>
    <n v="0"/>
    <s v="447411696105999YES"/>
    <n v="349"/>
    <x v="16"/>
    <n v="0"/>
  </r>
  <r>
    <x v="351"/>
    <s v="200 Birr Back"/>
    <n v="40036161"/>
    <s v="ORLOF 3"/>
    <s v="Kok"/>
    <x v="0"/>
    <n v="1699"/>
    <n v="5997"/>
    <n v="17996"/>
    <n v="1"/>
    <m/>
    <n v="0"/>
    <n v="0"/>
    <n v="0"/>
    <n v="6000"/>
    <s v="NO"/>
    <s v="Machine count not equal 6000."/>
    <n v="0"/>
    <s v="447421697006000YES"/>
    <n v="350"/>
    <x v="17"/>
    <n v="0"/>
  </r>
  <r>
    <x v="352"/>
    <s v="200 Birr Back"/>
    <n v="40036161"/>
    <s v="ORLOF 3"/>
    <s v="Kok"/>
    <x v="0"/>
    <n v="1700"/>
    <n v="5994"/>
    <n v="23990"/>
    <n v="4"/>
    <m/>
    <n v="1"/>
    <n v="0"/>
    <n v="0"/>
    <n v="6000"/>
    <s v="NO"/>
    <s v="Machine count not equal 6000."/>
    <n v="0"/>
    <s v="447421698105999YES"/>
    <n v="351"/>
    <x v="17"/>
    <n v="0"/>
  </r>
  <r>
    <x v="353"/>
    <s v="200 Birr Back"/>
    <n v="40036161"/>
    <s v="ORLOF 3"/>
    <s v="Kok"/>
    <x v="0"/>
    <n v="1701"/>
    <n v="5961"/>
    <n v="29951"/>
    <n v="38"/>
    <m/>
    <n v="1"/>
    <n v="0"/>
    <n v="0"/>
    <n v="5998"/>
    <s v="NO"/>
    <s v="Machine count not equal 6000."/>
    <n v="-2"/>
    <s v="447421699105997NO"/>
    <n v="352"/>
    <x v="17"/>
    <n v="0"/>
  </r>
  <r>
    <x v="354"/>
    <s v="200 Birr Back"/>
    <n v="40036161"/>
    <s v="ORLOF 3"/>
    <s v="Kok"/>
    <x v="0"/>
    <n v="1702"/>
    <n v="5996"/>
    <n v="35947"/>
    <n v="2"/>
    <m/>
    <n v="4"/>
    <n v="0"/>
    <n v="0"/>
    <n v="5998"/>
    <s v="NO"/>
    <s v="Machine count not equal 6000."/>
    <n v="-2"/>
    <s v="447421700405994NO"/>
    <n v="353"/>
    <x v="17"/>
    <n v="0"/>
  </r>
  <r>
    <x v="355"/>
    <s v="200 Birr Back"/>
    <n v="40036161"/>
    <s v="ORLOF 3"/>
    <s v="Kok"/>
    <x v="0"/>
    <n v="1703"/>
    <n v="5987"/>
    <n v="41934"/>
    <n v="14"/>
    <m/>
    <n v="38"/>
    <n v="0"/>
    <n v="0"/>
    <n v="5999"/>
    <s v="NO"/>
    <s v="Machine count not equal 6000."/>
    <n v="-1"/>
    <s v="4474217013805961NO"/>
    <n v="354"/>
    <x v="17"/>
    <n v="0"/>
  </r>
  <r>
    <x v="356"/>
    <s v="200 Birr Back"/>
    <n v="40036161"/>
    <s v="ORLOF 3"/>
    <s v="Kok"/>
    <x v="0"/>
    <n v="1704"/>
    <n v="5989"/>
    <n v="47923"/>
    <n v="11"/>
    <m/>
    <n v="2"/>
    <n v="0"/>
    <n v="0"/>
    <n v="5998"/>
    <s v="YES"/>
    <m/>
    <n v="-2"/>
    <s v="447421702205996NO"/>
    <n v="355"/>
    <x v="17"/>
    <n v="0"/>
  </r>
  <r>
    <x v="357"/>
    <s v="200 Birr Back"/>
    <n v="40036161"/>
    <s v="ORLOF 3"/>
    <s v="Izzuddin"/>
    <x v="1"/>
    <n v="1705"/>
    <n v="5952"/>
    <n v="5952"/>
    <n v="48"/>
    <n v="1"/>
    <n v="14"/>
    <n v="0"/>
    <n v="0"/>
    <n v="6001"/>
    <s v="YES"/>
    <m/>
    <n v="1"/>
    <s v="4474217031405987NO"/>
    <n v="356"/>
    <x v="17"/>
    <n v="0"/>
  </r>
  <r>
    <x v="358"/>
    <s v="200 Birr Back"/>
    <n v="40036161"/>
    <s v="ORLOF 3"/>
    <s v="Izzuddin"/>
    <x v="1"/>
    <n v="1706"/>
    <n v="5988"/>
    <n v="11940"/>
    <n v="12"/>
    <n v="0"/>
    <n v="11"/>
    <n v="0"/>
    <n v="0"/>
    <n v="6000"/>
    <s v="YES"/>
    <m/>
    <n v="0"/>
    <s v="4474217041105989YES"/>
    <n v="357"/>
    <x v="17"/>
    <n v="0"/>
  </r>
  <r>
    <x v="359"/>
    <s v="200 Birr Back"/>
    <n v="40036161"/>
    <s v="ORLOF 3"/>
    <s v="Izzuddin"/>
    <x v="1"/>
    <n v="1707"/>
    <n v="5999"/>
    <n v="17939"/>
    <n v="1"/>
    <n v="3"/>
    <n v="49"/>
    <n v="0"/>
    <n v="0"/>
    <n v="6000"/>
    <s v="YES"/>
    <m/>
    <n v="0"/>
    <s v="4474217054805952YES"/>
    <n v="358"/>
    <x v="17"/>
    <n v="0"/>
  </r>
  <r>
    <x v="360"/>
    <s v="200 Birr Back"/>
    <n v="40036161"/>
    <s v="ORLOF 3"/>
    <s v="Izzuddin"/>
    <x v="1"/>
    <n v="1708"/>
    <n v="5993"/>
    <n v="23932"/>
    <n v="7"/>
    <n v="0"/>
    <n v="12"/>
    <n v="0"/>
    <n v="0"/>
    <n v="6000"/>
    <s v="YES"/>
    <m/>
    <n v="0"/>
    <s v="4474217061205988YES"/>
    <n v="359"/>
    <x v="17"/>
    <n v="0"/>
  </r>
  <r>
    <x v="361"/>
    <s v="200 Birr Back"/>
    <n v="40036161"/>
    <s v="ORLOF 3"/>
    <s v="Izzuddin"/>
    <x v="1"/>
    <n v="1709"/>
    <n v="5999"/>
    <n v="29931"/>
    <n v="1"/>
    <n v="0"/>
    <n v="4"/>
    <n v="0"/>
    <n v="0"/>
    <n v="6000"/>
    <s v="YES"/>
    <m/>
    <n v="0"/>
    <s v="447421707105999YES"/>
    <n v="360"/>
    <x v="17"/>
    <n v="0"/>
  </r>
  <r>
    <x v="362"/>
    <s v="200 Birr Back"/>
    <n v="40036161"/>
    <s v="ORLOF 3"/>
    <s v="Izzuddin"/>
    <x v="1"/>
    <n v="1710"/>
    <n v="5999"/>
    <n v="35930"/>
    <n v="1"/>
    <n v="0"/>
    <n v="7"/>
    <n v="0"/>
    <n v="0"/>
    <n v="6000"/>
    <s v="YES"/>
    <m/>
    <n v="0"/>
    <s v="447421708705993YES"/>
    <n v="361"/>
    <x v="17"/>
    <n v="0"/>
  </r>
  <r>
    <x v="363"/>
    <s v="200 Birr Back"/>
    <n v="40036161"/>
    <s v="ORLOF 3"/>
    <s v="Izzuddin"/>
    <x v="1"/>
    <n v="1711"/>
    <n v="5995"/>
    <n v="41925"/>
    <n v="5"/>
    <n v="0"/>
    <n v="1"/>
    <n v="0"/>
    <n v="0"/>
    <n v="6000"/>
    <s v="YES"/>
    <m/>
    <n v="0"/>
    <s v="447421709105999YES"/>
    <n v="362"/>
    <x v="17"/>
    <n v="0"/>
  </r>
  <r>
    <x v="364"/>
    <s v="200 Birr Back"/>
    <n v="40036161"/>
    <s v="ORLOF 3"/>
    <s v="Izzuddin"/>
    <x v="1"/>
    <n v="1712"/>
    <n v="5998"/>
    <n v="47923"/>
    <n v="2"/>
    <m/>
    <n v="1"/>
    <n v="0"/>
    <n v="0"/>
    <n v="6000"/>
    <s v="YES"/>
    <m/>
    <n v="0"/>
    <s v="447421710105999YES"/>
    <n v="363"/>
    <x v="17"/>
    <n v="0"/>
  </r>
  <r>
    <x v="365"/>
    <s v="200 Birr Back"/>
    <n v="40036161"/>
    <s v="ORLOF 3"/>
    <s v="Izzuddin"/>
    <x v="1"/>
    <n v="1713"/>
    <n v="5999"/>
    <n v="53922"/>
    <n v="1"/>
    <n v="0"/>
    <n v="5"/>
    <n v="0"/>
    <n v="0"/>
    <n v="6000"/>
    <s v="YES"/>
    <m/>
    <n v="0"/>
    <s v="447421711505995YES"/>
    <n v="364"/>
    <x v="17"/>
    <n v="0"/>
  </r>
  <r>
    <x v="366"/>
    <s v="200 Birr Back"/>
    <n v="40036161"/>
    <s v="ORLOF 3"/>
    <s v="Izzuddin"/>
    <x v="1"/>
    <n v="1714"/>
    <n v="5990"/>
    <n v="59912"/>
    <n v="10"/>
    <n v="0"/>
    <n v="2"/>
    <n v="0"/>
    <n v="0"/>
    <n v="6000"/>
    <s v="YES"/>
    <m/>
    <n v="0"/>
    <s v="447421712205998YES"/>
    <n v="365"/>
    <x v="17"/>
    <n v="0"/>
  </r>
  <r>
    <x v="367"/>
    <s v="200 Birr Back"/>
    <n v="40036161"/>
    <s v="ORLOF 3"/>
    <s v="Izzuddin"/>
    <x v="1"/>
    <n v="1715"/>
    <n v="5987"/>
    <n v="65899"/>
    <n v="13"/>
    <n v="0"/>
    <n v="1"/>
    <n v="0"/>
    <n v="0"/>
    <n v="6000"/>
    <s v="YES"/>
    <m/>
    <n v="0"/>
    <s v="447421713105999YES"/>
    <n v="366"/>
    <x v="17"/>
    <n v="0"/>
  </r>
  <r>
    <x v="368"/>
    <s v="200 Birr Back"/>
    <n v="40036161"/>
    <s v="ORLOF 3"/>
    <s v="Izzuddin"/>
    <x v="1"/>
    <n v="1716"/>
    <n v="5999"/>
    <n v="71898"/>
    <n v="1"/>
    <n v="0"/>
    <n v="10"/>
    <n v="0"/>
    <n v="0"/>
    <n v="6000"/>
    <s v="YES"/>
    <m/>
    <n v="0"/>
    <s v="4474217141005990YES"/>
    <n v="367"/>
    <x v="17"/>
    <n v="0"/>
  </r>
  <r>
    <x v="369"/>
    <s v="200 Birr Back"/>
    <n v="40036161"/>
    <s v="ORLOF 3"/>
    <s v="Izzuddin"/>
    <x v="1"/>
    <n v="1717"/>
    <n v="5999"/>
    <n v="77897"/>
    <n v="1"/>
    <n v="0"/>
    <n v="13"/>
    <n v="0"/>
    <n v="0"/>
    <n v="6000"/>
    <s v="YES"/>
    <m/>
    <n v="0"/>
    <s v="4474217151305987YES"/>
    <n v="368"/>
    <x v="17"/>
    <n v="0"/>
  </r>
  <r>
    <x v="370"/>
    <s v="200 Birr Back"/>
    <n v="40036161"/>
    <s v="ORLOF 3"/>
    <s v="Izzuddin"/>
    <x v="1"/>
    <n v="1718"/>
    <n v="5999"/>
    <n v="83896"/>
    <n v="1"/>
    <n v="0"/>
    <n v="1"/>
    <n v="0"/>
    <n v="0"/>
    <n v="6000"/>
    <s v="YES"/>
    <m/>
    <n v="0"/>
    <s v="447421716105999YES"/>
    <n v="369"/>
    <x v="17"/>
    <n v="0"/>
  </r>
  <r>
    <x v="371"/>
    <s v="200 Birr Back"/>
    <n v="40036161"/>
    <s v="ORLOF 3"/>
    <s v="Lasai"/>
    <x v="0"/>
    <n v="1719"/>
    <n v="6000"/>
    <n v="6000"/>
    <n v="0"/>
    <m/>
    <n v="1"/>
    <n v="0"/>
    <n v="0"/>
    <n v="6000"/>
    <s v="YES"/>
    <m/>
    <n v="0"/>
    <s v="447421717105999YES"/>
    <n v="370"/>
    <x v="17"/>
    <n v="0"/>
  </r>
  <r>
    <x v="372"/>
    <s v="200 Birr Back"/>
    <n v="40036161"/>
    <s v="ORLOF 3"/>
    <s v="Lasai"/>
    <x v="0"/>
    <n v="1720"/>
    <n v="5989"/>
    <n v="11989"/>
    <n v="11"/>
    <m/>
    <n v="1"/>
    <n v="0"/>
    <n v="0"/>
    <n v="6000"/>
    <s v="YES"/>
    <m/>
    <n v="0"/>
    <s v="447421718105999YES"/>
    <n v="371"/>
    <x v="17"/>
    <n v="0"/>
  </r>
  <r>
    <x v="373"/>
    <s v="200 Birr Back"/>
    <n v="40036161"/>
    <s v="ORLOF 3"/>
    <s v="Lasai"/>
    <x v="0"/>
    <n v="1721"/>
    <n v="5998"/>
    <n v="17987"/>
    <n v="2"/>
    <m/>
    <n v="0"/>
    <n v="0"/>
    <n v="0"/>
    <n v="6000"/>
    <s v="YES"/>
    <m/>
    <n v="0"/>
    <s v="447431719006000YES"/>
    <n v="372"/>
    <x v="18"/>
    <n v="0"/>
  </r>
  <r>
    <x v="374"/>
    <s v="200 Birr Back"/>
    <n v="40036161"/>
    <s v="ORLOF 3"/>
    <s v="Lasai"/>
    <x v="0"/>
    <n v="1722"/>
    <n v="5998"/>
    <n v="23985"/>
    <n v="2"/>
    <m/>
    <n v="11"/>
    <n v="0"/>
    <n v="0"/>
    <n v="6000"/>
    <s v="YES"/>
    <m/>
    <n v="0"/>
    <s v="4474317201105989YES"/>
    <n v="373"/>
    <x v="18"/>
    <n v="0"/>
  </r>
  <r>
    <x v="375"/>
    <s v="200 Birr Back"/>
    <n v="40036161"/>
    <s v="ORLOF 3"/>
    <s v="Lasai"/>
    <x v="0"/>
    <n v="1723"/>
    <n v="5999"/>
    <n v="29984"/>
    <n v="1"/>
    <m/>
    <n v="2"/>
    <n v="0"/>
    <n v="0"/>
    <n v="6000"/>
    <s v="YES"/>
    <m/>
    <n v="0"/>
    <s v="447431721205998YES"/>
    <n v="374"/>
    <x v="18"/>
    <n v="0"/>
  </r>
  <r>
    <x v="376"/>
    <s v="200 Birr Back"/>
    <n v="40036161"/>
    <s v="ORLOF 3"/>
    <s v="Lasai"/>
    <x v="0"/>
    <n v="1724"/>
    <n v="5996"/>
    <n v="35980"/>
    <n v="4"/>
    <m/>
    <n v="2"/>
    <n v="0"/>
    <n v="0"/>
    <n v="6000"/>
    <s v="YES"/>
    <m/>
    <n v="0"/>
    <s v="447431722205998YES"/>
    <n v="375"/>
    <x v="18"/>
    <n v="0"/>
  </r>
  <r>
    <x v="377"/>
    <s v="200 Birr Back"/>
    <n v="40036161"/>
    <s v="ORLOF 3"/>
    <s v="Lasai"/>
    <x v="0"/>
    <n v="1725"/>
    <n v="5994"/>
    <n v="41974"/>
    <n v="6"/>
    <m/>
    <n v="1"/>
    <n v="0"/>
    <n v="0"/>
    <n v="6000"/>
    <s v="YES"/>
    <m/>
    <n v="0"/>
    <s v="447431723105999YES"/>
    <n v="376"/>
    <x v="18"/>
    <n v="0"/>
  </r>
  <r>
    <x v="378"/>
    <s v="200 Birr Back"/>
    <n v="40036161"/>
    <s v="ORLOF 3"/>
    <s v="Lasai"/>
    <x v="0"/>
    <n v="1726"/>
    <n v="5999"/>
    <n v="47973"/>
    <n v="1"/>
    <m/>
    <n v="4"/>
    <n v="0"/>
    <n v="0"/>
    <n v="6000"/>
    <s v="YES"/>
    <m/>
    <n v="0"/>
    <s v="447431724405996YES"/>
    <n v="377"/>
    <x v="18"/>
    <n v="0"/>
  </r>
  <r>
    <x v="379"/>
    <s v="200 Birr Back"/>
    <n v="40036161"/>
    <s v="ORLOF 3"/>
    <s v="Lasai"/>
    <x v="0"/>
    <n v="1727"/>
    <n v="5998"/>
    <n v="53971"/>
    <n v="2"/>
    <m/>
    <n v="6"/>
    <n v="0"/>
    <n v="0"/>
    <n v="6000"/>
    <s v="YES"/>
    <m/>
    <n v="0"/>
    <s v="447431725605994YES"/>
    <n v="378"/>
    <x v="18"/>
    <n v="0"/>
  </r>
  <r>
    <x v="380"/>
    <s v="200 Birr Back"/>
    <n v="40036161"/>
    <s v="ORLOF 3"/>
    <s v="Lasai"/>
    <x v="0"/>
    <n v="1728"/>
    <n v="5999"/>
    <n v="59970"/>
    <n v="1"/>
    <m/>
    <n v="1"/>
    <n v="0"/>
    <n v="0"/>
    <n v="6000"/>
    <s v="YES"/>
    <m/>
    <n v="0"/>
    <s v="447431726105999YES"/>
    <n v="379"/>
    <x v="18"/>
    <n v="0"/>
  </r>
  <r>
    <x v="381"/>
    <s v="200 Birr Back"/>
    <n v="40036161"/>
    <s v="ORLOF 3"/>
    <s v="Lasai"/>
    <x v="0"/>
    <n v="1728"/>
    <n v="5999"/>
    <n v="65969"/>
    <n v="1"/>
    <m/>
    <n v="2"/>
    <n v="0"/>
    <n v="0"/>
    <n v="6000"/>
    <s v="YES"/>
    <m/>
    <n v="0"/>
    <s v="447431727205998YES"/>
    <n v="380"/>
    <x v="18"/>
    <n v="0"/>
  </r>
  <r>
    <x v="382"/>
    <s v="200 Birr Back"/>
    <n v="40036161"/>
    <s v="ORLOF 3"/>
    <s v="Lasai"/>
    <x v="0"/>
    <n v="1729"/>
    <n v="6000"/>
    <n v="71969"/>
    <n v="0"/>
    <m/>
    <n v="1"/>
    <n v="0"/>
    <n v="0"/>
    <n v="6000"/>
    <s v="YES"/>
    <m/>
    <n v="0"/>
    <s v="447431728105999YES"/>
    <n v="381"/>
    <x v="18"/>
    <n v="0"/>
  </r>
  <r>
    <x v="383"/>
    <s v="200 Birr Back"/>
    <n v="40036161"/>
    <s v="ORLOF 3"/>
    <s v="Lasai"/>
    <x v="0"/>
    <n v="1730"/>
    <n v="5995"/>
    <n v="77964"/>
    <n v="5"/>
    <m/>
    <n v="1"/>
    <n v="0"/>
    <n v="0"/>
    <n v="6000"/>
    <s v="YES"/>
    <m/>
    <n v="0"/>
    <s v="447431728105999YES"/>
    <n v="382"/>
    <x v="18"/>
    <n v="0"/>
  </r>
  <r>
    <x v="384"/>
    <s v="200 Birr Back"/>
    <n v="40036161"/>
    <s v="ORLOF 3"/>
    <s v="P.Devaraj"/>
    <x v="1"/>
    <n v="1731"/>
    <n v="5996"/>
    <n v="5996"/>
    <n v="3"/>
    <m/>
    <n v="0"/>
    <n v="0"/>
    <n v="0"/>
    <n v="6000"/>
    <s v="NO"/>
    <s v="minus 1sheet DI batch"/>
    <n v="0"/>
    <s v="447431729006000YES"/>
    <n v="383"/>
    <x v="18"/>
    <n v="0"/>
  </r>
  <r>
    <x v="385"/>
    <s v="200 Birr Back"/>
    <n v="40036161"/>
    <s v="ORLOF 3"/>
    <s v="P.Devaraj"/>
    <x v="1"/>
    <n v="1732"/>
    <n v="5996"/>
    <n v="11992"/>
    <n v="4"/>
    <n v="0"/>
    <n v="5"/>
    <n v="0"/>
    <n v="0"/>
    <n v="6000"/>
    <s v="YES"/>
    <m/>
    <n v="0"/>
    <s v="447431730505995YES"/>
    <n v="384"/>
    <x v="18"/>
    <n v="0"/>
  </r>
  <r>
    <x v="386"/>
    <s v="200 Birr Back"/>
    <n v="40036161"/>
    <s v="ORLOF 3"/>
    <s v="P.Devaraj"/>
    <x v="1"/>
    <n v="1733"/>
    <n v="5996"/>
    <n v="17988"/>
    <n v="4"/>
    <m/>
    <n v="3"/>
    <n v="0"/>
    <n v="0"/>
    <n v="5999"/>
    <s v="YES"/>
    <m/>
    <n v="-1"/>
    <s v="447431731305996NO"/>
    <n v="385"/>
    <x v="18"/>
    <n v="0"/>
  </r>
  <r>
    <x v="387"/>
    <s v="200 Birr Back"/>
    <n v="40036161"/>
    <s v="ORLOF 3"/>
    <s v="P.Devaraj"/>
    <x v="1"/>
    <n v="1734"/>
    <n v="5994"/>
    <n v="23982"/>
    <n v="6"/>
    <m/>
    <n v="4"/>
    <n v="0"/>
    <n v="0"/>
    <n v="6000"/>
    <s v="YES"/>
    <m/>
    <n v="0"/>
    <s v="447431732405996YES"/>
    <n v="386"/>
    <x v="18"/>
    <n v="0"/>
  </r>
  <r>
    <x v="388"/>
    <s v="200 Birr Back"/>
    <n v="40036161"/>
    <s v="ORLOF 3"/>
    <s v="P.Devaraj"/>
    <x v="1"/>
    <n v="1735"/>
    <n v="6000"/>
    <n v="29982"/>
    <m/>
    <m/>
    <n v="4"/>
    <n v="0"/>
    <n v="0"/>
    <n v="6000"/>
    <s v="YES"/>
    <m/>
    <n v="0"/>
    <s v="447431733405996YES"/>
    <n v="387"/>
    <x v="18"/>
    <n v="0"/>
  </r>
  <r>
    <x v="389"/>
    <s v="200 Birr Back"/>
    <n v="40036161"/>
    <s v="ORLOF 3"/>
    <s v="P.Devaraj"/>
    <x v="1"/>
    <n v="0"/>
    <n v="0"/>
    <n v="29982"/>
    <n v="0"/>
    <m/>
    <n v="6"/>
    <n v="0"/>
    <n v="0"/>
    <n v="6000"/>
    <n v="0"/>
    <s v="This column has been edited."/>
    <n v="0"/>
    <s v="447431734605994YES"/>
    <n v="388"/>
    <x v="18"/>
    <n v="0"/>
  </r>
  <r>
    <x v="390"/>
    <s v="200 Birr Back"/>
    <n v="40036161"/>
    <s v="ORLOF 3"/>
    <s v="P.Devaraj"/>
    <x v="1"/>
    <n v="1736"/>
    <n v="5995"/>
    <n v="35977"/>
    <n v="5"/>
    <m/>
    <n v="0"/>
    <n v="0"/>
    <n v="0"/>
    <n v="6000"/>
    <s v="YES"/>
    <m/>
    <n v="0"/>
    <s v="44743173506000YES"/>
    <n v="389"/>
    <x v="18"/>
    <n v="0"/>
  </r>
  <r>
    <x v="391"/>
    <s v="200 Birr Back"/>
    <n v="40036161"/>
    <s v="ORLOF 3"/>
    <s v="P.Devaraj"/>
    <x v="1"/>
    <n v="1737"/>
    <n v="5999"/>
    <n v="41976"/>
    <n v="1"/>
    <m/>
    <n v="0"/>
    <n v="0"/>
    <n v="0"/>
    <n v="0"/>
    <s v="YES"/>
    <m/>
    <n v="-6000"/>
    <s v="4474300000"/>
    <n v="390"/>
    <x v="18"/>
    <s v="NA"/>
  </r>
  <r>
    <x v="392"/>
    <s v="200 Birr Back"/>
    <n v="40036161"/>
    <s v="ORLOF 3"/>
    <s v="P.Devaraj"/>
    <x v="1"/>
    <n v="1738"/>
    <n v="6000"/>
    <n v="47976"/>
    <n v="0"/>
    <m/>
    <n v="5"/>
    <n v="0"/>
    <n v="0"/>
    <n v="6000"/>
    <s v="YES"/>
    <m/>
    <n v="0"/>
    <s v="447431736505995YES"/>
    <n v="391"/>
    <x v="18"/>
    <n v="0"/>
  </r>
  <r>
    <x v="393"/>
    <s v="200 Birr Back"/>
    <n v="40036161"/>
    <s v="ORLOF 3"/>
    <s v="P.Devaraj"/>
    <x v="1"/>
    <n v="1739"/>
    <n v="5999"/>
    <n v="53975"/>
    <n v="0"/>
    <m/>
    <n v="1"/>
    <n v="0"/>
    <n v="0"/>
    <n v="6000"/>
    <s v="NO"/>
    <s v="Machine count not equal 6000"/>
    <n v="0"/>
    <s v="447431737105999YES"/>
    <n v="392"/>
    <x v="18"/>
    <n v="0"/>
  </r>
  <r>
    <x v="394"/>
    <s v="200 Birr Back"/>
    <n v="40036161"/>
    <s v="ORLOF 3"/>
    <s v="P.Devaraj"/>
    <x v="1"/>
    <n v="1740"/>
    <n v="5995"/>
    <n v="59970"/>
    <n v="5"/>
    <m/>
    <n v="0"/>
    <n v="0"/>
    <n v="0"/>
    <n v="6000"/>
    <s v="YES"/>
    <m/>
    <n v="0"/>
    <s v="447431738006000YES"/>
    <n v="393"/>
    <x v="18"/>
    <n v="0"/>
  </r>
  <r>
    <x v="395"/>
    <s v="200 Birr Back"/>
    <n v="40036161"/>
    <s v="ORLOF 3"/>
    <s v="P.Devaraj"/>
    <x v="1"/>
    <n v="1741"/>
    <n v="5998"/>
    <n v="65968"/>
    <n v="2"/>
    <m/>
    <n v="0"/>
    <n v="0"/>
    <n v="0"/>
    <n v="5999"/>
    <s v="YES"/>
    <m/>
    <n v="-1"/>
    <s v="447431739005999NO"/>
    <n v="394"/>
    <x v="18"/>
    <n v="0"/>
  </r>
  <r>
    <x v="396"/>
    <s v="200 Birr Back"/>
    <n v="40036161"/>
    <s v="ORLOF 3"/>
    <s v="P.Devaraj"/>
    <x v="1"/>
    <n v="1742"/>
    <n v="6000"/>
    <n v="71968"/>
    <n v="0"/>
    <m/>
    <n v="5"/>
    <n v="0"/>
    <n v="0"/>
    <n v="6000"/>
    <s v="YES"/>
    <s v="This column has been edited."/>
    <n v="0"/>
    <s v="447431740505995YES"/>
    <n v="395"/>
    <x v="18"/>
    <n v="0"/>
  </r>
  <r>
    <x v="397"/>
    <s v="200 Birr Back"/>
    <n v="40036161"/>
    <s v="ORLOF 3"/>
    <s v="P.Devaraj"/>
    <x v="1"/>
    <n v="1743"/>
    <n v="6000"/>
    <n v="77968"/>
    <n v="0"/>
    <m/>
    <n v="2"/>
    <n v="0"/>
    <n v="0"/>
    <n v="6000"/>
    <s v="YES"/>
    <m/>
    <n v="0"/>
    <s v="447431741205998YES"/>
    <n v="396"/>
    <x v="18"/>
    <n v="0"/>
  </r>
  <r>
    <x v="398"/>
    <s v="200 Birr Back"/>
    <n v="40036161"/>
    <s v="ORLOF 3"/>
    <s v="Amin"/>
    <x v="0"/>
    <n v="1744"/>
    <n v="5994"/>
    <n v="5994"/>
    <n v="4"/>
    <m/>
    <n v="0"/>
    <n v="0"/>
    <n v="0"/>
    <n v="6000"/>
    <s v="NO"/>
    <s v="Machine Trip "/>
    <n v="0"/>
    <s v="447431742006000YES"/>
    <n v="397"/>
    <x v="18"/>
    <n v="0"/>
  </r>
  <r>
    <x v="399"/>
    <s v="200 Birr Back"/>
    <n v="40036161"/>
    <s v="ORLOF 3"/>
    <s v="Amin"/>
    <x v="0"/>
    <n v="1745"/>
    <n v="5999"/>
    <n v="5999"/>
    <n v="1"/>
    <m/>
    <n v="0"/>
    <n v="0"/>
    <n v="0"/>
    <n v="6000"/>
    <s v="YES"/>
    <m/>
    <n v="0"/>
    <s v="447431743006000YES"/>
    <n v="398"/>
    <x v="18"/>
    <n v="0"/>
  </r>
  <r>
    <x v="400"/>
    <s v="200 Birr Back"/>
    <n v="40036161"/>
    <s v="ORLOF 3"/>
    <s v="Amin"/>
    <x v="0"/>
    <n v="1746"/>
    <n v="5998"/>
    <n v="5998"/>
    <n v="2"/>
    <m/>
    <n v="4"/>
    <n v="0"/>
    <n v="0"/>
    <n v="5998"/>
    <s v="YES"/>
    <m/>
    <n v="-2"/>
    <s v="447441744405994NO"/>
    <n v="399"/>
    <x v="19"/>
    <n v="0"/>
  </r>
  <r>
    <x v="401"/>
    <s v="200 Birr Back"/>
    <n v="40036161"/>
    <s v="ORLOF 3"/>
    <s v="Amin"/>
    <x v="0"/>
    <n v="1747"/>
    <n v="5993"/>
    <n v="5993"/>
    <n v="8"/>
    <m/>
    <n v="1"/>
    <n v="0"/>
    <n v="0"/>
    <n v="6000"/>
    <s v="NO"/>
    <s v="Machine trip"/>
    <n v="0"/>
    <s v="447441745105999YES"/>
    <n v="400"/>
    <x v="19"/>
    <n v="0"/>
  </r>
  <r>
    <x v="402"/>
    <s v="200 Birr Back"/>
    <n v="40036161"/>
    <s v="ORLOF 3"/>
    <s v="Amin"/>
    <x v="0"/>
    <n v="1748"/>
    <n v="5984"/>
    <n v="5984"/>
    <n v="16"/>
    <m/>
    <n v="2"/>
    <n v="0"/>
    <n v="0"/>
    <n v="6000"/>
    <s v="YES"/>
    <m/>
    <n v="0"/>
    <s v="447441746205998YES"/>
    <n v="401"/>
    <x v="19"/>
    <n v="0"/>
  </r>
  <r>
    <x v="403"/>
    <s v="200 Birr Back"/>
    <n v="40036161"/>
    <s v="ORLOF 3"/>
    <s v="Amin"/>
    <x v="0"/>
    <n v="1749"/>
    <n v="5989"/>
    <n v="5989"/>
    <n v="11"/>
    <m/>
    <n v="8"/>
    <n v="0"/>
    <n v="0"/>
    <n v="6001"/>
    <s v="YES"/>
    <m/>
    <n v="1"/>
    <s v="447441747805993NO"/>
    <n v="402"/>
    <x v="19"/>
    <n v="0"/>
  </r>
  <r>
    <x v="404"/>
    <s v="200 Birr Back"/>
    <n v="40036161"/>
    <s v="ORLOF 3"/>
    <s v="Amin"/>
    <x v="0"/>
    <n v="1750"/>
    <n v="5989"/>
    <n v="5989"/>
    <n v="11"/>
    <m/>
    <n v="16"/>
    <n v="0"/>
    <n v="0"/>
    <n v="6000"/>
    <s v="YES"/>
    <m/>
    <n v="0"/>
    <s v="4474417481605984YES"/>
    <n v="403"/>
    <x v="19"/>
    <n v="0"/>
  </r>
  <r>
    <x v="405"/>
    <s v="200 Birr Back"/>
    <n v="40036161"/>
    <s v="ORLOF 3"/>
    <s v="Amin"/>
    <x v="0"/>
    <n v="1751"/>
    <n v="6000"/>
    <n v="6000"/>
    <n v="0"/>
    <m/>
    <n v="11"/>
    <n v="0"/>
    <n v="0"/>
    <n v="6000"/>
    <s v="YES"/>
    <m/>
    <n v="0"/>
    <s v="4474417491105989YES"/>
    <n v="404"/>
    <x v="19"/>
    <n v="0"/>
  </r>
  <r>
    <x v="406"/>
    <s v="200 Birr Back"/>
    <n v="40036161"/>
    <s v="ORLOF 3"/>
    <s v="Amin"/>
    <x v="0"/>
    <n v="1752"/>
    <n v="5992"/>
    <n v="5992"/>
    <n v="8"/>
    <m/>
    <n v="11"/>
    <n v="0"/>
    <n v="0"/>
    <n v="6000"/>
    <s v="YES"/>
    <m/>
    <n v="0"/>
    <s v="4474417501105989YES"/>
    <n v="405"/>
    <x v="19"/>
    <n v="0"/>
  </r>
  <r>
    <x v="407"/>
    <s v="200 Birr Back"/>
    <n v="40036161"/>
    <s v="ORLOF 3"/>
    <s v="Amin"/>
    <x v="0"/>
    <n v="1753"/>
    <n v="5992"/>
    <n v="5992"/>
    <n v="8"/>
    <m/>
    <n v="0"/>
    <n v="0"/>
    <n v="0"/>
    <n v="6000"/>
    <s v="YES"/>
    <m/>
    <n v="0"/>
    <s v="447441751006000YES"/>
    <n v="406"/>
    <x v="19"/>
    <n v="0"/>
  </r>
  <r>
    <x v="408"/>
    <s v="200 Birr Back"/>
    <n v="40036161"/>
    <s v="ORLOF 3"/>
    <s v="Amin"/>
    <x v="0"/>
    <n v="1754"/>
    <n v="5999"/>
    <n v="11991"/>
    <n v="1"/>
    <m/>
    <n v="8"/>
    <n v="0"/>
    <n v="0"/>
    <n v="6000"/>
    <s v="YES"/>
    <m/>
    <n v="0"/>
    <s v="447441752805992YES"/>
    <n v="407"/>
    <x v="19"/>
    <n v="0"/>
  </r>
  <r>
    <x v="409"/>
    <s v="200 Birr Back"/>
    <n v="40036161"/>
    <s v="ORLOF 3"/>
    <s v="Amin"/>
    <x v="0"/>
    <n v="1755"/>
    <n v="6000"/>
    <n v="6000"/>
    <n v="0"/>
    <m/>
    <n v="8"/>
    <n v="0"/>
    <n v="0"/>
    <n v="6000"/>
    <s v="YES"/>
    <m/>
    <n v="0"/>
    <s v="447441753805992YES"/>
    <n v="408"/>
    <x v="19"/>
    <n v="0"/>
  </r>
  <r>
    <x v="410"/>
    <s v="200 Birr Back"/>
    <n v="40036161"/>
    <s v="ORLOF 3"/>
    <s v="Amin"/>
    <x v="0"/>
    <n v="1756"/>
    <n v="5995"/>
    <n v="5995"/>
    <n v="5"/>
    <m/>
    <n v="1"/>
    <n v="0"/>
    <n v="0"/>
    <n v="6000"/>
    <s v="YES"/>
    <m/>
    <n v="0"/>
    <s v="447441754105999YES"/>
    <n v="409"/>
    <x v="19"/>
    <n v="0"/>
  </r>
  <r>
    <x v="411"/>
    <s v="200 Birr Back"/>
    <n v="40036161"/>
    <s v="ORLOF 3"/>
    <s v="P.Devaraj"/>
    <x v="1"/>
    <n v="1757"/>
    <n v="6000"/>
    <n v="6000"/>
    <n v="0"/>
    <m/>
    <n v="0"/>
    <n v="0"/>
    <n v="0"/>
    <n v="6000"/>
    <s v="YES"/>
    <m/>
    <n v="0"/>
    <s v="447441755006000YES"/>
    <n v="410"/>
    <x v="19"/>
    <n v="0"/>
  </r>
  <r>
    <x v="412"/>
    <s v="200 Birr Back"/>
    <n v="40036161"/>
    <s v="ORLOF 3"/>
    <s v="P.Devaraj"/>
    <x v="1"/>
    <n v="1758"/>
    <n v="5996"/>
    <n v="11996"/>
    <n v="4"/>
    <m/>
    <n v="5"/>
    <n v="0"/>
    <n v="0"/>
    <n v="6000"/>
    <s v="YES"/>
    <m/>
    <n v="0"/>
    <s v="447441756505995YES"/>
    <n v="411"/>
    <x v="19"/>
    <n v="0"/>
  </r>
  <r>
    <x v="413"/>
    <s v="200 Birr Back"/>
    <n v="40036161"/>
    <s v="ORLOF 3"/>
    <s v="P.Devaraj"/>
    <x v="1"/>
    <n v="1759"/>
    <n v="5998"/>
    <n v="17994"/>
    <n v="2"/>
    <m/>
    <n v="0"/>
    <n v="0"/>
    <n v="0"/>
    <n v="6000"/>
    <s v="YES"/>
    <m/>
    <n v="0"/>
    <s v="447441757006000YES"/>
    <n v="412"/>
    <x v="19"/>
    <n v="0"/>
  </r>
  <r>
    <x v="414"/>
    <s v="200 Birr Back"/>
    <n v="40036161"/>
    <s v="ORLOF 3"/>
    <s v="P.Devaraj"/>
    <x v="1"/>
    <n v="1760"/>
    <n v="5993"/>
    <n v="23987"/>
    <n v="7"/>
    <m/>
    <n v="4"/>
    <n v="0"/>
    <n v="0"/>
    <n v="6000"/>
    <s v="YES"/>
    <m/>
    <n v="0"/>
    <s v="447441758405996YES"/>
    <n v="413"/>
    <x v="19"/>
    <n v="0"/>
  </r>
  <r>
    <x v="415"/>
    <s v="200 Birr Back"/>
    <n v="40036161"/>
    <s v="ORLOF 3"/>
    <s v="P.Devaraj"/>
    <x v="1"/>
    <n v="1761"/>
    <n v="5991"/>
    <n v="29978"/>
    <n v="7"/>
    <m/>
    <n v="2"/>
    <n v="0"/>
    <n v="0"/>
    <n v="6000"/>
    <s v="NO"/>
    <s v="Machine count not equal 6000"/>
    <n v="0"/>
    <s v="447441759205998YES"/>
    <n v="414"/>
    <x v="19"/>
    <n v="0"/>
  </r>
  <r>
    <x v="416"/>
    <s v="200 Birr Back"/>
    <n v="40036161"/>
    <s v="ORLOF 3"/>
    <s v="P.Devaraj"/>
    <x v="1"/>
    <n v="1762"/>
    <n v="5996"/>
    <n v="35974"/>
    <n v="4"/>
    <m/>
    <n v="7"/>
    <n v="0"/>
    <n v="0"/>
    <n v="6000"/>
    <s v="YES"/>
    <m/>
    <n v="0"/>
    <s v="447441760705993YES"/>
    <n v="415"/>
    <x v="19"/>
    <n v="0"/>
  </r>
  <r>
    <x v="417"/>
    <s v="200 Birr Back"/>
    <n v="40036161"/>
    <s v="ORLOF 3"/>
    <s v="P.Devaraj"/>
    <x v="1"/>
    <n v="1763"/>
    <n v="5990"/>
    <n v="41964"/>
    <n v="10"/>
    <m/>
    <n v="7"/>
    <n v="0"/>
    <n v="0"/>
    <n v="5998"/>
    <s v="YES"/>
    <m/>
    <n v="-2"/>
    <s v="447441761705991NO"/>
    <n v="416"/>
    <x v="19"/>
    <n v="0"/>
  </r>
  <r>
    <x v="418"/>
    <s v="200 Birr Back"/>
    <n v="40036161"/>
    <s v="ORLOF 3"/>
    <s v="P.Devaraj"/>
    <x v="1"/>
    <n v="1764"/>
    <n v="5996"/>
    <n v="47960"/>
    <n v="4"/>
    <m/>
    <n v="4"/>
    <n v="0"/>
    <n v="0"/>
    <n v="6000"/>
    <s v="YES"/>
    <m/>
    <n v="0"/>
    <s v="447441762405996YES"/>
    <n v="417"/>
    <x v="19"/>
    <n v="0"/>
  </r>
  <r>
    <x v="419"/>
    <s v="200 Birr Back"/>
    <n v="40036161"/>
    <s v="ORLOF 3"/>
    <s v="P.Devaraj"/>
    <x v="1"/>
    <n v="1765"/>
    <n v="5998"/>
    <n v="53958"/>
    <n v="2"/>
    <m/>
    <n v="10"/>
    <n v="0"/>
    <n v="0"/>
    <n v="6000"/>
    <s v="YES"/>
    <m/>
    <n v="0"/>
    <s v="4474417631005990YES"/>
    <n v="418"/>
    <x v="19"/>
    <n v="0"/>
  </r>
  <r>
    <x v="420"/>
    <s v="200 Birr Back"/>
    <n v="40036161"/>
    <s v="ORLOF 3"/>
    <s v="P.Devaraj"/>
    <x v="1"/>
    <n v="1766"/>
    <n v="5996"/>
    <n v="59954"/>
    <n v="4"/>
    <m/>
    <n v="4"/>
    <n v="0"/>
    <n v="0"/>
    <n v="6000"/>
    <s v="YES"/>
    <m/>
    <n v="0"/>
    <s v="447441764405996YES"/>
    <n v="419"/>
    <x v="19"/>
    <n v="0"/>
  </r>
  <r>
    <x v="421"/>
    <s v="200 Birr Back"/>
    <n v="40036161"/>
    <s v="ORLOF 3"/>
    <s v="P.Devaraj"/>
    <x v="1"/>
    <n v="1767"/>
    <n v="5996"/>
    <n v="65950"/>
    <n v="4"/>
    <m/>
    <n v="2"/>
    <n v="0"/>
    <n v="0"/>
    <n v="6000"/>
    <s v="YES"/>
    <m/>
    <n v="0"/>
    <s v="447441765205998YES"/>
    <n v="420"/>
    <x v="19"/>
    <n v="0"/>
  </r>
  <r>
    <x v="422"/>
    <s v="200 Birr Back"/>
    <n v="40036161"/>
    <s v="ORLOF 3"/>
    <s v="P.Devaraj"/>
    <x v="1"/>
    <n v="1768"/>
    <n v="5996"/>
    <n v="71946"/>
    <n v="4"/>
    <m/>
    <n v="4"/>
    <n v="0"/>
    <n v="0"/>
    <n v="6000"/>
    <s v="YES"/>
    <m/>
    <n v="0"/>
    <s v="447441766405996YES"/>
    <n v="421"/>
    <x v="19"/>
    <n v="0"/>
  </r>
  <r>
    <x v="423"/>
    <s v="200 Birr Back"/>
    <n v="40036161"/>
    <s v="ORLOF 3"/>
    <s v="P.Devaraj"/>
    <x v="1"/>
    <n v="1769"/>
    <n v="5998"/>
    <n v="77944"/>
    <n v="2"/>
    <m/>
    <n v="4"/>
    <n v="0"/>
    <n v="0"/>
    <n v="6000"/>
    <s v="YES"/>
    <m/>
    <n v="0"/>
    <s v="447441767405996YES"/>
    <n v="422"/>
    <x v="19"/>
    <n v="0"/>
  </r>
  <r>
    <x v="424"/>
    <s v="200 Birr Back"/>
    <n v="40036161"/>
    <s v="ORLOF 3"/>
    <s v="Amin"/>
    <x v="0"/>
    <n v="1770"/>
    <n v="5985"/>
    <n v="5985"/>
    <n v="2"/>
    <m/>
    <n v="4"/>
    <n v="0"/>
    <n v="0"/>
    <n v="6000"/>
    <s v="NO"/>
    <s v="Machine trip"/>
    <n v="0"/>
    <s v="447441768405996YES"/>
    <n v="423"/>
    <x v="19"/>
    <n v="0"/>
  </r>
  <r>
    <x v="425"/>
    <s v="200 Birr Back"/>
    <n v="40036161"/>
    <s v="ORLOF 3"/>
    <s v="Amin"/>
    <x v="0"/>
    <n v="1771"/>
    <n v="5999"/>
    <n v="5999"/>
    <n v="1"/>
    <m/>
    <n v="2"/>
    <n v="0"/>
    <n v="0"/>
    <n v="6000"/>
    <s v="YES"/>
    <s v="This column has been edited."/>
    <n v="0"/>
    <s v="447451769205998YES"/>
    <n v="424"/>
    <x v="20"/>
    <n v="0"/>
  </r>
  <r>
    <x v="426"/>
    <s v="200 Birr Back"/>
    <n v="40036161"/>
    <s v="ORLOF 3"/>
    <s v="Amin"/>
    <x v="0"/>
    <n v="1772"/>
    <n v="5992"/>
    <n v="5992"/>
    <n v="8"/>
    <m/>
    <n v="2"/>
    <n v="0"/>
    <n v="0"/>
    <n v="5987"/>
    <s v="YES"/>
    <s v="This column has been edited."/>
    <n v="-13"/>
    <s v="447451770205985NO"/>
    <n v="425"/>
    <x v="20"/>
    <n v="0"/>
  </r>
  <r>
    <x v="427"/>
    <s v="200 Birr Back"/>
    <n v="40036161"/>
    <s v="ORLOF 3"/>
    <s v="Amin"/>
    <x v="0"/>
    <n v="1773"/>
    <n v="5985"/>
    <n v="5985"/>
    <n v="15"/>
    <m/>
    <n v="1"/>
    <n v="0"/>
    <n v="0"/>
    <n v="6000"/>
    <s v="YES"/>
    <s v="This column has been edited."/>
    <n v="0"/>
    <s v="447451771105999yes"/>
    <n v="426"/>
    <x v="20"/>
    <n v="0"/>
  </r>
  <r>
    <x v="428"/>
    <s v="200 Birr Back"/>
    <n v="40036161"/>
    <s v="ORLOF 3"/>
    <s v="Amin"/>
    <x v="0"/>
    <n v="1774"/>
    <n v="5994"/>
    <n v="5994"/>
    <n v="6"/>
    <m/>
    <n v="8"/>
    <n v="0"/>
    <n v="0"/>
    <n v="6000"/>
    <s v="YES"/>
    <s v="This column has been edited."/>
    <n v="0"/>
    <s v="447451772805992yes"/>
    <n v="427"/>
    <x v="20"/>
    <n v="0"/>
  </r>
  <r>
    <x v="429"/>
    <s v="200 Birr Back"/>
    <n v="40036161"/>
    <s v="ORLOF 3"/>
    <s v="Amin"/>
    <x v="0"/>
    <n v="1775"/>
    <n v="5992"/>
    <n v="5992"/>
    <n v="8"/>
    <m/>
    <n v="15"/>
    <n v="0"/>
    <n v="0"/>
    <n v="6000"/>
    <s v="YES"/>
    <s v="This column has been edited."/>
    <n v="0"/>
    <s v="4474517731505985yes"/>
    <n v="428"/>
    <x v="20"/>
    <n v="0"/>
  </r>
  <r>
    <x v="430"/>
    <s v="200 Birr Back"/>
    <n v="40036161"/>
    <s v="ORLOF 3"/>
    <s v="Izzuddin"/>
    <x v="0"/>
    <n v="1776"/>
    <n v="5991"/>
    <n v="5991"/>
    <n v="4"/>
    <m/>
    <n v="6"/>
    <n v="0"/>
    <n v="0"/>
    <n v="6000"/>
    <s v="NO"/>
    <s v="Machine count not equal 6000"/>
    <n v="0"/>
    <s v="447451774605994yes"/>
    <n v="429"/>
    <x v="20"/>
    <n v="0"/>
  </r>
  <r>
    <x v="431"/>
    <s v="200 Birr Back"/>
    <n v="40036161"/>
    <s v="ORLOF 3"/>
    <s v="Izzuddin"/>
    <x v="0"/>
    <n v="1777"/>
    <n v="5997"/>
    <n v="11988"/>
    <n v="3"/>
    <m/>
    <n v="8"/>
    <n v="0"/>
    <n v="0"/>
    <n v="6000"/>
    <s v="YES"/>
    <s v="This column has been edited."/>
    <n v="0"/>
    <s v="447451775805992yes"/>
    <n v="430"/>
    <x v="20"/>
    <n v="0"/>
  </r>
  <r>
    <x v="432"/>
    <s v="200 Birr Back"/>
    <n v="40036161"/>
    <s v="ORLOF 3"/>
    <s v="Izzuddin"/>
    <x v="0"/>
    <n v="1778"/>
    <n v="5998"/>
    <n v="17986"/>
    <n v="2"/>
    <m/>
    <n v="4"/>
    <n v="0"/>
    <n v="0"/>
    <n v="5995"/>
    <s v="YES"/>
    <s v="This column has been edited."/>
    <n v="-5"/>
    <s v="447461776405991NO"/>
    <n v="431"/>
    <x v="21"/>
    <n v="0"/>
  </r>
  <r>
    <x v="433"/>
    <s v="200 Birr Back"/>
    <n v="40036161"/>
    <s v="ORLOF 3"/>
    <s v="Izzuddin"/>
    <x v="0"/>
    <n v="1779"/>
    <n v="5992"/>
    <n v="23978"/>
    <n v="8"/>
    <m/>
    <n v="3"/>
    <n v="0"/>
    <n v="0"/>
    <n v="6000"/>
    <s v="YES"/>
    <s v="This column has been edited."/>
    <n v="0"/>
    <s v="447461777305997yes"/>
    <n v="432"/>
    <x v="21"/>
    <n v="0"/>
  </r>
  <r>
    <x v="434"/>
    <s v="200 Birr Back"/>
    <n v="40036161"/>
    <s v="ORLOF 3"/>
    <s v="Izzuddin"/>
    <x v="0"/>
    <n v="1780"/>
    <n v="5990"/>
    <n v="29968"/>
    <n v="10"/>
    <m/>
    <n v="2"/>
    <n v="0"/>
    <n v="0"/>
    <n v="6000"/>
    <s v="YES"/>
    <s v="This column has been edited."/>
    <n v="0"/>
    <s v="447461778205998yes"/>
    <n v="433"/>
    <x v="21"/>
    <n v="0"/>
  </r>
  <r>
    <x v="435"/>
    <s v="200 Birr Back"/>
    <n v="40036161"/>
    <s v="ORLOF 3"/>
    <s v="Izzuddin"/>
    <x v="0"/>
    <n v="1781"/>
    <n v="5992"/>
    <n v="35960"/>
    <n v="8"/>
    <m/>
    <n v="8"/>
    <n v="0"/>
    <n v="0"/>
    <n v="6000"/>
    <s v="YES"/>
    <s v="This column has been edited."/>
    <n v="0"/>
    <s v="447461779805992yes"/>
    <n v="434"/>
    <x v="21"/>
    <n v="0"/>
  </r>
  <r>
    <x v="436"/>
    <s v="200 Birr Back"/>
    <n v="40036161"/>
    <s v="ORLOF 3"/>
    <s v="Izzuddin"/>
    <x v="0"/>
    <n v="1782"/>
    <n v="5995"/>
    <n v="41955"/>
    <n v="5"/>
    <m/>
    <n v="10"/>
    <n v="0"/>
    <n v="0"/>
    <n v="6000"/>
    <s v="YES"/>
    <m/>
    <n v="0"/>
    <s v="4474617801005990YES"/>
    <n v="435"/>
    <x v="21"/>
    <n v="0"/>
  </r>
  <r>
    <x v="437"/>
    <s v="200 Birr Back"/>
    <n v="40036161"/>
    <s v="ORLOF 3"/>
    <s v="Izzuddin"/>
    <x v="0"/>
    <n v="1783"/>
    <n v="5997"/>
    <n v="47952"/>
    <n v="3"/>
    <m/>
    <n v="8"/>
    <n v="0"/>
    <n v="0"/>
    <n v="6000"/>
    <s v="YES"/>
    <s v="This column has been edited."/>
    <n v="0"/>
    <s v="447461781805992YES"/>
    <n v="436"/>
    <x v="21"/>
    <n v="0"/>
  </r>
  <r>
    <x v="438"/>
    <s v="200 Birr Back"/>
    <n v="40036161"/>
    <s v="ORLOF 3"/>
    <s v="Kok"/>
    <x v="1"/>
    <n v="1784"/>
    <n v="5997"/>
    <n v="5997"/>
    <n v="3"/>
    <m/>
    <n v="5"/>
    <n v="0"/>
    <n v="0"/>
    <n v="6000"/>
    <s v="YES"/>
    <m/>
    <n v="0"/>
    <s v="447461782505995YES"/>
    <n v="437"/>
    <x v="21"/>
    <n v="0"/>
  </r>
  <r>
    <x v="439"/>
    <s v="200 Birr Back"/>
    <n v="40036161"/>
    <s v="ORLOF 3"/>
    <s v="Kok"/>
    <x v="1"/>
    <n v="1785"/>
    <n v="5997"/>
    <n v="11994"/>
    <n v="3"/>
    <m/>
    <n v="3"/>
    <n v="0"/>
    <n v="0"/>
    <n v="6000"/>
    <s v="YES"/>
    <m/>
    <n v="0"/>
    <s v="447461783305997YES"/>
    <n v="438"/>
    <x v="21"/>
    <n v="0"/>
  </r>
  <r>
    <x v="440"/>
    <s v="200 Birr Back"/>
    <n v="40036161"/>
    <s v="ORLOF 3"/>
    <s v="Kok"/>
    <x v="1"/>
    <n v="1786"/>
    <n v="5991"/>
    <n v="17985"/>
    <n v="9"/>
    <m/>
    <n v="3"/>
    <n v="0"/>
    <n v="0"/>
    <n v="6000"/>
    <s v="YES"/>
    <m/>
    <n v="0"/>
    <s v="447461784305997YES"/>
    <n v="439"/>
    <x v="21"/>
    <n v="0"/>
  </r>
  <r>
    <x v="441"/>
    <s v="200 Birr Back"/>
    <n v="40036161"/>
    <s v="ORLOF 3"/>
    <s v="Kok"/>
    <x v="1"/>
    <n v="1787"/>
    <n v="6000"/>
    <n v="23985"/>
    <n v="0"/>
    <m/>
    <n v="3"/>
    <n v="0"/>
    <n v="0"/>
    <n v="6000"/>
    <s v="YES"/>
    <m/>
    <n v="0"/>
    <s v="447461785305997YES"/>
    <n v="440"/>
    <x v="21"/>
    <n v="0"/>
  </r>
  <r>
    <x v="442"/>
    <s v="200 Birr Back"/>
    <n v="40036161"/>
    <s v="ORLOF 3"/>
    <s v="Kok"/>
    <x v="1"/>
    <n v="1788"/>
    <n v="6000"/>
    <n v="29985"/>
    <n v="0"/>
    <m/>
    <n v="9"/>
    <n v="0"/>
    <n v="0"/>
    <n v="6000"/>
    <s v="YES"/>
    <m/>
    <n v="0"/>
    <s v="447461786905991YES"/>
    <n v="441"/>
    <x v="21"/>
    <n v="0"/>
  </r>
  <r>
    <x v="443"/>
    <s v="200 Birr Back"/>
    <n v="40036161"/>
    <s v="ORLOF 3"/>
    <s v="Kok"/>
    <x v="1"/>
    <n v="1789"/>
    <n v="5997"/>
    <n v="35982"/>
    <n v="3"/>
    <m/>
    <n v="0"/>
    <n v="0"/>
    <n v="0"/>
    <n v="6000"/>
    <s v="YES"/>
    <m/>
    <n v="0"/>
    <s v="447461787006000YES"/>
    <n v="442"/>
    <x v="21"/>
    <n v="0"/>
  </r>
  <r>
    <x v="444"/>
    <s v="200 Birr Back"/>
    <n v="40036161"/>
    <s v="ORLOF 3"/>
    <s v="Kok"/>
    <x v="1"/>
    <n v="1790"/>
    <n v="6000"/>
    <n v="41982"/>
    <n v="0"/>
    <m/>
    <n v="0"/>
    <n v="0"/>
    <n v="0"/>
    <n v="6000"/>
    <s v="YES"/>
    <m/>
    <n v="0"/>
    <s v="447461788006000YES"/>
    <n v="443"/>
    <x v="21"/>
    <n v="0"/>
  </r>
  <r>
    <x v="445"/>
    <s v="200 Birr Back"/>
    <n v="40036161"/>
    <s v="ORLOF 3"/>
    <s v="Kok"/>
    <x v="1"/>
    <n v="1791"/>
    <n v="5996"/>
    <n v="47978"/>
    <n v="4"/>
    <m/>
    <n v="3"/>
    <n v="0"/>
    <n v="0"/>
    <n v="6000"/>
    <s v="YES"/>
    <m/>
    <n v="0"/>
    <s v="447461789305997YES"/>
    <n v="444"/>
    <x v="21"/>
    <n v="0"/>
  </r>
  <r>
    <x v="446"/>
    <s v="200 Birr Back"/>
    <n v="40036161"/>
    <s v="ORLOF 3"/>
    <s v="Kok"/>
    <x v="1"/>
    <n v="1792"/>
    <n v="5998"/>
    <n v="53976"/>
    <n v="2"/>
    <m/>
    <n v="0"/>
    <n v="0"/>
    <n v="0"/>
    <n v="6000"/>
    <s v="YES"/>
    <m/>
    <n v="0"/>
    <s v="447461790006000YES"/>
    <n v="445"/>
    <x v="21"/>
    <n v="0"/>
  </r>
  <r>
    <x v="447"/>
    <s v="200 Birr Back"/>
    <n v="40036161"/>
    <s v="ORLOF 3"/>
    <s v="Kok"/>
    <x v="1"/>
    <n v="1793"/>
    <n v="5996"/>
    <n v="59972"/>
    <n v="4"/>
    <m/>
    <n v="4"/>
    <n v="0"/>
    <n v="0"/>
    <n v="6000"/>
    <s v="YES"/>
    <m/>
    <n v="0"/>
    <s v="447461791405996YES"/>
    <n v="446"/>
    <x v="21"/>
    <n v="0"/>
  </r>
  <r>
    <x v="448"/>
    <s v="200 Birr Back"/>
    <n v="40036161"/>
    <s v="ORLOF 3"/>
    <s v="Kok"/>
    <x v="1"/>
    <n v="1794"/>
    <n v="6000"/>
    <n v="65972"/>
    <n v="0"/>
    <m/>
    <n v="2"/>
    <n v="0"/>
    <n v="0"/>
    <n v="6000"/>
    <s v="YES"/>
    <m/>
    <n v="0"/>
    <s v="447461792205998YES"/>
    <n v="447"/>
    <x v="21"/>
    <n v="0"/>
  </r>
  <r>
    <x v="449"/>
    <s v="200 Birr Back"/>
    <n v="40036161"/>
    <s v="ORLOF 3"/>
    <s v="Kok"/>
    <x v="1"/>
    <n v="1795"/>
    <n v="6000"/>
    <n v="71972"/>
    <n v="0"/>
    <m/>
    <n v="4"/>
    <n v="0"/>
    <n v="0"/>
    <n v="6000"/>
    <s v="YES"/>
    <m/>
    <n v="0"/>
    <s v="447461793405996YES"/>
    <n v="448"/>
    <x v="21"/>
    <n v="0"/>
  </r>
  <r>
    <x v="450"/>
    <s v="200 Birr Back"/>
    <n v="40036161"/>
    <s v="ORLOF 3"/>
    <s v="Kok"/>
    <x v="1"/>
    <n v="1796"/>
    <n v="5998"/>
    <n v="77970"/>
    <n v="1"/>
    <n v="0"/>
    <n v="0"/>
    <n v="0"/>
    <n v="0"/>
    <n v="6000"/>
    <s v="NO"/>
    <s v="This column has been edited."/>
    <n v="0"/>
    <s v="447461794006000YES"/>
    <n v="449"/>
    <x v="21"/>
    <n v="0"/>
  </r>
  <r>
    <x v="451"/>
    <s v="200 Birr Back"/>
    <n v="40036161"/>
    <s v="ORLOF 3"/>
    <s v="Izzuddin"/>
    <x v="0"/>
    <n v="1797"/>
    <n v="5991"/>
    <n v="5991"/>
    <n v="9"/>
    <n v="0"/>
    <n v="0"/>
    <n v="0"/>
    <n v="0"/>
    <n v="6000"/>
    <s v="YES"/>
    <m/>
    <n v="0"/>
    <s v="447461795006000YES"/>
    <n v="450"/>
    <x v="21"/>
    <n v="0"/>
  </r>
  <r>
    <x v="452"/>
    <s v="200 Birr Back"/>
    <n v="40036161"/>
    <s v="ORLOF 3"/>
    <s v="Izzuddin"/>
    <x v="0"/>
    <n v="1798"/>
    <n v="5989"/>
    <n v="11980"/>
    <n v="11"/>
    <n v="0"/>
    <n v="1"/>
    <n v="0"/>
    <n v="0"/>
    <n v="5999"/>
    <s v="YES"/>
    <m/>
    <n v="-1"/>
    <s v="447461796105998NO"/>
    <n v="451"/>
    <x v="21"/>
    <n v="0"/>
  </r>
  <r>
    <x v="453"/>
    <s v="200 Birr Back"/>
    <n v="40036161"/>
    <s v="ORLOF 3"/>
    <s v="Izzuddin"/>
    <x v="0"/>
    <n v="1799"/>
    <n v="5991"/>
    <n v="17971"/>
    <n v="9"/>
    <n v="0"/>
    <n v="9"/>
    <n v="0"/>
    <n v="0"/>
    <n v="6000"/>
    <s v="YES"/>
    <m/>
    <n v="0"/>
    <s v="447471797905991YES"/>
    <n v="452"/>
    <x v="22"/>
    <n v="0"/>
  </r>
  <r>
    <x v="454"/>
    <s v="200 Birr Back"/>
    <n v="40036161"/>
    <s v="ORLOF 3"/>
    <s v="Izzuddin"/>
    <x v="0"/>
    <n v="1800"/>
    <n v="5988"/>
    <n v="23959"/>
    <n v="12"/>
    <n v="4"/>
    <n v="11"/>
    <n v="0"/>
    <n v="0"/>
    <n v="6000"/>
    <s v="YES"/>
    <m/>
    <n v="0"/>
    <s v="4474717981105989YES"/>
    <n v="453"/>
    <x v="22"/>
    <n v="0"/>
  </r>
  <r>
    <x v="455"/>
    <s v="200 Birr Back"/>
    <n v="40036161"/>
    <s v="ORLOF 3"/>
    <s v="Izzuddin"/>
    <x v="0"/>
    <n v="1801"/>
    <n v="5993"/>
    <n v="29952"/>
    <n v="7"/>
    <n v="3"/>
    <n v="9"/>
    <n v="0"/>
    <n v="0"/>
    <n v="6000"/>
    <s v="YES"/>
    <m/>
    <n v="0"/>
    <s v="447471799905991YES"/>
    <n v="454"/>
    <x v="22"/>
    <n v="0"/>
  </r>
  <r>
    <x v="456"/>
    <s v="200 Birr Back"/>
    <n v="40036161"/>
    <s v="ORLOF 3"/>
    <s v="Izzuddin"/>
    <x v="0"/>
    <n v="1802"/>
    <n v="5998"/>
    <n v="35950"/>
    <n v="2"/>
    <n v="0"/>
    <n v="16"/>
    <n v="0"/>
    <n v="0"/>
    <n v="6000"/>
    <s v="YES"/>
    <m/>
    <n v="0"/>
    <s v="4474718001205988YES"/>
    <n v="455"/>
    <x v="22"/>
    <n v="0"/>
  </r>
  <r>
    <x v="457"/>
    <s v="200 Birr Back"/>
    <n v="40036161"/>
    <s v="ORLOF 3"/>
    <s v="Izzuddin"/>
    <x v="0"/>
    <n v="1803"/>
    <n v="5994"/>
    <n v="41944"/>
    <n v="6"/>
    <n v="4"/>
    <n v="10"/>
    <n v="0"/>
    <n v="0"/>
    <n v="6000"/>
    <s v="YES"/>
    <m/>
    <n v="0"/>
    <s v="447471801705993YES"/>
    <n v="456"/>
    <x v="22"/>
    <n v="0"/>
  </r>
  <r>
    <x v="458"/>
    <s v="200 Birr Back"/>
    <n v="40036161"/>
    <s v="ORLOF 3"/>
    <s v="Izzuddin"/>
    <x v="0"/>
    <n v="1804"/>
    <n v="5996"/>
    <n v="47940"/>
    <n v="4"/>
    <n v="4"/>
    <n v="2"/>
    <n v="0"/>
    <n v="0"/>
    <n v="6000"/>
    <s v="YES"/>
    <m/>
    <n v="0"/>
    <s v="447471802205998YES"/>
    <n v="457"/>
    <x v="22"/>
    <n v="0"/>
  </r>
  <r>
    <x v="459"/>
    <s v="200 Birr Back"/>
    <n v="40036161"/>
    <s v="ORLOF 3"/>
    <s v="Izzuddin"/>
    <x v="0"/>
    <n v="1805"/>
    <n v="5999"/>
    <n v="53939"/>
    <n v="1"/>
    <n v="0"/>
    <n v="10"/>
    <n v="0"/>
    <n v="0"/>
    <n v="6000"/>
    <s v="YES"/>
    <m/>
    <n v="0"/>
    <s v="447471803605994YES"/>
    <n v="458"/>
    <x v="22"/>
    <n v="0"/>
  </r>
  <r>
    <x v="460"/>
    <s v="200 Birr Back"/>
    <n v="40036161"/>
    <s v="ORLOF 3"/>
    <s v="Izzuddin"/>
    <x v="0"/>
    <n v="1806"/>
    <n v="5998"/>
    <n v="59937"/>
    <n v="2"/>
    <n v="0"/>
    <n v="8"/>
    <n v="0"/>
    <n v="0"/>
    <n v="6000"/>
    <s v="YES"/>
    <m/>
    <n v="0"/>
    <s v="447471804405996YES"/>
    <n v="459"/>
    <x v="22"/>
    <n v="0"/>
  </r>
  <r>
    <x v="461"/>
    <s v="200 Birr Back"/>
    <n v="40036161"/>
    <s v="ORLOF 3"/>
    <s v="Izzuddin"/>
    <x v="0"/>
    <n v="1807"/>
    <n v="5995"/>
    <n v="65932"/>
    <n v="5"/>
    <n v="0"/>
    <n v="1"/>
    <n v="0"/>
    <n v="0"/>
    <n v="6000"/>
    <s v="YES"/>
    <m/>
    <n v="0"/>
    <s v="447471805105999YES"/>
    <n v="460"/>
    <x v="22"/>
    <n v="0"/>
  </r>
  <r>
    <x v="462"/>
    <s v="200 Birr Back"/>
    <n v="40036161"/>
    <s v="ORLOF 3"/>
    <s v="Izzuddin"/>
    <x v="0"/>
    <n v="1808"/>
    <n v="6000"/>
    <n v="71932"/>
    <n v="0"/>
    <n v="1"/>
    <n v="2"/>
    <n v="0"/>
    <n v="0"/>
    <n v="6000"/>
    <s v="YES"/>
    <m/>
    <n v="0"/>
    <s v="447471806205998YES"/>
    <n v="461"/>
    <x v="22"/>
    <n v="0"/>
  </r>
  <r>
    <x v="463"/>
    <s v="200 Birr Back"/>
    <n v="40036161"/>
    <s v="ORLOF 3"/>
    <s v="Izzuddin"/>
    <x v="0"/>
    <n v="1809"/>
    <n v="5996"/>
    <n v="77928"/>
    <n v="4"/>
    <n v="2"/>
    <n v="5"/>
    <n v="0"/>
    <n v="0"/>
    <n v="6000"/>
    <s v="YES"/>
    <m/>
    <n v="0"/>
    <s v="447471807505995YES"/>
    <n v="462"/>
    <x v="22"/>
    <n v="0"/>
  </r>
  <r>
    <x v="464"/>
    <s v="200 Birr Back"/>
    <n v="40036161"/>
    <s v="ORLOF 3"/>
    <s v="Kok"/>
    <x v="1"/>
    <n v="1810"/>
    <n v="5993"/>
    <n v="5993"/>
    <n v="7"/>
    <m/>
    <n v="1"/>
    <n v="0"/>
    <n v="0"/>
    <n v="6000"/>
    <s v="YES"/>
    <m/>
    <n v="0"/>
    <s v="447471808006000YES"/>
    <n v="463"/>
    <x v="22"/>
    <n v="0"/>
  </r>
  <r>
    <x v="465"/>
    <s v="200 Birr Back"/>
    <n v="40036161"/>
    <s v="ORLOF 3"/>
    <s v="Kok"/>
    <x v="1"/>
    <n v="1811"/>
    <n v="6000"/>
    <n v="11993"/>
    <n v="0"/>
    <m/>
    <n v="6"/>
    <n v="0"/>
    <n v="0"/>
    <n v="6000"/>
    <s v="YES"/>
    <m/>
    <n v="0"/>
    <s v="447471809405996YES"/>
    <n v="464"/>
    <x v="22"/>
    <n v="0"/>
  </r>
  <r>
    <x v="466"/>
    <s v="200 Birr Back"/>
    <n v="40036161"/>
    <s v="ORLOF 3"/>
    <s v="Kok"/>
    <x v="1"/>
    <n v="1812"/>
    <n v="6000"/>
    <n v="17993"/>
    <n v="0"/>
    <m/>
    <n v="7"/>
    <n v="0"/>
    <n v="0"/>
    <n v="6000"/>
    <s v="YES"/>
    <m/>
    <n v="0"/>
    <s v="447471810705993YES"/>
    <n v="465"/>
    <x v="22"/>
    <n v="0"/>
  </r>
  <r>
    <x v="467"/>
    <s v="200 Birr Back"/>
    <n v="40036161"/>
    <s v="ORLOF 3"/>
    <s v="Kok"/>
    <x v="1"/>
    <n v="1813"/>
    <n v="5990"/>
    <n v="23983"/>
    <n v="10"/>
    <m/>
    <n v="0"/>
    <n v="0"/>
    <n v="0"/>
    <n v="6000"/>
    <s v="YES"/>
    <m/>
    <n v="0"/>
    <s v="447471811006000YES"/>
    <n v="466"/>
    <x v="22"/>
    <n v="0"/>
  </r>
  <r>
    <x v="468"/>
    <s v="200 Birr Back"/>
    <n v="40036161"/>
    <s v="ORLOF 3"/>
    <s v="Kok"/>
    <x v="1"/>
    <n v="1814"/>
    <n v="5999"/>
    <n v="29982"/>
    <n v="0"/>
    <m/>
    <n v="0"/>
    <n v="0"/>
    <n v="0"/>
    <n v="6000"/>
    <s v="NO"/>
    <m/>
    <n v="0"/>
    <s v="447471812006000YES"/>
    <n v="467"/>
    <x v="22"/>
    <n v="0"/>
  </r>
  <r>
    <x v="469"/>
    <s v="200 Birr Back"/>
    <n v="40036161"/>
    <s v="ORLOF 3"/>
    <s v="Kok"/>
    <x v="1"/>
    <n v="1815"/>
    <n v="5999"/>
    <n v="35981"/>
    <n v="1"/>
    <m/>
    <n v="10"/>
    <n v="0"/>
    <n v="0"/>
    <n v="6000"/>
    <s v="YES"/>
    <m/>
    <n v="0"/>
    <s v="4474718131005990YES"/>
    <n v="468"/>
    <x v="22"/>
    <n v="0"/>
  </r>
  <r>
    <x v="470"/>
    <s v="200 Birr Back"/>
    <n v="40036161"/>
    <s v="ORLOF 3"/>
    <s v="Kok"/>
    <x v="1"/>
    <n v="1816"/>
    <n v="5997"/>
    <n v="41978"/>
    <n v="3"/>
    <m/>
    <n v="0"/>
    <n v="0"/>
    <n v="0"/>
    <n v="5999"/>
    <s v="YES"/>
    <m/>
    <n v="-1"/>
    <s v="447471814005999NO"/>
    <n v="469"/>
    <x v="22"/>
    <n v="0"/>
  </r>
  <r>
    <x v="471"/>
    <s v="200 Birr Back"/>
    <n v="40036161"/>
    <s v="ORLOF 3"/>
    <s v="Kok"/>
    <x v="1"/>
    <n v="1817"/>
    <n v="6000"/>
    <n v="47978"/>
    <n v="0"/>
    <m/>
    <n v="1"/>
    <n v="0"/>
    <n v="0"/>
    <n v="6000"/>
    <s v="YES"/>
    <m/>
    <n v="0"/>
    <s v="447471815105999YES"/>
    <n v="470"/>
    <x v="22"/>
    <n v="0"/>
  </r>
  <r>
    <x v="472"/>
    <s v="200 Birr Back"/>
    <n v="40036161"/>
    <s v="ORLOF 3"/>
    <s v="Kok"/>
    <x v="1"/>
    <n v="1818"/>
    <n v="6000"/>
    <n v="53978"/>
    <n v="0"/>
    <m/>
    <n v="3"/>
    <n v="0"/>
    <n v="0"/>
    <n v="6000"/>
    <s v="YES"/>
    <m/>
    <n v="0"/>
    <s v="447471816305997YES"/>
    <n v="471"/>
    <x v="22"/>
    <n v="0"/>
  </r>
  <r>
    <x v="473"/>
    <s v="200 Birr Back"/>
    <n v="40036161"/>
    <s v="ORLOF 3"/>
    <s v="Kok"/>
    <x v="1"/>
    <n v="1819"/>
    <n v="5988"/>
    <n v="59966"/>
    <n v="12"/>
    <m/>
    <n v="0"/>
    <n v="0"/>
    <n v="0"/>
    <n v="6000"/>
    <s v="YES"/>
    <m/>
    <n v="0"/>
    <s v="447471817006000YES"/>
    <n v="472"/>
    <x v="22"/>
    <n v="0"/>
  </r>
  <r>
    <x v="474"/>
    <s v="200 Birr Back"/>
    <n v="40036161"/>
    <s v="ORLOF 3"/>
    <s v="Kok"/>
    <x v="1"/>
    <n v="1820"/>
    <n v="5999"/>
    <n v="65965"/>
    <n v="1"/>
    <m/>
    <n v="0"/>
    <n v="0"/>
    <n v="0"/>
    <n v="6000"/>
    <s v="YES"/>
    <m/>
    <n v="0"/>
    <s v="447471818006000YES"/>
    <n v="473"/>
    <x v="22"/>
    <n v="0"/>
  </r>
  <r>
    <x v="475"/>
    <s v="200 Birr Back"/>
    <n v="40036161"/>
    <s v="ORLOF 3"/>
    <s v="Kok"/>
    <x v="1"/>
    <n v="1821"/>
    <n v="5998"/>
    <n v="71963"/>
    <n v="2"/>
    <m/>
    <n v="12"/>
    <n v="0"/>
    <n v="0"/>
    <n v="6000"/>
    <s v="YES"/>
    <m/>
    <n v="0"/>
    <s v="4474718191205988YES"/>
    <n v="474"/>
    <x v="22"/>
    <n v="0"/>
  </r>
  <r>
    <x v="476"/>
    <s v="200 Birr Back"/>
    <n v="40036161"/>
    <s v="ORLOF 3"/>
    <s v="Kok"/>
    <x v="1"/>
    <n v="1822"/>
    <n v="5989"/>
    <n v="77952"/>
    <n v="11"/>
    <m/>
    <n v="1"/>
    <n v="0"/>
    <n v="0"/>
    <n v="6000"/>
    <s v="YES"/>
    <m/>
    <n v="0"/>
    <s v="447471820105999YES"/>
    <n v="475"/>
    <x v="22"/>
    <n v="0"/>
  </r>
  <r>
    <x v="477"/>
    <s v="200 Birr Back"/>
    <n v="40036161"/>
    <s v="ORLOF 3"/>
    <s v="Kok"/>
    <x v="1"/>
    <n v="1823"/>
    <n v="5986"/>
    <n v="83938"/>
    <n v="14"/>
    <n v="0"/>
    <n v="2"/>
    <n v="0"/>
    <n v="0"/>
    <n v="6000"/>
    <s v="YES"/>
    <m/>
    <n v="0"/>
    <s v="447471821205998YES"/>
    <n v="476"/>
    <x v="22"/>
    <n v="0"/>
  </r>
  <r>
    <x v="478"/>
    <s v="200 Birr Back"/>
    <n v="40036161"/>
    <s v="ORLOF 3"/>
    <s v="Izzudin"/>
    <x v="0"/>
    <n v="1824"/>
    <n v="5986"/>
    <n v="5986"/>
    <n v="14"/>
    <m/>
    <n v="11"/>
    <n v="0"/>
    <n v="0"/>
    <n v="6000"/>
    <s v="YES"/>
    <m/>
    <n v="0"/>
    <s v="4474718221105989YES"/>
    <n v="477"/>
    <x v="22"/>
    <n v="0"/>
  </r>
  <r>
    <x v="479"/>
    <s v="200 Birr Back"/>
    <n v="40036161"/>
    <s v="ORLOF 3"/>
    <s v="Izzudin"/>
    <x v="0"/>
    <n v="1825"/>
    <n v="5990"/>
    <n v="11976"/>
    <n v="8"/>
    <m/>
    <n v="14"/>
    <n v="0"/>
    <n v="0"/>
    <n v="6000"/>
    <s v="NO"/>
    <s v="mc count not equal 6000"/>
    <n v="0"/>
    <s v="4474718231405986YES"/>
    <n v="478"/>
    <x v="22"/>
    <n v="0"/>
  </r>
  <r>
    <x v="480"/>
    <s v="200 Birr Back"/>
    <n v="40036161"/>
    <s v="ORLOF 3"/>
    <s v="Izzudin"/>
    <x v="0"/>
    <n v="1826"/>
    <n v="5999"/>
    <n v="17975"/>
    <n v="1"/>
    <m/>
    <n v="14"/>
    <n v="0"/>
    <n v="0"/>
    <n v="6000"/>
    <s v="YES"/>
    <m/>
    <n v="0"/>
    <s v="4474818241405986YES"/>
    <n v="479"/>
    <x v="23"/>
    <n v="0"/>
  </r>
  <r>
    <x v="481"/>
    <s v="200 Birr Back"/>
    <n v="40036161"/>
    <s v="ORLOF 3"/>
    <s v="Izzudin"/>
    <x v="0"/>
    <n v="1827"/>
    <n v="5992"/>
    <n v="23967"/>
    <n v="6"/>
    <m/>
    <n v="8"/>
    <n v="0"/>
    <n v="0"/>
    <n v="5998"/>
    <s v="NO"/>
    <s v="machine count not equak 6000"/>
    <n v="-2"/>
    <s v="447481825805990NO"/>
    <n v="480"/>
    <x v="23"/>
    <n v="0"/>
  </r>
  <r>
    <x v="482"/>
    <s v="200 Birr Back"/>
    <n v="40036161"/>
    <s v="ORLOF 3"/>
    <s v="Izzudin"/>
    <x v="0"/>
    <n v="1828"/>
    <n v="5992"/>
    <n v="29959"/>
    <n v="8"/>
    <n v="0"/>
    <n v="1"/>
    <n v="0"/>
    <n v="0"/>
    <n v="6000"/>
    <s v="YES"/>
    <m/>
    <n v="0"/>
    <s v="447481826105999YES"/>
    <n v="481"/>
    <x v="23"/>
    <n v="0"/>
  </r>
  <r>
    <x v="483"/>
    <s v="200 Birr Back"/>
    <n v="40036161"/>
    <s v="ORLOF 3"/>
    <s v="Izzudin"/>
    <x v="0"/>
    <n v="1829"/>
    <n v="5985"/>
    <n v="35944"/>
    <n v="15"/>
    <n v="0"/>
    <n v="6"/>
    <n v="0"/>
    <n v="0"/>
    <n v="5998"/>
    <s v="YES"/>
    <m/>
    <n v="-2"/>
    <s v="447481827605992NO"/>
    <n v="482"/>
    <x v="23"/>
    <n v="0"/>
  </r>
  <r>
    <x v="484"/>
    <s v="200 Birr Back"/>
    <n v="40036161"/>
    <s v="ORLOF 3"/>
    <s v="Izzudin"/>
    <x v="0"/>
    <n v="1830"/>
    <n v="5995"/>
    <n v="41939"/>
    <n v="5"/>
    <n v="0"/>
    <n v="8"/>
    <n v="0"/>
    <n v="0"/>
    <n v="6000"/>
    <s v="YES"/>
    <m/>
    <n v="0"/>
    <s v="447481828805992YES"/>
    <n v="483"/>
    <x v="23"/>
    <n v="0"/>
  </r>
  <r>
    <x v="485"/>
    <s v="200 Birr Back"/>
    <n v="40036161"/>
    <s v="ORLOF 3"/>
    <s v="Izzudin"/>
    <x v="0"/>
    <n v="1831"/>
    <n v="5996"/>
    <n v="47935"/>
    <n v="4"/>
    <n v="0"/>
    <n v="15"/>
    <n v="0"/>
    <n v="0"/>
    <n v="6000"/>
    <s v="YES"/>
    <m/>
    <n v="0"/>
    <s v="4474818291505985YES"/>
    <n v="484"/>
    <x v="23"/>
    <n v="0"/>
  </r>
  <r>
    <x v="486"/>
    <s v="200 Birr Back"/>
    <n v="40036161"/>
    <s v="ORLOF 3"/>
    <s v="Izzudin"/>
    <x v="0"/>
    <n v="1832"/>
    <n v="5999"/>
    <n v="53934"/>
    <n v="1"/>
    <m/>
    <n v="5"/>
    <n v="0"/>
    <n v="0"/>
    <n v="6000"/>
    <s v="YES"/>
    <m/>
    <n v="0"/>
    <s v="447481830505995YES"/>
    <n v="485"/>
    <x v="23"/>
    <n v="0"/>
  </r>
  <r>
    <x v="487"/>
    <s v="200 Birr Back"/>
    <n v="40036161"/>
    <s v="ORLOF 3"/>
    <s v="Izzudin"/>
    <x v="0"/>
    <n v="1833"/>
    <n v="5995"/>
    <n v="59929"/>
    <n v="5"/>
    <n v="0"/>
    <n v="4"/>
    <n v="0"/>
    <n v="0"/>
    <n v="6000"/>
    <s v="YES"/>
    <m/>
    <n v="0"/>
    <s v="447481831405996YES"/>
    <n v="486"/>
    <x v="23"/>
    <n v="0"/>
  </r>
  <r>
    <x v="488"/>
    <s v="200 Birr Back"/>
    <n v="40036161"/>
    <s v="ORLOF 3"/>
    <s v="Izzudin"/>
    <x v="0"/>
    <n v="1834"/>
    <n v="5999"/>
    <n v="65928"/>
    <n v="1"/>
    <m/>
    <n v="1"/>
    <n v="0"/>
    <n v="0"/>
    <n v="6000"/>
    <s v="YES"/>
    <m/>
    <n v="0"/>
    <s v="447481832105999YES"/>
    <n v="487"/>
    <x v="23"/>
    <n v="0"/>
  </r>
  <r>
    <x v="489"/>
    <s v="200 Birr Back"/>
    <n v="40036161"/>
    <s v="ORLOF 3"/>
    <s v="Izzudin"/>
    <x v="0"/>
    <n v="1835"/>
    <n v="5990"/>
    <n v="71918"/>
    <n v="10"/>
    <m/>
    <n v="5"/>
    <n v="0"/>
    <n v="0"/>
    <n v="6000"/>
    <s v="YES"/>
    <m/>
    <n v="0"/>
    <s v="447481833505995YES"/>
    <n v="488"/>
    <x v="23"/>
    <n v="0"/>
  </r>
  <r>
    <x v="490"/>
    <s v="200 Birr Back"/>
    <n v="40036161"/>
    <s v="ORLOF 3"/>
    <s v="Izzudin"/>
    <x v="0"/>
    <n v="1836"/>
    <n v="5999"/>
    <n v="77917"/>
    <n v="1"/>
    <m/>
    <n v="1"/>
    <n v="0"/>
    <n v="0"/>
    <n v="6000"/>
    <s v="YES"/>
    <m/>
    <n v="0"/>
    <s v="447481834105999YES"/>
    <n v="489"/>
    <x v="23"/>
    <n v="0"/>
  </r>
  <r>
    <x v="491"/>
    <s v="200 Birr Back"/>
    <n v="40036161"/>
    <s v="ORLOF 3"/>
    <s v="Kok"/>
    <x v="1"/>
    <n v="1837"/>
    <n v="5993"/>
    <n v="5993"/>
    <n v="7"/>
    <m/>
    <n v="10"/>
    <n v="0"/>
    <n v="0"/>
    <n v="6000"/>
    <s v="YES"/>
    <m/>
    <n v="0"/>
    <s v="4474818351005990YES"/>
    <n v="490"/>
    <x v="23"/>
    <n v="0"/>
  </r>
  <r>
    <x v="492"/>
    <s v="200 Birr Back"/>
    <n v="40036161"/>
    <s v="ORLOF 3"/>
    <s v="Kok"/>
    <x v="1"/>
    <n v="1838"/>
    <n v="6000"/>
    <n v="11993"/>
    <n v="0"/>
    <m/>
    <n v="1"/>
    <n v="0"/>
    <n v="0"/>
    <n v="6000"/>
    <s v="YES"/>
    <m/>
    <n v="0"/>
    <s v="447481836105999YES"/>
    <n v="491"/>
    <x v="23"/>
    <n v="0"/>
  </r>
  <r>
    <x v="493"/>
    <s v="200 Birr Back"/>
    <n v="40036161"/>
    <s v="ORLOF 3"/>
    <s v="Kok"/>
    <x v="1"/>
    <n v="1839"/>
    <n v="5982"/>
    <n v="17975"/>
    <n v="18"/>
    <m/>
    <n v="7"/>
    <n v="0"/>
    <n v="0"/>
    <n v="6000"/>
    <s v="YES"/>
    <m/>
    <n v="0"/>
    <s v="447481837705993YES"/>
    <n v="492"/>
    <x v="23"/>
    <n v="0"/>
  </r>
  <r>
    <x v="494"/>
    <s v="200 Birr Back"/>
    <n v="40036161"/>
    <s v="ORLOF 3"/>
    <s v="Kok"/>
    <x v="1"/>
    <n v="1840"/>
    <n v="5993"/>
    <n v="23968"/>
    <n v="7"/>
    <m/>
    <n v="0"/>
    <n v="0"/>
    <n v="0"/>
    <n v="6000"/>
    <s v="YES"/>
    <m/>
    <n v="0"/>
    <s v="447481838006000YES"/>
    <n v="493"/>
    <x v="23"/>
    <n v="0"/>
  </r>
  <r>
    <x v="495"/>
    <s v="200 Birr Back"/>
    <n v="40036161"/>
    <s v="ORLOF 3"/>
    <s v="Kok"/>
    <x v="1"/>
    <n v="1841"/>
    <n v="5984"/>
    <n v="29952"/>
    <n v="16"/>
    <m/>
    <n v="18"/>
    <n v="0"/>
    <n v="0"/>
    <n v="6000"/>
    <s v="YES"/>
    <m/>
    <n v="0"/>
    <s v="4474818391805982YES"/>
    <n v="494"/>
    <x v="23"/>
    <n v="0"/>
  </r>
  <r>
    <x v="496"/>
    <s v="200 Birr Back"/>
    <n v="40036161"/>
    <s v="ORLOF 3"/>
    <s v="Izzuddin"/>
    <x v="0"/>
    <n v="1842"/>
    <n v="5994"/>
    <n v="5994"/>
    <n v="1"/>
    <n v="4"/>
    <n v="7"/>
    <n v="0"/>
    <n v="0"/>
    <n v="6000"/>
    <s v="NO"/>
    <s v="Machine Count not equil 6000"/>
    <n v="0"/>
    <s v="447481840705993YES"/>
    <n v="495"/>
    <x v="23"/>
    <n v="0"/>
  </r>
  <r>
    <x v="497"/>
    <s v="200 Birr Back"/>
    <n v="40036161"/>
    <s v="ORLOF 3"/>
    <s v="Izzuddin"/>
    <x v="0"/>
    <n v="1843"/>
    <n v="6000"/>
    <n v="11994"/>
    <n v="0"/>
    <n v="0"/>
    <n v="16"/>
    <n v="0"/>
    <n v="0"/>
    <n v="6000"/>
    <s v="YES"/>
    <m/>
    <n v="0"/>
    <s v="4474818411605984YES"/>
    <n v="496"/>
    <x v="23"/>
    <n v="0"/>
  </r>
  <r>
    <x v="498"/>
    <s v="200 Birr Back"/>
    <n v="40036161"/>
    <s v="ORLOF 3"/>
    <s v="Izzuddin"/>
    <x v="0"/>
    <n v="1844"/>
    <n v="5983"/>
    <n v="17977"/>
    <n v="17"/>
    <n v="0"/>
    <n v="5"/>
    <n v="0"/>
    <n v="0"/>
    <n v="5995"/>
    <s v="YES"/>
    <m/>
    <n v="-5"/>
    <s v="447491842105994NO"/>
    <n v="497"/>
    <x v="24"/>
    <n v="0"/>
  </r>
  <r>
    <x v="499"/>
    <s v="200 Birr Back"/>
    <n v="40036161"/>
    <s v="ORLOF 3"/>
    <s v="Izzuddin"/>
    <x v="0"/>
    <n v="1845"/>
    <n v="5999"/>
    <n v="23976"/>
    <n v="1"/>
    <n v="0"/>
    <n v="0"/>
    <n v="0"/>
    <n v="0"/>
    <n v="6000"/>
    <s v="YES"/>
    <m/>
    <n v="0"/>
    <s v="447491843006000YES"/>
    <n v="498"/>
    <x v="24"/>
    <n v="0"/>
  </r>
  <r>
    <x v="500"/>
    <s v="200 Birr Back"/>
    <n v="40036161"/>
    <s v="ORLOF 3"/>
    <s v="Izzuddin"/>
    <x v="0"/>
    <n v="1846"/>
    <n v="6000"/>
    <n v="29976"/>
    <n v="0"/>
    <n v="0"/>
    <n v="17"/>
    <n v="0"/>
    <n v="0"/>
    <n v="6000"/>
    <s v="YES"/>
    <m/>
    <n v="0"/>
    <s v="4474918441705983YES"/>
    <n v="499"/>
    <x v="24"/>
    <n v="0"/>
  </r>
  <r>
    <x v="501"/>
    <s v="200 Birr Back"/>
    <n v="40036161"/>
    <s v="ORLOF 3"/>
    <s v="Izzuddin"/>
    <x v="0"/>
    <n v="1847"/>
    <n v="5998"/>
    <n v="35974"/>
    <n v="0"/>
    <n v="0"/>
    <n v="1"/>
    <n v="0"/>
    <n v="0"/>
    <n v="6000"/>
    <s v="NO"/>
    <s v="Machine count not equal 6000"/>
    <n v="0"/>
    <s v="447491845105999YES"/>
    <n v="500"/>
    <x v="24"/>
    <n v="0"/>
  </r>
  <r>
    <x v="502"/>
    <s v="200 Birr Back"/>
    <n v="40036161"/>
    <s v="ORLOF 3"/>
    <s v="Izzuddin"/>
    <x v="0"/>
    <n v="1848"/>
    <n v="5965"/>
    <n v="41939"/>
    <n v="35"/>
    <n v="0"/>
    <n v="0"/>
    <n v="0"/>
    <n v="0"/>
    <n v="6000"/>
    <s v="YES"/>
    <m/>
    <n v="0"/>
    <s v="447491846006000YES"/>
    <n v="501"/>
    <x v="24"/>
    <n v="0"/>
  </r>
  <r>
    <x v="503"/>
    <s v="200 Birr Back"/>
    <n v="40036161"/>
    <s v="ORLOF 3"/>
    <s v="Izzuddin"/>
    <x v="0"/>
    <n v="1849"/>
    <n v="5998"/>
    <n v="47937"/>
    <n v="0"/>
    <n v="0"/>
    <n v="0"/>
    <n v="0"/>
    <n v="0"/>
    <n v="5998"/>
    <s v="NO"/>
    <s v="Machine Count not equil 6000"/>
    <n v="-2"/>
    <s v="447491847005998NO"/>
    <n v="502"/>
    <x v="24"/>
    <n v="0"/>
  </r>
  <r>
    <x v="504"/>
    <s v="200 Birr Back"/>
    <n v="40036161"/>
    <s v="ORLOF 3"/>
    <s v="Izzuddin"/>
    <x v="0"/>
    <n v="1850"/>
    <n v="5992"/>
    <n v="53929"/>
    <n v="8"/>
    <n v="0"/>
    <n v="35"/>
    <n v="0"/>
    <n v="0"/>
    <n v="6000"/>
    <s v="YES"/>
    <m/>
    <n v="0"/>
    <s v="4474918483505965YES"/>
    <n v="503"/>
    <x v="24"/>
    <n v="0"/>
  </r>
  <r>
    <x v="505"/>
    <s v="200 Birr Back"/>
    <n v="40036161"/>
    <s v="ORLOF 3"/>
    <s v="Izzuddin"/>
    <x v="0"/>
    <n v="1851"/>
    <n v="5990"/>
    <n v="59919"/>
    <n v="10"/>
    <n v="1"/>
    <n v="0"/>
    <n v="0"/>
    <n v="0"/>
    <n v="5998"/>
    <s v="YES"/>
    <m/>
    <n v="-2"/>
    <s v="447491849005998NO"/>
    <n v="504"/>
    <x v="24"/>
    <n v="0"/>
  </r>
  <r>
    <x v="506"/>
    <s v="200 Birr Back"/>
    <n v="40036161"/>
    <s v="ORLOF 3"/>
    <s v="Izzuddin"/>
    <x v="0"/>
    <n v="1852"/>
    <n v="5999"/>
    <n v="65918"/>
    <n v="1"/>
    <n v="1"/>
    <n v="8"/>
    <n v="0"/>
    <n v="0"/>
    <n v="6000"/>
    <s v="YES"/>
    <m/>
    <n v="0"/>
    <s v="447491850805992YES"/>
    <n v="505"/>
    <x v="24"/>
    <n v="0"/>
  </r>
  <r>
    <x v="507"/>
    <s v="200 Birr Back"/>
    <n v="40036161"/>
    <s v="ORLOF 3"/>
    <s v="Izzuddin"/>
    <x v="0"/>
    <n v="1853"/>
    <n v="5993"/>
    <n v="71911"/>
    <n v="7"/>
    <n v="0"/>
    <n v="11"/>
    <n v="0"/>
    <n v="0"/>
    <n v="6000"/>
    <s v="YES"/>
    <m/>
    <n v="0"/>
    <s v="4474918511005990YES"/>
    <n v="506"/>
    <x v="24"/>
    <n v="0"/>
  </r>
  <r>
    <x v="508"/>
    <s v="200 Birr Back"/>
    <n v="40036161"/>
    <s v="ORLOF 3"/>
    <s v="Izzuddin"/>
    <x v="0"/>
    <n v="1854"/>
    <n v="5996"/>
    <n v="77907"/>
    <n v="4"/>
    <n v="0"/>
    <n v="2"/>
    <n v="0"/>
    <n v="0"/>
    <n v="6000"/>
    <s v="YES"/>
    <m/>
    <n v="0"/>
    <s v="447491852105999YES"/>
    <n v="507"/>
    <x v="24"/>
    <n v="0"/>
  </r>
  <r>
    <x v="509"/>
    <s v="200 Birr Back"/>
    <n v="40036161"/>
    <s v="ORLOF 3"/>
    <s v="Izzuddin"/>
    <x v="0"/>
    <n v="1855"/>
    <n v="5997"/>
    <n v="83904"/>
    <n v="3"/>
    <n v="0"/>
    <n v="7"/>
    <n v="0"/>
    <n v="0"/>
    <n v="6000"/>
    <s v="YES"/>
    <m/>
    <n v="0"/>
    <s v="447491853705993YES"/>
    <n v="508"/>
    <x v="24"/>
    <n v="0"/>
  </r>
  <r>
    <x v="510"/>
    <s v="200 Birr Back"/>
    <n v="40036161"/>
    <s v="ORLOF 3"/>
    <s v="Izzuddin"/>
    <x v="0"/>
    <n v="1856"/>
    <n v="5998"/>
    <n v="5998"/>
    <n v="2"/>
    <n v="0"/>
    <n v="4"/>
    <n v="0"/>
    <n v="0"/>
    <n v="6000"/>
    <s v="YES"/>
    <m/>
    <n v="0"/>
    <s v="447491854405996YES"/>
    <n v="509"/>
    <x v="24"/>
    <n v="0"/>
  </r>
  <r>
    <x v="511"/>
    <s v="200 Birr Back"/>
    <n v="40036161"/>
    <s v="ORLOF 3"/>
    <s v="Izzuddin"/>
    <x v="0"/>
    <n v="1857"/>
    <n v="5999"/>
    <n v="11997"/>
    <n v="1"/>
    <n v="3"/>
    <n v="3"/>
    <n v="0"/>
    <n v="0"/>
    <n v="6000"/>
    <s v="YES"/>
    <m/>
    <n v="0"/>
    <s v="447491855305997YES"/>
    <n v="510"/>
    <x v="24"/>
    <n v="0"/>
  </r>
  <r>
    <x v="512"/>
    <s v="200 Birr Back"/>
    <n v="40036161"/>
    <s v="ORLOF 3"/>
    <s v="Izzuddin"/>
    <x v="0"/>
    <n v="1858"/>
    <n v="6000"/>
    <n v="17997"/>
    <n v="0"/>
    <n v="0"/>
    <n v="2"/>
    <n v="0"/>
    <n v="0"/>
    <n v="6000"/>
    <s v="YES"/>
    <m/>
    <n v="0"/>
    <s v="447501856205998YES"/>
    <n v="511"/>
    <x v="25"/>
    <n v="0"/>
  </r>
  <r>
    <x v="513"/>
    <s v="200 Birr Back"/>
    <n v="40036161"/>
    <s v="ORLOF 3"/>
    <s v="Izzuddin"/>
    <x v="0"/>
    <n v="1859"/>
    <n v="6000"/>
    <n v="23997"/>
    <n v="0"/>
    <m/>
    <n v="4"/>
    <n v="0"/>
    <n v="0"/>
    <n v="6000"/>
    <s v="YES"/>
    <m/>
    <n v="0"/>
    <s v="447501857105999YES"/>
    <n v="512"/>
    <x v="25"/>
    <n v="0"/>
  </r>
  <r>
    <x v="514"/>
    <s v="200 Birr Back"/>
    <n v="40036161"/>
    <s v="ORLOF 3"/>
    <s v="Izzuddin"/>
    <x v="0"/>
    <n v="1860"/>
    <n v="5988"/>
    <n v="29985"/>
    <n v="12"/>
    <n v="0"/>
    <n v="0"/>
    <n v="0"/>
    <n v="0"/>
    <n v="6000"/>
    <s v="YES"/>
    <m/>
    <n v="0"/>
    <s v="447501858006000YES"/>
    <n v="513"/>
    <x v="25"/>
    <n v="0"/>
  </r>
  <r>
    <x v="515"/>
    <s v="200 Birr Back"/>
    <n v="40036161"/>
    <s v="ORLOF 3"/>
    <s v="Izzuddin"/>
    <x v="0"/>
    <n v="1861"/>
    <n v="5995"/>
    <n v="35980"/>
    <n v="5"/>
    <n v="0"/>
    <n v="0"/>
    <n v="0"/>
    <n v="0"/>
    <n v="6000"/>
    <s v="YES"/>
    <m/>
    <n v="0"/>
    <s v="447501859006000YES"/>
    <n v="514"/>
    <x v="25"/>
    <n v="0"/>
  </r>
  <r>
    <x v="516"/>
    <s v="200 Birr Back"/>
    <n v="40036161"/>
    <s v="ORLOF 3"/>
    <s v="Izzuddin"/>
    <x v="0"/>
    <n v="1862"/>
    <n v="5999"/>
    <n v="41979"/>
    <n v="1"/>
    <n v="0"/>
    <n v="12"/>
    <n v="0"/>
    <n v="0"/>
    <n v="6000"/>
    <s v="YES"/>
    <m/>
    <n v="0"/>
    <s v="4475018601205988YES"/>
    <n v="515"/>
    <x v="25"/>
    <n v="0"/>
  </r>
  <r>
    <x v="517"/>
    <s v="200 Birr Back"/>
    <n v="40036161"/>
    <s v="ORLOF 3"/>
    <s v="Izzuddin"/>
    <x v="0"/>
    <n v="1863"/>
    <n v="5999"/>
    <n v="47978"/>
    <n v="1"/>
    <n v="0"/>
    <n v="5"/>
    <n v="0"/>
    <n v="0"/>
    <n v="6000"/>
    <s v="YES"/>
    <m/>
    <n v="0"/>
    <s v="447501861505995YES"/>
    <n v="516"/>
    <x v="25"/>
    <n v="0"/>
  </r>
  <r>
    <x v="518"/>
    <s v="200 Birr Back"/>
    <n v="40036161"/>
    <s v="ORLOF 3"/>
    <s v="Izzuddin"/>
    <x v="0"/>
    <n v="1864"/>
    <n v="5998"/>
    <n v="53976"/>
    <n v="2"/>
    <n v="2"/>
    <n v="1"/>
    <n v="0"/>
    <n v="0"/>
    <n v="6000"/>
    <s v="YES"/>
    <m/>
    <n v="0"/>
    <s v="447501862105999YES"/>
    <n v="517"/>
    <x v="25"/>
    <n v="0"/>
  </r>
  <r>
    <x v="519"/>
    <s v="200 Birr Back"/>
    <n v="40036161"/>
    <s v="ORLOF 3"/>
    <s v="Izzuddin"/>
    <x v="0"/>
    <n v="1865"/>
    <n v="5996"/>
    <n v="59972"/>
    <n v="4"/>
    <n v="5"/>
    <n v="1"/>
    <n v="0"/>
    <n v="0"/>
    <n v="6000"/>
    <s v="YES"/>
    <m/>
    <n v="0"/>
    <s v="447501863105999YES"/>
    <n v="518"/>
    <x v="25"/>
    <n v="0"/>
  </r>
  <r>
    <x v="520"/>
    <s v="200 Birr Back"/>
    <n v="40036161"/>
    <s v="ORLOF 3"/>
    <s v="Izzuddin"/>
    <x v="0"/>
    <n v="1866"/>
    <n v="5997"/>
    <n v="65969"/>
    <n v="3"/>
    <n v="2"/>
    <n v="4"/>
    <n v="0"/>
    <n v="0"/>
    <n v="6000"/>
    <s v="YES"/>
    <m/>
    <n v="0"/>
    <s v="447501864205998YES"/>
    <n v="519"/>
    <x v="25"/>
    <n v="0"/>
  </r>
  <r>
    <x v="521"/>
    <s v="200 Birr Back"/>
    <n v="40036161"/>
    <s v="ORLOF 3"/>
    <s v="Izzuddin"/>
    <x v="0"/>
    <n v="1867"/>
    <n v="5998"/>
    <n v="71967"/>
    <n v="2"/>
    <n v="0"/>
    <n v="9"/>
    <n v="0"/>
    <n v="0"/>
    <n v="6000"/>
    <s v="YES"/>
    <m/>
    <n v="0"/>
    <s v="447501865405996YES"/>
    <n v="520"/>
    <x v="25"/>
    <n v="0"/>
  </r>
  <r>
    <x v="522"/>
    <s v="200 Birr Back"/>
    <n v="40036161"/>
    <s v="ORLOF 3"/>
    <s v="Izzuddin"/>
    <x v="0"/>
    <n v="1868"/>
    <n v="5999"/>
    <n v="77966"/>
    <n v="1"/>
    <n v="1"/>
    <n v="5"/>
    <n v="0"/>
    <n v="0"/>
    <n v="6000"/>
    <s v="YES"/>
    <m/>
    <n v="0"/>
    <s v="447501866305997YES"/>
    <n v="521"/>
    <x v="25"/>
    <n v="0"/>
  </r>
  <r>
    <x v="523"/>
    <s v="200 Birr Back"/>
    <n v="40036161"/>
    <s v="ORLOF 3"/>
    <s v="Izzuddin"/>
    <x v="0"/>
    <n v="1869"/>
    <n v="5999"/>
    <n v="83965"/>
    <n v="1"/>
    <n v="0"/>
    <n v="2"/>
    <n v="0"/>
    <n v="0"/>
    <n v="6000"/>
    <s v="YES"/>
    <m/>
    <n v="0"/>
    <s v="447501867205998YES"/>
    <n v="522"/>
    <x v="25"/>
    <n v="0"/>
  </r>
  <r>
    <x v="524"/>
    <s v="200 Birr Back"/>
    <n v="40036161"/>
    <s v="ORLOF 3"/>
    <s v="CHAI"/>
    <x v="1"/>
    <n v="1870"/>
    <n v="5992"/>
    <n v="5992"/>
    <n v="8"/>
    <m/>
    <n v="2"/>
    <n v="0"/>
    <n v="0"/>
    <n v="6000"/>
    <s v="YES"/>
    <m/>
    <n v="0"/>
    <s v="447501868105999YES"/>
    <n v="523"/>
    <x v="25"/>
    <n v="0"/>
  </r>
  <r>
    <x v="525"/>
    <s v="200 Birr Back"/>
    <n v="40036161"/>
    <s v="ORLOF 3"/>
    <s v="CHAI"/>
    <x v="1"/>
    <n v="1871"/>
    <n v="5995"/>
    <n v="11987"/>
    <n v="5"/>
    <m/>
    <n v="1"/>
    <n v="0"/>
    <n v="0"/>
    <n v="6000"/>
    <s v="YES"/>
    <m/>
    <n v="0"/>
    <s v="447501869105999YES"/>
    <n v="524"/>
    <x v="25"/>
    <n v="0"/>
  </r>
  <r>
    <x v="526"/>
    <s v="200 Birr Back"/>
    <n v="40036161"/>
    <s v="ORLOF 3"/>
    <s v="CHAI"/>
    <x v="1"/>
    <n v="1872"/>
    <n v="6000"/>
    <n v="17987"/>
    <n v="0"/>
    <m/>
    <n v="8"/>
    <n v="0"/>
    <n v="0"/>
    <n v="6000"/>
    <s v="YES"/>
    <m/>
    <n v="0"/>
    <s v="447501870805992YES"/>
    <n v="525"/>
    <x v="25"/>
    <n v="0"/>
  </r>
  <r>
    <x v="527"/>
    <s v="200 Birr Back"/>
    <n v="40036161"/>
    <s v="ORLOF 3"/>
    <s v="CHAI"/>
    <x v="1"/>
    <n v="1873"/>
    <n v="5985"/>
    <n v="23972"/>
    <n v="15"/>
    <m/>
    <n v="5"/>
    <n v="0"/>
    <n v="0"/>
    <n v="6000"/>
    <s v="YES"/>
    <m/>
    <n v="0"/>
    <s v="447501871505995YES"/>
    <n v="526"/>
    <x v="25"/>
    <n v="0"/>
  </r>
  <r>
    <x v="528"/>
    <s v="200 Birr Back"/>
    <n v="40036161"/>
    <s v="ORLOF 3"/>
    <s v="CHAI"/>
    <x v="1"/>
    <n v="1874"/>
    <n v="5994"/>
    <n v="29966"/>
    <n v="6"/>
    <m/>
    <n v="0"/>
    <n v="0"/>
    <n v="0"/>
    <n v="6000"/>
    <s v="YES"/>
    <m/>
    <n v="0"/>
    <s v="447501872006000YES"/>
    <n v="527"/>
    <x v="25"/>
    <n v="0"/>
  </r>
  <r>
    <x v="529"/>
    <s v="200 Birr Back"/>
    <n v="40036161"/>
    <s v="ORLOF 3"/>
    <s v="CHAI"/>
    <x v="1"/>
    <n v="1875"/>
    <n v="5998"/>
    <n v="35964"/>
    <n v="2"/>
    <m/>
    <n v="15"/>
    <n v="0"/>
    <n v="0"/>
    <n v="6000"/>
    <s v="YES"/>
    <m/>
    <n v="0"/>
    <s v="4475018731505985YES"/>
    <n v="528"/>
    <x v="25"/>
    <n v="0"/>
  </r>
  <r>
    <x v="530"/>
    <s v="200 Birr Back"/>
    <n v="40036161"/>
    <s v="ORLOF 3"/>
    <s v="CHAI"/>
    <x v="1"/>
    <n v="1876"/>
    <n v="6000"/>
    <n v="41964"/>
    <n v="0"/>
    <m/>
    <n v="6"/>
    <n v="0"/>
    <n v="0"/>
    <n v="6000"/>
    <s v="YES"/>
    <m/>
    <n v="0"/>
    <s v="447501874605994YES"/>
    <n v="529"/>
    <x v="25"/>
    <n v="0"/>
  </r>
  <r>
    <x v="531"/>
    <s v="200 Birr Back"/>
    <n v="40036161"/>
    <s v="ORLOF 3"/>
    <s v="Lasai"/>
    <x v="0"/>
    <n v="1877"/>
    <n v="5998"/>
    <n v="5998"/>
    <n v="2"/>
    <m/>
    <n v="2"/>
    <n v="0"/>
    <n v="0"/>
    <n v="6000"/>
    <s v="YES"/>
    <m/>
    <n v="0"/>
    <s v="447501875205998YES"/>
    <n v="530"/>
    <x v="25"/>
    <n v="0"/>
  </r>
  <r>
    <x v="532"/>
    <s v="200 Birr Back"/>
    <n v="40036161"/>
    <s v="ORLOF 3"/>
    <s v="Lasai"/>
    <x v="0"/>
    <n v="1878"/>
    <n v="5993"/>
    <n v="11991"/>
    <n v="7"/>
    <m/>
    <n v="0"/>
    <n v="0"/>
    <n v="0"/>
    <n v="6000"/>
    <s v="YES"/>
    <m/>
    <n v="0"/>
    <s v="447501876006000YES"/>
    <n v="531"/>
    <x v="25"/>
    <n v="0"/>
  </r>
  <r>
    <x v="533"/>
    <s v="200 Birr Back"/>
    <n v="40036161"/>
    <s v="ORLOF 3"/>
    <s v="Lasai"/>
    <x v="0"/>
    <n v="1879"/>
    <n v="6000"/>
    <n v="17991"/>
    <n v="0"/>
    <m/>
    <n v="2"/>
    <n v="0"/>
    <n v="0"/>
    <n v="6000"/>
    <s v="YES"/>
    <m/>
    <n v="0"/>
    <s v="447541877205998YES"/>
    <n v="532"/>
    <x v="26"/>
    <n v="0"/>
  </r>
  <r>
    <x v="534"/>
    <s v="200 Birr Back"/>
    <n v="40036161"/>
    <s v="ORLOF 3"/>
    <s v="Lasai"/>
    <x v="0"/>
    <n v="1880"/>
    <n v="5998"/>
    <n v="23989"/>
    <n v="2"/>
    <m/>
    <n v="7"/>
    <n v="0"/>
    <n v="0"/>
    <n v="6000"/>
    <s v="YES"/>
    <m/>
    <n v="0"/>
    <s v="447541878705993YES"/>
    <n v="533"/>
    <x v="26"/>
    <n v="0"/>
  </r>
  <r>
    <x v="535"/>
    <s v="200 Birr Back"/>
    <n v="40036161"/>
    <s v="ORLOF 3"/>
    <s v="Lasai"/>
    <x v="0"/>
    <n v="1881"/>
    <n v="5989"/>
    <n v="29978"/>
    <n v="11"/>
    <m/>
    <n v="0"/>
    <n v="0"/>
    <n v="0"/>
    <n v="6000"/>
    <s v="YES"/>
    <m/>
    <n v="0"/>
    <s v="447541879006000YES"/>
    <n v="534"/>
    <x v="26"/>
    <n v="0"/>
  </r>
  <r>
    <x v="536"/>
    <s v="200 Birr Back"/>
    <n v="40036161"/>
    <s v="ORLOF 3"/>
    <s v="Lasai"/>
    <x v="0"/>
    <n v="1882"/>
    <n v="5985"/>
    <n v="35963"/>
    <n v="14"/>
    <m/>
    <n v="2"/>
    <n v="0"/>
    <n v="0"/>
    <n v="6000"/>
    <s v="NO"/>
    <m/>
    <n v="0"/>
    <s v="447541880205998YES"/>
    <n v="535"/>
    <x v="26"/>
    <n v="0"/>
  </r>
  <r>
    <x v="537"/>
    <s v="200 Birr Back"/>
    <n v="40036161"/>
    <s v="ORLOF 3"/>
    <s v="Lasai"/>
    <x v="0"/>
    <n v="1883"/>
    <n v="5998"/>
    <n v="41961"/>
    <n v="2"/>
    <m/>
    <n v="11"/>
    <n v="0"/>
    <n v="0"/>
    <n v="6000"/>
    <s v="YES"/>
    <m/>
    <n v="0"/>
    <s v="4475418811105989YES"/>
    <n v="536"/>
    <x v="26"/>
    <n v="0"/>
  </r>
  <r>
    <x v="538"/>
    <s v="200 Birr Back"/>
    <n v="40036161"/>
    <s v="ORLOF 3"/>
    <s v="Lasai"/>
    <x v="0"/>
    <n v="1884"/>
    <n v="5997"/>
    <n v="47958"/>
    <n v="3"/>
    <m/>
    <n v="14"/>
    <n v="0"/>
    <n v="0"/>
    <n v="5999"/>
    <s v="YES"/>
    <m/>
    <n v="-1"/>
    <s v="4475418821405985NO"/>
    <n v="537"/>
    <x v="26"/>
    <n v="0"/>
  </r>
  <r>
    <x v="539"/>
    <s v="200 Birr Back"/>
    <n v="40036161"/>
    <s v="ORLOF 3"/>
    <s v="Lasai"/>
    <x v="0"/>
    <n v="1885"/>
    <n v="5998"/>
    <n v="53956"/>
    <n v="2"/>
    <m/>
    <n v="2"/>
    <n v="0"/>
    <n v="0"/>
    <n v="6000"/>
    <s v="YES"/>
    <m/>
    <n v="0"/>
    <s v="447541883205998YES"/>
    <n v="538"/>
    <x v="26"/>
    <n v="0"/>
  </r>
  <r>
    <x v="540"/>
    <s v="200 Birr Back"/>
    <n v="40036161"/>
    <s v="ORLOF 3"/>
    <s v="Lasai"/>
    <x v="0"/>
    <n v="1886"/>
    <n v="5998"/>
    <n v="59954"/>
    <n v="2"/>
    <m/>
    <n v="3"/>
    <n v="0"/>
    <n v="9"/>
    <n v="6000"/>
    <s v="YES"/>
    <m/>
    <n v="0"/>
    <s v="447541884305997YES"/>
    <n v="539"/>
    <x v="26"/>
    <n v="0"/>
  </r>
  <r>
    <x v="541"/>
    <s v="200 Birr Back"/>
    <n v="40036161"/>
    <s v="ORLOF 3"/>
    <s v="Izzuddin"/>
    <x v="1"/>
    <n v="1887"/>
    <n v="5998"/>
    <n v="5998"/>
    <n v="2"/>
    <m/>
    <n v="2"/>
    <n v="0"/>
    <n v="0"/>
    <n v="6000"/>
    <s v="YES"/>
    <m/>
    <n v="0"/>
    <s v="447541885205998YES"/>
    <n v="540"/>
    <x v="26"/>
    <n v="0"/>
  </r>
  <r>
    <x v="542"/>
    <s v="200 Birr Back"/>
    <n v="40036161"/>
    <s v="ORLOF 3"/>
    <s v="Izzuddin"/>
    <x v="1"/>
    <n v="1888"/>
    <n v="5993"/>
    <n v="11991"/>
    <n v="7"/>
    <m/>
    <n v="2"/>
    <n v="0"/>
    <n v="0"/>
    <n v="6000"/>
    <s v="YES"/>
    <m/>
    <n v="0"/>
    <s v="447541886295998YES"/>
    <n v="541"/>
    <x v="26"/>
    <n v="1.5005001667222407E-3"/>
  </r>
  <r>
    <x v="543"/>
    <s v="200 Birr Back"/>
    <n v="40036161"/>
    <s v="ORLOF 3"/>
    <s v="AFFENDI"/>
    <x v="0"/>
    <n v="1889"/>
    <n v="5996"/>
    <n v="5996"/>
    <n v="4"/>
    <m/>
    <n v="2"/>
    <n v="0"/>
    <n v="0"/>
    <n v="6000"/>
    <s v="YES"/>
    <m/>
    <n v="0"/>
    <s v="447541887205998YES"/>
    <n v="542"/>
    <x v="26"/>
    <n v="0"/>
  </r>
  <r>
    <x v="544"/>
    <s v="200 Birr Back"/>
    <n v="40036161"/>
    <s v="ORLOF 3"/>
    <s v="Affandi"/>
    <x v="0"/>
    <n v="1890"/>
    <n v="5995"/>
    <n v="11991"/>
    <n v="4"/>
    <m/>
    <n v="7"/>
    <n v="0"/>
    <n v="0"/>
    <n v="6000"/>
    <s v="NO"/>
    <s v="Machine count not equal 6000"/>
    <n v="0"/>
    <s v="447541888705993YES"/>
    <n v="543"/>
    <x v="26"/>
    <n v="0"/>
  </r>
  <r>
    <x v="545"/>
    <s v="200 Birr Back"/>
    <n v="40036161"/>
    <s v="ORLOF 3"/>
    <s v="Affandi"/>
    <x v="0"/>
    <n v="1891"/>
    <n v="5994"/>
    <n v="17985"/>
    <n v="6"/>
    <m/>
    <n v="4"/>
    <n v="0"/>
    <n v="0"/>
    <n v="6000"/>
    <s v="YES"/>
    <m/>
    <n v="0"/>
    <s v="447551889405996YES"/>
    <n v="544"/>
    <x v="27"/>
    <n v="0"/>
  </r>
  <r>
    <x v="546"/>
    <s v="200 Birr Back"/>
    <n v="40036161"/>
    <s v="ORLOF 3"/>
    <s v="Affandi"/>
    <x v="0"/>
    <n v="1892"/>
    <n v="5960"/>
    <n v="23945"/>
    <n v="40"/>
    <m/>
    <n v="4"/>
    <n v="0"/>
    <n v="0"/>
    <n v="5999"/>
    <s v="YES"/>
    <m/>
    <n v="-1"/>
    <s v="447551890405995NO"/>
    <n v="545"/>
    <x v="27"/>
    <n v="0"/>
  </r>
  <r>
    <x v="547"/>
    <s v="200 Birr Back"/>
    <n v="40036161"/>
    <s v="ORLOF 3"/>
    <s v="Affandi"/>
    <x v="0"/>
    <n v="1893"/>
    <n v="5996"/>
    <n v="29941"/>
    <n v="4"/>
    <m/>
    <n v="6"/>
    <n v="0"/>
    <n v="0"/>
    <n v="6000"/>
    <s v="YES"/>
    <m/>
    <n v="0"/>
    <s v="447551891605994YES"/>
    <n v="546"/>
    <x v="27"/>
    <n v="0"/>
  </r>
  <r>
    <x v="548"/>
    <s v="200 Birr Back"/>
    <n v="40036161"/>
    <s v="ORLOF 3"/>
    <s v="Affandi"/>
    <x v="0"/>
    <n v="1894"/>
    <n v="6000"/>
    <n v="35941"/>
    <n v="0"/>
    <m/>
    <n v="40"/>
    <n v="0"/>
    <n v="0"/>
    <n v="6000"/>
    <s v="YES"/>
    <m/>
    <n v="0"/>
    <s v="4475518924005960YES"/>
    <n v="547"/>
    <x v="27"/>
    <n v="0"/>
  </r>
  <r>
    <x v="549"/>
    <s v="200 Birr Back"/>
    <n v="40036161"/>
    <s v="ORLOF 3"/>
    <s v="Affandi"/>
    <x v="0"/>
    <n v="1895"/>
    <n v="5992"/>
    <n v="41933"/>
    <n v="8"/>
    <m/>
    <n v="4"/>
    <n v="0"/>
    <n v="0"/>
    <n v="6000"/>
    <s v="YES"/>
    <m/>
    <n v="0"/>
    <s v="447551893405996YES"/>
    <n v="548"/>
    <x v="27"/>
    <n v="0"/>
  </r>
  <r>
    <x v="550"/>
    <s v="200 Birr Back"/>
    <n v="40036161"/>
    <s v="ORLOF 3"/>
    <s v="Affandi"/>
    <x v="0"/>
    <n v="1896"/>
    <n v="5983"/>
    <n v="47916"/>
    <n v="17"/>
    <m/>
    <n v="0"/>
    <n v="0"/>
    <n v="0"/>
    <n v="6000"/>
    <s v="YES"/>
    <m/>
    <n v="0"/>
    <s v="447551894006000YES"/>
    <n v="549"/>
    <x v="27"/>
    <n v="0"/>
  </r>
  <r>
    <x v="551"/>
    <s v="200 Birr Back"/>
    <n v="40036161"/>
    <s v="ORLOF 3"/>
    <s v="Affandi"/>
    <x v="0"/>
    <n v="1897"/>
    <n v="5999"/>
    <n v="53915"/>
    <n v="1"/>
    <m/>
    <n v="8"/>
    <n v="0"/>
    <n v="0"/>
    <n v="6000"/>
    <s v="YES"/>
    <m/>
    <n v="0"/>
    <s v="447551895805992YES"/>
    <n v="550"/>
    <x v="27"/>
    <n v="0"/>
  </r>
  <r>
    <x v="552"/>
    <s v="200 Birr Back"/>
    <n v="40036161"/>
    <s v="ORLOF 3"/>
    <s v="Affandi"/>
    <x v="0"/>
    <n v="1898"/>
    <n v="6000"/>
    <n v="59915"/>
    <n v="0"/>
    <m/>
    <n v="17"/>
    <n v="0"/>
    <n v="0"/>
    <n v="6000"/>
    <s v="YES"/>
    <m/>
    <n v="0"/>
    <s v="4475518961705983YES"/>
    <n v="551"/>
    <x v="27"/>
    <n v="0"/>
  </r>
  <r>
    <x v="553"/>
    <s v="200 Birr Back"/>
    <n v="40036161"/>
    <s v="ORLOF 3"/>
    <s v="Affandi"/>
    <x v="0"/>
    <n v="1899"/>
    <n v="5998"/>
    <n v="65913"/>
    <n v="0"/>
    <m/>
    <n v="1"/>
    <n v="0"/>
    <n v="0"/>
    <n v="6000"/>
    <s v="NO"/>
    <s v="Machine count not equal 6000"/>
    <n v="0"/>
    <s v="447551897105999YES"/>
    <n v="552"/>
    <x v="27"/>
    <n v="0"/>
  </r>
  <r>
    <x v="554"/>
    <s v="200 Birr Back"/>
    <n v="40036161"/>
    <s v="ORLOF 3"/>
    <s v="Affandi"/>
    <x v="0"/>
    <n v="1900"/>
    <n v="6000"/>
    <n v="71913"/>
    <n v="0"/>
    <m/>
    <n v="0"/>
    <n v="0"/>
    <n v="0"/>
    <n v="6000"/>
    <s v="YES"/>
    <m/>
    <n v="0"/>
    <s v="447551898006000YES"/>
    <n v="553"/>
    <x v="27"/>
    <n v="0"/>
  </r>
  <r>
    <x v="555"/>
    <s v="200 Birr Back"/>
    <n v="40036161"/>
    <s v="ORLOF 3"/>
    <s v="Affandi"/>
    <x v="0"/>
    <n v="1901"/>
    <n v="5998"/>
    <n v="77911"/>
    <n v="2"/>
    <m/>
    <n v="0"/>
    <n v="0"/>
    <n v="0"/>
    <n v="5998"/>
    <s v="YES"/>
    <m/>
    <n v="-2"/>
    <s v="447551899005998NO"/>
    <n v="554"/>
    <x v="27"/>
    <n v="0"/>
  </r>
  <r>
    <x v="556"/>
    <s v="200 Birr Back"/>
    <n v="40036161"/>
    <s v="ORLOF 3"/>
    <s v="Setia"/>
    <x v="1"/>
    <n v="1902"/>
    <n v="5998"/>
    <n v="5998"/>
    <n v="2"/>
    <n v="1"/>
    <n v="0"/>
    <n v="0"/>
    <n v="0"/>
    <n v="6000"/>
    <s v="YES"/>
    <m/>
    <n v="0"/>
    <s v="447551900006000YES"/>
    <n v="555"/>
    <x v="27"/>
    <n v="0"/>
  </r>
  <r>
    <x v="557"/>
    <s v="200 Birr Back"/>
    <n v="40036161"/>
    <s v="ORLOF 3"/>
    <s v="Setia"/>
    <x v="1"/>
    <n v="1903"/>
    <n v="6000"/>
    <n v="11998"/>
    <n v="0"/>
    <n v="0"/>
    <n v="2"/>
    <n v="0"/>
    <n v="0"/>
    <n v="6000"/>
    <s v="YES"/>
    <m/>
    <n v="0"/>
    <s v="447551901205998YES"/>
    <n v="556"/>
    <x v="27"/>
    <n v="0"/>
  </r>
  <r>
    <x v="558"/>
    <s v="200 Birr Back"/>
    <n v="40036161"/>
    <s v="ORLOF 3"/>
    <s v="Setia"/>
    <x v="1"/>
    <n v="1904"/>
    <n v="6000"/>
    <n v="17998"/>
    <n v="0"/>
    <n v="0"/>
    <n v="3"/>
    <n v="0"/>
    <n v="0"/>
    <n v="6000"/>
    <s v="YES"/>
    <m/>
    <n v="0"/>
    <s v="447551902205998YES"/>
    <n v="557"/>
    <x v="27"/>
    <n v="0"/>
  </r>
  <r>
    <x v="559"/>
    <s v="200 Birr Back"/>
    <n v="40036161"/>
    <s v="ORLOF 3"/>
    <s v="Setia"/>
    <x v="1"/>
    <n v="1905"/>
    <n v="5993"/>
    <n v="23991"/>
    <n v="7"/>
    <n v="3"/>
    <n v="0"/>
    <n v="0"/>
    <n v="0"/>
    <n v="6000"/>
    <s v="YES"/>
    <m/>
    <n v="0"/>
    <s v="447551903006000YES"/>
    <n v="558"/>
    <x v="27"/>
    <n v="0"/>
  </r>
  <r>
    <x v="560"/>
    <s v="200 Birr Back"/>
    <n v="40036161"/>
    <s v="ORLOF 3"/>
    <s v="Setia"/>
    <x v="1"/>
    <n v="1906"/>
    <n v="6000"/>
    <n v="29991"/>
    <n v="0"/>
    <n v="0"/>
    <n v="0"/>
    <n v="0"/>
    <n v="0"/>
    <n v="6000"/>
    <s v="YES"/>
    <m/>
    <n v="0"/>
    <s v="447551904006000YES"/>
    <n v="559"/>
    <x v="27"/>
    <n v="0"/>
  </r>
  <r>
    <x v="561"/>
    <s v="200 Birr Back"/>
    <n v="40036161"/>
    <s v="ORLOF 3"/>
    <s v="Setia"/>
    <x v="1"/>
    <n v="1907"/>
    <n v="5999"/>
    <n v="35990"/>
    <n v="1"/>
    <n v="0"/>
    <n v="10"/>
    <n v="0"/>
    <n v="0"/>
    <n v="6000"/>
    <s v="YES"/>
    <m/>
    <n v="0"/>
    <s v="447551905705993YES"/>
    <n v="560"/>
    <x v="27"/>
    <n v="0"/>
  </r>
  <r>
    <x v="562"/>
    <s v="200 Birr Back"/>
    <n v="40036161"/>
    <s v="ORLOF 3"/>
    <s v="Setia"/>
    <x v="1"/>
    <n v="1908"/>
    <n v="5997"/>
    <n v="41987"/>
    <n v="3"/>
    <n v="0"/>
    <n v="0"/>
    <n v="0"/>
    <n v="0"/>
    <n v="6000"/>
    <s v="YES"/>
    <m/>
    <n v="0"/>
    <s v="447551906006000YES"/>
    <n v="561"/>
    <x v="27"/>
    <n v="0"/>
  </r>
  <r>
    <x v="563"/>
    <s v="200 Birr Back"/>
    <n v="40036161"/>
    <s v="ORLOF 3"/>
    <s v="Setia"/>
    <x v="1"/>
    <n v="1909"/>
    <n v="6000"/>
    <n v="47987"/>
    <n v="0"/>
    <n v="0"/>
    <n v="1"/>
    <n v="0"/>
    <n v="0"/>
    <n v="6000"/>
    <s v="YES"/>
    <m/>
    <n v="0"/>
    <s v="447551907105999YES"/>
    <n v="562"/>
    <x v="27"/>
    <n v="0"/>
  </r>
  <r>
    <x v="564"/>
    <s v="200 Birr Back"/>
    <n v="40036161"/>
    <s v="ORLOF 3"/>
    <s v="Setia"/>
    <x v="1"/>
    <n v="1910"/>
    <n v="5994"/>
    <n v="53981"/>
    <n v="6"/>
    <n v="0"/>
    <n v="3"/>
    <n v="0"/>
    <n v="0"/>
    <n v="6000"/>
    <s v="YES"/>
    <m/>
    <n v="0"/>
    <s v="447551908305997YES"/>
    <n v="563"/>
    <x v="27"/>
    <n v="0"/>
  </r>
  <r>
    <x v="565"/>
    <s v="200 Birr Back"/>
    <n v="40036161"/>
    <s v="ORLOF 3"/>
    <s v="Setia"/>
    <x v="1"/>
    <n v="1911"/>
    <n v="6000"/>
    <n v="59981"/>
    <n v="0"/>
    <n v="0"/>
    <n v="0"/>
    <n v="0"/>
    <n v="0"/>
    <n v="6000"/>
    <s v="YES"/>
    <m/>
    <n v="0"/>
    <s v="447551909006000YES"/>
    <n v="564"/>
    <x v="27"/>
    <n v="0"/>
  </r>
  <r>
    <x v="566"/>
    <s v="200 Birr Back"/>
    <n v="40036161"/>
    <s v="ORLOF 3"/>
    <s v="Setia"/>
    <x v="1"/>
    <n v="1912"/>
    <n v="6000"/>
    <n v="65981"/>
    <n v="0"/>
    <n v="1"/>
    <n v="6"/>
    <n v="0"/>
    <n v="0"/>
    <n v="6000"/>
    <s v="YES"/>
    <m/>
    <n v="0"/>
    <s v="447551910605994YES"/>
    <n v="565"/>
    <x v="27"/>
    <n v="0"/>
  </r>
  <r>
    <x v="567"/>
    <s v="200 Birr Back"/>
    <n v="40036161"/>
    <s v="ORLOF 3"/>
    <s v="Setia"/>
    <x v="1"/>
    <n v="1913"/>
    <n v="5995"/>
    <n v="71976"/>
    <n v="5"/>
    <n v="5"/>
    <n v="0"/>
    <n v="0"/>
    <n v="0"/>
    <n v="6000"/>
    <s v="YES"/>
    <m/>
    <n v="0"/>
    <s v="447551911006000YES"/>
    <n v="566"/>
    <x v="27"/>
    <n v="0"/>
  </r>
  <r>
    <x v="568"/>
    <s v="200 Birr Back"/>
    <n v="40036161"/>
    <s v="ORLOF 3"/>
    <s v="Setia"/>
    <x v="1"/>
    <n v="1914"/>
    <n v="5996"/>
    <n v="77972"/>
    <n v="4"/>
    <n v="0"/>
    <n v="1"/>
    <n v="0"/>
    <n v="0"/>
    <n v="6000"/>
    <s v="YES"/>
    <m/>
    <n v="0"/>
    <s v="447551912006000YES"/>
    <n v="567"/>
    <x v="27"/>
    <n v="0"/>
  </r>
  <r>
    <x v="569"/>
    <s v="200 Birr Back"/>
    <n v="40036161"/>
    <s v="ORLOF 3"/>
    <s v="Setia"/>
    <x v="1"/>
    <n v="1915"/>
    <n v="5999"/>
    <n v="83971"/>
    <n v="1"/>
    <n v="0"/>
    <n v="10"/>
    <n v="0"/>
    <n v="0"/>
    <n v="6000"/>
    <s v="YES"/>
    <m/>
    <n v="0"/>
    <s v="447551913505995YES"/>
    <n v="568"/>
    <x v="27"/>
    <n v="0"/>
  </r>
  <r>
    <x v="570"/>
    <s v="200 Birr Back"/>
    <n v="40036161"/>
    <s v="ORLOF 3"/>
    <s v="Setia"/>
    <x v="1"/>
    <n v="1916"/>
    <n v="5980"/>
    <n v="89951"/>
    <n v="18"/>
    <m/>
    <n v="4"/>
    <n v="0"/>
    <n v="0"/>
    <n v="6000"/>
    <s v="NO"/>
    <s v="Machine count not equal 6000"/>
    <n v="0"/>
    <s v="447551914405996YES"/>
    <n v="569"/>
    <x v="27"/>
    <n v="0"/>
  </r>
  <r>
    <x v="571"/>
    <s v="200 Birr Back"/>
    <n v="40036161"/>
    <s v="ORLOF 3"/>
    <s v="AZRUL"/>
    <x v="0"/>
    <n v="1917"/>
    <n v="5992"/>
    <n v="5992"/>
    <n v="4"/>
    <n v="3"/>
    <n v="1"/>
    <n v="0"/>
    <n v="0"/>
    <n v="6000"/>
    <s v="NO"/>
    <s v="Machine count not equal 6000"/>
    <n v="0"/>
    <s v="447551915105999YES"/>
    <n v="570"/>
    <x v="27"/>
    <n v="0"/>
  </r>
  <r>
    <x v="572"/>
    <s v="200 Birr Back"/>
    <n v="40036161"/>
    <s v="ORLOF 3"/>
    <s v="AZRUL"/>
    <x v="0"/>
    <n v="1918"/>
    <n v="5994"/>
    <n v="11986"/>
    <n v="6"/>
    <m/>
    <n v="18"/>
    <n v="0"/>
    <n v="0"/>
    <n v="5998"/>
    <s v="YES"/>
    <m/>
    <n v="-2"/>
    <s v="4475519161805980NO"/>
    <n v="571"/>
    <x v="27"/>
    <n v="0"/>
  </r>
  <r>
    <x v="573"/>
    <s v="200 Birr Back"/>
    <n v="40036161"/>
    <s v="ORLOF 3"/>
    <s v="AZRUL"/>
    <x v="0"/>
    <n v="1919"/>
    <n v="5998"/>
    <n v="17984"/>
    <n v="2"/>
    <m/>
    <n v="7"/>
    <n v="0"/>
    <n v="0"/>
    <n v="5996"/>
    <s v="YES"/>
    <m/>
    <n v="-4"/>
    <s v="447561917405992NO"/>
    <n v="572"/>
    <x v="28"/>
    <n v="0"/>
  </r>
  <r>
    <x v="574"/>
    <s v="200 Birr Back"/>
    <n v="40036161"/>
    <s v="ORLOF 3"/>
    <s v="AZRUL"/>
    <x v="0"/>
    <n v="1920"/>
    <n v="5990"/>
    <n v="23974"/>
    <n v="8"/>
    <m/>
    <n v="6"/>
    <n v="0"/>
    <n v="0"/>
    <n v="6000"/>
    <s v="NO"/>
    <s v="Machine trip"/>
    <n v="0"/>
    <s v="447561918605994YES"/>
    <n v="573"/>
    <x v="28"/>
    <n v="0"/>
  </r>
  <r>
    <x v="575"/>
    <s v="200 Birr Back"/>
    <n v="40036161"/>
    <s v="ORLOF 3"/>
    <s v="AZRUL"/>
    <x v="0"/>
    <n v="1921"/>
    <n v="5956"/>
    <n v="29930"/>
    <n v="44"/>
    <m/>
    <n v="2"/>
    <n v="0"/>
    <n v="0"/>
    <n v="6000"/>
    <s v="YES"/>
    <m/>
    <n v="0"/>
    <s v="447561919205998YES"/>
    <n v="574"/>
    <x v="28"/>
    <n v="0"/>
  </r>
  <r>
    <x v="576"/>
    <s v="200 Birr Back"/>
    <n v="40036161"/>
    <s v="ORLOF 3"/>
    <s v="AZRUL"/>
    <x v="0"/>
    <n v="1922"/>
    <n v="5993"/>
    <n v="35923"/>
    <n v="7"/>
    <m/>
    <n v="8"/>
    <n v="0"/>
    <n v="0"/>
    <n v="5998"/>
    <s v="YES"/>
    <s v="This column has been edited."/>
    <n v="-2"/>
    <s v="447561920805990NO"/>
    <n v="575"/>
    <x v="28"/>
    <n v="0"/>
  </r>
  <r>
    <x v="577"/>
    <s v="200 Birr Back"/>
    <n v="40036161"/>
    <s v="ORLOF 3"/>
    <s v="AZRUL"/>
    <x v="0"/>
    <n v="1923"/>
    <n v="5974"/>
    <n v="41897"/>
    <n v="26"/>
    <m/>
    <n v="44"/>
    <n v="0"/>
    <n v="0"/>
    <n v="6000"/>
    <s v="YES"/>
    <s v="Machine count not equal 6000"/>
    <n v="0"/>
    <s v="4475619214405956YES"/>
    <n v="576"/>
    <x v="28"/>
    <n v="0"/>
  </r>
  <r>
    <x v="578"/>
    <s v="200 Birr Back"/>
    <n v="40036161"/>
    <s v="ORLOF 3"/>
    <s v="AZRUL"/>
    <x v="0"/>
    <n v="878"/>
    <n v="5992"/>
    <n v="47889"/>
    <n v="8"/>
    <m/>
    <n v="7"/>
    <n v="0"/>
    <n v="0"/>
    <n v="6000"/>
    <s v="YES"/>
    <s v="This column has been edited."/>
    <n v="0"/>
    <s v="447561922705993YES"/>
    <n v="577"/>
    <x v="28"/>
    <n v="0"/>
  </r>
  <r>
    <x v="579"/>
    <s v="200 Birr Back"/>
    <n v="40036161"/>
    <s v="ORLOF 3"/>
    <s v="AZRUL"/>
    <x v="0"/>
    <n v="1925"/>
    <n v="5989"/>
    <n v="53878"/>
    <n v="9"/>
    <m/>
    <n v="26"/>
    <n v="0"/>
    <n v="0"/>
    <n v="6000"/>
    <s v="NO"/>
    <s v="Machine count not equal 6000"/>
    <n v="0"/>
    <s v="4475619232605974yes"/>
    <n v="578"/>
    <x v="28"/>
    <n v="0"/>
  </r>
  <r>
    <x v="580"/>
    <s v="200 Birr Back"/>
    <n v="40036161"/>
    <s v="ORLOF 3"/>
    <s v="AZRUL"/>
    <x v="0"/>
    <n v="1926"/>
    <n v="6000"/>
    <n v="59878"/>
    <m/>
    <m/>
    <n v="8"/>
    <n v="0"/>
    <n v="0"/>
    <n v="6000"/>
    <s v="YES"/>
    <m/>
    <n v="0"/>
    <s v="44756878805992YES"/>
    <n v="579"/>
    <x v="28"/>
    <n v="0"/>
  </r>
  <r>
    <x v="581"/>
    <s v="200 Birr Back"/>
    <n v="40036161"/>
    <s v="ORLOF 3"/>
    <s v="AZRUL"/>
    <x v="0"/>
    <n v="1927"/>
    <n v="5995"/>
    <n v="65873"/>
    <n v="5"/>
    <m/>
    <n v="9"/>
    <n v="0"/>
    <n v="0"/>
    <n v="5998"/>
    <s v="YES"/>
    <m/>
    <n v="-2"/>
    <s v="447561925905989NO"/>
    <n v="580"/>
    <x v="28"/>
    <n v="0"/>
  </r>
  <r>
    <x v="582"/>
    <s v="200 Birr Back"/>
    <n v="40036161"/>
    <s v="ORLOF 3"/>
    <s v="AZRUL"/>
    <x v="0"/>
    <n v="1928"/>
    <n v="5988"/>
    <n v="71861"/>
    <n v="12"/>
    <m/>
    <n v="0"/>
    <n v="0"/>
    <n v="0"/>
    <n v="6000"/>
    <s v="YES"/>
    <m/>
    <n v="0"/>
    <s v="44756192606000YES"/>
    <n v="581"/>
    <x v="28"/>
    <n v="0"/>
  </r>
  <r>
    <x v="583"/>
    <s v="200 Birr Back"/>
    <n v="40036161"/>
    <s v="ORLOF 3"/>
    <s v="AZRUL"/>
    <x v="0"/>
    <n v="1929"/>
    <n v="5999"/>
    <n v="77860"/>
    <n v="1"/>
    <m/>
    <n v="5"/>
    <n v="0"/>
    <n v="0"/>
    <n v="6000"/>
    <s v="YES"/>
    <m/>
    <n v="0"/>
    <s v="447561927505995YES"/>
    <n v="582"/>
    <x v="28"/>
    <n v="0"/>
  </r>
  <r>
    <x v="584"/>
    <s v="200 Birr Back"/>
    <n v="40036161"/>
    <s v="ORLOF 3"/>
    <s v="Affandi"/>
    <x v="1"/>
    <n v="1930"/>
    <n v="5999"/>
    <n v="5999"/>
    <n v="1"/>
    <n v="0"/>
    <n v="12"/>
    <n v="0"/>
    <n v="0"/>
    <n v="6000"/>
    <s v="YES"/>
    <m/>
    <n v="0"/>
    <s v="4475619281205988YES"/>
    <n v="583"/>
    <x v="28"/>
    <n v="0"/>
  </r>
  <r>
    <x v="585"/>
    <s v="200 Birr Back"/>
    <n v="40036161"/>
    <s v="ORLOF 3"/>
    <s v="Affandi"/>
    <x v="1"/>
    <n v="1931"/>
    <n v="5995"/>
    <n v="11994"/>
    <n v="5"/>
    <n v="0"/>
    <n v="1"/>
    <n v="0"/>
    <n v="0"/>
    <n v="6000"/>
    <s v="YES"/>
    <m/>
    <n v="0"/>
    <s v="447561929105999YES"/>
    <n v="584"/>
    <x v="28"/>
    <n v="0"/>
  </r>
  <r>
    <x v="586"/>
    <s v="200 Birr Back"/>
    <n v="40036161"/>
    <s v="ORLOF 3"/>
    <s v="Affandi"/>
    <x v="1"/>
    <n v="1932"/>
    <n v="5991"/>
    <n v="17985"/>
    <n v="9"/>
    <n v="3"/>
    <n v="1"/>
    <n v="0"/>
    <n v="0"/>
    <n v="6000"/>
    <s v="YES"/>
    <m/>
    <n v="0"/>
    <s v="447561930105999YES"/>
    <n v="585"/>
    <x v="28"/>
    <n v="0"/>
  </r>
  <r>
    <x v="587"/>
    <s v="200 Birr Back"/>
    <n v="40036161"/>
    <s v="ORLOF 3"/>
    <s v="Affandi"/>
    <x v="1"/>
    <n v="1933"/>
    <n v="5990"/>
    <n v="23975"/>
    <n v="10"/>
    <n v="0"/>
    <n v="5"/>
    <n v="0"/>
    <n v="0"/>
    <n v="6000"/>
    <s v="YES"/>
    <m/>
    <n v="0"/>
    <s v="447561931505995YES"/>
    <n v="586"/>
    <x v="28"/>
    <n v="0"/>
  </r>
  <r>
    <x v="588"/>
    <s v="200 Birr Back"/>
    <n v="40036161"/>
    <s v="ORLOF 3"/>
    <s v="Affandi"/>
    <x v="1"/>
    <n v="1934"/>
    <n v="5999"/>
    <n v="29974"/>
    <n v="1"/>
    <n v="0"/>
    <n v="12"/>
    <n v="0"/>
    <n v="0"/>
    <n v="6000"/>
    <s v="YES"/>
    <m/>
    <n v="0"/>
    <s v="447561932905991YES"/>
    <n v="587"/>
    <x v="28"/>
    <n v="0"/>
  </r>
  <r>
    <x v="589"/>
    <s v="200 Birr Back"/>
    <n v="40036161"/>
    <s v="ORLOF 3"/>
    <s v="Affandi"/>
    <x v="1"/>
    <n v="1935"/>
    <n v="5987"/>
    <n v="35961"/>
    <n v="13"/>
    <n v="0"/>
    <n v="10"/>
    <n v="0"/>
    <n v="0"/>
    <n v="6000"/>
    <s v="YES"/>
    <m/>
    <n v="0"/>
    <s v="4475619331005990YES"/>
    <n v="588"/>
    <x v="28"/>
    <n v="0"/>
  </r>
  <r>
    <x v="590"/>
    <s v="200 Birr Back"/>
    <n v="40036161"/>
    <s v="ORLOF 3"/>
    <s v="Affandi"/>
    <x v="1"/>
    <n v="1936"/>
    <n v="5982"/>
    <n v="41943"/>
    <n v="12"/>
    <n v="0"/>
    <n v="1"/>
    <n v="0"/>
    <n v="0"/>
    <n v="6000"/>
    <s v="NO"/>
    <s v="Machine count not equal 6000"/>
    <n v="0"/>
    <s v="447561934105999YES"/>
    <n v="589"/>
    <x v="28"/>
    <n v="0"/>
  </r>
  <r>
    <x v="591"/>
    <s v="200 Birr Back"/>
    <n v="40036161"/>
    <s v="ORLOF 3"/>
    <s v="Affandi"/>
    <x v="1"/>
    <n v="1937"/>
    <n v="6001"/>
    <n v="47944"/>
    <n v="6"/>
    <m/>
    <n v="13"/>
    <n v="0"/>
    <n v="0"/>
    <n v="6000"/>
    <s v="NO"/>
    <s v="Machine count not equal 6000"/>
    <n v="0"/>
    <s v="4475619351305987YES"/>
    <n v="590"/>
    <x v="28"/>
    <n v="0"/>
  </r>
  <r>
    <x v="592"/>
    <s v="200 Birr Back"/>
    <n v="40036161"/>
    <s v="ORLOF 3"/>
    <s v="Affandi"/>
    <x v="1"/>
    <n v="1938"/>
    <n v="5999"/>
    <n v="53943"/>
    <n v="1"/>
    <n v="0"/>
    <n v="12"/>
    <n v="0"/>
    <n v="0"/>
    <n v="5994"/>
    <s v="YES"/>
    <m/>
    <n v="-6"/>
    <s v="4475619361205982NO"/>
    <n v="591"/>
    <x v="28"/>
    <n v="0"/>
  </r>
  <r>
    <x v="593"/>
    <s v="200 Birr Back"/>
    <n v="40036161"/>
    <s v="ORLOF 3"/>
    <s v="Affandi"/>
    <x v="1"/>
    <n v="1939"/>
    <n v="5991"/>
    <n v="59934"/>
    <n v="11"/>
    <n v="0"/>
    <n v="6"/>
    <n v="0"/>
    <n v="0"/>
    <n v="6007"/>
    <s v="NO"/>
    <n v="2"/>
    <n v="7"/>
    <s v="447561937606001NO"/>
    <n v="592"/>
    <x v="28"/>
    <n v="0"/>
  </r>
  <r>
    <x v="594"/>
    <s v="200 Birr Back"/>
    <n v="40036161"/>
    <s v="ORLOF 3"/>
    <s v="Affandi"/>
    <x v="1"/>
    <n v="1940"/>
    <n v="5996"/>
    <n v="65930"/>
    <n v="1"/>
    <m/>
    <n v="1"/>
    <n v="0"/>
    <n v="0"/>
    <n v="6000"/>
    <s v="NO"/>
    <n v="-3"/>
    <n v="0"/>
    <s v="447561938105999YES"/>
    <n v="593"/>
    <x v="28"/>
    <n v="0"/>
  </r>
  <r>
    <x v="595"/>
    <s v="200 Birr Back"/>
    <n v="40036161"/>
    <s v="ORLOF 3"/>
    <s v="Affandi"/>
    <x v="1"/>
    <n v="1941"/>
    <n v="5999"/>
    <n v="71929"/>
    <n v="1"/>
    <m/>
    <n v="11"/>
    <n v="0"/>
    <n v="0"/>
    <n v="6002"/>
    <s v="YES"/>
    <m/>
    <n v="2"/>
    <s v="4475619391105991NO"/>
    <n v="594"/>
    <x v="28"/>
    <n v="0"/>
  </r>
  <r>
    <x v="596"/>
    <s v="200 Birr Back"/>
    <n v="40036161"/>
    <s v="ORLOF 3"/>
    <s v="Affandi"/>
    <x v="1"/>
    <n v="1942"/>
    <n v="5992"/>
    <n v="77921"/>
    <n v="8"/>
    <m/>
    <n v="1"/>
    <n v="0"/>
    <n v="0"/>
    <n v="5997"/>
    <s v="YES"/>
    <m/>
    <n v="-3"/>
    <s v="447561940105996NO"/>
    <n v="595"/>
    <x v="28"/>
    <n v="0"/>
  </r>
  <r>
    <x v="597"/>
    <s v="200 Birr Back"/>
    <n v="40036161"/>
    <s v="ORLOF 3"/>
    <s v="Affandi"/>
    <x v="1"/>
    <n v="1943"/>
    <n v="5998"/>
    <n v="83919"/>
    <n v="2"/>
    <m/>
    <n v="1"/>
    <n v="0"/>
    <n v="0"/>
    <n v="6000"/>
    <s v="YES"/>
    <m/>
    <n v="0"/>
    <s v="447561941105999YES"/>
    <n v="596"/>
    <x v="28"/>
    <n v="0"/>
  </r>
  <r>
    <x v="598"/>
    <s v="200 Birr Back"/>
    <n v="40036161"/>
    <s v="ORLOF 3"/>
    <s v="Affandi"/>
    <x v="1"/>
    <n v="1944"/>
    <n v="6000"/>
    <n v="89919"/>
    <n v="0"/>
    <m/>
    <n v="8"/>
    <n v="0"/>
    <n v="0"/>
    <n v="6000"/>
    <s v="YES"/>
    <m/>
    <n v="0"/>
    <s v="447561942805992YES"/>
    <n v="597"/>
    <x v="28"/>
    <n v="0"/>
  </r>
  <r>
    <x v="599"/>
    <s v="200 Birr Back"/>
    <n v="40036161"/>
    <s v="ORLOF 3"/>
    <s v="AZRUL"/>
    <x v="0"/>
    <n v="1945"/>
    <n v="5990"/>
    <n v="5990"/>
    <n v="9"/>
    <m/>
    <n v="2"/>
    <n v="0"/>
    <n v="0"/>
    <n v="6000"/>
    <s v="NO"/>
    <s v="counting not equal during production"/>
    <n v="0"/>
    <s v="447561943205998YES"/>
    <n v="598"/>
    <x v="28"/>
    <n v="0"/>
  </r>
  <r>
    <x v="600"/>
    <s v="200 Birr Back"/>
    <n v="40036161"/>
    <s v="ORLOF 3"/>
    <s v="AZRUL"/>
    <x v="0"/>
    <n v="1946"/>
    <n v="5999"/>
    <n v="11989"/>
    <n v="1"/>
    <m/>
    <n v="0"/>
    <n v="0"/>
    <n v="0"/>
    <n v="6000"/>
    <s v="YES"/>
    <m/>
    <n v="0"/>
    <s v="447561944006000YES"/>
    <n v="599"/>
    <x v="28"/>
    <n v="0"/>
  </r>
  <r>
    <x v="601"/>
    <s v="200 Birr Back"/>
    <n v="40036161"/>
    <s v="ORLOF 3"/>
    <s v="AZRUL"/>
    <x v="0"/>
    <n v="1947"/>
    <n v="6000"/>
    <n v="17989"/>
    <n v="0"/>
    <m/>
    <n v="9"/>
    <n v="0"/>
    <n v="0"/>
    <n v="5999"/>
    <s v="YES"/>
    <m/>
    <n v="-1"/>
    <s v="447571945905990NO"/>
    <n v="600"/>
    <x v="29"/>
    <n v="0"/>
  </r>
  <r>
    <x v="602"/>
    <s v="200 Birr Back"/>
    <n v="40036161"/>
    <s v="ORLOF 3"/>
    <s v="AZRUL"/>
    <x v="0"/>
    <n v="1948"/>
    <n v="6000"/>
    <n v="23989"/>
    <n v="0"/>
    <m/>
    <n v="1"/>
    <n v="0"/>
    <n v="0"/>
    <n v="6000"/>
    <s v="YES"/>
    <m/>
    <n v="0"/>
    <s v="447571946105999YES"/>
    <n v="601"/>
    <x v="29"/>
    <n v="0"/>
  </r>
  <r>
    <x v="603"/>
    <s v="200 Birr Back"/>
    <n v="40036161"/>
    <s v="ORLOF 3"/>
    <s v="AZRUL"/>
    <x v="0"/>
    <n v="1949"/>
    <n v="5996"/>
    <n v="29985"/>
    <n v="4"/>
    <m/>
    <n v="0"/>
    <n v="0"/>
    <n v="0"/>
    <n v="6000"/>
    <s v="YES"/>
    <m/>
    <n v="0"/>
    <s v="447571947006000YES"/>
    <n v="602"/>
    <x v="29"/>
    <n v="0"/>
  </r>
  <r>
    <x v="604"/>
    <s v="200 Birr Back"/>
    <n v="40036161"/>
    <s v="ORLOF 3"/>
    <s v="AZRUL"/>
    <x v="0"/>
    <n v="1950"/>
    <n v="5992"/>
    <n v="35977"/>
    <n v="8"/>
    <n v="1"/>
    <n v="0"/>
    <n v="0"/>
    <n v="0"/>
    <n v="6000"/>
    <s v="YES"/>
    <s v="This column has been edited."/>
    <n v="0"/>
    <s v="447571948006000YES"/>
    <n v="603"/>
    <x v="29"/>
    <n v="0"/>
  </r>
  <r>
    <x v="605"/>
    <s v="200 Birr Back"/>
    <n v="40036161"/>
    <s v="ORLOF 3"/>
    <s v="AZRUL"/>
    <x v="0"/>
    <n v="1951"/>
    <n v="5801"/>
    <n v="41778"/>
    <n v="6"/>
    <m/>
    <n v="4"/>
    <n v="0"/>
    <n v="0"/>
    <n v="6000"/>
    <s v="NO"/>
    <s v="counter not equal 6000"/>
    <n v="0"/>
    <s v="447571949405996YES"/>
    <n v="604"/>
    <x v="29"/>
    <n v="0"/>
  </r>
  <r>
    <x v="606"/>
    <s v="200 Birr Back"/>
    <n v="40036161"/>
    <s v="ORLOF 3"/>
    <s v="AZRUL"/>
    <x v="0"/>
    <n v="1952"/>
    <n v="6000"/>
    <n v="47778"/>
    <m/>
    <m/>
    <n v="9"/>
    <n v="0"/>
    <n v="0"/>
    <n v="6000"/>
    <s v="YES"/>
    <m/>
    <n v="0"/>
    <s v="447571950805992YES"/>
    <n v="605"/>
    <x v="29"/>
    <n v="0"/>
  </r>
  <r>
    <x v="607"/>
    <s v="200 Birr Back"/>
    <n v="40036161"/>
    <s v="ORLOF 3"/>
    <s v="AZRUL"/>
    <x v="0"/>
    <n v="1953"/>
    <n v="5995"/>
    <n v="53773"/>
    <n v="5"/>
    <m/>
    <n v="6"/>
    <n v="0"/>
    <n v="0"/>
    <n v="5807"/>
    <s v="YES"/>
    <m/>
    <n v="-193"/>
    <s v="447571951605801NO"/>
    <n v="606"/>
    <x v="29"/>
    <n v="0"/>
  </r>
  <r>
    <x v="608"/>
    <s v="200 Birr Back"/>
    <n v="40036161"/>
    <s v="ORLOF 3"/>
    <s v="AZRUL"/>
    <x v="0"/>
    <n v="1954"/>
    <n v="5991"/>
    <n v="59764"/>
    <n v="9"/>
    <m/>
    <n v="0"/>
    <n v="0"/>
    <n v="0"/>
    <n v="6000"/>
    <s v="YES"/>
    <m/>
    <n v="0"/>
    <s v="44757195206000YES"/>
    <n v="607"/>
    <x v="29"/>
    <n v="0"/>
  </r>
  <r>
    <x v="609"/>
    <s v="200 Birr Back"/>
    <n v="40036161"/>
    <s v="ORLOF 3"/>
    <s v="AZRUL"/>
    <x v="0"/>
    <n v="1955"/>
    <n v="5950"/>
    <n v="65714"/>
    <n v="50"/>
    <m/>
    <n v="5"/>
    <n v="0"/>
    <n v="0"/>
    <n v="6000"/>
    <s v="YES"/>
    <m/>
    <n v="0"/>
    <s v="447571953505995YES"/>
    <n v="608"/>
    <x v="29"/>
    <n v="0"/>
  </r>
  <r>
    <x v="610"/>
    <s v="200 Birr Back"/>
    <n v="40036161"/>
    <s v="ORLOF 3"/>
    <s v="AZRUL"/>
    <x v="0"/>
    <n v="1956"/>
    <n v="5992"/>
    <n v="71706"/>
    <n v="8"/>
    <m/>
    <n v="9"/>
    <n v="0"/>
    <n v="0"/>
    <n v="6000"/>
    <s v="YES"/>
    <m/>
    <n v="0"/>
    <s v="447571954905991YES"/>
    <n v="609"/>
    <x v="29"/>
    <n v="0"/>
  </r>
  <r>
    <x v="611"/>
    <s v="200 Birr Back"/>
    <n v="40036161"/>
    <s v="ORLOF 3"/>
    <s v="Jamal"/>
    <x v="1"/>
    <n v="1957"/>
    <n v="5994"/>
    <n v="5994"/>
    <n v="6"/>
    <n v="0"/>
    <n v="50"/>
    <n v="0"/>
    <n v="0"/>
    <n v="6000"/>
    <s v="YES"/>
    <m/>
    <n v="0"/>
    <s v="4475719555005950YES"/>
    <n v="610"/>
    <x v="29"/>
    <n v="0"/>
  </r>
  <r>
    <x v="612"/>
    <s v="200 Birr Back"/>
    <n v="40036161"/>
    <s v="ORLOF 3"/>
    <s v="Jamal"/>
    <x v="1"/>
    <n v="1958"/>
    <n v="5999"/>
    <n v="11993"/>
    <n v="1"/>
    <n v="0"/>
    <n v="8"/>
    <n v="0"/>
    <n v="0"/>
    <n v="6000"/>
    <s v="YES"/>
    <m/>
    <n v="0"/>
    <s v="447571956805992YES"/>
    <n v="611"/>
    <x v="29"/>
    <n v="0"/>
  </r>
  <r>
    <x v="613"/>
    <s v="200 Birr Back"/>
    <n v="40036161"/>
    <s v="ORLOF 3"/>
    <s v="Jamal"/>
    <x v="1"/>
    <n v="1959"/>
    <n v="5988"/>
    <n v="17981"/>
    <n v="12"/>
    <n v="0"/>
    <n v="6"/>
    <n v="0"/>
    <n v="0"/>
    <n v="6000"/>
    <s v="YES"/>
    <m/>
    <n v="0"/>
    <s v="447571957605994YES"/>
    <n v="612"/>
    <x v="29"/>
    <n v="0"/>
  </r>
  <r>
    <x v="614"/>
    <s v="200 Birr Back"/>
    <n v="40036161"/>
    <s v="ORLOF 3"/>
    <s v="Jamal"/>
    <x v="1"/>
    <n v="1960"/>
    <n v="5998"/>
    <n v="23979"/>
    <n v="2"/>
    <n v="0"/>
    <n v="1"/>
    <n v="0"/>
    <n v="0"/>
    <n v="6000"/>
    <s v="YES"/>
    <m/>
    <n v="0"/>
    <s v="447571958105999YES"/>
    <n v="613"/>
    <x v="29"/>
    <n v="0"/>
  </r>
  <r>
    <x v="615"/>
    <s v="200 Birr Back"/>
    <n v="40036161"/>
    <s v="ORLOF 3"/>
    <s v="Jamal"/>
    <x v="1"/>
    <n v="1961"/>
    <n v="5990"/>
    <n v="29969"/>
    <n v="10"/>
    <n v="0"/>
    <n v="12"/>
    <n v="0"/>
    <n v="0"/>
    <n v="6000"/>
    <s v="YES"/>
    <m/>
    <n v="0"/>
    <s v="4475719591205988YES"/>
    <n v="614"/>
    <x v="29"/>
    <n v="0"/>
  </r>
  <r>
    <x v="616"/>
    <s v="200 Birr Back"/>
    <n v="40036161"/>
    <s v="ORLOF 3"/>
    <s v="Jamal"/>
    <x v="1"/>
    <n v="1962"/>
    <n v="5982"/>
    <n v="35951"/>
    <n v="18"/>
    <n v="1"/>
    <n v="2"/>
    <n v="0"/>
    <n v="0"/>
    <n v="6000"/>
    <s v="YES"/>
    <m/>
    <n v="0"/>
    <s v="447571960205998YES"/>
    <n v="615"/>
    <x v="29"/>
    <n v="0"/>
  </r>
  <r>
    <x v="617"/>
    <s v="200 Birr Back"/>
    <n v="40036161"/>
    <s v="ORLOF 3"/>
    <s v="Jamal"/>
    <x v="1"/>
    <n v="1963"/>
    <n v="5997"/>
    <n v="41948"/>
    <n v="3"/>
    <n v="0"/>
    <n v="10"/>
    <n v="0"/>
    <n v="0"/>
    <n v="6000"/>
    <s v="YES"/>
    <m/>
    <n v="0"/>
    <s v="4475719611005990YES"/>
    <n v="616"/>
    <x v="29"/>
    <n v="0"/>
  </r>
  <r>
    <x v="618"/>
    <s v="200 Birr Back"/>
    <n v="40036161"/>
    <s v="ORLOF 3"/>
    <s v="Jamal"/>
    <x v="1"/>
    <n v="1964"/>
    <n v="5992"/>
    <n v="47940"/>
    <n v="8"/>
    <n v="0"/>
    <n v="19"/>
    <n v="0"/>
    <n v="0"/>
    <n v="6000"/>
    <s v="YES"/>
    <m/>
    <n v="0"/>
    <s v="4475719621805982YES"/>
    <n v="617"/>
    <x v="29"/>
    <n v="0"/>
  </r>
  <r>
    <x v="619"/>
    <s v="200 Birr Back"/>
    <n v="40036161"/>
    <s v="ORLOF 3"/>
    <s v="Jamal"/>
    <x v="1"/>
    <n v="1965"/>
    <n v="5998"/>
    <n v="53938"/>
    <n v="2"/>
    <n v="0"/>
    <n v="3"/>
    <n v="0"/>
    <n v="0"/>
    <n v="6000"/>
    <s v="YES"/>
    <m/>
    <n v="0"/>
    <s v="447571963305997YES"/>
    <n v="618"/>
    <x v="29"/>
    <n v="0"/>
  </r>
  <r>
    <x v="620"/>
    <s v="200 Birr Back"/>
    <n v="40036161"/>
    <s v="ORLOF 3"/>
    <s v="shamil"/>
    <x v="0"/>
    <n v="1967"/>
    <n v="6000"/>
    <n v="6000"/>
    <n v="0"/>
    <n v="0"/>
    <n v="8"/>
    <n v="0"/>
    <n v="0"/>
    <n v="6000"/>
    <s v="YES"/>
    <m/>
    <n v="0"/>
    <s v="447571964805992YES"/>
    <n v="619"/>
    <x v="29"/>
    <n v="0"/>
  </r>
  <r>
    <x v="621"/>
    <s v="200 Birr Back"/>
    <n v="40036161"/>
    <s v="ORLOF 3"/>
    <s v="shamil"/>
    <x v="0"/>
    <n v="1968"/>
    <n v="5999"/>
    <n v="11999"/>
    <n v="1"/>
    <m/>
    <n v="2"/>
    <n v="0"/>
    <n v="0"/>
    <n v="6000"/>
    <s v="YES"/>
    <m/>
    <n v="0"/>
    <s v="447571965205998YES"/>
    <n v="620"/>
    <x v="29"/>
    <n v="0"/>
  </r>
  <r>
    <x v="622"/>
    <s v="200 Birr Back"/>
    <n v="40036161"/>
    <s v="ORLOF 3"/>
    <s v="shamil"/>
    <x v="0"/>
    <n v="1969"/>
    <n v="6000"/>
    <n v="17999"/>
    <n v="0"/>
    <m/>
    <n v="0"/>
    <n v="0"/>
    <n v="0"/>
    <n v="6000"/>
    <s v="YES"/>
    <m/>
    <n v="0"/>
    <s v="447581967006000YES"/>
    <n v="621"/>
    <x v="30"/>
    <n v="0"/>
  </r>
  <r>
    <x v="623"/>
    <s v="200 Birr Back"/>
    <n v="40036161"/>
    <s v="ORLOF 3"/>
    <s v="shamil"/>
    <x v="0"/>
    <n v="1970"/>
    <n v="5988"/>
    <n v="23987"/>
    <n v="12"/>
    <m/>
    <n v="1"/>
    <n v="0"/>
    <n v="0"/>
    <n v="6000"/>
    <s v="YES"/>
    <m/>
    <n v="0"/>
    <s v="447581968105999YES"/>
    <n v="622"/>
    <x v="30"/>
    <n v="0"/>
  </r>
  <r>
    <x v="624"/>
    <s v="200 Birr Back"/>
    <n v="40036161"/>
    <s v="ORLOF 3"/>
    <s v="shamil"/>
    <x v="0"/>
    <n v="1971"/>
    <n v="5998"/>
    <n v="29985"/>
    <n v="2"/>
    <m/>
    <n v="0"/>
    <n v="0"/>
    <n v="0"/>
    <n v="6000"/>
    <s v="YES"/>
    <m/>
    <n v="0"/>
    <s v="447581969006000YES"/>
    <n v="623"/>
    <x v="30"/>
    <n v="0"/>
  </r>
  <r>
    <x v="625"/>
    <s v="200 Birr Back"/>
    <n v="40036161"/>
    <s v="ORLOF 3"/>
    <s v="shamil"/>
    <x v="0"/>
    <n v="1972"/>
    <n v="5998"/>
    <n v="35983"/>
    <n v="3"/>
    <m/>
    <n v="12"/>
    <n v="0"/>
    <n v="0"/>
    <n v="6000"/>
    <s v="NO"/>
    <m/>
    <n v="0"/>
    <s v="4475819701205988YES"/>
    <n v="624"/>
    <x v="30"/>
    <n v="0"/>
  </r>
  <r>
    <x v="626"/>
    <s v="200 Birr Back"/>
    <n v="40036161"/>
    <s v="ORLOF 3"/>
    <s v="shamil"/>
    <x v="0"/>
    <n v="1973"/>
    <n v="5998"/>
    <n v="41981"/>
    <n v="2"/>
    <m/>
    <n v="2"/>
    <n v="0"/>
    <n v="0"/>
    <n v="6000"/>
    <s v="YES"/>
    <m/>
    <n v="0"/>
    <s v="447581971205998YES"/>
    <n v="625"/>
    <x v="30"/>
    <n v="0"/>
  </r>
  <r>
    <x v="627"/>
    <s v="200 Birr Back"/>
    <n v="40036161"/>
    <s v="ORLOF 3"/>
    <s v="shamil"/>
    <x v="0"/>
    <n v="1974"/>
    <n v="6000"/>
    <n v="47981"/>
    <n v="0"/>
    <m/>
    <n v="3"/>
    <n v="0"/>
    <n v="0"/>
    <n v="6001"/>
    <s v="YES"/>
    <m/>
    <n v="1"/>
    <s v="447581972305998NO"/>
    <n v="626"/>
    <x v="30"/>
    <n v="0"/>
  </r>
  <r>
    <x v="628"/>
    <s v="200 Birr Back"/>
    <n v="40036161"/>
    <s v="ORLOF 3"/>
    <s v="shamil"/>
    <x v="0"/>
    <n v="1975"/>
    <n v="5999"/>
    <n v="53980"/>
    <n v="1"/>
    <m/>
    <n v="2"/>
    <n v="0"/>
    <n v="0"/>
    <n v="6000"/>
    <s v="YES"/>
    <m/>
    <n v="0"/>
    <s v="447581973205998YES"/>
    <n v="627"/>
    <x v="30"/>
    <n v="0"/>
  </r>
  <r>
    <x v="629"/>
    <s v="200 Birr Back"/>
    <n v="40036161"/>
    <s v="ORLOF 3"/>
    <s v="shamil"/>
    <x v="0"/>
    <n v="1976"/>
    <n v="5996"/>
    <n v="59976"/>
    <n v="3"/>
    <m/>
    <n v="0"/>
    <n v="0"/>
    <n v="0"/>
    <n v="6000"/>
    <s v="NO"/>
    <s v="MINUS 1 SHEET"/>
    <n v="0"/>
    <s v="447581974006000YES"/>
    <n v="628"/>
    <x v="30"/>
    <n v="0"/>
  </r>
  <r>
    <x v="630"/>
    <s v="200 Birr Back"/>
    <n v="40036161"/>
    <s v="ORLOF 3"/>
    <s v="shamil"/>
    <x v="0"/>
    <n v="1977"/>
    <n v="5996"/>
    <n v="65972"/>
    <n v="4"/>
    <m/>
    <n v="1"/>
    <n v="0"/>
    <n v="0"/>
    <n v="6000"/>
    <s v="YES"/>
    <m/>
    <n v="0"/>
    <s v="447581975105999YES"/>
    <n v="629"/>
    <x v="30"/>
    <n v="0"/>
  </r>
  <r>
    <x v="631"/>
    <s v="200 Birr Back"/>
    <n v="40036161"/>
    <s v="ORLOF 3"/>
    <s v="shamil"/>
    <x v="0"/>
    <n v="1978"/>
    <n v="6000"/>
    <n v="71972"/>
    <m/>
    <m/>
    <n v="3"/>
    <n v="0"/>
    <n v="0"/>
    <n v="5999"/>
    <s v="YES"/>
    <m/>
    <n v="-1"/>
    <s v="447581976305996NO"/>
    <n v="630"/>
    <x v="30"/>
    <n v="0"/>
  </r>
  <r>
    <x v="632"/>
    <s v="200 Birr Back"/>
    <n v="40036161"/>
    <s v="ORLOF 3"/>
    <s v="Izzuddin"/>
    <x v="1"/>
    <n v="1979"/>
    <n v="5997"/>
    <n v="5997"/>
    <n v="3"/>
    <m/>
    <n v="4"/>
    <n v="0"/>
    <n v="0"/>
    <n v="6000"/>
    <s v="YES"/>
    <m/>
    <n v="0"/>
    <s v="447581977405996YES"/>
    <n v="631"/>
    <x v="30"/>
    <n v="0"/>
  </r>
  <r>
    <x v="633"/>
    <s v="200 Birr Back"/>
    <n v="40036161"/>
    <s v="ORLOF 3"/>
    <s v="Izzuddin"/>
    <x v="1"/>
    <n v="1980"/>
    <n v="6000"/>
    <n v="11997"/>
    <m/>
    <m/>
    <n v="0"/>
    <n v="0"/>
    <n v="0"/>
    <n v="6000"/>
    <s v="YES"/>
    <m/>
    <n v="0"/>
    <s v="44758197806000YES"/>
    <n v="632"/>
    <x v="30"/>
    <n v="0"/>
  </r>
  <r>
    <x v="634"/>
    <s v="200 Birr Back"/>
    <n v="40036161"/>
    <s v="ORLOF 3"/>
    <s v="Izzuddin"/>
    <x v="1"/>
    <n v="1981"/>
    <n v="5999"/>
    <n v="17996"/>
    <n v="1"/>
    <m/>
    <n v="3"/>
    <n v="0"/>
    <n v="0"/>
    <n v="6000"/>
    <s v="YES"/>
    <m/>
    <n v="0"/>
    <s v="447581979305997YES"/>
    <n v="633"/>
    <x v="30"/>
    <n v="0"/>
  </r>
  <r>
    <x v="635"/>
    <s v="200 Birr Back"/>
    <n v="40036161"/>
    <s v="ORLOF 3"/>
    <s v="Izzuddin"/>
    <x v="1"/>
    <n v="1982"/>
    <n v="5999"/>
    <n v="23995"/>
    <n v="1"/>
    <m/>
    <n v="0"/>
    <n v="0"/>
    <n v="0"/>
    <n v="6000"/>
    <s v="YES"/>
    <m/>
    <n v="0"/>
    <s v="44758198006000YES"/>
    <n v="634"/>
    <x v="30"/>
    <n v="0"/>
  </r>
  <r>
    <x v="636"/>
    <s v="200 Birr Back"/>
    <n v="40036161"/>
    <s v="ORLOF 3"/>
    <s v="Izzuddin"/>
    <x v="1"/>
    <n v="1983"/>
    <n v="5972"/>
    <n v="29967"/>
    <n v="28"/>
    <m/>
    <n v="1"/>
    <n v="0"/>
    <n v="0"/>
    <n v="6000"/>
    <s v="YES"/>
    <m/>
    <n v="0"/>
    <s v="447581981105999YES"/>
    <n v="635"/>
    <x v="30"/>
    <n v="0"/>
  </r>
  <r>
    <x v="637"/>
    <s v="200 Birr Back"/>
    <n v="40036161"/>
    <s v="ORLOF 3"/>
    <s v="Izzuddin"/>
    <x v="1"/>
    <n v="1984"/>
    <n v="5997"/>
    <n v="35964"/>
    <n v="2"/>
    <m/>
    <n v="1"/>
    <n v="0"/>
    <n v="0"/>
    <n v="6000"/>
    <s v="NO"/>
    <s v="Machine count not equal 6000"/>
    <n v="0"/>
    <s v="447581982105999YES"/>
    <n v="636"/>
    <x v="30"/>
    <n v="0"/>
  </r>
  <r>
    <x v="638"/>
    <s v="200 Birr Back"/>
    <n v="40036161"/>
    <s v="ORLOF 3"/>
    <s v="Izzuddin"/>
    <x v="1"/>
    <n v="1985"/>
    <n v="5991"/>
    <n v="41955"/>
    <n v="9"/>
    <m/>
    <n v="28"/>
    <n v="0"/>
    <n v="0"/>
    <n v="6000"/>
    <s v="YES"/>
    <m/>
    <n v="0"/>
    <s v="4475819832805972YES"/>
    <n v="637"/>
    <x v="30"/>
    <n v="0"/>
  </r>
  <r>
    <x v="639"/>
    <s v="200 Birr Back"/>
    <n v="40036161"/>
    <s v="ORLOF 3"/>
    <s v="Izzuddin"/>
    <x v="1"/>
    <n v="1986"/>
    <n v="5998"/>
    <n v="47953"/>
    <n v="2"/>
    <m/>
    <n v="2"/>
    <n v="0"/>
    <n v="0"/>
    <n v="5999"/>
    <s v="YES"/>
    <m/>
    <n v="-1"/>
    <s v="447581984205997NO"/>
    <n v="638"/>
    <x v="30"/>
    <n v="0"/>
  </r>
  <r>
    <x v="640"/>
    <s v="200 Birr Back"/>
    <n v="40036161"/>
    <s v="ORLOF 3"/>
    <s v="fariz"/>
    <x v="0"/>
    <n v="1987"/>
    <n v="5987"/>
    <n v="5987"/>
    <n v="13"/>
    <m/>
    <n v="9"/>
    <n v="0"/>
    <n v="165"/>
    <n v="6000"/>
    <s v="YES"/>
    <m/>
    <n v="0"/>
    <s v="447581985905991YES"/>
    <n v="639"/>
    <x v="30"/>
    <n v="0"/>
  </r>
  <r>
    <x v="641"/>
    <s v="200 Birr Back"/>
    <n v="40036161"/>
    <s v="ORLOF 3"/>
    <s v="fariz"/>
    <x v="0"/>
    <n v="1988"/>
    <n v="5992"/>
    <n v="11979"/>
    <n v="8"/>
    <m/>
    <n v="2"/>
    <n v="0"/>
    <n v="65"/>
    <n v="6000"/>
    <s v="YES"/>
    <m/>
    <n v="0"/>
    <s v="447581986205998YES"/>
    <n v="640"/>
    <x v="30"/>
    <n v="0"/>
  </r>
  <r>
    <x v="642"/>
    <s v="200 Birr Back"/>
    <n v="40036161"/>
    <s v="ORLOF 3"/>
    <s v="fariz"/>
    <x v="0"/>
    <n v="1989"/>
    <n v="5995"/>
    <n v="17974"/>
    <n v="5"/>
    <m/>
    <n v="13"/>
    <n v="0"/>
    <n v="90"/>
    <n v="6000"/>
    <s v="YES"/>
    <m/>
    <n v="0"/>
    <s v="447601987131655987YES"/>
    <n v="641"/>
    <x v="31"/>
    <n v="2.7559712710873558E-2"/>
  </r>
  <r>
    <x v="643"/>
    <s v="200 Birr Back"/>
    <n v="40036161"/>
    <s v="ORLOF 3"/>
    <s v="fariz"/>
    <x v="0"/>
    <n v="1990"/>
    <n v="5987"/>
    <n v="23961"/>
    <n v="13"/>
    <m/>
    <n v="8"/>
    <n v="0"/>
    <n v="100"/>
    <n v="6000"/>
    <s v="YES"/>
    <m/>
    <n v="0"/>
    <s v="4476019888655992YES"/>
    <n v="642"/>
    <x v="31"/>
    <n v="1.0847797062750334E-2"/>
  </r>
  <r>
    <x v="644"/>
    <s v="200 Birr Back"/>
    <n v="40036161"/>
    <s v="ORLOF 3"/>
    <s v="fariz"/>
    <x v="0"/>
    <n v="1991"/>
    <n v="5994"/>
    <n v="29955"/>
    <n v="6"/>
    <m/>
    <n v="5"/>
    <n v="0"/>
    <n v="230"/>
    <n v="6000"/>
    <s v="YES"/>
    <m/>
    <n v="0"/>
    <s v="4476019895905995YES"/>
    <n v="643"/>
    <x v="31"/>
    <n v="1.5012510425354461E-2"/>
  </r>
  <r>
    <x v="645"/>
    <s v="200 Birr Back"/>
    <n v="40036161"/>
    <s v="ORLOF 3"/>
    <s v="fariz"/>
    <x v="0"/>
    <n v="1992"/>
    <n v="5999"/>
    <n v="35954"/>
    <n v="1"/>
    <m/>
    <n v="13"/>
    <n v="0"/>
    <n v="160"/>
    <n v="6000"/>
    <s v="YES"/>
    <m/>
    <n v="0"/>
    <s v="447601990131005987YES"/>
    <n v="644"/>
    <x v="31"/>
    <n v="1.6702856188408218E-2"/>
  </r>
  <r>
    <x v="646"/>
    <s v="200 Birr Back"/>
    <n v="40036161"/>
    <s v="ORLOF 3"/>
    <s v="fariz"/>
    <x v="0"/>
    <n v="1993"/>
    <n v="5998"/>
    <n v="41952"/>
    <n v="2"/>
    <m/>
    <n v="6"/>
    <n v="0"/>
    <n v="231"/>
    <n v="6000"/>
    <s v="YES"/>
    <m/>
    <n v="0"/>
    <s v="44760199162305994YES"/>
    <n v="645"/>
    <x v="31"/>
    <n v="3.8371705038371708E-2"/>
  </r>
  <r>
    <x v="647"/>
    <s v="200 Birr Back"/>
    <n v="40036161"/>
    <s v="ORLOF 3"/>
    <s v="fariz"/>
    <x v="0"/>
    <n v="1994"/>
    <n v="6000"/>
    <n v="47952"/>
    <n v="0"/>
    <m/>
    <n v="1"/>
    <n v="0"/>
    <n v="219"/>
    <n v="6000"/>
    <s v="YES"/>
    <m/>
    <n v="0"/>
    <s v="44760199211605999YES"/>
    <n v="646"/>
    <x v="31"/>
    <n v="2.6671111851975328E-2"/>
  </r>
  <r>
    <x v="648"/>
    <s v="200 Birr Back"/>
    <n v="40036161"/>
    <s v="ORLOF 3"/>
    <s v="fariz"/>
    <x v="0"/>
    <n v="1995"/>
    <n v="5991"/>
    <n v="53943"/>
    <n v="9"/>
    <m/>
    <n v="2"/>
    <n v="0"/>
    <n v="215"/>
    <n v="6000"/>
    <s v="YES"/>
    <m/>
    <n v="0"/>
    <s v="44760199322315998YES"/>
    <n v="647"/>
    <x v="31"/>
    <n v="3.8512837612537515E-2"/>
  </r>
  <r>
    <x v="649"/>
    <s v="200 Birr Back"/>
    <n v="40036161"/>
    <s v="ORLOF 3"/>
    <s v="fariz"/>
    <x v="0"/>
    <n v="1996"/>
    <n v="5996"/>
    <n v="59939"/>
    <n v="4"/>
    <m/>
    <n v="0"/>
    <n v="0"/>
    <n v="145"/>
    <n v="6000"/>
    <s v="YES"/>
    <m/>
    <n v="0"/>
    <s v="44760199402196000YES"/>
    <n v="648"/>
    <x v="31"/>
    <n v="3.6499999999999998E-2"/>
  </r>
  <r>
    <x v="650"/>
    <s v="200 Birr Back"/>
    <n v="40036161"/>
    <s v="ORLOF 3"/>
    <s v="fariz"/>
    <x v="0"/>
    <n v="1997"/>
    <n v="6000"/>
    <n v="65939"/>
    <n v="0"/>
    <m/>
    <n v="9"/>
    <n v="0"/>
    <n v="111"/>
    <n v="6000"/>
    <s v="YES"/>
    <m/>
    <n v="0"/>
    <s v="44760199592155991YES"/>
    <n v="649"/>
    <x v="31"/>
    <n v="3.5887164079452513E-2"/>
  </r>
  <r>
    <x v="651"/>
    <s v="200 Birr Back"/>
    <n v="40036161"/>
    <s v="ORLOF 3"/>
    <s v="fariz"/>
    <x v="0"/>
    <n v="1998"/>
    <n v="6000"/>
    <n v="71939"/>
    <n v="0"/>
    <m/>
    <n v="4"/>
    <n v="0"/>
    <n v="269"/>
    <n v="6000"/>
    <s v="YES"/>
    <m/>
    <n v="0"/>
    <s v="44760199641455996YES"/>
    <n v="650"/>
    <x v="31"/>
    <n v="2.4182788525683788E-2"/>
  </r>
  <r>
    <x v="652"/>
    <s v="200 Birr Back"/>
    <n v="40036161"/>
    <s v="ORLOF 3"/>
    <s v="Setia"/>
    <x v="1"/>
    <n v="1999"/>
    <n v="-65939"/>
    <n v="6000"/>
    <n v="0"/>
    <m/>
    <n v="0"/>
    <n v="0"/>
    <n v="-1910"/>
    <n v="6000"/>
    <s v="NO"/>
    <m/>
    <n v="0"/>
    <s v="44760199701116000YES"/>
    <n v="651"/>
    <x v="31"/>
    <n v="1.8499999999999999E-2"/>
  </r>
  <r>
    <x v="653"/>
    <s v="200 Birr Back"/>
    <n v="40036161"/>
    <s v="ORLOF 3"/>
    <s v="Setia"/>
    <x v="1"/>
    <n v="1999"/>
    <n v="5999"/>
    <n v="5999"/>
    <n v="1"/>
    <m/>
    <n v="0"/>
    <n v="0"/>
    <n v="90"/>
    <n v="6000"/>
    <s v="YES"/>
    <m/>
    <n v="0"/>
    <s v="44760199802696000YES"/>
    <n v="652"/>
    <x v="31"/>
    <n v="4.4833333333333336E-2"/>
  </r>
  <r>
    <x v="654"/>
    <s v="200 Birr Back"/>
    <n v="40036161"/>
    <s v="ORLOF 3"/>
    <s v="Setia"/>
    <x v="1"/>
    <n v="2000"/>
    <n v="5999"/>
    <n v="5999"/>
    <n v="1"/>
    <m/>
    <n v="0"/>
    <n v="0"/>
    <n v="198"/>
    <n v="-65939"/>
    <s v="YES"/>
    <m/>
    <n v="-71939"/>
    <s v="4476019990-1910-65939NO"/>
    <n v="653"/>
    <x v="31"/>
    <s v="-"/>
  </r>
  <r>
    <x v="655"/>
    <s v="200 Birr Back"/>
    <n v="40036161"/>
    <s v="ORLOF 3"/>
    <s v="Setia"/>
    <x v="1"/>
    <n v="2001"/>
    <n v="5999"/>
    <n v="11998"/>
    <n v="1"/>
    <m/>
    <n v="1"/>
    <n v="0"/>
    <n v="140"/>
    <n v="6000"/>
    <s v="YES"/>
    <m/>
    <n v="0"/>
    <s v="4476019991905999YES"/>
    <n v="654"/>
    <x v="31"/>
    <n v="1.5002500416736123E-2"/>
  </r>
  <r>
    <x v="656"/>
    <s v="200 Birr Back"/>
    <n v="40036161"/>
    <s v="ORLOF 3"/>
    <s v="Setia"/>
    <x v="1"/>
    <n v="2002"/>
    <n v="5992"/>
    <n v="17990"/>
    <n v="8"/>
    <m/>
    <n v="1"/>
    <n v="0"/>
    <n v="134"/>
    <n v="6000"/>
    <s v="YES"/>
    <m/>
    <n v="0"/>
    <s v="44760200011985999YES"/>
    <n v="655"/>
    <x v="31"/>
    <n v="3.3005500916819468E-2"/>
  </r>
  <r>
    <x v="657"/>
    <s v="200 Birr Back"/>
    <n v="40036161"/>
    <s v="ORLOF 3"/>
    <s v="Setia"/>
    <x v="1"/>
    <n v="2003"/>
    <n v="5996"/>
    <n v="23986"/>
    <n v="4"/>
    <m/>
    <n v="1"/>
    <n v="0"/>
    <n v="186"/>
    <n v="6000"/>
    <s v="YES"/>
    <m/>
    <n v="0"/>
    <s v="44760200111405999YES"/>
    <n v="656"/>
    <x v="31"/>
    <n v="2.3337222870478413E-2"/>
  </r>
  <r>
    <x v="658"/>
    <s v="200 Birr Back"/>
    <n v="40036161"/>
    <s v="ORLOF 3"/>
    <s v="Setia"/>
    <x v="1"/>
    <n v="2004"/>
    <n v="5999"/>
    <n v="29985"/>
    <n v="1"/>
    <m/>
    <n v="8"/>
    <n v="0"/>
    <n v="177"/>
    <n v="6000"/>
    <s v="YES"/>
    <m/>
    <n v="0"/>
    <s v="44760200281345992YES"/>
    <n v="657"/>
    <x v="31"/>
    <n v="2.2363150867823766E-2"/>
  </r>
  <r>
    <x v="659"/>
    <s v="200 Birr Back"/>
    <n v="40036161"/>
    <s v="ORLOF 3"/>
    <s v="Setia"/>
    <x v="1"/>
    <n v="2005"/>
    <n v="5994"/>
    <n v="35979"/>
    <n v="6"/>
    <m/>
    <n v="4"/>
    <n v="0"/>
    <n v="80"/>
    <n v="6000"/>
    <s v="YES"/>
    <m/>
    <n v="0"/>
    <s v="44760200341865996YES"/>
    <n v="658"/>
    <x v="31"/>
    <n v="3.1020680453635756E-2"/>
  </r>
  <r>
    <x v="660"/>
    <s v="200 Birr Back"/>
    <n v="40036161"/>
    <s v="ORLOF 3"/>
    <s v="Setia"/>
    <x v="1"/>
    <n v="2006"/>
    <n v="5997"/>
    <n v="41976"/>
    <n v="3"/>
    <m/>
    <n v="1"/>
    <n v="0"/>
    <n v="162"/>
    <n v="6000"/>
    <s v="YES"/>
    <m/>
    <n v="0"/>
    <s v="44760200411775999YES"/>
    <n v="659"/>
    <x v="31"/>
    <n v="2.9504917486247707E-2"/>
  </r>
  <r>
    <x v="661"/>
    <s v="200 Birr Back"/>
    <n v="40036161"/>
    <s v="ORLOF 3"/>
    <s v="Setia"/>
    <x v="1"/>
    <n v="2007"/>
    <n v="6000"/>
    <n v="47976"/>
    <n v="0"/>
    <m/>
    <n v="6"/>
    <n v="0"/>
    <n v="74"/>
    <n v="6000"/>
    <s v="YES"/>
    <m/>
    <n v="0"/>
    <s v="4476020056805994YES"/>
    <n v="660"/>
    <x v="31"/>
    <n v="1.3346680013346679E-2"/>
  </r>
  <r>
    <x v="662"/>
    <s v="200 Birr Back"/>
    <n v="40036161"/>
    <s v="ORLOF 3"/>
    <s v="Setia"/>
    <x v="1"/>
    <n v="2008"/>
    <n v="5993"/>
    <n v="53969"/>
    <n v="7"/>
    <m/>
    <n v="3"/>
    <n v="0"/>
    <n v="101"/>
    <n v="6000"/>
    <s v="YES"/>
    <m/>
    <n v="0"/>
    <s v="44760200631625997YES"/>
    <n v="661"/>
    <x v="31"/>
    <n v="2.7013506753376687E-2"/>
  </r>
  <r>
    <x v="663"/>
    <s v="200 Birr Back"/>
    <n v="40036161"/>
    <s v="ORLOF 3"/>
    <s v="Setia"/>
    <x v="1"/>
    <n v="2009"/>
    <n v="5999"/>
    <n v="59968"/>
    <n v="1"/>
    <m/>
    <n v="0"/>
    <n v="0"/>
    <n v="143"/>
    <n v="6000"/>
    <s v="YES"/>
    <m/>
    <n v="0"/>
    <s v="4476020070746000YES"/>
    <n v="662"/>
    <x v="31"/>
    <n v="1.2333333333333333E-2"/>
  </r>
  <r>
    <x v="664"/>
    <s v="200 Birr Back"/>
    <n v="40036161"/>
    <s v="ORLOF 3"/>
    <s v="Setia"/>
    <x v="1"/>
    <n v="2010"/>
    <n v="5995"/>
    <n v="65963"/>
    <n v="5"/>
    <m/>
    <n v="7"/>
    <n v="0"/>
    <n v="92"/>
    <n v="6000"/>
    <s v="YES"/>
    <m/>
    <n v="0"/>
    <s v="44760200871015993YES"/>
    <n v="663"/>
    <x v="31"/>
    <n v="1.6852995161021192E-2"/>
  </r>
  <r>
    <x v="665"/>
    <s v="200 Birr Back"/>
    <n v="40036161"/>
    <s v="ORLOF 3"/>
    <s v="Setia"/>
    <x v="1"/>
    <n v="2011"/>
    <n v="5996"/>
    <n v="71959"/>
    <n v="4"/>
    <m/>
    <n v="1"/>
    <n v="0"/>
    <n v="118"/>
    <n v="6000"/>
    <s v="YES"/>
    <m/>
    <n v="0"/>
    <s v="44760200911435999YES"/>
    <n v="664"/>
    <x v="31"/>
    <n v="2.3837306217702952E-2"/>
  </r>
  <r>
    <x v="666"/>
    <s v="200 Birr Back"/>
    <n v="40036161"/>
    <s v="ORLOF 3"/>
    <s v="Setia"/>
    <x v="1"/>
    <n v="2012"/>
    <n v="5991"/>
    <n v="77950"/>
    <n v="9"/>
    <m/>
    <n v="5"/>
    <n v="0"/>
    <n v="169"/>
    <n v="6000"/>
    <s v="YES"/>
    <m/>
    <n v="0"/>
    <s v="4476020105925995YES"/>
    <n v="665"/>
    <x v="31"/>
    <n v="1.5346121768140117E-2"/>
  </r>
  <r>
    <x v="667"/>
    <s v="200 Birr Back"/>
    <n v="40036161"/>
    <s v="ORLOF 3"/>
    <s v="fariz"/>
    <x v="0"/>
    <n v="2013"/>
    <n v="5993"/>
    <n v="5993"/>
    <n v="7"/>
    <m/>
    <n v="4"/>
    <n v="0"/>
    <n v="132"/>
    <n v="6000"/>
    <s v="YES"/>
    <m/>
    <n v="0"/>
    <s v="44760201141185996YES"/>
    <n v="666"/>
    <x v="31"/>
    <n v="1.9679786524349565E-2"/>
  </r>
  <r>
    <x v="668"/>
    <s v="200 Birr Back"/>
    <n v="40036161"/>
    <s v="ORLOF 3"/>
    <s v="fariz"/>
    <x v="0"/>
    <n v="2014"/>
    <n v="6000"/>
    <n v="11993"/>
    <m/>
    <m/>
    <n v="9"/>
    <n v="0"/>
    <n v="198"/>
    <n v="6000"/>
    <s v="YES"/>
    <m/>
    <n v="0"/>
    <s v="44760201291695991YES"/>
    <n v="667"/>
    <x v="31"/>
    <n v="2.8208980136871974E-2"/>
  </r>
  <r>
    <x v="669"/>
    <s v="200 Birr Back"/>
    <n v="40036161"/>
    <s v="ORLOF 3"/>
    <s v="fariz"/>
    <x v="0"/>
    <n v="2015"/>
    <n v="5995"/>
    <n v="17988"/>
    <n v="5"/>
    <m/>
    <n v="7"/>
    <n v="0"/>
    <n v="110"/>
    <n v="6000"/>
    <s v="YES"/>
    <m/>
    <n v="0"/>
    <s v="44761201371325993YES"/>
    <n v="668"/>
    <x v="32"/>
    <n v="2.2025696646087101E-2"/>
  </r>
  <r>
    <x v="670"/>
    <s v="200 Birr Back"/>
    <n v="40036161"/>
    <s v="ORLOF 3"/>
    <s v="fariz"/>
    <x v="0"/>
    <n v="2016"/>
    <n v="5989"/>
    <n v="23977"/>
    <n v="11"/>
    <m/>
    <n v="0"/>
    <n v="0"/>
    <n v="130"/>
    <n v="6000"/>
    <s v="YES"/>
    <m/>
    <n v="0"/>
    <s v="4476120141986000YES"/>
    <n v="669"/>
    <x v="32"/>
    <n v="3.3000000000000002E-2"/>
  </r>
  <r>
    <x v="671"/>
    <s v="200 Birr Back"/>
    <n v="40036161"/>
    <s v="ORLOF 3"/>
    <s v="fariz"/>
    <x v="0"/>
    <n v="2017"/>
    <n v="5998"/>
    <n v="29975"/>
    <n v="2"/>
    <m/>
    <n v="5"/>
    <n v="0"/>
    <n v="30"/>
    <n v="6000"/>
    <s v="YES"/>
    <m/>
    <n v="0"/>
    <s v="44761201551105995YES"/>
    <n v="670"/>
    <x v="32"/>
    <n v="1.834862385321101E-2"/>
  </r>
  <r>
    <x v="672"/>
    <s v="200 Birr Back"/>
    <n v="40036161"/>
    <s v="ORLOF 3"/>
    <s v="fariz"/>
    <x v="0"/>
    <n v="2018"/>
    <n v="5991"/>
    <n v="35966"/>
    <n v="9"/>
    <m/>
    <n v="11"/>
    <n v="0"/>
    <n v="27"/>
    <n v="6000"/>
    <s v="YES"/>
    <m/>
    <n v="0"/>
    <s v="447612016111305989YES"/>
    <n v="671"/>
    <x v="32"/>
    <n v="2.1706461846718986E-2"/>
  </r>
  <r>
    <x v="673"/>
    <s v="200 Birr Back"/>
    <n v="40036161"/>
    <s v="ORLOF 3"/>
    <s v="fariz"/>
    <x v="0"/>
    <n v="2019"/>
    <n v="5997"/>
    <n v="41963"/>
    <n v="3"/>
    <m/>
    <n v="2"/>
    <n v="0"/>
    <n v="43"/>
    <n v="6000"/>
    <s v="YES"/>
    <m/>
    <n v="0"/>
    <s v="4476120172305998YES"/>
    <n v="672"/>
    <x v="32"/>
    <n v="5.0016672224074687E-3"/>
  </r>
  <r>
    <x v="674"/>
    <s v="200 Birr Back"/>
    <n v="40036161"/>
    <s v="ORLOF 3"/>
    <s v="fariz"/>
    <x v="0"/>
    <n v="2020"/>
    <n v="5981"/>
    <n v="47944"/>
    <n v="19"/>
    <m/>
    <n v="9"/>
    <n v="0"/>
    <n v="15"/>
    <n v="6000"/>
    <s v="YES"/>
    <m/>
    <n v="0"/>
    <s v="4476120189275991YES"/>
    <n v="673"/>
    <x v="32"/>
    <n v="4.5067601402103159E-3"/>
  </r>
  <r>
    <x v="675"/>
    <s v="200 Birr Back"/>
    <n v="40036161"/>
    <s v="ORLOF 3"/>
    <s v="fariz"/>
    <x v="0"/>
    <n v="2021"/>
    <n v="5999"/>
    <n v="53943"/>
    <n v="1"/>
    <m/>
    <n v="3"/>
    <n v="0"/>
    <n v="10"/>
    <n v="6000"/>
    <s v="YES"/>
    <m/>
    <n v="0"/>
    <s v="4476120193435997YES"/>
    <n v="674"/>
    <x v="32"/>
    <n v="7.1702517925629483E-3"/>
  </r>
  <r>
    <x v="676"/>
    <s v="200 Birr Back"/>
    <n v="40036161"/>
    <s v="ORLOF 3"/>
    <s v="fariz"/>
    <x v="0"/>
    <n v="2022"/>
    <n v="5994"/>
    <n v="59937"/>
    <n v="6"/>
    <m/>
    <n v="19"/>
    <n v="0"/>
    <n v="7"/>
    <n v="6000"/>
    <s v="YES"/>
    <m/>
    <n v="0"/>
    <s v="44761202019155981YES"/>
    <n v="675"/>
    <x v="32"/>
    <n v="2.5079418157498744E-3"/>
  </r>
  <r>
    <x v="677"/>
    <s v="200 Birr Back"/>
    <n v="40036161"/>
    <s v="ORLOF 3"/>
    <s v="fariz"/>
    <x v="0"/>
    <n v="2023"/>
    <n v="5998"/>
    <n v="65935"/>
    <n v="2"/>
    <m/>
    <n v="1"/>
    <n v="0"/>
    <n v="20"/>
    <n v="6000"/>
    <s v="YES"/>
    <m/>
    <n v="0"/>
    <s v="4476120211105999YES"/>
    <n v="676"/>
    <x v="32"/>
    <n v="1.666944490748458E-3"/>
  </r>
  <r>
    <x v="678"/>
    <s v="200 Birr Back"/>
    <n v="40036161"/>
    <s v="ORLOF 3"/>
    <s v="fariz"/>
    <x v="0"/>
    <n v="2024"/>
    <n v="6000"/>
    <n v="71935"/>
    <m/>
    <m/>
    <n v="6"/>
    <n v="0"/>
    <n v="38"/>
    <n v="6000"/>
    <s v="YES"/>
    <s v="This column has been edited."/>
    <n v="0"/>
    <s v="447612022675994YES"/>
    <n v="677"/>
    <x v="32"/>
    <n v="1.1678345011678344E-3"/>
  </r>
  <r>
    <x v="679"/>
    <s v="200 Birr Back"/>
    <n v="40036161"/>
    <s v="ORLOF 3"/>
    <s v="fariz"/>
    <x v="0"/>
    <n v="2025"/>
    <n v="5994"/>
    <n v="77929"/>
    <n v="6"/>
    <m/>
    <n v="2"/>
    <n v="0"/>
    <n v="-8"/>
    <n v="6000"/>
    <s v="YES"/>
    <m/>
    <n v="0"/>
    <s v="4476120232205998YES"/>
    <n v="678"/>
    <x v="32"/>
    <n v="3.3344448149383128E-3"/>
  </r>
  <r>
    <x v="680"/>
    <s v="200 Birr Back"/>
    <n v="40036161"/>
    <s v="ORLOF 3"/>
    <s v="fariz"/>
    <x v="0"/>
    <n v="2026"/>
    <n v="5976"/>
    <n v="83905"/>
    <n v="24"/>
    <m/>
    <n v="0"/>
    <n v="0"/>
    <n v="20"/>
    <n v="6000"/>
    <s v="YES"/>
    <m/>
    <n v="0"/>
    <s v="447612024386000YES"/>
    <n v="679"/>
    <x v="32"/>
    <n v="6.3333333333333332E-3"/>
  </r>
  <r>
    <x v="681"/>
    <s v="200 Birr Back"/>
    <n v="40036161"/>
    <s v="ORLOF 3"/>
    <s v="Setia"/>
    <x v="1"/>
    <n v="2027"/>
    <n v="5999"/>
    <n v="5999"/>
    <n v="1"/>
    <m/>
    <n v="6"/>
    <n v="0"/>
    <n v="10"/>
    <n v="6000"/>
    <s v="YES"/>
    <m/>
    <n v="0"/>
    <s v="4476120256-85994YES"/>
    <n v="680"/>
    <x v="32"/>
    <s v="-"/>
  </r>
  <r>
    <x v="682"/>
    <s v="200 Birr Back"/>
    <n v="40036161"/>
    <s v="ORLOF 3"/>
    <s v="Setia"/>
    <x v="1"/>
    <n v="2028"/>
    <n v="5999"/>
    <n v="11998"/>
    <n v="1"/>
    <m/>
    <n v="24"/>
    <n v="0"/>
    <n v="9"/>
    <n v="6000"/>
    <s v="YES"/>
    <s v="This column has been edited."/>
    <n v="0"/>
    <s v="44761202624205976YES"/>
    <n v="681"/>
    <x v="32"/>
    <n v="3.3467202141900937E-3"/>
  </r>
  <r>
    <x v="683"/>
    <s v="200 Birr Back"/>
    <n v="40036161"/>
    <s v="ORLOF 3"/>
    <s v="Setia"/>
    <x v="1"/>
    <n v="2029"/>
    <n v="6000"/>
    <n v="17998"/>
    <n v="0"/>
    <m/>
    <n v="1"/>
    <n v="0"/>
    <n v="17"/>
    <n v="6000"/>
    <s v="YES"/>
    <m/>
    <n v="0"/>
    <s v="4476120271105999YES"/>
    <n v="682"/>
    <x v="32"/>
    <n v="1.666944490748458E-3"/>
  </r>
  <r>
    <x v="684"/>
    <s v="200 Birr Back"/>
    <n v="40036161"/>
    <s v="ORLOF 3"/>
    <s v="Setia"/>
    <x v="1"/>
    <n v="2030"/>
    <n v="6000"/>
    <n v="23998"/>
    <n v="0"/>
    <m/>
    <n v="1"/>
    <n v="0"/>
    <n v="44"/>
    <n v="6000"/>
    <s v="YES"/>
    <m/>
    <n v="0"/>
    <s v="447612028195999YES"/>
    <n v="683"/>
    <x v="32"/>
    <n v="1.5002500416736123E-3"/>
  </r>
  <r>
    <x v="685"/>
    <s v="200 Birr Back"/>
    <n v="40036161"/>
    <s v="ORLOF 3"/>
    <s v="Setia"/>
    <x v="1"/>
    <n v="2031"/>
    <n v="6000"/>
    <n v="29998"/>
    <n v="0"/>
    <m/>
    <n v="0"/>
    <n v="0"/>
    <n v="30"/>
    <n v="6000"/>
    <s v="YES"/>
    <m/>
    <n v="0"/>
    <s v="4476120290176000YES"/>
    <n v="684"/>
    <x v="32"/>
    <n v="2.8333333333333335E-3"/>
  </r>
  <r>
    <x v="686"/>
    <s v="200 Birr Back"/>
    <n v="40036161"/>
    <s v="ORLOF 3"/>
    <s v="Setia"/>
    <x v="1"/>
    <n v="2032"/>
    <n v="5996"/>
    <n v="35994"/>
    <n v="4"/>
    <m/>
    <n v="0"/>
    <n v="0"/>
    <n v="30"/>
    <n v="6000"/>
    <s v="YES"/>
    <m/>
    <n v="0"/>
    <s v="4476120300446000YES"/>
    <n v="685"/>
    <x v="32"/>
    <n v="7.3333333333333332E-3"/>
  </r>
  <r>
    <x v="687"/>
    <s v="200 Birr Back"/>
    <n v="40036161"/>
    <s v="ORLOF 3"/>
    <s v="Setia"/>
    <x v="1"/>
    <n v="2033"/>
    <n v="5999"/>
    <n v="41993"/>
    <n v="1"/>
    <m/>
    <n v="0"/>
    <n v="0"/>
    <n v="28"/>
    <n v="6000"/>
    <s v="YES"/>
    <m/>
    <n v="0"/>
    <s v="4476120310306000YES"/>
    <n v="686"/>
    <x v="32"/>
    <n v="5.0000000000000001E-3"/>
  </r>
  <r>
    <x v="688"/>
    <s v="200 Birr Back"/>
    <n v="40036161"/>
    <s v="ORLOF 3"/>
    <s v="Setia"/>
    <x v="1"/>
    <n v="2034"/>
    <n v="5994"/>
    <n v="47987"/>
    <n v="6"/>
    <m/>
    <n v="4"/>
    <n v="0"/>
    <n v="21"/>
    <n v="6000"/>
    <s v="YES"/>
    <m/>
    <n v="0"/>
    <s v="4476120324305996YES"/>
    <n v="687"/>
    <x v="32"/>
    <n v="5.0033355570380253E-3"/>
  </r>
  <r>
    <x v="689"/>
    <s v="200 Birr Back"/>
    <n v="40036161"/>
    <s v="ORLOF 3"/>
    <s v="Setia"/>
    <x v="1"/>
    <n v="2035"/>
    <n v="5985"/>
    <n v="53972"/>
    <n v="15"/>
    <m/>
    <n v="1"/>
    <n v="0"/>
    <n v="26"/>
    <n v="6000"/>
    <s v="YES"/>
    <m/>
    <n v="0"/>
    <s v="4476120331285999YES"/>
    <n v="688"/>
    <x v="32"/>
    <n v="4.6674445740956822E-3"/>
  </r>
  <r>
    <x v="690"/>
    <s v="200 Birr Back"/>
    <n v="40036161"/>
    <s v="ORLOF 3"/>
    <s v="Setia"/>
    <x v="1"/>
    <n v="2036"/>
    <n v="5994"/>
    <n v="59966"/>
    <n v="6"/>
    <m/>
    <n v="6"/>
    <n v="0"/>
    <n v="19"/>
    <n v="6000"/>
    <s v="YES"/>
    <m/>
    <n v="0"/>
    <s v="4476120346215994YES"/>
    <n v="689"/>
    <x v="32"/>
    <n v="3.5035035035035035E-3"/>
  </r>
  <r>
    <x v="691"/>
    <s v="200 Birr Back"/>
    <n v="40036161"/>
    <s v="ORLOF 3"/>
    <s v="Setia"/>
    <x v="1"/>
    <n v="2037"/>
    <n v="5999"/>
    <n v="65965"/>
    <n v="1"/>
    <m/>
    <n v="15"/>
    <n v="0"/>
    <n v="22"/>
    <n v="6000"/>
    <s v="YES"/>
    <m/>
    <n v="0"/>
    <s v="44761203515265985YES"/>
    <n v="690"/>
    <x v="32"/>
    <n v="4.344193817878028E-3"/>
  </r>
  <r>
    <x v="692"/>
    <s v="200 Birr Back"/>
    <n v="40036161"/>
    <s v="ORLOF 3"/>
    <s v="Setia"/>
    <x v="1"/>
    <n v="2038"/>
    <n v="6000"/>
    <n v="71965"/>
    <n v="0"/>
    <m/>
    <n v="6"/>
    <n v="0"/>
    <n v="20"/>
    <n v="6000"/>
    <s v="YES"/>
    <m/>
    <n v="0"/>
    <s v="4476120366195994YES"/>
    <n v="691"/>
    <x v="32"/>
    <n v="3.1698365031698366E-3"/>
  </r>
  <r>
    <x v="693"/>
    <s v="200 Birr Back"/>
    <n v="40036161"/>
    <s v="ORLOF 3"/>
    <s v="Setia"/>
    <x v="1"/>
    <n v="2039"/>
    <n v="5998"/>
    <n v="77963"/>
    <n v="2"/>
    <m/>
    <n v="1"/>
    <n v="0"/>
    <n v="23"/>
    <n v="6000"/>
    <s v="YES"/>
    <m/>
    <n v="0"/>
    <s v="4476120371225999YES"/>
    <n v="692"/>
    <x v="32"/>
    <n v="3.6672778796466078E-3"/>
  </r>
  <r>
    <x v="694"/>
    <s v="200 Birr Back"/>
    <n v="40036161"/>
    <s v="ORLOF 3"/>
    <s v="Setia"/>
    <x v="1"/>
    <n v="2040"/>
    <n v="5997"/>
    <n v="83960"/>
    <n v="3"/>
    <m/>
    <n v="0"/>
    <n v="0"/>
    <n v="52"/>
    <n v="6000"/>
    <s v="YES"/>
    <m/>
    <n v="0"/>
    <s v="4476120380206000YES"/>
    <n v="693"/>
    <x v="32"/>
    <n v="3.3333333333333335E-3"/>
  </r>
  <r>
    <x v="695"/>
    <s v="200 Birr Back"/>
    <n v="40036161"/>
    <s v="ORLOF 3"/>
    <s v="fariz"/>
    <x v="0"/>
    <n v="2041"/>
    <n v="5990"/>
    <n v="5990"/>
    <n v="10"/>
    <m/>
    <n v="2"/>
    <n v="0"/>
    <n v="30"/>
    <n v="6000"/>
    <s v="YES"/>
    <m/>
    <n v="0"/>
    <s v="4476120392235998YES"/>
    <n v="694"/>
    <x v="32"/>
    <n v="3.8346115371790598E-3"/>
  </r>
  <r>
    <x v="696"/>
    <s v="200 Birr Back"/>
    <n v="40036161"/>
    <s v="ORLOF 3"/>
    <s v="fariz"/>
    <x v="0"/>
    <n v="2042"/>
    <n v="6000"/>
    <n v="11990"/>
    <m/>
    <m/>
    <n v="3"/>
    <n v="0"/>
    <n v="40"/>
    <n v="6000"/>
    <s v="YES"/>
    <m/>
    <n v="0"/>
    <s v="4476120403525997YES"/>
    <n v="695"/>
    <x v="32"/>
    <n v="8.6710021677505415E-3"/>
  </r>
  <r>
    <x v="697"/>
    <s v="200 Birr Back"/>
    <n v="40036161"/>
    <s v="ORLOF 3"/>
    <s v="fariz"/>
    <x v="0"/>
    <n v="2043"/>
    <n v="5992"/>
    <n v="17982"/>
    <n v="8"/>
    <m/>
    <n v="10"/>
    <n v="0"/>
    <n v="80"/>
    <n v="6000"/>
    <s v="YES"/>
    <m/>
    <n v="0"/>
    <s v="44762204110305990YES"/>
    <n v="696"/>
    <x v="33"/>
    <n v="5.008347245409015E-3"/>
  </r>
  <r>
    <x v="698"/>
    <s v="200 Birr Back"/>
    <n v="40036161"/>
    <s v="ORLOF 3"/>
    <s v="fariz"/>
    <x v="0"/>
    <n v="2044"/>
    <n v="5990"/>
    <n v="23972"/>
    <n v="10"/>
    <m/>
    <n v="0"/>
    <n v="0"/>
    <n v="63"/>
    <n v="6000"/>
    <s v="YES"/>
    <m/>
    <n v="0"/>
    <s v="447622042406000YES"/>
    <n v="697"/>
    <x v="33"/>
    <n v="6.6666666666666671E-3"/>
  </r>
  <r>
    <x v="699"/>
    <s v="200 Birr Back"/>
    <n v="40036161"/>
    <s v="ORLOF 3"/>
    <s v="fariz"/>
    <x v="0"/>
    <n v="2045"/>
    <n v="5995"/>
    <n v="29967"/>
    <n v="5"/>
    <m/>
    <n v="8"/>
    <n v="0"/>
    <n v="111"/>
    <n v="6000"/>
    <s v="YES"/>
    <m/>
    <n v="0"/>
    <s v="4476220438805992YES"/>
    <n v="698"/>
    <x v="33"/>
    <n v="1.335113484646195E-2"/>
  </r>
  <r>
    <x v="700"/>
    <s v="200 Birr Back"/>
    <n v="40036161"/>
    <s v="ORLOF 3"/>
    <s v="fariz"/>
    <x v="0"/>
    <n v="2046"/>
    <n v="5996"/>
    <n v="35963"/>
    <n v="4"/>
    <m/>
    <n v="10"/>
    <n v="0"/>
    <n v="41"/>
    <n v="6000"/>
    <s v="YES"/>
    <m/>
    <n v="0"/>
    <s v="44762204410635990YES"/>
    <n v="699"/>
    <x v="33"/>
    <n v="1.0517529215358931E-2"/>
  </r>
  <r>
    <x v="701"/>
    <s v="200 Birr Back"/>
    <n v="40036161"/>
    <s v="ORLOF 3"/>
    <s v="fariz"/>
    <x v="0"/>
    <n v="2047"/>
    <n v="5998"/>
    <n v="41961"/>
    <n v="2"/>
    <m/>
    <n v="5"/>
    <n v="0"/>
    <n v="61"/>
    <n v="6000"/>
    <s v="YES"/>
    <m/>
    <n v="0"/>
    <s v="44762204551115995YES"/>
    <n v="700"/>
    <x v="33"/>
    <n v="1.8515429524603836E-2"/>
  </r>
  <r>
    <x v="702"/>
    <s v="200 Birr Back"/>
    <n v="40036161"/>
    <s v="ORLOF 3"/>
    <s v="fariz"/>
    <x v="0"/>
    <n v="2048"/>
    <n v="5985"/>
    <n v="47946"/>
    <n v="15"/>
    <m/>
    <n v="4"/>
    <n v="0"/>
    <n v="109"/>
    <n v="6000"/>
    <s v="YES"/>
    <m/>
    <n v="0"/>
    <s v="4476220464415996YES"/>
    <n v="701"/>
    <x v="33"/>
    <n v="6.8378919279519683E-3"/>
  </r>
  <r>
    <x v="703"/>
    <s v="200 Birr Back"/>
    <n v="40036161"/>
    <s v="ORLOF 3"/>
    <s v="fariz"/>
    <x v="0"/>
    <n v="2049"/>
    <n v="5988"/>
    <n v="53934"/>
    <n v="12"/>
    <m/>
    <n v="2"/>
    <n v="0"/>
    <n v="140"/>
    <n v="6000"/>
    <s v="YES"/>
    <m/>
    <n v="0"/>
    <s v="4476220472615998YES"/>
    <n v="702"/>
    <x v="33"/>
    <n v="1.0170056685561854E-2"/>
  </r>
  <r>
    <x v="704"/>
    <s v="200 Birr Back"/>
    <n v="40036161"/>
    <s v="ORLOF 3"/>
    <s v="fariz"/>
    <x v="0"/>
    <n v="2050"/>
    <n v="6000"/>
    <n v="59934"/>
    <m/>
    <m/>
    <n v="15"/>
    <n v="0"/>
    <n v="465"/>
    <n v="6000"/>
    <s v="YES"/>
    <m/>
    <n v="0"/>
    <s v="447622048151095985YES"/>
    <n v="703"/>
    <x v="33"/>
    <n v="1.8212197159565579E-2"/>
  </r>
  <r>
    <x v="705"/>
    <s v="200 Birr Back"/>
    <n v="40036161"/>
    <s v="ORLOF 3"/>
    <s v="fariz"/>
    <x v="0"/>
    <n v="2051"/>
    <n v="5988"/>
    <n v="65922"/>
    <n v="11"/>
    <m/>
    <n v="12"/>
    <n v="0"/>
    <n v="55"/>
    <n v="6000"/>
    <s v="NO"/>
    <s v="This column has been edited."/>
    <n v="0"/>
    <s v="447622049121405988YES"/>
    <n v="704"/>
    <x v="33"/>
    <n v="2.3380093520374082E-2"/>
  </r>
  <r>
    <x v="706"/>
    <s v="200 Birr Back"/>
    <n v="40036161"/>
    <s v="ORLOF 3"/>
    <s v="fariz"/>
    <x v="0"/>
    <n v="2052"/>
    <n v="5999"/>
    <n v="71921"/>
    <n v="1"/>
    <m/>
    <n v="0"/>
    <n v="0"/>
    <n v="120"/>
    <n v="6000"/>
    <s v="YES"/>
    <m/>
    <n v="0"/>
    <s v="4476220504656000YES"/>
    <n v="705"/>
    <x v="33"/>
    <n v="7.7499999999999999E-2"/>
  </r>
  <r>
    <x v="707"/>
    <s v="200 Birr Back"/>
    <n v="40036161"/>
    <s v="ORLOF 3"/>
    <s v="fariz"/>
    <x v="0"/>
    <n v="2053"/>
    <n v="5979"/>
    <n v="77900"/>
    <n v="21"/>
    <m/>
    <n v="11"/>
    <n v="0"/>
    <n v="95"/>
    <n v="5999"/>
    <s v="YES"/>
    <m/>
    <n v="-1"/>
    <s v="44762205111555988NO"/>
    <n v="706"/>
    <x v="33"/>
    <n v="9.1850367401469599E-3"/>
  </r>
  <r>
    <x v="708"/>
    <s v="200 Birr Back"/>
    <n v="40036161"/>
    <s v="ORLOF 3"/>
    <s v="fariz"/>
    <x v="0"/>
    <n v="2054"/>
    <n v="5999"/>
    <n v="83899"/>
    <n v="1"/>
    <m/>
    <n v="1"/>
    <n v="0"/>
    <n v="-1410"/>
    <n v="6000"/>
    <s v="YES"/>
    <m/>
    <n v="0"/>
    <s v="44762205211205999YES"/>
    <n v="707"/>
    <x v="33"/>
    <n v="2.0003333888981498E-2"/>
  </r>
  <r>
    <x v="709"/>
    <s v="200 Birr Back"/>
    <n v="40036161"/>
    <s v="ORLOF 3"/>
    <s v="fariz"/>
    <x v="0"/>
    <n v="2055"/>
    <n v="5992"/>
    <n v="89891"/>
    <n v="8"/>
    <m/>
    <n v="21"/>
    <n v="0"/>
    <n v="-1410"/>
    <n v="6000"/>
    <s v="YES"/>
    <m/>
    <n v="0"/>
    <s v="44762205321955979YES"/>
    <n v="708"/>
    <x v="33"/>
    <n v="1.5888944639571835E-2"/>
  </r>
  <r>
    <x v="710"/>
    <s v="200 Birr Back"/>
    <n v="40036161"/>
    <s v="ORLOF 3"/>
    <s v="AFFENDI"/>
    <x v="0"/>
    <n v="2056"/>
    <n v="6000"/>
    <n v="6000"/>
    <n v="0"/>
    <m/>
    <n v="1"/>
    <n v="0"/>
    <n v="201"/>
    <n v="6000"/>
    <s v="YES"/>
    <m/>
    <n v="0"/>
    <s v="4476220541-14105999YES"/>
    <n v="709"/>
    <x v="33"/>
    <s v="-"/>
  </r>
  <r>
    <x v="711"/>
    <s v="200 Birr Back"/>
    <n v="40036161"/>
    <s v="ORLOF 3"/>
    <s v="AFFENDI"/>
    <x v="1"/>
    <n v="2057"/>
    <n v="6000"/>
    <n v="12000"/>
    <n v="0"/>
    <m/>
    <n v="8"/>
    <n v="0"/>
    <n v="-201"/>
    <n v="6000"/>
    <s v="YES"/>
    <m/>
    <n v="0"/>
    <s v="4476220558-14105992YES"/>
    <n v="710"/>
    <x v="33"/>
    <s v="-"/>
  </r>
  <r>
    <x v="712"/>
    <s v="200 Birr Back"/>
    <n v="40036161"/>
    <s v="ORLOF 3"/>
    <s v="AFFENDI"/>
    <x v="1"/>
    <n v="2058"/>
    <n v="5989"/>
    <n v="17989"/>
    <n v="10"/>
    <m/>
    <n v="0"/>
    <n v="0"/>
    <n v="218"/>
    <n v="6000"/>
    <s v="NO"/>
    <s v="Machine count not equal 6000"/>
    <n v="0"/>
    <s v="44762205602016000YES"/>
    <n v="711"/>
    <x v="33"/>
    <n v="3.3500000000000002E-2"/>
  </r>
  <r>
    <x v="713"/>
    <s v="200 Birr Back"/>
    <n v="40036161"/>
    <s v="ORLOF 3"/>
    <s v="AFFENDI"/>
    <x v="1"/>
    <n v="2059"/>
    <n v="6001"/>
    <n v="23990"/>
    <n v="0"/>
    <m/>
    <n v="0"/>
    <n v="0"/>
    <n v="79"/>
    <n v="6000"/>
    <s v="NO"/>
    <s v="Machine count not equal 6000"/>
    <n v="0"/>
    <s v="4476220570-2016000YES"/>
    <n v="712"/>
    <x v="33"/>
    <s v="-"/>
  </r>
  <r>
    <x v="714"/>
    <s v="200 Birr Back"/>
    <n v="40036161"/>
    <s v="ORLOF 3"/>
    <s v="AFFENDI"/>
    <x v="1"/>
    <n v="2060"/>
    <n v="6000"/>
    <n v="29990"/>
    <n v="0"/>
    <m/>
    <n v="10"/>
    <n v="0"/>
    <n v="160"/>
    <n v="5999"/>
    <s v="YES"/>
    <m/>
    <n v="-1"/>
    <s v="447622058102185989NO"/>
    <n v="713"/>
    <x v="33"/>
    <n v="3.6400066789113374E-2"/>
  </r>
  <r>
    <x v="715"/>
    <s v="200 Birr Back"/>
    <n v="40036161"/>
    <s v="ORLOF 3"/>
    <s v="AFFENDI"/>
    <x v="1"/>
    <n v="2061"/>
    <n v="6000"/>
    <n v="35990"/>
    <n v="0"/>
    <m/>
    <n v="0"/>
    <n v="0"/>
    <n v="105"/>
    <n v="6001"/>
    <s v="YES"/>
    <m/>
    <n v="1"/>
    <s v="4476220590796001NO"/>
    <n v="714"/>
    <x v="33"/>
    <n v="1.3164472587902017E-2"/>
  </r>
  <r>
    <x v="716"/>
    <s v="200 Birr Back"/>
    <n v="40036161"/>
    <s v="ORLOF 3"/>
    <s v="AFFENDI"/>
    <x v="1"/>
    <n v="2062"/>
    <n v="6000"/>
    <n v="41990"/>
    <n v="0"/>
    <m/>
    <n v="0"/>
    <n v="0"/>
    <n v="64"/>
    <n v="6000"/>
    <s v="YES"/>
    <m/>
    <n v="0"/>
    <s v="44762206001606000YES"/>
    <n v="715"/>
    <x v="33"/>
    <n v="2.6666666666666668E-2"/>
  </r>
  <r>
    <x v="717"/>
    <s v="200 Birr Back"/>
    <n v="40036161"/>
    <s v="ORLOF 3"/>
    <s v="AFFENDI"/>
    <x v="1"/>
    <n v="2063"/>
    <n v="5999"/>
    <n v="47989"/>
    <n v="1"/>
    <m/>
    <n v="0"/>
    <n v="0"/>
    <n v="54"/>
    <n v="6000"/>
    <s v="YES"/>
    <m/>
    <n v="0"/>
    <s v="44762206101056000YES"/>
    <n v="716"/>
    <x v="33"/>
    <n v="1.7500000000000002E-2"/>
  </r>
  <r>
    <x v="718"/>
    <s v="200 Birr Back"/>
    <n v="40036161"/>
    <s v="ORLOF 3"/>
    <s v="AFFENDI"/>
    <x v="1"/>
    <n v="2064"/>
    <n v="5996"/>
    <n v="53985"/>
    <n v="4"/>
    <m/>
    <n v="0"/>
    <n v="0"/>
    <n v="76"/>
    <n v="6000"/>
    <s v="YES"/>
    <m/>
    <n v="0"/>
    <s v="4476220620646000YES"/>
    <n v="717"/>
    <x v="33"/>
    <n v="1.0666666666666666E-2"/>
  </r>
  <r>
    <x v="719"/>
    <s v="200 Birr Back"/>
    <n v="40036161"/>
    <s v="ORLOF 3"/>
    <s v="AFFENDI"/>
    <x v="1"/>
    <n v="2065"/>
    <n v="5988"/>
    <n v="59973"/>
    <n v="12"/>
    <m/>
    <n v="1"/>
    <n v="0"/>
    <n v="52"/>
    <n v="6000"/>
    <s v="YES"/>
    <m/>
    <n v="0"/>
    <s v="4476220631545999YES"/>
    <n v="718"/>
    <x v="33"/>
    <n v="9.001500250041674E-3"/>
  </r>
  <r>
    <x v="720"/>
    <s v="200 Birr Back"/>
    <n v="40036161"/>
    <s v="ORLOF 3"/>
    <s v="AFFENDI"/>
    <x v="1"/>
    <n v="2066"/>
    <n v="6000"/>
    <n v="65973"/>
    <n v="0"/>
    <m/>
    <n v="4"/>
    <n v="0"/>
    <n v="70"/>
    <n v="6000"/>
    <s v="YES"/>
    <m/>
    <n v="0"/>
    <s v="4476220644765996YES"/>
    <n v="719"/>
    <x v="33"/>
    <n v="1.2675116744496331E-2"/>
  </r>
  <r>
    <x v="721"/>
    <s v="200 Birr Back"/>
    <n v="40036161"/>
    <s v="ORLOF 3"/>
    <s v="AFFENDI"/>
    <x v="1"/>
    <n v="2067"/>
    <n v="5997"/>
    <n v="71970"/>
    <n v="3"/>
    <m/>
    <n v="12"/>
    <n v="0"/>
    <n v="113"/>
    <n v="6000"/>
    <s v="YES"/>
    <m/>
    <n v="0"/>
    <s v="44762206512525988YES"/>
    <n v="720"/>
    <x v="33"/>
    <n v="8.6840347361389451E-3"/>
  </r>
  <r>
    <x v="722"/>
    <s v="200 Birr Back"/>
    <n v="40036161"/>
    <s v="ORLOF 3"/>
    <s v="Izzudin"/>
    <x v="1"/>
    <n v="2068"/>
    <n v="5992"/>
    <n v="5992"/>
    <n v="8"/>
    <m/>
    <n v="0"/>
    <n v="0"/>
    <n v="130"/>
    <n v="6000"/>
    <s v="YES"/>
    <m/>
    <n v="0"/>
    <s v="4476220660706000YES"/>
    <n v="721"/>
    <x v="33"/>
    <n v="1.1666666666666667E-2"/>
  </r>
  <r>
    <x v="723"/>
    <s v="200 Birr Back"/>
    <n v="40036161"/>
    <s v="ORLOF 3"/>
    <s v="Izzudin"/>
    <x v="1"/>
    <n v="2069"/>
    <n v="5983"/>
    <n v="11975"/>
    <n v="17"/>
    <m/>
    <n v="3"/>
    <n v="0"/>
    <n v="100"/>
    <n v="6000"/>
    <s v="YES"/>
    <m/>
    <n v="0"/>
    <s v="44763206731135997YES"/>
    <n v="722"/>
    <x v="34"/>
    <n v="1.8842754710688678E-2"/>
  </r>
  <r>
    <x v="724"/>
    <s v="200 Birr Back"/>
    <n v="40036161"/>
    <s v="ORLOF 3"/>
    <s v="Izzudin"/>
    <x v="1"/>
    <n v="2070"/>
    <n v="5996"/>
    <n v="17971"/>
    <n v="4"/>
    <m/>
    <n v="8"/>
    <n v="0"/>
    <n v="190"/>
    <n v="6000"/>
    <s v="YES"/>
    <m/>
    <n v="0"/>
    <s v="44763206881305992YES"/>
    <n v="723"/>
    <x v="34"/>
    <n v="2.1695594125500667E-2"/>
  </r>
  <r>
    <x v="725"/>
    <s v="200 Birr Back"/>
    <n v="40036161"/>
    <s v="ORLOF 3"/>
    <s v="Izzudin"/>
    <x v="1"/>
    <n v="2071"/>
    <n v="5965"/>
    <n v="23936"/>
    <n v="35"/>
    <m/>
    <n v="17"/>
    <n v="0"/>
    <n v="114"/>
    <n v="6000"/>
    <s v="YES"/>
    <m/>
    <n v="0"/>
    <s v="447632069171005983YES"/>
    <n v="724"/>
    <x v="34"/>
    <n v="1.671402306535183E-2"/>
  </r>
  <r>
    <x v="726"/>
    <s v="200 Birr Back"/>
    <n v="40036161"/>
    <s v="ORLOF 3"/>
    <s v="Izzudin"/>
    <x v="1"/>
    <n v="2072"/>
    <n v="5985"/>
    <n v="29921"/>
    <n v="15"/>
    <m/>
    <n v="4"/>
    <n v="0"/>
    <n v="30"/>
    <n v="6000"/>
    <s v="YES"/>
    <m/>
    <n v="0"/>
    <s v="44763207041905996YES"/>
    <n v="725"/>
    <x v="34"/>
    <n v="3.1687791861240829E-2"/>
  </r>
  <r>
    <x v="727"/>
    <s v="200 Birr Back"/>
    <n v="40036161"/>
    <s v="ORLOF 3"/>
    <s v="Izzudin"/>
    <x v="1"/>
    <n v="2073"/>
    <n v="5990"/>
    <n v="35911"/>
    <n v="10"/>
    <m/>
    <n v="35"/>
    <n v="0"/>
    <n v="186"/>
    <n v="6000"/>
    <s v="YES"/>
    <m/>
    <n v="0"/>
    <s v="447632071351145965YES"/>
    <n v="726"/>
    <x v="34"/>
    <n v="1.9111483654652137E-2"/>
  </r>
  <r>
    <x v="728"/>
    <s v="200 Birr Back"/>
    <n v="40036161"/>
    <s v="ORLOF 3"/>
    <s v="Izzudin"/>
    <x v="1"/>
    <n v="2074"/>
    <n v="6000"/>
    <n v="41911"/>
    <n v="0"/>
    <m/>
    <n v="15"/>
    <n v="0"/>
    <n v="95"/>
    <n v="6000"/>
    <s v="YES"/>
    <m/>
    <n v="0"/>
    <s v="44763207215305985YES"/>
    <n v="727"/>
    <x v="34"/>
    <n v="5.0125313283208017E-3"/>
  </r>
  <r>
    <x v="729"/>
    <s v="200 Birr Back"/>
    <n v="40036161"/>
    <s v="ORLOF 3"/>
    <s v="Izzudin"/>
    <x v="1"/>
    <n v="2075"/>
    <n v="6000"/>
    <n v="47911"/>
    <m/>
    <m/>
    <n v="10"/>
    <n v="0"/>
    <n v="109"/>
    <n v="6000"/>
    <s v="YES"/>
    <m/>
    <n v="0"/>
    <s v="447632073101865990YES"/>
    <n v="728"/>
    <x v="34"/>
    <n v="3.1051752921535895E-2"/>
  </r>
  <r>
    <x v="730"/>
    <s v="200 Birr Back"/>
    <n v="40036161"/>
    <s v="ORLOF 3"/>
    <s v="Izzudin"/>
    <x v="1"/>
    <n v="2076"/>
    <n v="5995"/>
    <n v="53906"/>
    <n v="5"/>
    <m/>
    <n v="0"/>
    <n v="0"/>
    <n v="116"/>
    <n v="6000"/>
    <s v="YES"/>
    <m/>
    <n v="0"/>
    <s v="4476320740956000YES"/>
    <n v="729"/>
    <x v="34"/>
    <n v="1.5833333333333335E-2"/>
  </r>
  <r>
    <x v="731"/>
    <s v="200 Birr Back"/>
    <n v="40036161"/>
    <s v="ORLOF 3"/>
    <s v="Izzudin"/>
    <x v="1"/>
    <n v="2077"/>
    <n v="5996"/>
    <n v="59902"/>
    <n v="4"/>
    <m/>
    <n v="0"/>
    <n v="0"/>
    <n v="270"/>
    <n v="6000"/>
    <s v="YES"/>
    <m/>
    <n v="0"/>
    <s v="4476320751096000YES"/>
    <n v="730"/>
    <x v="34"/>
    <n v="1.8166666666666668E-2"/>
  </r>
  <r>
    <x v="732"/>
    <s v="200 Birr Back"/>
    <n v="40036161"/>
    <s v="ORLOF 3"/>
    <s v="Izzudin"/>
    <x v="1"/>
    <n v="2078"/>
    <n v="5998"/>
    <n v="65900"/>
    <n v="2"/>
    <m/>
    <n v="5"/>
    <n v="0"/>
    <n v="230"/>
    <n v="6000"/>
    <s v="YES"/>
    <m/>
    <n v="0"/>
    <s v="44763207651165995YES"/>
    <n v="731"/>
    <x v="34"/>
    <n v="1.9349457881567972E-2"/>
  </r>
  <r>
    <x v="733"/>
    <s v="200 Birr Back"/>
    <n v="40036161"/>
    <s v="ORLOF 3"/>
    <s v="Izzudin"/>
    <x v="1"/>
    <n v="2079"/>
    <n v="5998"/>
    <n v="71898"/>
    <n v="2"/>
    <m/>
    <n v="4"/>
    <n v="0"/>
    <n v="218"/>
    <n v="6000"/>
    <s v="YES"/>
    <m/>
    <n v="0"/>
    <s v="44763207742705996YES"/>
    <n v="732"/>
    <x v="34"/>
    <n v="4.5030020013342227E-2"/>
  </r>
  <r>
    <x v="734"/>
    <s v="200 Birr Back"/>
    <n v="40036161"/>
    <s v="ORLOF 3"/>
    <s v="Izzudin"/>
    <x v="1"/>
    <n v="2080"/>
    <n v="6000"/>
    <n v="77898"/>
    <m/>
    <m/>
    <n v="2"/>
    <n v="0"/>
    <n v="222"/>
    <n v="6000"/>
    <s v="YES"/>
    <m/>
    <n v="0"/>
    <s v="44763207822305998YES"/>
    <n v="733"/>
    <x v="34"/>
    <n v="3.8346115371790598E-2"/>
  </r>
  <r>
    <x v="735"/>
    <s v="200 Birr Back"/>
    <n v="40036161"/>
    <s v="ORLOF 3"/>
    <s v="Izzudin"/>
    <x v="1"/>
    <n v="2081"/>
    <n v="6000"/>
    <n v="83898"/>
    <n v="0"/>
    <m/>
    <n v="2"/>
    <n v="0"/>
    <n v="160"/>
    <n v="6000"/>
    <s v="YES"/>
    <m/>
    <n v="0"/>
    <s v="44763207922185998YES"/>
    <n v="734"/>
    <x v="34"/>
    <n v="3.6345448482827607E-2"/>
  </r>
  <r>
    <x v="736"/>
    <s v="200 Birr Back"/>
    <n v="40036161"/>
    <s v="ORLOF 3"/>
    <s v="shamil"/>
    <x v="1"/>
    <n v="2082"/>
    <n v="5996"/>
    <n v="5996"/>
    <n v="4"/>
    <m/>
    <n v="0"/>
    <n v="0"/>
    <n v="256"/>
    <n v="6000"/>
    <s v="YES"/>
    <m/>
    <n v="0"/>
    <s v="4476320802226000YES"/>
    <n v="735"/>
    <x v="34"/>
    <n v="3.6999999999999998E-2"/>
  </r>
  <r>
    <x v="737"/>
    <s v="200 Birr Back"/>
    <n v="40036161"/>
    <s v="ORLOF 3"/>
    <s v="shamil"/>
    <x v="1"/>
    <n v="2083"/>
    <n v="5999"/>
    <n v="11995"/>
    <n v="1"/>
    <m/>
    <n v="0"/>
    <n v="0"/>
    <n v="282"/>
    <n v="6000"/>
    <s v="YES"/>
    <m/>
    <n v="0"/>
    <s v="44763208101606000YES"/>
    <n v="736"/>
    <x v="34"/>
    <n v="2.6666666666666668E-2"/>
  </r>
  <r>
    <x v="738"/>
    <s v="200 Birr Back"/>
    <n v="40036161"/>
    <s v="ORLOF 3"/>
    <s v="shamil"/>
    <x v="1"/>
    <n v="2084"/>
    <n v="6000"/>
    <n v="17995"/>
    <n v="0"/>
    <m/>
    <n v="4"/>
    <n v="0"/>
    <n v="223"/>
    <n v="6000"/>
    <s v="YES"/>
    <m/>
    <n v="0"/>
    <s v="44763208242565996YES"/>
    <n v="737"/>
    <x v="34"/>
    <n v="4.269513008672448E-2"/>
  </r>
  <r>
    <x v="739"/>
    <s v="200 Birr Back"/>
    <n v="40036161"/>
    <s v="ORLOF 3"/>
    <s v="shamil"/>
    <x v="1"/>
    <n v="2085"/>
    <n v="6000"/>
    <n v="23995"/>
    <n v="0"/>
    <m/>
    <n v="1"/>
    <n v="0"/>
    <n v="311"/>
    <n v="6000"/>
    <s v="YES"/>
    <m/>
    <n v="0"/>
    <s v="44763208312825999YES"/>
    <n v="738"/>
    <x v="34"/>
    <n v="4.7007834639106516E-2"/>
  </r>
  <r>
    <x v="740"/>
    <s v="200 Birr Back"/>
    <n v="40036161"/>
    <s v="ORLOF 3"/>
    <s v="shamil"/>
    <x v="0"/>
    <n v="2086"/>
    <n v="6000"/>
    <n v="29995"/>
    <n v="0"/>
    <m/>
    <n v="0"/>
    <n v="0"/>
    <n v="398"/>
    <n v="6000"/>
    <s v="YES"/>
    <m/>
    <n v="0"/>
    <s v="44763208402236000YES"/>
    <n v="739"/>
    <x v="34"/>
    <n v="3.7166666666666667E-2"/>
  </r>
  <r>
    <x v="741"/>
    <s v="200 Birr Back"/>
    <n v="40036161"/>
    <s v="ORLOF 3"/>
    <s v="shamil"/>
    <x v="1"/>
    <n v="2087"/>
    <n v="6000"/>
    <n v="35995"/>
    <n v="0"/>
    <m/>
    <n v="0"/>
    <n v="0"/>
    <n v="270"/>
    <n v="6000"/>
    <s v="YES"/>
    <m/>
    <n v="0"/>
    <s v="44763208503116000YES"/>
    <n v="740"/>
    <x v="34"/>
    <n v="5.1833333333333335E-2"/>
  </r>
  <r>
    <x v="742"/>
    <s v="200 Birr Back"/>
    <n v="40036161"/>
    <s v="ORLOF 3"/>
    <s v="shamil"/>
    <x v="1"/>
    <n v="2088"/>
    <n v="5999"/>
    <n v="41994"/>
    <n v="1"/>
    <m/>
    <n v="0"/>
    <n v="0"/>
    <n v="370"/>
    <n v="6000"/>
    <s v="YES"/>
    <m/>
    <n v="0"/>
    <s v="44764208603986000YES"/>
    <n v="741"/>
    <x v="35"/>
    <n v="6.6333333333333327E-2"/>
  </r>
  <r>
    <x v="743"/>
    <s v="200 Birr Back"/>
    <n v="40036161"/>
    <s v="ORLOF 3"/>
    <s v="shamil"/>
    <x v="1"/>
    <n v="2089"/>
    <n v="5998"/>
    <n v="47992"/>
    <n v="2"/>
    <m/>
    <n v="0"/>
    <n v="0"/>
    <n v="138"/>
    <n v="6000"/>
    <s v="YES"/>
    <m/>
    <n v="0"/>
    <s v="44763208702706000YES"/>
    <n v="742"/>
    <x v="34"/>
    <n v="4.4999999999999998E-2"/>
  </r>
  <r>
    <x v="744"/>
    <s v="200 Birr Back"/>
    <n v="40036161"/>
    <s v="ORLOF 3"/>
    <s v="shamil"/>
    <x v="1"/>
    <n v="2090"/>
    <n v="5990"/>
    <n v="53982"/>
    <n v="10"/>
    <m/>
    <n v="1"/>
    <n v="0"/>
    <n v="179"/>
    <n v="6000"/>
    <s v="YES"/>
    <m/>
    <n v="0"/>
    <s v="44763208813705999YES"/>
    <n v="743"/>
    <x v="34"/>
    <n v="6.1676946157692945E-2"/>
  </r>
  <r>
    <x v="745"/>
    <s v="200 Birr Back"/>
    <n v="40036161"/>
    <s v="ORLOF 3"/>
    <s v="shamil"/>
    <x v="1"/>
    <n v="2091"/>
    <n v="5997"/>
    <n v="59979"/>
    <n v="3"/>
    <m/>
    <n v="2"/>
    <n v="0"/>
    <n v="97"/>
    <n v="6000"/>
    <s v="YES"/>
    <m/>
    <n v="0"/>
    <s v="44763208921385998YES"/>
    <n v="744"/>
    <x v="34"/>
    <n v="2.3007669223074359E-2"/>
  </r>
  <r>
    <x v="746"/>
    <s v="200 Birr Back"/>
    <n v="40036161"/>
    <s v="ORLOF 3"/>
    <s v="shamil"/>
    <x v="1"/>
    <n v="2092"/>
    <n v="5998"/>
    <n v="65977"/>
    <n v="2"/>
    <m/>
    <n v="10"/>
    <n v="0"/>
    <n v="106"/>
    <n v="6000"/>
    <s v="YES"/>
    <m/>
    <n v="0"/>
    <s v="447632090101795990YES"/>
    <n v="745"/>
    <x v="34"/>
    <n v="2.9883138564273791E-2"/>
  </r>
  <r>
    <x v="747"/>
    <s v="200 Birr Back"/>
    <n v="40036161"/>
    <s v="ORLOF 3"/>
    <s v="Izzudin"/>
    <x v="0"/>
    <n v="2093"/>
    <n v="5999"/>
    <n v="5999"/>
    <n v="1"/>
    <m/>
    <n v="3"/>
    <n v="0"/>
    <n v="33"/>
    <n v="6000"/>
    <s v="YES"/>
    <m/>
    <n v="0"/>
    <s v="4476320913975997YES"/>
    <n v="746"/>
    <x v="34"/>
    <n v="1.6174754043688511E-2"/>
  </r>
  <r>
    <x v="748"/>
    <s v="200 Birr Back"/>
    <n v="40036161"/>
    <s v="ORLOF 3"/>
    <s v="Izzudin"/>
    <x v="0"/>
    <n v="2094"/>
    <n v="6000"/>
    <n v="11999"/>
    <m/>
    <m/>
    <n v="2"/>
    <n v="0"/>
    <n v="92"/>
    <n v="6000"/>
    <s v="YES"/>
    <m/>
    <n v="0"/>
    <s v="44763209221065998YES"/>
    <n v="747"/>
    <x v="34"/>
    <n v="1.7672557519173057E-2"/>
  </r>
  <r>
    <x v="749"/>
    <s v="200 Birr Back"/>
    <n v="40036161"/>
    <s v="ORLOF 3"/>
    <s v="Izzudin"/>
    <x v="0"/>
    <n v="2095"/>
    <n v="5999"/>
    <n v="17998"/>
    <n v="1"/>
    <m/>
    <n v="1"/>
    <n v="0"/>
    <n v="120"/>
    <n v="6000"/>
    <s v="YES"/>
    <m/>
    <n v="0"/>
    <s v="4476420931335999YES"/>
    <n v="748"/>
    <x v="35"/>
    <n v="5.5009168194699119E-3"/>
  </r>
  <r>
    <x v="750"/>
    <s v="200 Birr Back"/>
    <n v="40036161"/>
    <s v="ORLOF 3"/>
    <s v="Izzudin"/>
    <x v="0"/>
    <n v="2096"/>
    <n v="5992"/>
    <n v="23990"/>
    <n v="8"/>
    <m/>
    <n v="0"/>
    <n v="0"/>
    <n v="167"/>
    <n v="6000"/>
    <s v="YES"/>
    <m/>
    <n v="0"/>
    <s v="447642094926000YES"/>
    <n v="749"/>
    <x v="35"/>
    <n v="1.5333333333333332E-2"/>
  </r>
  <r>
    <x v="751"/>
    <s v="200 Birr Back"/>
    <n v="40036161"/>
    <s v="ORLOF 3"/>
    <s v="Izzudin"/>
    <x v="0"/>
    <n v="2097"/>
    <n v="6000"/>
    <n v="29990"/>
    <n v="0"/>
    <m/>
    <n v="1"/>
    <n v="0"/>
    <n v="137"/>
    <n v="6000"/>
    <s v="YES"/>
    <m/>
    <n v="0"/>
    <s v="44764209511205999YES"/>
    <n v="750"/>
    <x v="35"/>
    <n v="2.0003333888981498E-2"/>
  </r>
  <r>
    <x v="752"/>
    <s v="200 Birr Back"/>
    <n v="40036161"/>
    <s v="ORLOF 3"/>
    <s v="Izzudin"/>
    <x v="0"/>
    <n v="2098"/>
    <n v="6000"/>
    <n v="35990"/>
    <m/>
    <m/>
    <n v="8"/>
    <n v="0"/>
    <n v="161"/>
    <n v="6000"/>
    <s v="YES"/>
    <m/>
    <n v="0"/>
    <s v="44764209681675992YES"/>
    <n v="751"/>
    <x v="35"/>
    <n v="2.787049399198932E-2"/>
  </r>
  <r>
    <x v="753"/>
    <s v="200 Birr Back"/>
    <n v="40036161"/>
    <s v="ORLOF 3"/>
    <s v="Izzudin"/>
    <x v="0"/>
    <n v="2099"/>
    <n v="5998"/>
    <n v="41988"/>
    <n v="2"/>
    <m/>
    <n v="0"/>
    <n v="0"/>
    <n v="198"/>
    <n v="6000"/>
    <s v="YES"/>
    <m/>
    <n v="0"/>
    <s v="44764209701376000YES"/>
    <n v="752"/>
    <x v="35"/>
    <n v="2.2833333333333334E-2"/>
  </r>
  <r>
    <x v="754"/>
    <s v="200 Birr Back"/>
    <n v="40036161"/>
    <s v="ORLOF 3"/>
    <s v="Izzudin"/>
    <x v="0"/>
    <n v="2100"/>
    <n v="5997"/>
    <n v="47985"/>
    <n v="3"/>
    <m/>
    <n v="0"/>
    <n v="0"/>
    <n v="259"/>
    <n v="6000"/>
    <s v="YES"/>
    <m/>
    <n v="0"/>
    <s v="4476420981616000YES"/>
    <n v="753"/>
    <x v="35"/>
    <n v="2.6833333333333334E-2"/>
  </r>
  <r>
    <x v="755"/>
    <s v="200 Birr Back"/>
    <n v="40036161"/>
    <s v="ORLOF 3"/>
    <s v="Izzudin"/>
    <x v="0"/>
    <n v="2101"/>
    <n v="5998"/>
    <n v="53983"/>
    <n v="2"/>
    <m/>
    <n v="2"/>
    <n v="0"/>
    <n v="210"/>
    <n v="6000"/>
    <s v="YES"/>
    <m/>
    <n v="0"/>
    <s v="44764209921985998YES"/>
    <n v="754"/>
    <x v="35"/>
    <n v="3.3011003667889297E-2"/>
  </r>
  <r>
    <x v="756"/>
    <s v="200 Birr Back"/>
    <n v="40036161"/>
    <s v="ORLOF 3"/>
    <s v="Izzudin"/>
    <x v="0"/>
    <n v="2102"/>
    <n v="5997"/>
    <n v="59980"/>
    <n v="3"/>
    <m/>
    <n v="3"/>
    <n v="0"/>
    <n v="174"/>
    <n v="6000"/>
    <s v="YES"/>
    <m/>
    <n v="0"/>
    <s v="44764210032595997YES"/>
    <n v="755"/>
    <x v="35"/>
    <n v="4.3188260797065198E-2"/>
  </r>
  <r>
    <x v="757"/>
    <s v="200 Birr Back"/>
    <n v="40036161"/>
    <s v="ORLOF 3"/>
    <s v="Izzudin"/>
    <x v="0"/>
    <n v="2103"/>
    <n v="5997"/>
    <n v="65977"/>
    <n v="3"/>
    <m/>
    <n v="2"/>
    <n v="0"/>
    <n v="262"/>
    <n v="6000"/>
    <s v="YES"/>
    <m/>
    <n v="0"/>
    <s v="44764210122105998YES"/>
    <n v="756"/>
    <x v="35"/>
    <n v="3.5011670556852281E-2"/>
  </r>
  <r>
    <x v="758"/>
    <s v="200 Birr Back"/>
    <n v="40036161"/>
    <s v="ORLOF 3"/>
    <s v="Izzudin"/>
    <x v="0"/>
    <n v="2104"/>
    <n v="5999"/>
    <n v="71976"/>
    <n v="1"/>
    <m/>
    <n v="3"/>
    <n v="0"/>
    <n v="258"/>
    <n v="6000"/>
    <s v="YES"/>
    <m/>
    <n v="0"/>
    <s v="44764210231745997YES"/>
    <n v="757"/>
    <x v="35"/>
    <n v="2.9014507253626812E-2"/>
  </r>
  <r>
    <x v="759"/>
    <s v="200 Birr Back"/>
    <n v="40036161"/>
    <s v="ORLOF 3"/>
    <s v="Izzudin"/>
    <x v="0"/>
    <n v="2105"/>
    <n v="5998"/>
    <n v="77974"/>
    <n v="2"/>
    <m/>
    <n v="3"/>
    <n v="0"/>
    <n v="71"/>
    <n v="6000"/>
    <s v="YES"/>
    <m/>
    <n v="0"/>
    <s v="44764210332625997YES"/>
    <n v="758"/>
    <x v="35"/>
    <n v="4.3688510922127728E-2"/>
  </r>
  <r>
    <x v="760"/>
    <s v="200 Birr Back"/>
    <n v="40036161"/>
    <s v="ORLOF 3"/>
    <s v="shamil"/>
    <x v="1"/>
    <n v="2106"/>
    <n v="5999"/>
    <n v="5999"/>
    <n v="1"/>
    <m/>
    <n v="1"/>
    <n v="0"/>
    <n v="151"/>
    <n v="6000"/>
    <s v="YES"/>
    <m/>
    <n v="0"/>
    <s v="44764210412585999YES"/>
    <n v="759"/>
    <x v="35"/>
    <n v="4.3007167861310217E-2"/>
  </r>
  <r>
    <x v="761"/>
    <s v="200 Birr Back"/>
    <n v="40036161"/>
    <s v="ORLOF 3"/>
    <s v="shamil"/>
    <x v="1"/>
    <n v="2107"/>
    <n v="5996"/>
    <n v="11995"/>
    <n v="4"/>
    <m/>
    <n v="2"/>
    <n v="0"/>
    <n v="199"/>
    <n v="6000"/>
    <s v="YES"/>
    <m/>
    <n v="0"/>
    <s v="4476421052715998YES"/>
    <n v="760"/>
    <x v="35"/>
    <n v="1.1837279093031011E-2"/>
  </r>
  <r>
    <x v="762"/>
    <s v="200 Birr Back"/>
    <n v="40036161"/>
    <s v="ORLOF 3"/>
    <s v="shamil"/>
    <x v="1"/>
    <n v="2108"/>
    <n v="5994"/>
    <n v="17989"/>
    <n v="6"/>
    <m/>
    <n v="1"/>
    <n v="0"/>
    <n v="257"/>
    <n v="6000"/>
    <s v="YES"/>
    <m/>
    <n v="0"/>
    <s v="44764210611515999YES"/>
    <n v="761"/>
    <x v="35"/>
    <n v="2.5170861810301717E-2"/>
  </r>
  <r>
    <x v="763"/>
    <s v="200 Birr Back"/>
    <n v="40036161"/>
    <s v="ORLOF 3"/>
    <s v="shamil"/>
    <x v="1"/>
    <n v="2109"/>
    <n v="5997"/>
    <n v="23986"/>
    <n v="3"/>
    <m/>
    <n v="4"/>
    <n v="0"/>
    <n v="-607"/>
    <n v="6000"/>
    <s v="YES"/>
    <m/>
    <n v="0"/>
    <s v="44764210741995996YES"/>
    <n v="762"/>
    <x v="35"/>
    <n v="3.3188792528352232E-2"/>
  </r>
  <r>
    <x v="764"/>
    <s v="200 Birr Back"/>
    <n v="40036161"/>
    <s v="ORLOF 3"/>
    <s v="shamil"/>
    <x v="1"/>
    <n v="2110"/>
    <n v="5997"/>
    <n v="29983"/>
    <n v="2"/>
    <m/>
    <n v="6"/>
    <n v="0"/>
    <n v="-607"/>
    <n v="6000"/>
    <s v="NO"/>
    <m/>
    <n v="0"/>
    <s v="44764210862575994YES"/>
    <n v="763"/>
    <x v="35"/>
    <n v="4.2876209542876208E-2"/>
  </r>
  <r>
    <x v="765"/>
    <s v="200 Birr Back"/>
    <n v="40036161"/>
    <s v="ORLOF 3"/>
    <s v="shamil"/>
    <x v="1"/>
    <n v="2111"/>
    <n v="5998"/>
    <n v="35981"/>
    <n v="3"/>
    <m/>
    <n v="3"/>
    <n v="0"/>
    <n v="-607"/>
    <n v="6000"/>
    <s v="NO"/>
    <m/>
    <n v="0"/>
    <s v="4476421093-6075997YES"/>
    <n v="764"/>
    <x v="35"/>
    <s v="-"/>
  </r>
  <r>
    <x v="766"/>
    <s v="200 Birr Back"/>
    <n v="40036161"/>
    <s v="ORLOF 3"/>
    <s v="shamil"/>
    <x v="1"/>
    <n v="2112"/>
    <n v="5999"/>
    <n v="41980"/>
    <n v="0"/>
    <m/>
    <n v="2"/>
    <n v="0"/>
    <n v="-607"/>
    <n v="5999"/>
    <s v="NO"/>
    <m/>
    <n v="-1"/>
    <s v="4476421102-6075997NO"/>
    <n v="765"/>
    <x v="35"/>
    <s v="-"/>
  </r>
  <r>
    <x v="767"/>
    <s v="200 Birr Back"/>
    <n v="40036161"/>
    <s v="ORLOF 3"/>
    <s v="shamil"/>
    <x v="1"/>
    <n v="2113"/>
    <n v="5994"/>
    <n v="47974"/>
    <n v="6"/>
    <m/>
    <n v="3"/>
    <n v="0"/>
    <n v="-607"/>
    <n v="6001"/>
    <s v="YES"/>
    <m/>
    <n v="1"/>
    <s v="4476421113-6075998NO"/>
    <n v="766"/>
    <x v="35"/>
    <s v="-"/>
  </r>
  <r>
    <x v="768"/>
    <s v="200 Birr Back"/>
    <n v="40036161"/>
    <s v="ORLOF 3"/>
    <s v="shamil"/>
    <x v="1"/>
    <n v="2114"/>
    <n v="5996"/>
    <n v="53970"/>
    <n v="4"/>
    <m/>
    <n v="0"/>
    <n v="0"/>
    <n v="0"/>
    <n v="5999"/>
    <s v="YES"/>
    <s v="This column has been edited."/>
    <n v="-1"/>
    <s v="4476421120-6075999NO"/>
    <n v="767"/>
    <x v="35"/>
    <s v="-"/>
  </r>
  <r>
    <x v="769"/>
    <s v="200 Birr Back"/>
    <n v="40036161"/>
    <s v="ORLOF 3"/>
    <s v="shamil"/>
    <x v="1"/>
    <n v="2115"/>
    <n v="5986"/>
    <n v="59956"/>
    <n v="14"/>
    <m/>
    <n v="6"/>
    <n v="0"/>
    <n v="0"/>
    <n v="6000"/>
    <s v="YES"/>
    <s v="This column has been edited."/>
    <n v="0"/>
    <s v="4476421136-6075994YES"/>
    <n v="768"/>
    <x v="35"/>
    <s v="-"/>
  </r>
  <r>
    <x v="770"/>
    <s v="200 Birr Back"/>
    <n v="40036161"/>
    <s v="ORLOF 3"/>
    <s v="shamil"/>
    <x v="1"/>
    <n v="2116"/>
    <n v="5989"/>
    <n v="65945"/>
    <n v="11"/>
    <m/>
    <n v="4"/>
    <n v="0"/>
    <n v="0"/>
    <n v="6000"/>
    <s v="YES"/>
    <s v="This column has been edited."/>
    <n v="0"/>
    <s v="447642114405996YES"/>
    <n v="769"/>
    <x v="35"/>
    <n v="0"/>
  </r>
  <r>
    <x v="771"/>
    <s v="200 Birr Back"/>
    <n v="40036161"/>
    <s v="ORLOF 3"/>
    <s v="shamil"/>
    <x v="1"/>
    <n v="2117"/>
    <n v="5996"/>
    <n v="71941"/>
    <n v="4"/>
    <m/>
    <n v="14"/>
    <n v="0"/>
    <n v="0"/>
    <n v="6000"/>
    <s v="YES"/>
    <s v="This column has been edited."/>
    <n v="0"/>
    <s v="4476421151405986YES"/>
    <n v="770"/>
    <x v="35"/>
    <n v="0"/>
  </r>
  <r>
    <x v="772"/>
    <s v="200 Birr Back"/>
    <n v="40036161"/>
    <s v="ORLOF 3"/>
    <s v="shamil"/>
    <x v="1"/>
    <n v="2118"/>
    <n v="5999"/>
    <n v="77940"/>
    <n v="1"/>
    <m/>
    <n v="11"/>
    <n v="0"/>
    <n v="0"/>
    <n v="6000"/>
    <s v="YES"/>
    <s v="This column has been edited."/>
    <n v="0"/>
    <s v="4476421161105989YES"/>
    <n v="771"/>
    <x v="35"/>
    <n v="0"/>
  </r>
  <r>
    <x v="773"/>
    <s v="200 Birr Back"/>
    <n v="40036161"/>
    <s v="ORLOF 3"/>
    <s v="paizan"/>
    <x v="0"/>
    <n v="2119"/>
    <n v="6000"/>
    <n v="6000"/>
    <n v="0"/>
    <m/>
    <n v="4"/>
    <n v="0"/>
    <n v="47"/>
    <n v="6000"/>
    <s v="YES"/>
    <m/>
    <n v="0"/>
    <s v="447642117405996YES"/>
    <n v="772"/>
    <x v="35"/>
    <n v="0"/>
  </r>
  <r>
    <x v="774"/>
    <s v="200 Birr Back"/>
    <n v="40036161"/>
    <s v="ORLOF 3"/>
    <s v="paizan"/>
    <x v="0"/>
    <n v="2120"/>
    <n v="5997"/>
    <n v="11997"/>
    <n v="3"/>
    <m/>
    <n v="1"/>
    <n v="0"/>
    <n v="60"/>
    <n v="6000"/>
    <s v="YES"/>
    <m/>
    <n v="0"/>
    <s v="447642118105999YES"/>
    <n v="773"/>
    <x v="35"/>
    <n v="0"/>
  </r>
  <r>
    <x v="775"/>
    <s v="200 Birr Back"/>
    <n v="40036161"/>
    <s v="ORLOF 3"/>
    <s v="paizan"/>
    <x v="0"/>
    <n v="2121"/>
    <n v="5986"/>
    <n v="17983"/>
    <n v="14"/>
    <m/>
    <n v="0"/>
    <n v="0"/>
    <n v="182"/>
    <n v="6000"/>
    <s v="YES"/>
    <m/>
    <n v="0"/>
    <s v="4476521190476000YES"/>
    <n v="774"/>
    <x v="36"/>
    <n v="7.8333333333333328E-3"/>
  </r>
  <r>
    <x v="776"/>
    <s v="200 Birr Back"/>
    <n v="40036161"/>
    <s v="ORLOF 3"/>
    <s v="paizan"/>
    <x v="0"/>
    <n v="2122"/>
    <n v="5998"/>
    <n v="23981"/>
    <n v="2"/>
    <m/>
    <n v="3"/>
    <n v="0"/>
    <n v="135"/>
    <n v="6000"/>
    <s v="NO"/>
    <s v="This column has been edited."/>
    <n v="0"/>
    <s v="4476521203605997YES"/>
    <n v="775"/>
    <x v="36"/>
    <n v="1.0005002501250625E-2"/>
  </r>
  <r>
    <x v="777"/>
    <s v="200 Birr Back"/>
    <n v="40036161"/>
    <s v="ORLOF 3"/>
    <s v="paizan"/>
    <x v="0"/>
    <n v="2123"/>
    <n v="5995"/>
    <n v="29976"/>
    <n v="5"/>
    <m/>
    <n v="14"/>
    <n v="0"/>
    <n v="173"/>
    <n v="6000"/>
    <s v="YES"/>
    <m/>
    <n v="0"/>
    <s v="447652121141825986YES"/>
    <n v="776"/>
    <x v="36"/>
    <n v="3.0404276645506181E-2"/>
  </r>
  <r>
    <x v="778"/>
    <s v="200 Birr Back"/>
    <n v="40036161"/>
    <s v="ORLOF 3"/>
    <s v="paizan"/>
    <x v="0"/>
    <n v="2124"/>
    <n v="5993"/>
    <n v="35969"/>
    <n v="7"/>
    <m/>
    <n v="2"/>
    <n v="0"/>
    <n v="197"/>
    <n v="6000"/>
    <s v="YES"/>
    <m/>
    <n v="0"/>
    <s v="44765212221355998NO"/>
    <n v="777"/>
    <x v="36"/>
    <n v="2.2507502500833613E-2"/>
  </r>
  <r>
    <x v="779"/>
    <s v="200 Birr Back"/>
    <n v="40036161"/>
    <s v="ORLOF 3"/>
    <s v="paizan"/>
    <x v="0"/>
    <n v="2125"/>
    <n v="5993"/>
    <n v="41962"/>
    <n v="7"/>
    <m/>
    <n v="5"/>
    <n v="0"/>
    <n v="-794"/>
    <n v="6000"/>
    <s v="YES"/>
    <m/>
    <n v="0"/>
    <s v="44765212351735995YES"/>
    <n v="778"/>
    <x v="36"/>
    <n v="2.8857381150959132E-2"/>
  </r>
  <r>
    <x v="780"/>
    <s v="200 Birr Back"/>
    <n v="40036161"/>
    <s v="ORLOF 3"/>
    <s v="paizan"/>
    <x v="0"/>
    <n v="2126"/>
    <n v="5991"/>
    <n v="47953"/>
    <n v="9"/>
    <m/>
    <n v="7"/>
    <n v="0"/>
    <n v="194"/>
    <n v="6000"/>
    <s v="YES"/>
    <m/>
    <n v="0"/>
    <s v="44765212471975993YES"/>
    <n v="779"/>
    <x v="36"/>
    <n v="3.2871683630902718E-2"/>
  </r>
  <r>
    <x v="781"/>
    <s v="200 Birr Back"/>
    <n v="40036161"/>
    <s v="ORLOF 3"/>
    <s v="paizan"/>
    <x v="0"/>
    <n v="2127"/>
    <n v="6000"/>
    <n v="53953"/>
    <n v="0"/>
    <m/>
    <n v="7"/>
    <n v="0"/>
    <n v="167"/>
    <n v="6000"/>
    <s v="YES"/>
    <m/>
    <n v="0"/>
    <s v="4476521257-7945993YES"/>
    <n v="780"/>
    <x v="36"/>
    <s v="-"/>
  </r>
  <r>
    <x v="782"/>
    <s v="200 Birr Back"/>
    <n v="40036161"/>
    <s v="ORLOF 3"/>
    <s v="paizan"/>
    <x v="0"/>
    <n v="2128"/>
    <n v="5997"/>
    <n v="59950"/>
    <n v="3"/>
    <m/>
    <n v="9"/>
    <n v="0"/>
    <n v="171"/>
    <n v="6000"/>
    <s v="YES"/>
    <m/>
    <n v="0"/>
    <s v="44765212691945991YES"/>
    <n v="781"/>
    <x v="36"/>
    <n v="3.2381906192622267E-2"/>
  </r>
  <r>
    <x v="783"/>
    <s v="200 Birr Back"/>
    <n v="40036161"/>
    <s v="ORLOF 3"/>
    <s v="SAIFULLAH"/>
    <x v="1"/>
    <n v="2130"/>
    <n v="5989"/>
    <n v="5989"/>
    <n v="11"/>
    <m/>
    <n v="0"/>
    <n v="0"/>
    <n v="150"/>
    <n v="6000"/>
    <s v="YES"/>
    <m/>
    <n v="0"/>
    <s v="44765212701676000YES"/>
    <n v="782"/>
    <x v="36"/>
    <n v="2.7833333333333335E-2"/>
  </r>
  <r>
    <x v="784"/>
    <s v="200 Birr Back"/>
    <n v="40036161"/>
    <s v="ORLOF 3"/>
    <s v="SAIFULLAH"/>
    <x v="1"/>
    <n v="2131"/>
    <n v="5971"/>
    <n v="5971"/>
    <n v="29"/>
    <m/>
    <n v="3"/>
    <n v="0"/>
    <n v="339"/>
    <n v="6000"/>
    <s v="YES"/>
    <m/>
    <n v="0"/>
    <s v="44765212831715997YES"/>
    <n v="783"/>
    <x v="36"/>
    <n v="2.8514257128564282E-2"/>
  </r>
  <r>
    <x v="785"/>
    <s v="200 Birr Back"/>
    <n v="40036161"/>
    <s v="ORLOF 3"/>
    <s v="SAIFULLAH"/>
    <x v="1"/>
    <n v="2132"/>
    <n v="5981"/>
    <n v="11952"/>
    <n v="19"/>
    <m/>
    <n v="11"/>
    <n v="0"/>
    <n v="124"/>
    <n v="6000"/>
    <s v="YES"/>
    <m/>
    <n v="0"/>
    <s v="447652130111505989YES"/>
    <n v="784"/>
    <x v="36"/>
    <n v="2.5045917515444983E-2"/>
  </r>
  <r>
    <x v="786"/>
    <s v="200 Birr Back"/>
    <n v="40036161"/>
    <s v="ORLOF 3"/>
    <s v="SAIFULLAH"/>
    <x v="1"/>
    <n v="2133"/>
    <n v="5991"/>
    <n v="17943"/>
    <n v="9"/>
    <m/>
    <n v="29"/>
    <n v="0"/>
    <n v="110"/>
    <n v="6000"/>
    <s v="YES"/>
    <m/>
    <n v="0"/>
    <s v="447652131293395971YES"/>
    <n v="785"/>
    <x v="36"/>
    <n v="5.6774409646625355E-2"/>
  </r>
  <r>
    <x v="787"/>
    <s v="200 Birr Back"/>
    <n v="40036161"/>
    <s v="ORLOF 3"/>
    <s v="SAIFULLAH"/>
    <x v="1"/>
    <n v="2134"/>
    <n v="5967"/>
    <n v="23910"/>
    <n v="33"/>
    <m/>
    <n v="19"/>
    <n v="0"/>
    <n v="98"/>
    <n v="6000"/>
    <s v="YES"/>
    <m/>
    <n v="0"/>
    <s v="447652132191245981YES"/>
    <n v="786"/>
    <x v="36"/>
    <n v="2.0732319010198962E-2"/>
  </r>
  <r>
    <x v="788"/>
    <s v="200 Birr Back"/>
    <n v="40036161"/>
    <s v="ORLOF 3"/>
    <s v="SAIFULLAH"/>
    <x v="1"/>
    <n v="2135"/>
    <n v="5986"/>
    <n v="29896"/>
    <n v="14"/>
    <m/>
    <n v="9"/>
    <n v="0"/>
    <n v="149"/>
    <n v="6000"/>
    <s v="YES"/>
    <m/>
    <n v="0"/>
    <s v="44765213391105991YES"/>
    <n v="787"/>
    <x v="36"/>
    <n v="1.8360874645301284E-2"/>
  </r>
  <r>
    <x v="789"/>
    <s v="200 Birr Back"/>
    <n v="40036161"/>
    <s v="ORLOF 3"/>
    <s v="SAIFULLAH"/>
    <x v="1"/>
    <n v="2136"/>
    <n v="5992"/>
    <n v="35888"/>
    <n v="4"/>
    <m/>
    <n v="33"/>
    <n v="0"/>
    <n v="162"/>
    <n v="6000"/>
    <s v="NO"/>
    <s v="Machine count not equal 6000"/>
    <n v="0"/>
    <s v="44765213433985967YES"/>
    <n v="788"/>
    <x v="36"/>
    <n v="1.642366348248701E-2"/>
  </r>
  <r>
    <x v="790"/>
    <s v="200 Birr Back"/>
    <n v="40036161"/>
    <s v="ORLOF 3"/>
    <s v="SAIFULLAH"/>
    <x v="1"/>
    <n v="2137"/>
    <n v="5987"/>
    <n v="41875"/>
    <n v="13"/>
    <m/>
    <n v="14"/>
    <n v="0"/>
    <n v="226"/>
    <n v="6000"/>
    <s v="YES"/>
    <m/>
    <n v="0"/>
    <s v="447652135141495986YES"/>
    <n v="789"/>
    <x v="36"/>
    <n v="2.489141329769462E-2"/>
  </r>
  <r>
    <x v="791"/>
    <s v="200 Birr Back"/>
    <n v="40036161"/>
    <s v="ORLOF 3"/>
    <s v="SAIFULLAH"/>
    <x v="1"/>
    <n v="2138"/>
    <n v="5977"/>
    <n v="47852"/>
    <n v="14"/>
    <m/>
    <n v="4"/>
    <n v="0"/>
    <n v="222"/>
    <n v="5996"/>
    <s v="NO"/>
    <s v="count not equal 6000"/>
    <n v="-4"/>
    <s v="44765213641625992NO"/>
    <n v="790"/>
    <x v="36"/>
    <n v="2.7036048064085449E-2"/>
  </r>
  <r>
    <x v="792"/>
    <s v="200 Birr Back"/>
    <n v="40036161"/>
    <s v="ORLOF 3"/>
    <s v="SAIFULLAH"/>
    <x v="1"/>
    <n v="2139"/>
    <n v="5991"/>
    <n v="53843"/>
    <n v="18"/>
    <m/>
    <n v="13"/>
    <n v="0"/>
    <n v="183"/>
    <n v="6000"/>
    <s v="NO"/>
    <s v="Machine count not equal 6000"/>
    <n v="0"/>
    <s v="447652137132265987YES"/>
    <n v="791"/>
    <x v="36"/>
    <n v="3.7748454985802572E-2"/>
  </r>
  <r>
    <x v="793"/>
    <s v="200 Birr Back"/>
    <n v="40036161"/>
    <s v="ORLOF 3"/>
    <s v="SAIFULLAH"/>
    <x v="1"/>
    <n v="2140"/>
    <n v="5997"/>
    <n v="59840"/>
    <n v="3"/>
    <m/>
    <n v="14"/>
    <n v="0"/>
    <n v="171"/>
    <n v="5991"/>
    <s v="YES"/>
    <m/>
    <n v="-9"/>
    <s v="447652138142225977NO"/>
    <n v="792"/>
    <x v="36"/>
    <n v="3.7142379119959844E-2"/>
  </r>
  <r>
    <x v="794"/>
    <s v="200 Birr Back"/>
    <n v="40036161"/>
    <s v="ORLOF 3"/>
    <s v="SAIFULLAH"/>
    <x v="1"/>
    <n v="2141"/>
    <n v="5998"/>
    <n v="65838"/>
    <n v="2"/>
    <m/>
    <n v="18"/>
    <n v="0"/>
    <n v="130"/>
    <n v="6009"/>
    <s v="YES"/>
    <m/>
    <n v="9"/>
    <s v="447652139181835991NO"/>
    <n v="793"/>
    <x v="36"/>
    <n v="3.0545818728092138E-2"/>
  </r>
  <r>
    <x v="795"/>
    <s v="200 Birr Back"/>
    <n v="40036161"/>
    <s v="ORLOF 3"/>
    <s v="paizan"/>
    <x v="0"/>
    <n v="2142"/>
    <n v="5997"/>
    <n v="5997"/>
    <n v="3"/>
    <m/>
    <n v="3"/>
    <n v="0"/>
    <n v="170"/>
    <n v="6000"/>
    <s v="YES"/>
    <m/>
    <n v="0"/>
    <s v="44765214031715997YES"/>
    <n v="794"/>
    <x v="36"/>
    <n v="2.8514257128564282E-2"/>
  </r>
  <r>
    <x v="796"/>
    <s v="200 Birr Back"/>
    <n v="40036161"/>
    <s v="ORLOF 3"/>
    <s v="paizan"/>
    <x v="0"/>
    <n v="2143"/>
    <n v="5995"/>
    <n v="11992"/>
    <n v="5"/>
    <m/>
    <n v="2"/>
    <n v="0"/>
    <n v="263"/>
    <n v="6000"/>
    <s v="YES"/>
    <m/>
    <n v="0"/>
    <s v="44765214121305998YES"/>
    <n v="795"/>
    <x v="36"/>
    <n v="2.1673891297099034E-2"/>
  </r>
  <r>
    <x v="797"/>
    <s v="200 Birr Back"/>
    <n v="40036161"/>
    <s v="ORLOF 3"/>
    <s v="paizan"/>
    <x v="0"/>
    <n v="2144"/>
    <n v="5993"/>
    <n v="17985"/>
    <n v="7"/>
    <m/>
    <n v="3"/>
    <n v="0"/>
    <n v="179"/>
    <n v="6000"/>
    <s v="YES"/>
    <m/>
    <n v="0"/>
    <s v="44766214231705997YES"/>
    <n v="796"/>
    <x v="37"/>
    <n v="2.8347507086876771E-2"/>
  </r>
  <r>
    <x v="798"/>
    <s v="200 Birr Back"/>
    <n v="40036161"/>
    <s v="ORLOF 3"/>
    <s v="paizan"/>
    <x v="0"/>
    <n v="2145"/>
    <n v="6000"/>
    <n v="23985"/>
    <n v="0"/>
    <m/>
    <n v="5"/>
    <n v="0"/>
    <n v="607"/>
    <n v="6000"/>
    <s v="YES"/>
    <m/>
    <n v="0"/>
    <s v="44766214352635995YES"/>
    <n v="797"/>
    <x v="37"/>
    <n v="4.3869891576313595E-2"/>
  </r>
  <r>
    <x v="799"/>
    <s v="200 Birr Back"/>
    <n v="40036161"/>
    <s v="ORLOF 3"/>
    <s v="paizan"/>
    <x v="0"/>
    <n v="2146"/>
    <n v="0"/>
    <n v="23985"/>
    <n v="0"/>
    <m/>
    <n v="7"/>
    <n v="0"/>
    <n v="0"/>
    <n v="6000"/>
    <s v="NO"/>
    <m/>
    <n v="0"/>
    <s v="44766214471795993YES"/>
    <n v="798"/>
    <x v="37"/>
    <n v="2.9868179542799932E-2"/>
  </r>
  <r>
    <x v="800"/>
    <s v="200 Birr Back"/>
    <n v="40036161"/>
    <s v="ORLOF 3"/>
    <s v="paizan"/>
    <x v="0"/>
    <n v="2147"/>
    <n v="5994"/>
    <n v="29979"/>
    <n v="6"/>
    <m/>
    <n v="0"/>
    <n v="0"/>
    <n v="227"/>
    <n v="6000"/>
    <s v="YES"/>
    <m/>
    <n v="0"/>
    <s v="44766214506076000YES"/>
    <n v="799"/>
    <x v="37"/>
    <n v="0.10116666666666667"/>
  </r>
  <r>
    <x v="801"/>
    <s v="200 Birr Back"/>
    <n v="40036161"/>
    <s v="ORLOF 3"/>
    <s v="paizan"/>
    <x v="0"/>
    <n v="2148"/>
    <n v="5992"/>
    <n v="35971"/>
    <n v="8"/>
    <m/>
    <n v="0"/>
    <n v="0"/>
    <n v="206"/>
    <n v="0"/>
    <s v="YES"/>
    <m/>
    <n v="-6000"/>
    <s v="447662146000NO"/>
    <n v="800"/>
    <x v="37"/>
    <s v="NA"/>
  </r>
  <r>
    <x v="802"/>
    <s v="200 Birr Back"/>
    <n v="40036161"/>
    <s v="ORLOF 3"/>
    <s v="paizan"/>
    <x v="0"/>
    <n v="2149"/>
    <n v="5987"/>
    <n v="41958"/>
    <n v="13"/>
    <m/>
    <n v="6"/>
    <n v="0"/>
    <n v="388"/>
    <n v="6000"/>
    <s v="YES"/>
    <m/>
    <n v="0"/>
    <s v="44766214762275994YES"/>
    <n v="801"/>
    <x v="37"/>
    <n v="3.7871204537871204E-2"/>
  </r>
  <r>
    <x v="803"/>
    <s v="200 Birr Back"/>
    <n v="40036161"/>
    <s v="ORLOF 3"/>
    <s v="paizan"/>
    <x v="0"/>
    <n v="2150"/>
    <n v="5999"/>
    <n v="47957"/>
    <n v="1"/>
    <m/>
    <n v="8"/>
    <n v="0"/>
    <n v="257"/>
    <n v="6000"/>
    <s v="YES"/>
    <m/>
    <n v="0"/>
    <s v="44766214882065992YES"/>
    <n v="802"/>
    <x v="37"/>
    <n v="3.4379172229639522E-2"/>
  </r>
  <r>
    <x v="804"/>
    <s v="200 Birr Back"/>
    <n v="40036161"/>
    <s v="ORLOF 3"/>
    <s v="P devaraj"/>
    <x v="1"/>
    <n v="2151"/>
    <n v="5998"/>
    <n v="5998"/>
    <n v="2"/>
    <m/>
    <n v="13"/>
    <n v="0"/>
    <n v="449"/>
    <n v="6000"/>
    <s v="YES"/>
    <m/>
    <n v="0"/>
    <s v="447662149133885987YES"/>
    <n v="803"/>
    <x v="37"/>
    <n v="6.4807082011023878E-2"/>
  </r>
  <r>
    <x v="805"/>
    <s v="200 Birr Back"/>
    <n v="40036161"/>
    <s v="ORLOF 3"/>
    <s v="P devaraj"/>
    <x v="1"/>
    <n v="2152"/>
    <n v="5998"/>
    <n v="11996"/>
    <n v="2"/>
    <m/>
    <n v="1"/>
    <n v="0"/>
    <n v="526"/>
    <n v="6000"/>
    <s v="YES"/>
    <m/>
    <n v="0"/>
    <s v="44766215012575999YES"/>
    <n v="804"/>
    <x v="37"/>
    <n v="4.2840473412235375E-2"/>
  </r>
  <r>
    <x v="806"/>
    <s v="200 Birr Back"/>
    <n v="40036161"/>
    <s v="ORLOF 3"/>
    <s v="P devaraj"/>
    <x v="1"/>
    <n v="2153"/>
    <n v="5980"/>
    <n v="17976"/>
    <n v="20"/>
    <m/>
    <n v="2"/>
    <n v="0"/>
    <n v="273"/>
    <n v="6000"/>
    <s v="YES"/>
    <m/>
    <n v="0"/>
    <s v="44767215124495998YES"/>
    <n v="805"/>
    <x v="38"/>
    <n v="7.4858286095365129E-2"/>
  </r>
  <r>
    <x v="807"/>
    <s v="200 Birr Back"/>
    <n v="40036161"/>
    <s v="ORLOF 3"/>
    <s v="P devaraj"/>
    <x v="1"/>
    <n v="2154"/>
    <n v="5990"/>
    <n v="23966"/>
    <n v="10"/>
    <m/>
    <n v="2"/>
    <n v="0"/>
    <n v="215"/>
    <n v="6000"/>
    <s v="YES"/>
    <m/>
    <n v="0"/>
    <s v="44767215225265998YES"/>
    <n v="806"/>
    <x v="38"/>
    <n v="8.769589863287762E-2"/>
  </r>
  <r>
    <x v="808"/>
    <s v="200 Birr Back"/>
    <n v="40036161"/>
    <s v="ORLOF 3"/>
    <s v="P devaraj"/>
    <x v="1"/>
    <n v="2155"/>
    <n v="6000"/>
    <n v="29966"/>
    <n v="0"/>
    <m/>
    <n v="20"/>
    <n v="0"/>
    <n v="266"/>
    <n v="6000"/>
    <s v="YES"/>
    <m/>
    <n v="0"/>
    <s v="447672153202735980YES"/>
    <n v="807"/>
    <x v="38"/>
    <n v="4.5652173913043478E-2"/>
  </r>
  <r>
    <x v="809"/>
    <s v="200 Birr Back"/>
    <n v="40036161"/>
    <s v="ORLOF 3"/>
    <s v="P devaraj"/>
    <x v="1"/>
    <n v="2156"/>
    <n v="5993"/>
    <n v="35959"/>
    <n v="7"/>
    <m/>
    <n v="10"/>
    <n v="0"/>
    <n v="291"/>
    <n v="6000"/>
    <s v="YES"/>
    <m/>
    <n v="0"/>
    <s v="447672154102155990YES"/>
    <n v="808"/>
    <x v="38"/>
    <n v="3.589315525876461E-2"/>
  </r>
  <r>
    <x v="810"/>
    <s v="200 Birr Back"/>
    <n v="40036161"/>
    <s v="ORLOF 3"/>
    <s v="P devaraj"/>
    <x v="1"/>
    <n v="2157"/>
    <n v="5993"/>
    <n v="41952"/>
    <n v="7"/>
    <m/>
    <n v="0"/>
    <n v="0"/>
    <n v="195"/>
    <n v="6000"/>
    <s v="YES"/>
    <m/>
    <n v="0"/>
    <s v="44767215502666000YES"/>
    <n v="809"/>
    <x v="38"/>
    <n v="4.4333333333333336E-2"/>
  </r>
  <r>
    <x v="811"/>
    <s v="200 Birr Back"/>
    <n v="40036161"/>
    <s v="ORLOF 3"/>
    <s v="P devaraj"/>
    <x v="1"/>
    <n v="2158"/>
    <n v="5991"/>
    <n v="47943"/>
    <n v="9"/>
    <m/>
    <n v="7"/>
    <n v="0"/>
    <n v="208"/>
    <n v="6000"/>
    <s v="YES"/>
    <m/>
    <n v="0"/>
    <s v="44767215672915993YES"/>
    <n v="810"/>
    <x v="38"/>
    <n v="4.8556649424328385E-2"/>
  </r>
  <r>
    <x v="812"/>
    <s v="200 Birr Back"/>
    <n v="40036161"/>
    <s v="ORLOF 3"/>
    <s v="P devaraj"/>
    <x v="1"/>
    <n v="2159"/>
    <n v="5984"/>
    <n v="53927"/>
    <n v="16"/>
    <m/>
    <n v="7"/>
    <n v="0"/>
    <n v="251"/>
    <n v="6000"/>
    <s v="YES"/>
    <m/>
    <n v="0"/>
    <s v="44767215771955993YES"/>
    <n v="811"/>
    <x v="38"/>
    <n v="3.2537960954446853E-2"/>
  </r>
  <r>
    <x v="813"/>
    <s v="200 Birr Back"/>
    <n v="40036161"/>
    <s v="ORLOF 3"/>
    <s v="CHAI"/>
    <x v="0"/>
    <n v="2160"/>
    <n v="5992"/>
    <n v="5992"/>
    <n v="8"/>
    <m/>
    <n v="9"/>
    <n v="0"/>
    <n v="177"/>
    <n v="6000"/>
    <s v="YES"/>
    <m/>
    <n v="0"/>
    <s v="44767215892085991YES"/>
    <n v="812"/>
    <x v="38"/>
    <n v="3.4718744783842431E-2"/>
  </r>
  <r>
    <x v="814"/>
    <s v="200 Birr Back"/>
    <n v="40036161"/>
    <s v="ORLOF 3"/>
    <s v="CHAI"/>
    <x v="0"/>
    <n v="2161"/>
    <n v="6000"/>
    <n v="11992"/>
    <n v="2"/>
    <m/>
    <n v="16"/>
    <n v="0"/>
    <n v="706"/>
    <n v="6000"/>
    <s v="NO"/>
    <s v="unsure due free run paper"/>
    <n v="0"/>
    <s v="447682159162515984YES"/>
    <n v="813"/>
    <x v="39"/>
    <n v="4.1945187165775402E-2"/>
  </r>
  <r>
    <x v="815"/>
    <s v="200 Birr Back"/>
    <n v="40036161"/>
    <s v="ORLOF 3"/>
    <s v="CHAI"/>
    <x v="0"/>
    <n v="2162"/>
    <n v="6000"/>
    <n v="17992"/>
    <n v="0"/>
    <m/>
    <n v="8"/>
    <n v="0"/>
    <n v="435"/>
    <n v="6000"/>
    <s v="YES"/>
    <m/>
    <n v="0"/>
    <s v="44768216081775992YES"/>
    <n v="814"/>
    <x v="39"/>
    <n v="2.9539385847797063E-2"/>
  </r>
  <r>
    <x v="816"/>
    <s v="200 Birr Back"/>
    <n v="40036161"/>
    <s v="ORLOF 3"/>
    <s v="CHAI"/>
    <x v="0"/>
    <n v="2163"/>
    <n v="5999"/>
    <n v="23991"/>
    <n v="0"/>
    <m/>
    <n v="2"/>
    <n v="0"/>
    <n v="711"/>
    <n v="6002"/>
    <s v="NO"/>
    <s v="counter not equal 6000"/>
    <n v="2"/>
    <s v="44768216127066000NO"/>
    <n v="815"/>
    <x v="39"/>
    <n v="0.11766666666666667"/>
  </r>
  <r>
    <x v="817"/>
    <s v="200 Birr Back"/>
    <n v="40036161"/>
    <s v="ORLOF 3"/>
    <s v="CHAI"/>
    <x v="0"/>
    <n v="2164"/>
    <n v="5995"/>
    <n v="29986"/>
    <n v="4"/>
    <m/>
    <n v="0"/>
    <n v="0"/>
    <n v="325"/>
    <n v="6000"/>
    <s v="NO"/>
    <s v="counter not equal 6000"/>
    <n v="0"/>
    <s v="44768216204356000YES"/>
    <n v="816"/>
    <x v="39"/>
    <n v="7.2499999999999995E-2"/>
  </r>
  <r>
    <x v="818"/>
    <s v="200 Birr Back"/>
    <n v="40036161"/>
    <s v="ORLOF 3"/>
    <s v="CHAI"/>
    <x v="0"/>
    <n v="2165"/>
    <n v="5996"/>
    <n v="35982"/>
    <n v="4"/>
    <m/>
    <n v="0"/>
    <n v="0"/>
    <n v="197"/>
    <n v="5999"/>
    <s v="YES"/>
    <m/>
    <n v="-1"/>
    <s v="44768216307115999NO"/>
    <n v="817"/>
    <x v="39"/>
    <n v="0.11851975329221537"/>
  </r>
  <r>
    <x v="819"/>
    <s v="200 Birr Back"/>
    <n v="40036161"/>
    <s v="ORLOF 3"/>
    <s v="CHAI"/>
    <x v="0"/>
    <n v="2166"/>
    <n v="5997"/>
    <n v="41979"/>
    <n v="3"/>
    <m/>
    <n v="4"/>
    <n v="0"/>
    <n v="316"/>
    <n v="5999"/>
    <s v="YES"/>
    <m/>
    <n v="-1"/>
    <s v="44768216443255995NO"/>
    <n v="818"/>
    <x v="39"/>
    <n v="5.4211843202668891E-2"/>
  </r>
  <r>
    <x v="820"/>
    <s v="200 Birr Back"/>
    <n v="40036161"/>
    <s v="ORLOF 3"/>
    <s v="P devaraj"/>
    <x v="1"/>
    <n v="2167"/>
    <n v="5993"/>
    <n v="5993"/>
    <n v="7"/>
    <m/>
    <n v="4"/>
    <n v="0"/>
    <n v="660"/>
    <n v="6000"/>
    <s v="YES"/>
    <m/>
    <n v="0"/>
    <s v="44768216541975996YES"/>
    <n v="819"/>
    <x v="39"/>
    <n v="3.2855236824549702E-2"/>
  </r>
  <r>
    <x v="821"/>
    <s v="200 Birr Back"/>
    <n v="40036161"/>
    <s v="ORLOF 3"/>
    <s v="P devaraj"/>
    <x v="1"/>
    <n v="2168"/>
    <n v="6000"/>
    <n v="11993"/>
    <m/>
    <m/>
    <n v="3"/>
    <n v="0"/>
    <n v="110"/>
    <n v="6000"/>
    <s v="YES"/>
    <m/>
    <n v="0"/>
    <s v="44768216633165997YES"/>
    <n v="820"/>
    <x v="39"/>
    <n v="5.2693013173253291E-2"/>
  </r>
  <r>
    <x v="822"/>
    <s v="200 Birr Back"/>
    <n v="40036161"/>
    <s v="ORLOF 3"/>
    <s v="P devaraj"/>
    <x v="1"/>
    <n v="2169"/>
    <n v="5995"/>
    <n v="17988"/>
    <n v="3"/>
    <m/>
    <n v="7"/>
    <n v="0"/>
    <n v="198"/>
    <n v="6000"/>
    <s v="NO"/>
    <s v="mc count not equal 6000"/>
    <n v="0"/>
    <s v="44768216776605993YES"/>
    <n v="821"/>
    <x v="39"/>
    <n v="0.1101284832304355"/>
  </r>
  <r>
    <x v="823"/>
    <s v="200 Birr Back"/>
    <n v="40036161"/>
    <s v="ORLOF 3"/>
    <s v="P devaraj"/>
    <x v="1"/>
    <n v="2170"/>
    <n v="5996"/>
    <n v="23984"/>
    <n v="0"/>
    <m/>
    <n v="0"/>
    <n v="0"/>
    <n v="367"/>
    <n v="6000"/>
    <s v="NO"/>
    <s v="mc count not equal 6000"/>
    <n v="0"/>
    <s v="4476821681106000YES"/>
    <n v="822"/>
    <x v="39"/>
    <n v="1.8333333333333333E-2"/>
  </r>
  <r>
    <x v="824"/>
    <s v="200 Birr Back"/>
    <n v="40036161"/>
    <s v="ORLOF 3"/>
    <s v="P devaraj"/>
    <x v="1"/>
    <n v="2171"/>
    <n v="5998"/>
    <n v="29982"/>
    <n v="2"/>
    <m/>
    <n v="3"/>
    <n v="0"/>
    <n v="363"/>
    <n v="5998"/>
    <s v="YES"/>
    <m/>
    <n v="-2"/>
    <s v="44768216931985995NO"/>
    <n v="823"/>
    <x v="39"/>
    <n v="3.3027522935779818E-2"/>
  </r>
  <r>
    <x v="825"/>
    <s v="200 Birr Back"/>
    <n v="40036161"/>
    <s v="ORLOF 3"/>
    <s v="P devaraj"/>
    <x v="1"/>
    <n v="2172"/>
    <n v="5997"/>
    <n v="35979"/>
    <n v="3"/>
    <m/>
    <n v="0"/>
    <n v="0"/>
    <n v="321"/>
    <n v="5996"/>
    <s v="YES"/>
    <m/>
    <n v="-4"/>
    <s v="44768217003675996NO"/>
    <n v="824"/>
    <x v="39"/>
    <n v="6.1207471647765174E-2"/>
  </r>
  <r>
    <x v="826"/>
    <s v="200 Birr Back"/>
    <n v="40036161"/>
    <s v="ORLOF 3"/>
    <s v="P devaraj"/>
    <x v="1"/>
    <n v="2173"/>
    <n v="6000"/>
    <n v="41979"/>
    <m/>
    <m/>
    <n v="2"/>
    <n v="0"/>
    <n v="409"/>
    <n v="6000"/>
    <s v="YES"/>
    <m/>
    <n v="0"/>
    <s v="44768217123635998YES"/>
    <n v="825"/>
    <x v="39"/>
    <n v="6.0520173391130375E-2"/>
  </r>
  <r>
    <x v="827"/>
    <s v="200 Birr Back"/>
    <n v="40036161"/>
    <s v="ORLOF 3"/>
    <s v="P devaraj"/>
    <x v="1"/>
    <n v="2714"/>
    <n v="5997"/>
    <n v="47976"/>
    <n v="3"/>
    <m/>
    <n v="3"/>
    <n v="0"/>
    <n v="239"/>
    <n v="6000"/>
    <s v="YES"/>
    <m/>
    <n v="0"/>
    <s v="44768217233215997YES"/>
    <n v="826"/>
    <x v="39"/>
    <n v="5.3526763381690844E-2"/>
  </r>
  <r>
    <x v="828"/>
    <s v="200 Birr Back"/>
    <n v="40036161"/>
    <s v="ORLOF 3"/>
    <s v="P devaraj"/>
    <x v="1"/>
    <n v="2175"/>
    <n v="5999"/>
    <n v="53975"/>
    <n v="1"/>
    <m/>
    <n v="0"/>
    <n v="0"/>
    <n v="213"/>
    <n v="6000"/>
    <s v="YES"/>
    <m/>
    <n v="0"/>
    <s v="4476821734096000YES"/>
    <n v="827"/>
    <x v="39"/>
    <n v="6.8166666666666667E-2"/>
  </r>
  <r>
    <x v="829"/>
    <s v="200 Birr Back"/>
    <n v="40036161"/>
    <s v="ORLOF 3"/>
    <s v="P devaraj"/>
    <x v="1"/>
    <n v="2176"/>
    <n v="5997"/>
    <n v="59972"/>
    <n v="3"/>
    <m/>
    <n v="3"/>
    <n v="0"/>
    <n v="215"/>
    <n v="6000"/>
    <s v="YES"/>
    <m/>
    <n v="0"/>
    <s v="44768271432395997YES"/>
    <n v="828"/>
    <x v="39"/>
    <n v="3.9853259963314992E-2"/>
  </r>
  <r>
    <x v="830"/>
    <s v="200 Birr Back"/>
    <n v="40036161"/>
    <s v="ORLOF 3"/>
    <s v="P devaraj"/>
    <x v="1"/>
    <n v="2177"/>
    <n v="5996"/>
    <n v="65968"/>
    <n v="4"/>
    <m/>
    <n v="1"/>
    <n v="0"/>
    <n v="265"/>
    <n v="6000"/>
    <s v="YES"/>
    <m/>
    <n v="0"/>
    <s v="44768217512135999YES"/>
    <n v="829"/>
    <x v="39"/>
    <n v="3.5505917652942157E-2"/>
  </r>
  <r>
    <x v="831"/>
    <s v="200 Birr Back"/>
    <n v="40036161"/>
    <s v="ORLOF 3"/>
    <s v="P devaraj"/>
    <x v="1"/>
    <n v="2178"/>
    <n v="5996"/>
    <n v="71964"/>
    <n v="4"/>
    <m/>
    <n v="3"/>
    <n v="0"/>
    <n v="213"/>
    <n v="6000"/>
    <s v="YES"/>
    <m/>
    <n v="0"/>
    <s v="44768217632155997YES"/>
    <n v="830"/>
    <x v="39"/>
    <n v="3.5851258962814742E-2"/>
  </r>
  <r>
    <x v="832"/>
    <s v="200 Birr Back"/>
    <n v="40036161"/>
    <s v="ORLOF 3"/>
    <s v="CHAI"/>
    <x v="0"/>
    <n v="2180"/>
    <n v="5994"/>
    <n v="5994"/>
    <n v="6"/>
    <m/>
    <n v="4"/>
    <n v="0"/>
    <n v="208"/>
    <n v="6000"/>
    <s v="YES"/>
    <m/>
    <n v="0"/>
    <s v="44768217742655996YES"/>
    <n v="831"/>
    <x v="39"/>
    <n v="4.419613075383589E-2"/>
  </r>
  <r>
    <x v="833"/>
    <s v="200 Birr Back"/>
    <n v="40036161"/>
    <s v="ORLOF 3"/>
    <s v="CHAI"/>
    <x v="0"/>
    <n v="2181"/>
    <n v="5986"/>
    <n v="11980"/>
    <n v="14"/>
    <m/>
    <n v="4"/>
    <n v="0"/>
    <n v="283"/>
    <n v="6000"/>
    <s v="YES"/>
    <m/>
    <n v="0"/>
    <s v="44768217842135996YES"/>
    <n v="832"/>
    <x v="39"/>
    <n v="3.5523682454969979E-2"/>
  </r>
  <r>
    <x v="834"/>
    <s v="200 Birr Back"/>
    <n v="40036161"/>
    <s v="ORLOF 3"/>
    <s v="CHAI"/>
    <x v="0"/>
    <n v="2182"/>
    <n v="6000"/>
    <n v="17980"/>
    <n v="0"/>
    <m/>
    <n v="6"/>
    <n v="0"/>
    <n v="244"/>
    <n v="6000"/>
    <s v="YES"/>
    <m/>
    <n v="0"/>
    <s v="44769218062085994YES"/>
    <n v="833"/>
    <x v="40"/>
    <n v="3.470136803470137E-2"/>
  </r>
  <r>
    <x v="835"/>
    <s v="200 Birr Back"/>
    <n v="40036161"/>
    <s v="ORLOF 3"/>
    <s v="CHAI"/>
    <x v="0"/>
    <n v="2183"/>
    <n v="5999"/>
    <n v="23979"/>
    <n v="0"/>
    <m/>
    <n v="14"/>
    <n v="0"/>
    <n v="295"/>
    <n v="6000"/>
    <s v="NO"/>
    <s v="count not equal 6000"/>
    <n v="0"/>
    <s v="447692181142835986YES"/>
    <n v="834"/>
    <x v="40"/>
    <n v="4.7276979619111259E-2"/>
  </r>
  <r>
    <x v="836"/>
    <s v="200 Birr Back"/>
    <n v="40036161"/>
    <s v="ORLOF 3"/>
    <s v="CHAI"/>
    <x v="0"/>
    <n v="2184"/>
    <n v="5996"/>
    <n v="29975"/>
    <n v="4"/>
    <m/>
    <n v="0"/>
    <n v="0"/>
    <n v="170"/>
    <n v="6000"/>
    <s v="YES"/>
    <m/>
    <n v="0"/>
    <s v="44769218202446000YES"/>
    <n v="835"/>
    <x v="40"/>
    <n v="4.0666666666666663E-2"/>
  </r>
  <r>
    <x v="837"/>
    <s v="200 Birr Back"/>
    <n v="40036161"/>
    <s v="ORLOF 3"/>
    <s v="CHAI"/>
    <x v="0"/>
    <n v="2185"/>
    <n v="5990"/>
    <n v="35965"/>
    <n v="10"/>
    <m/>
    <n v="0"/>
    <n v="0"/>
    <n v="190"/>
    <n v="5999"/>
    <s v="YES"/>
    <m/>
    <n v="-1"/>
    <s v="44769218302955999NO"/>
    <n v="836"/>
    <x v="40"/>
    <n v="4.9174862477079515E-2"/>
  </r>
  <r>
    <x v="838"/>
    <s v="200 Birr Back"/>
    <n v="40036161"/>
    <s v="ORLOF 3"/>
    <s v="CHAI"/>
    <x v="0"/>
    <n v="2186"/>
    <n v="6000"/>
    <n v="41965"/>
    <n v="0"/>
    <m/>
    <n v="4"/>
    <n v="0"/>
    <n v="205"/>
    <n v="6000"/>
    <s v="YES"/>
    <m/>
    <n v="0"/>
    <s v="44769218441705996YES"/>
    <n v="837"/>
    <x v="40"/>
    <n v="2.8352234823215475E-2"/>
  </r>
  <r>
    <x v="839"/>
    <s v="200 Birr Back"/>
    <n v="40036161"/>
    <s v="ORLOF 3"/>
    <s v="CHAI"/>
    <x v="0"/>
    <n v="2187"/>
    <n v="5993"/>
    <n v="47958"/>
    <n v="7"/>
    <m/>
    <n v="10"/>
    <n v="0"/>
    <n v="110"/>
    <n v="6000"/>
    <s v="YES"/>
    <m/>
    <n v="0"/>
    <s v="447692185101905990YES"/>
    <n v="838"/>
    <x v="40"/>
    <n v="3.1719532554257093E-2"/>
  </r>
  <r>
    <x v="840"/>
    <s v="200 Birr Back"/>
    <n v="40036161"/>
    <s v="ORLOF 3"/>
    <s v="CHAI"/>
    <x v="0"/>
    <n v="2188"/>
    <n v="5991"/>
    <n v="53949"/>
    <n v="9"/>
    <m/>
    <n v="0"/>
    <n v="0"/>
    <n v="389"/>
    <n v="6000"/>
    <s v="YES"/>
    <m/>
    <n v="0"/>
    <s v="44769218602056000YES"/>
    <n v="839"/>
    <x v="40"/>
    <n v="3.4166666666666665E-2"/>
  </r>
  <r>
    <x v="841"/>
    <s v="200 Birr Back"/>
    <n v="40036161"/>
    <s v="ORLOF 3"/>
    <s v="CHAI"/>
    <x v="0"/>
    <n v="2189"/>
    <n v="6000"/>
    <n v="59949"/>
    <n v="0"/>
    <m/>
    <n v="7"/>
    <n v="0"/>
    <n v="149"/>
    <n v="6000"/>
    <s v="YES"/>
    <m/>
    <n v="0"/>
    <s v="44769218771105993YES"/>
    <n v="840"/>
    <x v="40"/>
    <n v="1.8354747205072585E-2"/>
  </r>
  <r>
    <x v="842"/>
    <s v="200 Birr Back"/>
    <n v="40036161"/>
    <s v="ORLOF 3"/>
    <s v="CHAI"/>
    <x v="0"/>
    <n v="2191"/>
    <n v="5993"/>
    <n v="65942"/>
    <n v="7"/>
    <m/>
    <n v="9"/>
    <n v="0"/>
    <n v="146"/>
    <n v="6000"/>
    <s v="YES"/>
    <m/>
    <n v="0"/>
    <s v="44769218893895991YES"/>
    <n v="841"/>
    <x v="40"/>
    <n v="6.4930729427474548E-2"/>
  </r>
  <r>
    <x v="843"/>
    <s v="200 Birr Back"/>
    <n v="40036161"/>
    <s v="ORLOF 3"/>
    <s v="CHAI"/>
    <x v="0"/>
    <n v="2193"/>
    <n v="5999"/>
    <n v="71941"/>
    <n v="1"/>
    <m/>
    <n v="0"/>
    <n v="0"/>
    <n v="253"/>
    <n v="6000"/>
    <s v="YES"/>
    <m/>
    <n v="0"/>
    <s v="44769218901496000YES"/>
    <n v="842"/>
    <x v="40"/>
    <n v="2.4833333333333332E-2"/>
  </r>
  <r>
    <x v="844"/>
    <s v="200 Birr Back"/>
    <n v="40036161"/>
    <s v="ORLOF 3"/>
    <s v="DEVARAJ"/>
    <x v="1"/>
    <n v="2194"/>
    <n v="5999"/>
    <n v="5999"/>
    <n v="1"/>
    <m/>
    <n v="7"/>
    <n v="0"/>
    <n v="100"/>
    <n v="6000"/>
    <s v="YES"/>
    <m/>
    <n v="0"/>
    <s v="44769219171465993YES"/>
    <n v="843"/>
    <x v="40"/>
    <n v="2.4361755381278157E-2"/>
  </r>
  <r>
    <x v="845"/>
    <s v="200 Birr Back"/>
    <n v="40036161"/>
    <s v="ORLOF 3"/>
    <s v="DEVARAJ"/>
    <x v="1"/>
    <n v="2195"/>
    <n v="5994"/>
    <n v="11993"/>
    <n v="6"/>
    <m/>
    <n v="1"/>
    <n v="0"/>
    <n v="173"/>
    <n v="6000"/>
    <s v="YES"/>
    <m/>
    <n v="0"/>
    <s v="44769219312535999YES"/>
    <n v="844"/>
    <x v="40"/>
    <n v="4.2173695615935987E-2"/>
  </r>
  <r>
    <x v="846"/>
    <s v="200 Birr Back"/>
    <n v="40036161"/>
    <s v="ORLOF 3"/>
    <s v="DEVARAJ"/>
    <x v="1"/>
    <n v="2196"/>
    <n v="5999"/>
    <n v="17992"/>
    <n v="1"/>
    <m/>
    <n v="1"/>
    <n v="0"/>
    <n v="142"/>
    <n v="6000"/>
    <s v="YES"/>
    <m/>
    <n v="0"/>
    <s v="44769219411005999YES"/>
    <n v="845"/>
    <x v="40"/>
    <n v="1.6669444907484579E-2"/>
  </r>
  <r>
    <x v="847"/>
    <s v="200 Birr Back"/>
    <n v="40036161"/>
    <s v="ORLOF 3"/>
    <s v="DEVARAJ"/>
    <x v="1"/>
    <n v="2197"/>
    <n v="5999"/>
    <n v="23991"/>
    <n v="1"/>
    <m/>
    <n v="6"/>
    <n v="0"/>
    <n v="135"/>
    <n v="6000"/>
    <s v="YES"/>
    <m/>
    <n v="0"/>
    <s v="44769219561735994YES"/>
    <n v="846"/>
    <x v="40"/>
    <n v="2.8862195528862194E-2"/>
  </r>
  <r>
    <x v="848"/>
    <s v="200 Birr Back"/>
    <n v="40036161"/>
    <s v="ORLOF 3"/>
    <s v="DEVARAJ"/>
    <x v="1"/>
    <n v="2198"/>
    <n v="5998"/>
    <n v="29989"/>
    <n v="2"/>
    <m/>
    <n v="1"/>
    <n v="0"/>
    <n v="70"/>
    <n v="6000"/>
    <s v="YES"/>
    <m/>
    <n v="0"/>
    <s v="44769219611425999YES"/>
    <n v="847"/>
    <x v="40"/>
    <n v="2.3670611768628103E-2"/>
  </r>
  <r>
    <x v="849"/>
    <s v="200 Birr Back"/>
    <n v="40036161"/>
    <s v="ORLOF 3"/>
    <s v="DEVARAJ"/>
    <x v="1"/>
    <n v="2199"/>
    <n v="6000"/>
    <n v="35989"/>
    <m/>
    <m/>
    <n v="1"/>
    <n v="0"/>
    <n v="109"/>
    <n v="6000"/>
    <s v="YES"/>
    <m/>
    <n v="0"/>
    <s v="44769219711355999YES"/>
    <n v="848"/>
    <x v="40"/>
    <n v="2.2503750625104183E-2"/>
  </r>
  <r>
    <x v="850"/>
    <s v="200 Birr Back"/>
    <n v="40036161"/>
    <s v="ORLOF 3"/>
    <s v="DEVARAJ"/>
    <x v="1"/>
    <n v="2200"/>
    <n v="5988"/>
    <n v="41977"/>
    <n v="12"/>
    <m/>
    <n v="2"/>
    <n v="0"/>
    <n v="85"/>
    <n v="6000"/>
    <s v="YES"/>
    <m/>
    <n v="0"/>
    <s v="4476921982705998YES"/>
    <n v="849"/>
    <x v="40"/>
    <n v="1.1670556852284094E-2"/>
  </r>
  <r>
    <x v="851"/>
    <s v="200 Birr Back"/>
    <n v="40036161"/>
    <s v="ORLOF 3"/>
    <s v="DEVARAJ"/>
    <x v="1"/>
    <n v="2201"/>
    <n v="5991"/>
    <n v="47968"/>
    <n v="9"/>
    <m/>
    <n v="0"/>
    <n v="0"/>
    <n v="118"/>
    <n v="6000"/>
    <s v="YES"/>
    <m/>
    <n v="0"/>
    <s v="4476921991096000YES"/>
    <n v="850"/>
    <x v="40"/>
    <n v="1.8166666666666668E-2"/>
  </r>
  <r>
    <x v="852"/>
    <s v="200 Birr Back"/>
    <n v="40036161"/>
    <s v="ORLOF 3"/>
    <s v="DEVARAJ"/>
    <x v="1"/>
    <n v="2202"/>
    <n v="6000"/>
    <n v="53968"/>
    <m/>
    <m/>
    <n v="12"/>
    <n v="0"/>
    <n v="167"/>
    <n v="6000"/>
    <s v="YES"/>
    <m/>
    <n v="0"/>
    <s v="44769220012855988YES"/>
    <n v="851"/>
    <x v="40"/>
    <n v="1.419505678022712E-2"/>
  </r>
  <r>
    <x v="853"/>
    <s v="200 Birr Back"/>
    <n v="40036161"/>
    <s v="ORLOF 3"/>
    <s v="DEVARAJ"/>
    <x v="1"/>
    <n v="2203"/>
    <n v="6000"/>
    <n v="59968"/>
    <m/>
    <m/>
    <n v="9"/>
    <n v="0"/>
    <n v="90"/>
    <n v="6000"/>
    <s v="YES"/>
    <m/>
    <n v="0"/>
    <s v="44769220191185991YES"/>
    <n v="852"/>
    <x v="40"/>
    <n v="1.969621098314138E-2"/>
  </r>
  <r>
    <x v="854"/>
    <s v="200 Birr Back"/>
    <n v="40036161"/>
    <s v="ORLOF 3"/>
    <s v="DEVARAJ"/>
    <x v="1"/>
    <n v="2204"/>
    <n v="5999"/>
    <n v="65967"/>
    <n v="1"/>
    <m/>
    <n v="0"/>
    <n v="0"/>
    <n v="161"/>
    <n v="6000"/>
    <s v="YES"/>
    <m/>
    <n v="0"/>
    <s v="4476922021676000YES"/>
    <n v="853"/>
    <x v="40"/>
    <n v="2.7833333333333335E-2"/>
  </r>
  <r>
    <x v="855"/>
    <s v="200 Birr Back"/>
    <n v="40036161"/>
    <s v="ORLOF 3"/>
    <s v="DEVARAJ"/>
    <x v="1"/>
    <n v="2205"/>
    <n v="6000"/>
    <n v="71967"/>
    <n v="0"/>
    <m/>
    <n v="0"/>
    <n v="0"/>
    <n v="222"/>
    <n v="6000"/>
    <s v="YES"/>
    <m/>
    <n v="0"/>
    <s v="447692203906000YES"/>
    <n v="854"/>
    <x v="40"/>
    <n v="1.4999999999999999E-2"/>
  </r>
  <r>
    <x v="856"/>
    <s v="200 Birr Back"/>
    <n v="40036161"/>
    <s v="ORLOF 3"/>
    <s v="shamil"/>
    <x v="0"/>
    <n v="2206"/>
    <n v="5999"/>
    <n v="5999"/>
    <n v="1"/>
    <m/>
    <n v="1"/>
    <n v="0"/>
    <n v="230"/>
    <n v="6000"/>
    <s v="YES"/>
    <m/>
    <n v="0"/>
    <s v="44769220411615999YES"/>
    <n v="855"/>
    <x v="40"/>
    <n v="2.6837806301050177E-2"/>
  </r>
  <r>
    <x v="857"/>
    <s v="200 Birr Back"/>
    <n v="40036161"/>
    <s v="ORLOF 3"/>
    <s v="shamil"/>
    <x v="0"/>
    <n v="2207"/>
    <n v="5992"/>
    <n v="11991"/>
    <n v="8"/>
    <m/>
    <n v="0"/>
    <n v="0"/>
    <n v="236"/>
    <n v="6000"/>
    <s v="YES"/>
    <m/>
    <n v="0"/>
    <s v="44769220502226000YES"/>
    <n v="856"/>
    <x v="40"/>
    <n v="3.6999999999999998E-2"/>
  </r>
  <r>
    <x v="858"/>
    <s v="200 Birr Back"/>
    <n v="40036161"/>
    <s v="ORLOF 3"/>
    <s v="shamil"/>
    <x v="0"/>
    <n v="2208"/>
    <n v="5997"/>
    <n v="17988"/>
    <n v="3"/>
    <m/>
    <n v="1"/>
    <n v="0"/>
    <n v="574"/>
    <n v="6000"/>
    <s v="YES"/>
    <m/>
    <n v="0"/>
    <s v="44770220612305999YES"/>
    <n v="857"/>
    <x v="41"/>
    <n v="3.8339723287214536E-2"/>
  </r>
  <r>
    <x v="859"/>
    <s v="200 Birr Back"/>
    <n v="40036161"/>
    <s v="ORLOF 3"/>
    <s v="shamil"/>
    <x v="0"/>
    <n v="2209"/>
    <n v="5992"/>
    <n v="23980"/>
    <n v="8"/>
    <m/>
    <n v="8"/>
    <n v="0"/>
    <n v="243"/>
    <n v="6000"/>
    <s v="YES"/>
    <m/>
    <n v="0"/>
    <s v="44770220782365992YES"/>
    <n v="858"/>
    <x v="41"/>
    <n v="3.9385847797062751E-2"/>
  </r>
  <r>
    <x v="860"/>
    <s v="200 Birr Back"/>
    <n v="40036161"/>
    <s v="ORLOF 3"/>
    <s v="shamil"/>
    <x v="0"/>
    <n v="2210"/>
    <n v="6000"/>
    <n v="29980"/>
    <n v="0"/>
    <m/>
    <n v="3"/>
    <n v="0"/>
    <n v="234"/>
    <n v="6000"/>
    <s v="YES"/>
    <m/>
    <n v="0"/>
    <s v="44770220835745997YES"/>
    <n v="859"/>
    <x v="41"/>
    <n v="9.5714523928630987E-2"/>
  </r>
  <r>
    <x v="861"/>
    <s v="200 Birr Back"/>
    <n v="40036161"/>
    <s v="ORLOF 3"/>
    <s v="shamil"/>
    <x v="0"/>
    <n v="2211"/>
    <n v="5988"/>
    <n v="35968"/>
    <n v="12"/>
    <m/>
    <n v="8"/>
    <n v="0"/>
    <n v="289"/>
    <n v="6000"/>
    <s v="YES"/>
    <m/>
    <n v="0"/>
    <s v="44770220982435992YES"/>
    <n v="860"/>
    <x v="41"/>
    <n v="4.0554072096128171E-2"/>
  </r>
  <r>
    <x v="862"/>
    <s v="200 Birr Back"/>
    <n v="40036161"/>
    <s v="ORLOF 3"/>
    <s v="shamil"/>
    <x v="0"/>
    <n v="2212"/>
    <n v="5997"/>
    <n v="41965"/>
    <n v="3"/>
    <m/>
    <n v="0"/>
    <n v="0"/>
    <n v="533"/>
    <n v="6000"/>
    <s v="YES"/>
    <m/>
    <n v="0"/>
    <s v="44770221002346000YES"/>
    <n v="861"/>
    <x v="41"/>
    <n v="3.9E-2"/>
  </r>
  <r>
    <x v="863"/>
    <s v="200 Birr Back"/>
    <n v="40036161"/>
    <s v="ORLOF 3"/>
    <s v="shamil"/>
    <x v="0"/>
    <n v="2213"/>
    <n v="5980"/>
    <n v="47945"/>
    <n v="20"/>
    <m/>
    <n v="12"/>
    <n v="0"/>
    <n v="311"/>
    <n v="6000"/>
    <s v="YES"/>
    <m/>
    <n v="0"/>
    <s v="447702211122895988YES"/>
    <n v="862"/>
    <x v="41"/>
    <n v="4.8263193052772213E-2"/>
  </r>
  <r>
    <x v="864"/>
    <s v="200 Birr Back"/>
    <n v="40036161"/>
    <s v="ORLOF 3"/>
    <s v="shamil"/>
    <x v="0"/>
    <n v="2214"/>
    <n v="5998"/>
    <n v="53943"/>
    <n v="1"/>
    <m/>
    <n v="3"/>
    <n v="0"/>
    <n v="-2650"/>
    <n v="6000"/>
    <s v="NO"/>
    <s v="This column has been edited."/>
    <n v="0"/>
    <s v="44770221235335997YES"/>
    <n v="863"/>
    <x v="41"/>
    <n v="8.8877772219443055E-2"/>
  </r>
  <r>
    <x v="865"/>
    <s v="200 Birr Back"/>
    <n v="40036161"/>
    <s v="ORLOF 3"/>
    <s v="shamil"/>
    <x v="0"/>
    <n v="2215"/>
    <n v="6000"/>
    <n v="59943"/>
    <n v="0"/>
    <m/>
    <n v="20"/>
    <n v="0"/>
    <n v="726"/>
    <n v="6000"/>
    <s v="YES"/>
    <s v="This column has been edited."/>
    <n v="0"/>
    <s v="447702213203115980YES"/>
    <n v="864"/>
    <x v="41"/>
    <n v="5.2006688963210701E-2"/>
  </r>
  <r>
    <x v="866"/>
    <s v="200 Birr Back"/>
    <n v="40036161"/>
    <s v="ORLOF 3"/>
    <s v="shamil"/>
    <x v="0"/>
    <n v="2216"/>
    <n v="5996"/>
    <n v="65939"/>
    <n v="4"/>
    <m/>
    <n v="1"/>
    <n v="0"/>
    <n v="347"/>
    <n v="5999"/>
    <s v="YES"/>
    <m/>
    <n v="-1"/>
    <s v="4477022141-26505998NO"/>
    <n v="865"/>
    <x v="41"/>
    <s v="-"/>
  </r>
  <r>
    <x v="867"/>
    <s v="200 Birr Back"/>
    <n v="40036161"/>
    <s v="ORLOF 3"/>
    <s v="shamil"/>
    <x v="0"/>
    <n v="2217"/>
    <n v="6034"/>
    <n v="71973"/>
    <n v="2"/>
    <m/>
    <n v="0"/>
    <n v="0"/>
    <n v="909"/>
    <n v="6000"/>
    <s v="NO"/>
    <n v="36"/>
    <n v="0"/>
    <s v="44770221507266000YES"/>
    <n v="866"/>
    <x v="41"/>
    <n v="0.121"/>
  </r>
  <r>
    <x v="868"/>
    <s v="200 Birr Back"/>
    <n v="40036161"/>
    <s v="ORLOF 3"/>
    <s v="shamil"/>
    <x v="0"/>
    <n v="2218"/>
    <n v="5994"/>
    <n v="77967"/>
    <n v="6"/>
    <m/>
    <n v="4"/>
    <n v="0"/>
    <n v="709"/>
    <n v="6000"/>
    <s v="YES"/>
    <m/>
    <n v="0"/>
    <s v="44770221643475996YES"/>
    <n v="867"/>
    <x v="41"/>
    <n v="5.7871914609739825E-2"/>
  </r>
  <r>
    <x v="869"/>
    <s v="200 Birr Back"/>
    <n v="40036161"/>
    <s v="ORLOF 3"/>
    <s v="Izzuddin"/>
    <x v="1"/>
    <n v="2219"/>
    <n v="5999"/>
    <n v="5999"/>
    <n v="1"/>
    <m/>
    <n v="2"/>
    <n v="0"/>
    <n v="470"/>
    <n v="6036"/>
    <s v="YES"/>
    <m/>
    <n v="36"/>
    <s v="44770221729096034NO"/>
    <n v="868"/>
    <x v="41"/>
    <n v="0.15064633742127942"/>
  </r>
  <r>
    <x v="870"/>
    <s v="200 Birr Back"/>
    <n v="40036161"/>
    <s v="ORLOF 3"/>
    <s v="Izzuddin"/>
    <x v="1"/>
    <n v="2220"/>
    <n v="6000"/>
    <n v="11999"/>
    <n v="0"/>
    <m/>
    <n v="6"/>
    <n v="0"/>
    <n v="340"/>
    <n v="6000"/>
    <s v="YES"/>
    <m/>
    <n v="0"/>
    <s v="44770221867095994YES"/>
    <n v="869"/>
    <x v="41"/>
    <n v="0.11828495161828495"/>
  </r>
  <r>
    <x v="871"/>
    <s v="200 Birr Back"/>
    <n v="40036161"/>
    <s v="ORLOF 3"/>
    <s v="Izzuddin"/>
    <x v="1"/>
    <n v="2221"/>
    <n v="5994"/>
    <n v="17993"/>
    <n v="6"/>
    <m/>
    <n v="1"/>
    <n v="0"/>
    <n v="212"/>
    <n v="6000"/>
    <s v="YES"/>
    <m/>
    <n v="0"/>
    <s v="44770221914705999YES"/>
    <n v="870"/>
    <x v="41"/>
    <n v="7.8346391065177531E-2"/>
  </r>
  <r>
    <x v="872"/>
    <s v="200 Birr Back"/>
    <n v="40036161"/>
    <s v="ORLOF 3"/>
    <s v="Izzuddin"/>
    <x v="1"/>
    <n v="2222"/>
    <n v="5999"/>
    <n v="23992"/>
    <n v="1"/>
    <m/>
    <n v="0"/>
    <n v="0"/>
    <n v="202"/>
    <n v="6000"/>
    <s v="YES"/>
    <m/>
    <n v="0"/>
    <s v="44770222003406000YES"/>
    <n v="871"/>
    <x v="41"/>
    <n v="5.6666666666666664E-2"/>
  </r>
  <r>
    <x v="873"/>
    <s v="200 Birr Back"/>
    <n v="40036161"/>
    <s v="ORLOF 3"/>
    <s v="Izzuddin"/>
    <x v="1"/>
    <n v="2223"/>
    <n v="5999"/>
    <n v="29991"/>
    <n v="1"/>
    <m/>
    <n v="6"/>
    <n v="0"/>
    <n v="227"/>
    <n v="6000"/>
    <s v="YES"/>
    <m/>
    <n v="0"/>
    <s v="44770222162125994YES"/>
    <n v="872"/>
    <x v="41"/>
    <n v="3.5368702035368703E-2"/>
  </r>
  <r>
    <x v="874"/>
    <s v="200 Birr Back"/>
    <n v="40036161"/>
    <s v="ORLOF 3"/>
    <s v="Izzuddin"/>
    <x v="1"/>
    <n v="2224"/>
    <n v="5996"/>
    <n v="35987"/>
    <n v="4"/>
    <m/>
    <n v="1"/>
    <n v="0"/>
    <n v="234"/>
    <n v="6000"/>
    <s v="YES"/>
    <m/>
    <n v="0"/>
    <s v="44770222212025999YES"/>
    <n v="873"/>
    <x v="41"/>
    <n v="3.3672278713118856E-2"/>
  </r>
  <r>
    <x v="875"/>
    <s v="200 Birr Back"/>
    <n v="40036161"/>
    <s v="ORLOF 3"/>
    <s v="Izzuddin"/>
    <x v="1"/>
    <n v="2225"/>
    <n v="5992"/>
    <n v="41979"/>
    <n v="8"/>
    <m/>
    <n v="1"/>
    <n v="0"/>
    <n v="210"/>
    <n v="6000"/>
    <s v="YES"/>
    <m/>
    <n v="0"/>
    <s v="44770222312275999YES"/>
    <n v="874"/>
    <x v="41"/>
    <n v="3.7839639939989997E-2"/>
  </r>
  <r>
    <x v="876"/>
    <s v="200 Birr Back"/>
    <n v="40036161"/>
    <s v="ORLOF 3"/>
    <s v="Izzuddin"/>
    <x v="1"/>
    <n v="2226"/>
    <n v="5996"/>
    <n v="47975"/>
    <n v="4"/>
    <m/>
    <n v="4"/>
    <n v="0"/>
    <n v="235"/>
    <n v="6000"/>
    <s v="YES"/>
    <m/>
    <n v="0"/>
    <s v="44770222442345996YES"/>
    <n v="875"/>
    <x v="41"/>
    <n v="3.9026017344896601E-2"/>
  </r>
  <r>
    <x v="877"/>
    <s v="200 Birr Back"/>
    <n v="40036161"/>
    <s v="ORLOF 3"/>
    <s v="Izzuddin"/>
    <x v="1"/>
    <n v="2227"/>
    <n v="5994"/>
    <n v="53969"/>
    <n v="6"/>
    <m/>
    <n v="8"/>
    <n v="0"/>
    <n v="227"/>
    <n v="6000"/>
    <s v="YES"/>
    <m/>
    <n v="0"/>
    <s v="44770222582105992YES"/>
    <n v="876"/>
    <x v="41"/>
    <n v="3.5046728971962614E-2"/>
  </r>
  <r>
    <x v="878"/>
    <s v="200 Birr Back"/>
    <n v="40036161"/>
    <s v="ORLOF 3"/>
    <s v="Izzuddin"/>
    <x v="1"/>
    <n v="2228"/>
    <n v="6000"/>
    <n v="59969"/>
    <n v="0"/>
    <m/>
    <n v="4"/>
    <n v="0"/>
    <n v="255"/>
    <n v="6000"/>
    <s v="YES"/>
    <m/>
    <n v="0"/>
    <s v="44770222642355996YES"/>
    <n v="877"/>
    <x v="41"/>
    <n v="3.9192795196797865E-2"/>
  </r>
  <r>
    <x v="879"/>
    <s v="200 Birr Back"/>
    <n v="40036161"/>
    <s v="ORLOF 3"/>
    <s v="Izzuddin"/>
    <x v="1"/>
    <n v="2229"/>
    <n v="5998"/>
    <n v="65967"/>
    <n v="2"/>
    <m/>
    <n v="6"/>
    <n v="0"/>
    <n v="298"/>
    <n v="6000"/>
    <s v="YES"/>
    <m/>
    <n v="0"/>
    <s v="44770222762275994YES"/>
    <n v="878"/>
    <x v="41"/>
    <n v="3.7871204537871204E-2"/>
  </r>
  <r>
    <x v="880"/>
    <s v="200 Birr Back"/>
    <n v="40036161"/>
    <s v="ORLOF 3"/>
    <s v="shamil"/>
    <x v="0"/>
    <n v="2230"/>
    <n v="5999"/>
    <n v="5999"/>
    <n v="1"/>
    <m/>
    <n v="0"/>
    <n v="0"/>
    <n v="368"/>
    <n v="6000"/>
    <s v="YES"/>
    <m/>
    <n v="0"/>
    <s v="44770222802556000YES"/>
    <n v="879"/>
    <x v="41"/>
    <n v="4.2500000000000003E-2"/>
  </r>
  <r>
    <x v="881"/>
    <s v="200 Birr Back"/>
    <n v="40036161"/>
    <s v="ORLOF 3"/>
    <s v="shamil"/>
    <x v="0"/>
    <n v="2231"/>
    <n v="5998"/>
    <n v="11997"/>
    <n v="2"/>
    <m/>
    <n v="2"/>
    <n v="0"/>
    <n v="353"/>
    <n v="6000"/>
    <s v="YES"/>
    <m/>
    <n v="0"/>
    <s v="44770222922985998YES"/>
    <n v="880"/>
    <x v="41"/>
    <n v="4.9683227742580861E-2"/>
  </r>
  <r>
    <x v="882"/>
    <s v="200 Birr Back"/>
    <n v="40036161"/>
    <s v="ORLOF 3"/>
    <s v="shamil"/>
    <x v="0"/>
    <n v="2232"/>
    <n v="5996"/>
    <n v="17993"/>
    <n v="4"/>
    <m/>
    <n v="1"/>
    <n v="0"/>
    <n v="149"/>
    <n v="6000"/>
    <s v="YES"/>
    <m/>
    <n v="0"/>
    <s v="44771223013685999YES"/>
    <n v="881"/>
    <x v="42"/>
    <n v="6.1343557259543255E-2"/>
  </r>
  <r>
    <x v="883"/>
    <s v="200 Birr Back"/>
    <n v="40036161"/>
    <s v="ORLOF 3"/>
    <s v="shamil"/>
    <x v="0"/>
    <n v="2233"/>
    <n v="5989"/>
    <n v="23982"/>
    <n v="11"/>
    <m/>
    <n v="2"/>
    <n v="0"/>
    <n v="158"/>
    <n v="6000"/>
    <s v="YES"/>
    <m/>
    <n v="0"/>
    <s v="44771223123535998YES"/>
    <n v="882"/>
    <x v="42"/>
    <n v="5.8852950983661223E-2"/>
  </r>
  <r>
    <x v="884"/>
    <s v="200 Birr Back"/>
    <n v="40036161"/>
    <s v="ORLOF 3"/>
    <s v="shamil"/>
    <x v="0"/>
    <n v="2234"/>
    <n v="5997"/>
    <n v="29979"/>
    <n v="3"/>
    <m/>
    <n v="4"/>
    <n v="0"/>
    <n v="396"/>
    <n v="6000"/>
    <s v="YES"/>
    <m/>
    <n v="0"/>
    <s v="44771223241495996YES"/>
    <n v="883"/>
    <x v="42"/>
    <n v="2.4849899933288858E-2"/>
  </r>
  <r>
    <x v="885"/>
    <s v="200 Birr Back"/>
    <n v="40036161"/>
    <s v="ORLOF 3"/>
    <s v="shamil"/>
    <x v="0"/>
    <n v="2235"/>
    <n v="5999"/>
    <n v="35978"/>
    <n v="1"/>
    <m/>
    <n v="11"/>
    <n v="0"/>
    <n v="149"/>
    <n v="6000"/>
    <s v="YES"/>
    <m/>
    <n v="0"/>
    <s v="447712233111585989YES"/>
    <n v="884"/>
    <x v="42"/>
    <n v="2.6381699782935381E-2"/>
  </r>
  <r>
    <x v="886"/>
    <s v="200 Birr Back"/>
    <n v="40036161"/>
    <s v="ORLOF 3"/>
    <s v="shamil"/>
    <x v="0"/>
    <n v="2236"/>
    <n v="5997"/>
    <n v="41975"/>
    <n v="3"/>
    <m/>
    <n v="3"/>
    <n v="0"/>
    <n v="180"/>
    <n v="6000"/>
    <s v="YES"/>
    <m/>
    <n v="0"/>
    <s v="44771223433965997YES"/>
    <n v="885"/>
    <x v="42"/>
    <n v="6.6033016508254133E-2"/>
  </r>
  <r>
    <x v="887"/>
    <s v="200 Birr Back"/>
    <n v="40036161"/>
    <s v="ORLOF 3"/>
    <s v="shamil"/>
    <x v="0"/>
    <n v="2237"/>
    <n v="5998"/>
    <n v="47973"/>
    <n v="2"/>
    <m/>
    <n v="1"/>
    <n v="0"/>
    <n v="150"/>
    <n v="6000"/>
    <s v="YES"/>
    <s v="This column has been edited."/>
    <n v="0"/>
    <s v="44771223511495999YES"/>
    <n v="886"/>
    <x v="42"/>
    <n v="2.4837472912152027E-2"/>
  </r>
  <r>
    <x v="888"/>
    <s v="200 Birr Back"/>
    <n v="40036161"/>
    <s v="ORLOF 3"/>
    <s v="shamil"/>
    <x v="0"/>
    <n v="2238"/>
    <n v="6000"/>
    <n v="53973"/>
    <n v="0"/>
    <m/>
    <n v="3"/>
    <n v="0"/>
    <n v="175"/>
    <n v="6000"/>
    <s v="YES"/>
    <m/>
    <n v="0"/>
    <s v="44771223631805997YES"/>
    <n v="887"/>
    <x v="42"/>
    <n v="3.0015007503751877E-2"/>
  </r>
  <r>
    <x v="889"/>
    <s v="200 Birr Back"/>
    <n v="40036161"/>
    <s v="ORLOF 3"/>
    <s v="shamil"/>
    <x v="0"/>
    <n v="2239"/>
    <n v="5994"/>
    <n v="59967"/>
    <n v="6"/>
    <m/>
    <n v="2"/>
    <n v="0"/>
    <n v="212"/>
    <n v="6000"/>
    <s v="YES"/>
    <m/>
    <n v="0"/>
    <s v="44771223721505998YES"/>
    <n v="888"/>
    <x v="42"/>
    <n v="2.5008336112037347E-2"/>
  </r>
  <r>
    <x v="890"/>
    <s v="200 Birr Back"/>
    <n v="40036161"/>
    <s v="ORLOF 3"/>
    <s v="shamil"/>
    <x v="0"/>
    <n v="2240"/>
    <n v="5997"/>
    <n v="65964"/>
    <n v="3"/>
    <m/>
    <n v="0"/>
    <n v="0"/>
    <n v="390"/>
    <n v="6000"/>
    <s v="YES"/>
    <m/>
    <n v="0"/>
    <s v="44771223801756000YES"/>
    <n v="889"/>
    <x v="42"/>
    <n v="2.9166666666666667E-2"/>
  </r>
  <r>
    <x v="891"/>
    <s v="200 Birr Back"/>
    <n v="40036161"/>
    <s v="ORLOF 3"/>
    <s v="shamil"/>
    <x v="0"/>
    <n v="2244"/>
    <n v="5999"/>
    <n v="71963"/>
    <n v="1"/>
    <m/>
    <n v="6"/>
    <n v="0"/>
    <n v="300"/>
    <n v="6000"/>
    <s v="YES"/>
    <m/>
    <n v="0"/>
    <s v="44771223962125994YES"/>
    <n v="890"/>
    <x v="42"/>
    <n v="3.5368702035368703E-2"/>
  </r>
  <r>
    <x v="892"/>
    <s v="200 Birr Back"/>
    <n v="40036161"/>
    <s v="ORLOF 3"/>
    <s v="shamil"/>
    <x v="0"/>
    <n v="2241"/>
    <n v="5996"/>
    <n v="77959"/>
    <n v="4"/>
    <m/>
    <n v="3"/>
    <n v="0"/>
    <n v="361"/>
    <n v="6000"/>
    <s v="YES"/>
    <m/>
    <n v="0"/>
    <s v="44771224033905997YES"/>
    <n v="891"/>
    <x v="42"/>
    <n v="6.5032516258129058E-2"/>
  </r>
  <r>
    <x v="893"/>
    <s v="200 Birr Back"/>
    <n v="40036161"/>
    <s v="ORLOF 3"/>
    <s v="Izzuddin"/>
    <x v="1"/>
    <n v="2242"/>
    <n v="5988"/>
    <n v="5988"/>
    <n v="12"/>
    <m/>
    <n v="1"/>
    <n v="0"/>
    <n v="540"/>
    <n v="6000"/>
    <s v="YES"/>
    <m/>
    <n v="0"/>
    <s v="44771224413005999YES"/>
    <n v="892"/>
    <x v="42"/>
    <n v="5.0008334722453744E-2"/>
  </r>
  <r>
    <x v="894"/>
    <s v="200 Birr Back"/>
    <n v="40036161"/>
    <s v="ORLOF 3"/>
    <s v="Izzuddin"/>
    <x v="1"/>
    <n v="2243"/>
    <n v="5993"/>
    <n v="11981"/>
    <n v="7"/>
    <m/>
    <n v="4"/>
    <n v="0"/>
    <n v="144"/>
    <n v="6000"/>
    <s v="YES"/>
    <m/>
    <n v="0"/>
    <s v="44771224143615996YES"/>
    <n v="893"/>
    <x v="42"/>
    <n v="6.0206804536357572E-2"/>
  </r>
  <r>
    <x v="895"/>
    <s v="200 Birr Back"/>
    <n v="40036161"/>
    <s v="ORLOF 3"/>
    <s v="Izzuddin"/>
    <x v="1"/>
    <n v="2245"/>
    <n v="5998"/>
    <n v="17979"/>
    <n v="2"/>
    <m/>
    <n v="12"/>
    <n v="0"/>
    <n v="272"/>
    <n v="6000"/>
    <s v="YES"/>
    <m/>
    <n v="0"/>
    <s v="447712242125405988YES"/>
    <n v="894"/>
    <x v="42"/>
    <n v="9.0180360721442893E-2"/>
  </r>
  <r>
    <x v="896"/>
    <s v="200 Birr Back"/>
    <n v="40036161"/>
    <s v="ORLOF 3"/>
    <s v="Izzuddin"/>
    <x v="1"/>
    <n v="2246"/>
    <n v="5999"/>
    <n v="23978"/>
    <n v="1"/>
    <m/>
    <n v="7"/>
    <n v="0"/>
    <n v="234"/>
    <n v="6000"/>
    <s v="YES"/>
    <m/>
    <n v="0"/>
    <s v="44771224371445993YES"/>
    <n v="895"/>
    <x v="42"/>
    <n v="2.4028032704822292E-2"/>
  </r>
  <r>
    <x v="897"/>
    <s v="200 Birr Back"/>
    <n v="40036161"/>
    <s v="ORLOF 3"/>
    <s v="Izzuddin"/>
    <x v="1"/>
    <n v="2247"/>
    <n v="5999"/>
    <n v="29977"/>
    <n v="0"/>
    <m/>
    <n v="2"/>
    <n v="0"/>
    <n v="320"/>
    <n v="6000"/>
    <s v="NO"/>
    <s v="mc trip"/>
    <n v="0"/>
    <s v="44771224522725998YES"/>
    <n v="896"/>
    <x v="42"/>
    <n v="4.5348449483161052E-2"/>
  </r>
  <r>
    <x v="898"/>
    <s v="200 Birr Back"/>
    <n v="40036161"/>
    <s v="ORLOF 3"/>
    <s v="Izzuddin"/>
    <x v="1"/>
    <n v="2248"/>
    <n v="5996"/>
    <n v="35973"/>
    <n v="4"/>
    <m/>
    <n v="1"/>
    <n v="0"/>
    <n v="270"/>
    <n v="6000"/>
    <s v="YES"/>
    <m/>
    <n v="0"/>
    <s v="44771224612345999YES"/>
    <n v="897"/>
    <x v="42"/>
    <n v="3.9006501083513917E-2"/>
  </r>
  <r>
    <x v="899"/>
    <s v="200 Birr Back"/>
    <n v="40036161"/>
    <s v="ORLOF 3"/>
    <s v="Izzuddin"/>
    <x v="1"/>
    <n v="2249"/>
    <n v="6000"/>
    <n v="41973"/>
    <m/>
    <m/>
    <n v="0"/>
    <n v="0"/>
    <n v="300"/>
    <n v="5999"/>
    <s v="YES"/>
    <m/>
    <n v="-1"/>
    <s v="44771224703205999NO"/>
    <n v="898"/>
    <x v="42"/>
    <n v="5.3342223703950656E-2"/>
  </r>
  <r>
    <x v="900"/>
    <s v="200 Birr Back"/>
    <n v="40036161"/>
    <s v="ORLOF 3"/>
    <s v="Izzuddin"/>
    <x v="1"/>
    <n v="2250"/>
    <n v="6000"/>
    <n v="47973"/>
    <n v="0"/>
    <m/>
    <n v="4"/>
    <n v="0"/>
    <n v="180"/>
    <n v="6000"/>
    <s v="YES"/>
    <m/>
    <n v="0"/>
    <s v="44771224842705996YES"/>
    <n v="899"/>
    <x v="42"/>
    <n v="4.5030020013342227E-2"/>
  </r>
  <r>
    <x v="901"/>
    <s v="200 Birr Back"/>
    <n v="40036161"/>
    <s v="ORLOF 3"/>
    <s v="Izzuddin"/>
    <x v="1"/>
    <n v="2251"/>
    <n v="5986"/>
    <n v="53959"/>
    <n v="14"/>
    <m/>
    <n v="0"/>
    <n v="0"/>
    <n v="275"/>
    <n v="6000"/>
    <s v="YES"/>
    <m/>
    <n v="0"/>
    <s v="4477122493006000YES"/>
    <n v="900"/>
    <x v="42"/>
    <n v="0.05"/>
  </r>
  <r>
    <x v="902"/>
    <s v="200 Birr Back"/>
    <n v="40036161"/>
    <s v="ORLOF 3"/>
    <s v="Izzuddin"/>
    <x v="1"/>
    <n v="2252"/>
    <n v="5997"/>
    <n v="59956"/>
    <n v="3"/>
    <m/>
    <n v="0"/>
    <n v="0"/>
    <n v="295"/>
    <n v="6000"/>
    <s v="YES"/>
    <m/>
    <n v="0"/>
    <s v="44771225001806000YES"/>
    <n v="901"/>
    <x v="42"/>
    <n v="0.03"/>
  </r>
  <r>
    <x v="903"/>
    <s v="200 Birr Back"/>
    <n v="40036161"/>
    <s v="ORLOF 3"/>
    <s v="Izzuddin"/>
    <x v="1"/>
    <n v="2253"/>
    <n v="5999"/>
    <n v="65955"/>
    <n v="2"/>
    <m/>
    <n v="14"/>
    <n v="0"/>
    <n v="212"/>
    <n v="6000"/>
    <s v="NO"/>
    <s v="mc count not equal 6000"/>
    <n v="0"/>
    <s v="447712251142755986YES"/>
    <n v="902"/>
    <x v="42"/>
    <n v="4.5940527898429666E-2"/>
  </r>
  <r>
    <x v="904"/>
    <s v="200 Birr Back"/>
    <n v="40036161"/>
    <s v="ORLOF 3"/>
    <s v="Izzuddin"/>
    <x v="1"/>
    <n v="2254"/>
    <n v="5998"/>
    <n v="71953"/>
    <n v="2"/>
    <m/>
    <n v="3"/>
    <n v="0"/>
    <n v="303"/>
    <n v="6000"/>
    <s v="YES"/>
    <m/>
    <n v="0"/>
    <s v="44771225232955997YES"/>
    <n v="903"/>
    <x v="42"/>
    <n v="4.9191262297815577E-2"/>
  </r>
  <r>
    <x v="905"/>
    <s v="200 Birr Back"/>
    <n v="40036161"/>
    <s v="ORLOF 3"/>
    <s v="Izzuddin"/>
    <x v="1"/>
    <n v="2255"/>
    <n v="6000"/>
    <n v="77953"/>
    <m/>
    <m/>
    <n v="2"/>
    <n v="0"/>
    <n v="554"/>
    <n v="6001"/>
    <s v="YES"/>
    <m/>
    <n v="1"/>
    <s v="44771225322125999NO"/>
    <n v="904"/>
    <x v="42"/>
    <n v="3.5339223203867308E-2"/>
  </r>
  <r>
    <x v="906"/>
    <s v="200 Birr Back"/>
    <n v="40036161"/>
    <s v="ORLOF 3"/>
    <s v="Izzuddin"/>
    <x v="1"/>
    <n v="2256"/>
    <n v="5999"/>
    <n v="83952"/>
    <n v="1"/>
    <m/>
    <n v="2"/>
    <n v="0"/>
    <n v="620"/>
    <n v="6000"/>
    <s v="YES"/>
    <m/>
    <n v="0"/>
    <s v="44771225423035998YES"/>
    <n v="905"/>
    <x v="42"/>
    <n v="5.0516838946315437E-2"/>
  </r>
  <r>
    <x v="907"/>
    <s v="200 Birr Back"/>
    <n v="40036161"/>
    <s v="ORLOF 3"/>
    <s v="CHAI"/>
    <x v="0"/>
    <n v="2257"/>
    <n v="5990"/>
    <n v="5990"/>
    <n v="10"/>
    <m/>
    <n v="0"/>
    <n v="0"/>
    <n v="308"/>
    <n v="6000"/>
    <s v="YES"/>
    <m/>
    <n v="0"/>
    <s v="4477122555546000YES"/>
    <n v="906"/>
    <x v="42"/>
    <n v="9.2333333333333337E-2"/>
  </r>
  <r>
    <x v="908"/>
    <s v="200 Birr Back"/>
    <n v="40036161"/>
    <s v="ORLOF 3"/>
    <s v="CHAI"/>
    <x v="0"/>
    <n v="2258"/>
    <n v="5999"/>
    <n v="11989"/>
    <n v="1"/>
    <m/>
    <n v="1"/>
    <n v="0"/>
    <n v="320"/>
    <n v="6000"/>
    <s v="YES"/>
    <m/>
    <n v="0"/>
    <s v="44772225616205999YES"/>
    <n v="907"/>
    <x v="43"/>
    <n v="0.10335055842640441"/>
  </r>
  <r>
    <x v="909"/>
    <s v="200 Birr Back"/>
    <n v="40036161"/>
    <s v="ORLOF 3"/>
    <s v="CHAI"/>
    <x v="0"/>
    <n v="2259"/>
    <n v="5996"/>
    <n v="17985"/>
    <n v="0"/>
    <m/>
    <n v="10"/>
    <n v="0"/>
    <n v="364"/>
    <n v="6000"/>
    <s v="NO"/>
    <s v="counter not equal 6000"/>
    <n v="0"/>
    <s v="447722257103085990YES"/>
    <n v="908"/>
    <x v="43"/>
    <n v="5.1419031719532556E-2"/>
  </r>
  <r>
    <x v="910"/>
    <s v="200 Birr Back"/>
    <n v="40036161"/>
    <s v="ORLOF 3"/>
    <s v="CHAI"/>
    <x v="0"/>
    <n v="2260"/>
    <n v="6002"/>
    <n v="23987"/>
    <n v="4"/>
    <m/>
    <n v="1"/>
    <n v="0"/>
    <n v="224"/>
    <n v="6000"/>
    <s v="NO"/>
    <s v="counter not equal 6000"/>
    <n v="0"/>
    <s v="44772225813205999YES"/>
    <n v="909"/>
    <x v="43"/>
    <n v="5.3342223703950656E-2"/>
  </r>
  <r>
    <x v="911"/>
    <s v="200 Birr Back"/>
    <n v="40036161"/>
    <s v="ORLOF 3"/>
    <s v="CHAI"/>
    <x v="0"/>
    <n v="2261"/>
    <n v="6000"/>
    <n v="29987"/>
    <n v="0"/>
    <m/>
    <n v="0"/>
    <n v="0"/>
    <n v="233"/>
    <n v="5996"/>
    <s v="YES"/>
    <m/>
    <n v="-4"/>
    <s v="44772225903645996NO"/>
    <n v="910"/>
    <x v="43"/>
    <n v="6.0707138092061373E-2"/>
  </r>
  <r>
    <x v="912"/>
    <s v="200 Birr Back"/>
    <n v="40036161"/>
    <s v="ORLOF 3"/>
    <s v="CHAI"/>
    <x v="0"/>
    <n v="2262"/>
    <n v="6000"/>
    <n v="35987"/>
    <n v="0"/>
    <m/>
    <n v="4"/>
    <n v="0"/>
    <n v="201"/>
    <n v="6006"/>
    <s v="YES"/>
    <m/>
    <n v="6"/>
    <s v="44772226042246002NO"/>
    <n v="911"/>
    <x v="43"/>
    <n v="3.7320893035654779E-2"/>
  </r>
  <r>
    <x v="913"/>
    <s v="200 Birr Back"/>
    <n v="40036161"/>
    <s v="ORLOF 3"/>
    <s v="CHAI"/>
    <x v="0"/>
    <n v="2263"/>
    <n v="5999"/>
    <n v="41986"/>
    <n v="1"/>
    <m/>
    <n v="0"/>
    <n v="0"/>
    <n v="607"/>
    <n v="6000"/>
    <s v="YES"/>
    <m/>
    <n v="0"/>
    <s v="44772226102336000YES"/>
    <n v="912"/>
    <x v="43"/>
    <n v="3.8833333333333331E-2"/>
  </r>
  <r>
    <x v="914"/>
    <s v="200 Birr Back"/>
    <n v="40036161"/>
    <s v="ORLOF 3"/>
    <s v="CHAI"/>
    <x v="0"/>
    <n v="2264"/>
    <n v="5994"/>
    <n v="47980"/>
    <n v="6"/>
    <m/>
    <n v="0"/>
    <n v="0"/>
    <n v="292"/>
    <n v="6000"/>
    <s v="YES"/>
    <s v="This column has been edited."/>
    <n v="0"/>
    <s v="44772226202016000YES"/>
    <n v="913"/>
    <x v="43"/>
    <n v="3.3500000000000002E-2"/>
  </r>
  <r>
    <x v="915"/>
    <s v="200 Birr Back"/>
    <n v="40036161"/>
    <s v="ORLOF 3"/>
    <s v="CHAI"/>
    <x v="0"/>
    <n v="2265"/>
    <n v="5995"/>
    <n v="53975"/>
    <n v="5"/>
    <m/>
    <n v="1"/>
    <n v="0"/>
    <n v="31"/>
    <n v="6000"/>
    <s v="YES"/>
    <m/>
    <n v="0"/>
    <s v="44772226316075999YES"/>
    <n v="914"/>
    <x v="43"/>
    <n v="0.10118353058843141"/>
  </r>
  <r>
    <x v="916"/>
    <s v="200 Birr Back"/>
    <n v="40036161"/>
    <s v="ORLOF 3"/>
    <s v="CHAI"/>
    <x v="0"/>
    <n v="2266"/>
    <n v="5990"/>
    <n v="59965"/>
    <n v="10"/>
    <n v="8"/>
    <n v="6"/>
    <n v="0"/>
    <n v="276"/>
    <n v="6000"/>
    <s v="YES"/>
    <m/>
    <n v="0"/>
    <s v="44772226462925994YES"/>
    <n v="915"/>
    <x v="43"/>
    <n v="4.871538204871538E-2"/>
  </r>
  <r>
    <x v="917"/>
    <s v="200 Birr Back"/>
    <n v="40036161"/>
    <s v="ORLOF 3"/>
    <s v="CHAI"/>
    <x v="0"/>
    <n v="2267"/>
    <n v="6000"/>
    <n v="65965"/>
    <n v="0"/>
    <n v="3"/>
    <n v="5"/>
    <n v="0"/>
    <n v="462"/>
    <n v="6000"/>
    <s v="YES"/>
    <m/>
    <n v="0"/>
    <s v="4477222655315995YES"/>
    <n v="916"/>
    <x v="43"/>
    <n v="5.170975813177648E-3"/>
  </r>
  <r>
    <x v="918"/>
    <s v="200 Birr Back"/>
    <n v="40036161"/>
    <s v="ORLOF 3"/>
    <s v="CHAI"/>
    <x v="0"/>
    <n v="2268"/>
    <n v="5996"/>
    <n v="71961"/>
    <n v="4"/>
    <m/>
    <n v="18"/>
    <n v="0"/>
    <n v="568"/>
    <n v="6000"/>
    <s v="YES"/>
    <m/>
    <n v="0"/>
    <s v="447722266102765990YES"/>
    <n v="917"/>
    <x v="43"/>
    <n v="4.6076794657762939E-2"/>
  </r>
  <r>
    <x v="919"/>
    <s v="200 Birr Back"/>
    <n v="40036161"/>
    <s v="ORLOF 3"/>
    <s v="IDRIS"/>
    <x v="0"/>
    <n v="2269"/>
    <n v="5993"/>
    <n v="5993"/>
    <n v="7"/>
    <m/>
    <n v="3"/>
    <n v="0"/>
    <n v="520"/>
    <n v="6000"/>
    <s v="YES"/>
    <m/>
    <n v="0"/>
    <s v="44772226704626000YES"/>
    <n v="918"/>
    <x v="43"/>
    <n v="7.6999999999999999E-2"/>
  </r>
  <r>
    <x v="920"/>
    <s v="200 Birr Back"/>
    <n v="40036161"/>
    <s v="ORLOF 3"/>
    <s v="IDRIS"/>
    <x v="1"/>
    <n v="2270"/>
    <n v="5991"/>
    <n v="11984"/>
    <n v="9"/>
    <m/>
    <n v="4"/>
    <n v="0"/>
    <n v="323"/>
    <n v="6000"/>
    <s v="YES"/>
    <m/>
    <n v="0"/>
    <s v="44772226845685996YES"/>
    <n v="919"/>
    <x v="43"/>
    <n v="9.4729819879919949E-2"/>
  </r>
  <r>
    <x v="921"/>
    <s v="200 Birr Back"/>
    <n v="40036161"/>
    <s v="ORLOF 3"/>
    <s v="IDRIS"/>
    <x v="1"/>
    <n v="2271"/>
    <n v="6000"/>
    <n v="17984"/>
    <m/>
    <m/>
    <n v="7"/>
    <n v="0"/>
    <n v="241"/>
    <n v="6000"/>
    <s v="YES"/>
    <m/>
    <n v="0"/>
    <s v="44772226975205993YES"/>
    <n v="920"/>
    <x v="43"/>
    <n v="8.6767895878524945E-2"/>
  </r>
  <r>
    <x v="922"/>
    <s v="200 Birr Back"/>
    <n v="40036161"/>
    <s v="ORLOF 3"/>
    <s v="IDRIS"/>
    <x v="1"/>
    <n v="2272"/>
    <n v="5996"/>
    <n v="23980"/>
    <n v="4"/>
    <m/>
    <n v="9"/>
    <n v="0"/>
    <n v="199"/>
    <n v="6000"/>
    <s v="YES"/>
    <m/>
    <n v="0"/>
    <s v="44772227093235991YES"/>
    <n v="921"/>
    <x v="43"/>
    <n v="5.3914204640293777E-2"/>
  </r>
  <r>
    <x v="923"/>
    <s v="200 Birr Back"/>
    <n v="40036161"/>
    <s v="ORLOF 3"/>
    <s v="IDRIS"/>
    <x v="1"/>
    <n v="2273"/>
    <n v="5993"/>
    <n v="29973"/>
    <n v="7"/>
    <m/>
    <n v="0"/>
    <n v="0"/>
    <n v="186"/>
    <n v="6000"/>
    <s v="YES"/>
    <m/>
    <n v="0"/>
    <s v="4477222712416000YES"/>
    <n v="922"/>
    <x v="43"/>
    <n v="4.016666666666667E-2"/>
  </r>
  <r>
    <x v="924"/>
    <s v="200 Birr Back"/>
    <n v="40036161"/>
    <s v="ORLOF 3"/>
    <s v="IDRIS"/>
    <x v="1"/>
    <n v="2274"/>
    <n v="5992"/>
    <n v="35965"/>
    <n v="8"/>
    <m/>
    <n v="4"/>
    <n v="0"/>
    <n v="247"/>
    <n v="6000"/>
    <s v="YES"/>
    <m/>
    <n v="0"/>
    <s v="44772227241995996YES"/>
    <n v="923"/>
    <x v="43"/>
    <n v="3.3188792528352232E-2"/>
  </r>
  <r>
    <x v="925"/>
    <s v="200 Birr Back"/>
    <n v="40036161"/>
    <s v="ORLOF 3"/>
    <s v="IDRIS"/>
    <x v="1"/>
    <n v="2275"/>
    <n v="6000"/>
    <n v="41965"/>
    <m/>
    <m/>
    <n v="7"/>
    <n v="0"/>
    <n v="274"/>
    <n v="6000"/>
    <s v="YES"/>
    <m/>
    <n v="0"/>
    <s v="44772227371865993YES"/>
    <n v="924"/>
    <x v="43"/>
    <n v="3.1036208910395463E-2"/>
  </r>
  <r>
    <x v="926"/>
    <s v="200 Birr Back"/>
    <n v="40036161"/>
    <s v="ORLOF 3"/>
    <s v="IDRIS"/>
    <x v="1"/>
    <n v="2276"/>
    <n v="6000"/>
    <n v="47965"/>
    <m/>
    <m/>
    <n v="8"/>
    <n v="0"/>
    <n v="266"/>
    <n v="6000"/>
    <s v="YES"/>
    <m/>
    <n v="0"/>
    <s v="44772227482475992YES"/>
    <n v="925"/>
    <x v="43"/>
    <n v="4.122162883845127E-2"/>
  </r>
  <r>
    <x v="927"/>
    <s v="200 Birr Back"/>
    <n v="40036161"/>
    <s v="ORLOF 3"/>
    <s v="IDRIS"/>
    <x v="1"/>
    <n v="2277"/>
    <n v="6000"/>
    <n v="47965"/>
    <n v="0"/>
    <m/>
    <n v="0"/>
    <n v="0"/>
    <n v="242"/>
    <n v="6000"/>
    <s v="YES"/>
    <s v="This column has been edited."/>
    <n v="0"/>
    <s v="4477222752746000YES"/>
    <n v="926"/>
    <x v="43"/>
    <n v="4.5666666666666668E-2"/>
  </r>
  <r>
    <x v="927"/>
    <s v="200 Birr Back"/>
    <n v="40036161"/>
    <s v="ORLOF 3"/>
    <s v="IDRIS"/>
    <x v="1"/>
    <n v="2278"/>
    <n v="5999"/>
    <n v="53965"/>
    <n v="1"/>
    <m/>
    <n v="0"/>
    <m/>
    <n v="256"/>
    <n v="6000"/>
    <s v="YES"/>
    <m/>
    <n v="0"/>
    <s v="4477222762666000YES"/>
    <n v="927"/>
    <x v="43"/>
    <n v="4.4333333333333336E-2"/>
  </r>
  <r>
    <x v="927"/>
    <s v="200 Birr Back"/>
    <n v="40036161"/>
    <s v="ORLOF 3"/>
    <s v="IDRIS"/>
    <x v="1"/>
    <n v="2279"/>
    <n v="6000"/>
    <n v="59964"/>
    <n v="0"/>
    <m/>
    <n v="0"/>
    <m/>
    <n v="257"/>
    <n v="6000"/>
    <s v="YES"/>
    <m/>
    <n v="0"/>
    <s v="44772227702426000YES"/>
    <n v="928"/>
    <x v="43"/>
    <n v="4.0333333333333332E-2"/>
  </r>
  <r>
    <x v="927"/>
    <s v="200 Birr Back"/>
    <n v="40036161"/>
    <s v="ORLOF 3"/>
    <s v="IDRIS"/>
    <x v="1"/>
    <n v="2280"/>
    <n v="6000"/>
    <n v="65964"/>
    <n v="0"/>
    <m/>
    <n v="1"/>
    <m/>
    <n v="379"/>
    <n v="6000"/>
    <s v="YES"/>
    <m/>
    <n v="0"/>
    <s v="44772227812565999YES"/>
    <n v="929"/>
    <x v="43"/>
    <n v="4.2673778963160526E-2"/>
  </r>
  <r>
    <x v="927"/>
    <s v="200 Birr Back"/>
    <n v="40036161"/>
    <s v="ORLOF 3"/>
    <s v="IDRIS"/>
    <x v="1"/>
    <n v="2300"/>
    <n v="6000"/>
    <n v="71964"/>
    <n v="0"/>
    <m/>
    <n v="0"/>
    <m/>
    <n v="534"/>
    <n v="6000"/>
    <s v="YES"/>
    <m/>
    <n v="0"/>
    <s v="44772227902576000YES"/>
    <n v="930"/>
    <x v="43"/>
    <n v="4.2833333333333334E-2"/>
  </r>
  <r>
    <x v="927"/>
    <s v="200 Birr Back"/>
    <n v="40036161"/>
    <s v="ORLOF 3"/>
    <s v="IDRIS"/>
    <x v="1"/>
    <n v="2301"/>
    <n v="5994"/>
    <n v="77964"/>
    <n v="5"/>
    <m/>
    <n v="0"/>
    <m/>
    <n v="566"/>
    <n v="6000"/>
    <s v="NO"/>
    <m/>
    <n v="0"/>
    <s v="44772228003796000YES"/>
    <n v="931"/>
    <x v="43"/>
    <n v="6.3166666666666663E-2"/>
  </r>
  <r>
    <x v="928"/>
    <s v="200 Birr Back"/>
    <n v="40036161"/>
    <s v="ORLOF 3"/>
    <s v="DEVARAJ"/>
    <x v="0"/>
    <n v="2302"/>
    <n v="6000"/>
    <n v="6000"/>
    <n v="0"/>
    <m/>
    <n v="0"/>
    <n v="0"/>
    <n v="520"/>
    <n v="6000"/>
    <s v="YES"/>
    <m/>
    <n v="0"/>
    <s v="44772230005346000YES"/>
    <n v="932"/>
    <x v="43"/>
    <n v="8.8999999999999996E-2"/>
  </r>
  <r>
    <x v="928"/>
    <s v="200 Birr Back"/>
    <n v="40036161"/>
    <s v="ORLOF 3"/>
    <s v="DEVARAJ"/>
    <x v="0"/>
    <n v="2303"/>
    <n v="6000"/>
    <n v="12000"/>
    <n v="0"/>
    <m/>
    <n v="5"/>
    <n v="0"/>
    <n v="532"/>
    <n v="5999"/>
    <s v="YES"/>
    <s v="This column has been edited."/>
    <n v="-1"/>
    <s v="44772230155665994NO"/>
    <n v="933"/>
    <x v="43"/>
    <n v="9.4427761094427756E-2"/>
  </r>
  <r>
    <x v="928"/>
    <s v="200 Birr Back"/>
    <n v="40036161"/>
    <s v="ORLOF 3"/>
    <s v="DEVARAJ"/>
    <x v="0"/>
    <n v="2304"/>
    <n v="6000"/>
    <n v="18000"/>
    <n v="0"/>
    <m/>
    <n v="0"/>
    <n v="0"/>
    <n v="174"/>
    <n v="6000"/>
    <s v="YES"/>
    <m/>
    <n v="0"/>
    <s v="44773230205206000YES"/>
    <n v="934"/>
    <x v="44"/>
    <n v="8.666666666666667E-2"/>
  </r>
  <r>
    <x v="928"/>
    <s v="200 Birr Back"/>
    <n v="40036161"/>
    <s v="ORLOF 3"/>
    <s v="DEVARAJ"/>
    <x v="0"/>
    <n v="2305"/>
    <n v="6000"/>
    <n v="24000"/>
    <n v="0"/>
    <m/>
    <n v="0"/>
    <n v="0"/>
    <n v="180"/>
    <n v="6000"/>
    <s v="YES"/>
    <s v="This column has been edited."/>
    <n v="0"/>
    <s v="44773230305326000YES"/>
    <n v="935"/>
    <x v="44"/>
    <n v="8.8666666666666671E-2"/>
  </r>
  <r>
    <x v="928"/>
    <s v="200 Birr Back"/>
    <n v="40036161"/>
    <s v="ORLOF 3"/>
    <s v="DEVARAJ"/>
    <x v="0"/>
    <n v="2306"/>
    <n v="6000"/>
    <n v="30000"/>
    <n v="0"/>
    <m/>
    <n v="0"/>
    <n v="0"/>
    <n v="244"/>
    <n v="6000"/>
    <s v="YES"/>
    <m/>
    <n v="0"/>
    <s v="44773230401746000YES"/>
    <n v="936"/>
    <x v="44"/>
    <n v="2.9000000000000001E-2"/>
  </r>
  <r>
    <x v="928"/>
    <s v="200 Birr Back"/>
    <n v="40036161"/>
    <s v="ORLOF 3"/>
    <s v="DEVARAJ"/>
    <x v="0"/>
    <n v="2307"/>
    <n v="5999"/>
    <n v="35999"/>
    <n v="1"/>
    <m/>
    <n v="0"/>
    <n v="0"/>
    <n v="390"/>
    <n v="6000"/>
    <s v="YES"/>
    <m/>
    <n v="0"/>
    <s v="44773230501806000YES"/>
    <n v="937"/>
    <x v="44"/>
    <n v="0.03"/>
  </r>
  <r>
    <x v="929"/>
    <s v="200 Birr Back"/>
    <n v="40036161"/>
    <s v="ORLOF 3"/>
    <s v="Izzudin"/>
    <x v="0"/>
    <n v="2309"/>
    <n v="5995"/>
    <n v="5995"/>
    <n v="5"/>
    <m/>
    <n v="0"/>
    <n v="0"/>
    <n v="182"/>
    <n v="6000"/>
    <s v="YES"/>
    <m/>
    <n v="0"/>
    <s v="44773230602446000YES"/>
    <n v="938"/>
    <x v="44"/>
    <n v="4.0666666666666663E-2"/>
  </r>
  <r>
    <x v="930"/>
    <s v="200 Birr Back"/>
    <n v="40036161"/>
    <s v="ORLOF 3"/>
    <s v="Izzudin"/>
    <x v="0"/>
    <n v="2314"/>
    <n v="5964"/>
    <n v="11959"/>
    <n v="0"/>
    <m/>
    <n v="1"/>
    <n v="0"/>
    <n v="254"/>
    <n v="6000"/>
    <s v="NO"/>
    <s v="mc count not equal 6000"/>
    <n v="0"/>
    <s v="44773230713905999YES"/>
    <n v="939"/>
    <x v="44"/>
    <n v="6.5010835139189871E-2"/>
  </r>
  <r>
    <x v="931"/>
    <s v="200 Birr Back"/>
    <n v="40036161"/>
    <s v="ORLOF 3"/>
    <s v="Izzudin"/>
    <x v="0"/>
    <n v="2310"/>
    <n v="5997"/>
    <n v="17956"/>
    <n v="3"/>
    <m/>
    <n v="5"/>
    <n v="0"/>
    <n v="197"/>
    <n v="6000"/>
    <s v="YES"/>
    <m/>
    <n v="0"/>
    <s v="44774230951825995YES"/>
    <n v="940"/>
    <x v="45"/>
    <n v="3.0358632193494578E-2"/>
  </r>
  <r>
    <x v="932"/>
    <s v="200 Birr Back"/>
    <n v="40036161"/>
    <s v="ORLOF 3"/>
    <s v="Izzudin"/>
    <x v="0"/>
    <n v="2311"/>
    <n v="5977"/>
    <n v="23933"/>
    <n v="23"/>
    <m/>
    <n v="0"/>
    <n v="0"/>
    <n v="204"/>
    <n v="5964"/>
    <s v="YES"/>
    <m/>
    <n v="-36"/>
    <s v="44774231402545964NO"/>
    <n v="941"/>
    <x v="45"/>
    <n v="4.2588866532528503E-2"/>
  </r>
  <r>
    <x v="933"/>
    <s v="200 Birr Back"/>
    <n v="40036161"/>
    <s v="ORLOF 3"/>
    <s v="Izzudin"/>
    <x v="0"/>
    <n v="2312"/>
    <n v="5998"/>
    <n v="29931"/>
    <n v="2"/>
    <m/>
    <n v="3"/>
    <n v="0"/>
    <n v="110"/>
    <n v="6000"/>
    <s v="YES"/>
    <m/>
    <n v="0"/>
    <s v="44774231031975997YES"/>
    <n v="942"/>
    <x v="45"/>
    <n v="3.2849758212439552E-2"/>
  </r>
  <r>
    <x v="934"/>
    <s v="200 Birr Back"/>
    <n v="40036161"/>
    <s v="ORLOF 3"/>
    <s v="ZULK"/>
    <x v="1"/>
    <n v="2313"/>
    <n v="5996"/>
    <n v="5996"/>
    <n v="4"/>
    <m/>
    <n v="23"/>
    <n v="0"/>
    <n v="116"/>
    <n v="6000"/>
    <s v="YES"/>
    <m/>
    <n v="0"/>
    <s v="447742311232045977YES"/>
    <n v="943"/>
    <x v="45"/>
    <n v="3.4130834866990131E-2"/>
  </r>
  <r>
    <x v="935"/>
    <s v="200 Birr Back"/>
    <n v="40036161"/>
    <s v="ORLOF 3"/>
    <s v="ZULK"/>
    <x v="1"/>
    <n v="2315"/>
    <n v="5997"/>
    <n v="11993"/>
    <n v="3"/>
    <m/>
    <n v="2"/>
    <n v="0"/>
    <n v="200"/>
    <n v="6000"/>
    <s v="YES"/>
    <m/>
    <n v="0"/>
    <s v="44774231221105998YES"/>
    <n v="944"/>
    <x v="45"/>
    <n v="1.833944648216072E-2"/>
  </r>
  <r>
    <x v="936"/>
    <s v="200 Birr Back"/>
    <n v="40036161"/>
    <s v="ORLOF 3"/>
    <s v="ZULK"/>
    <x v="1"/>
    <n v="2316"/>
    <n v="5999"/>
    <n v="17992"/>
    <n v="1"/>
    <m/>
    <n v="4"/>
    <n v="0"/>
    <n v="103"/>
    <n v="6000"/>
    <s v="YES"/>
    <m/>
    <n v="0"/>
    <s v="44774231341165996YES"/>
    <n v="945"/>
    <x v="45"/>
    <n v="1.9346230820547032E-2"/>
  </r>
  <r>
    <x v="937"/>
    <s v="200 Birr Back"/>
    <n v="40036161"/>
    <s v="ORLOF 3"/>
    <s v="ZULK"/>
    <x v="1"/>
    <n v="2317"/>
    <n v="5979"/>
    <n v="23971"/>
    <n v="21"/>
    <m/>
    <n v="3"/>
    <n v="0"/>
    <n v="511"/>
    <n v="6000"/>
    <s v="YES"/>
    <m/>
    <n v="0"/>
    <s v="44774231532005997YES"/>
    <n v="946"/>
    <x v="45"/>
    <n v="3.3350008337502082E-2"/>
  </r>
  <r>
    <x v="938"/>
    <s v="200 Birr Back"/>
    <n v="40036161"/>
    <s v="ORLOF 3"/>
    <s v="ZULK"/>
    <x v="1"/>
    <n v="2318"/>
    <n v="6000"/>
    <n v="29971"/>
    <n v="0"/>
    <m/>
    <n v="1"/>
    <n v="0"/>
    <n v="182"/>
    <n v="6000"/>
    <s v="YES"/>
    <m/>
    <n v="0"/>
    <s v="44774231611035999YES"/>
    <n v="947"/>
    <x v="45"/>
    <n v="1.7169528254709118E-2"/>
  </r>
  <r>
    <x v="939"/>
    <s v="200 Birr Back"/>
    <n v="40036161"/>
    <s v="ORLOF 3"/>
    <s v="ZULK"/>
    <x v="1"/>
    <n v="2319"/>
    <n v="5994"/>
    <n v="35965"/>
    <n v="6"/>
    <m/>
    <n v="21"/>
    <n v="0"/>
    <n v="287"/>
    <n v="6000"/>
    <s v="YES"/>
    <m/>
    <n v="0"/>
    <s v="447742317215115979YES"/>
    <n v="948"/>
    <x v="45"/>
    <n v="8.546579695601271E-2"/>
  </r>
  <r>
    <x v="940"/>
    <s v="200 Birr Back"/>
    <n v="40036161"/>
    <s v="ORLOF 3"/>
    <s v="ZULK"/>
    <x v="1"/>
    <n v="2320"/>
    <n v="5999"/>
    <n v="41964"/>
    <n v="1"/>
    <m/>
    <n v="0"/>
    <n v="0"/>
    <n v="273"/>
    <n v="6000"/>
    <s v="YES"/>
    <m/>
    <n v="0"/>
    <s v="44774231801826000YES"/>
    <n v="949"/>
    <x v="45"/>
    <n v="3.0333333333333334E-2"/>
  </r>
  <r>
    <x v="941"/>
    <s v="200 Birr Back"/>
    <n v="40036161"/>
    <s v="ORLOF 3"/>
    <s v="ZULK"/>
    <x v="1"/>
    <n v="2321"/>
    <n v="6000"/>
    <n v="47964"/>
    <n v="0"/>
    <m/>
    <n v="6"/>
    <n v="0"/>
    <n v="327"/>
    <n v="6000"/>
    <s v="YES"/>
    <m/>
    <n v="0"/>
    <s v="44774231962875994YES"/>
    <n v="950"/>
    <x v="45"/>
    <n v="4.7881214547881218E-2"/>
  </r>
  <r>
    <x v="942"/>
    <s v="200 Birr Back"/>
    <n v="40036161"/>
    <s v="ORLOF 3"/>
    <s v="ZULK"/>
    <x v="1"/>
    <n v="2322"/>
    <n v="5999"/>
    <n v="53963"/>
    <n v="1"/>
    <m/>
    <n v="1"/>
    <n v="0"/>
    <n v="430"/>
    <n v="6000"/>
    <s v="YES"/>
    <m/>
    <n v="0"/>
    <s v="44774232012735999YES"/>
    <n v="951"/>
    <x v="45"/>
    <n v="4.5507584597432905E-2"/>
  </r>
  <r>
    <x v="943"/>
    <s v="200 Birr Back"/>
    <n v="40036161"/>
    <s v="ORLOF 3"/>
    <s v="ZULK"/>
    <x v="1"/>
    <n v="2323"/>
    <n v="5995"/>
    <n v="59958"/>
    <n v="5"/>
    <m/>
    <n v="0"/>
    <n v="0"/>
    <n v="237"/>
    <n v="6000"/>
    <s v="YES"/>
    <m/>
    <n v="0"/>
    <s v="44774232103276000YES"/>
    <n v="952"/>
    <x v="45"/>
    <n v="5.45E-2"/>
  </r>
  <r>
    <x v="944"/>
    <s v="200 Birr Back"/>
    <n v="40036161"/>
    <s v="ORLOF 3"/>
    <s v="ZULK"/>
    <x v="1"/>
    <n v="2324"/>
    <n v="5999"/>
    <n v="65957"/>
    <n v="1"/>
    <m/>
    <n v="1"/>
    <n v="0"/>
    <n v="204"/>
    <n v="6000"/>
    <s v="YES"/>
    <m/>
    <n v="0"/>
    <s v="44774232214305999YES"/>
    <n v="953"/>
    <x v="45"/>
    <n v="7.1678613102183694E-2"/>
  </r>
  <r>
    <x v="945"/>
    <s v="200 Birr Back"/>
    <n v="40036161"/>
    <s v="ORLOF 3"/>
    <s v="ZULK"/>
    <x v="1"/>
    <n v="2325"/>
    <n v="5998"/>
    <n v="71955"/>
    <n v="2"/>
    <m/>
    <n v="5"/>
    <n v="0"/>
    <n v="895"/>
    <n v="6000"/>
    <s v="YES"/>
    <m/>
    <n v="0"/>
    <s v="44774232352375995YES"/>
    <n v="954"/>
    <x v="45"/>
    <n v="3.9532944120100083E-2"/>
  </r>
  <r>
    <x v="946"/>
    <s v="200 Birr Back"/>
    <n v="40036161"/>
    <s v="ORLOF 3"/>
    <s v="ZULK"/>
    <x v="1"/>
    <n v="2326"/>
    <n v="5996"/>
    <n v="77951"/>
    <n v="4"/>
    <m/>
    <n v="1"/>
    <n v="0"/>
    <n v="245"/>
    <n v="6000"/>
    <s v="YES"/>
    <m/>
    <n v="0"/>
    <s v="44774232412045999YES"/>
    <n v="955"/>
    <x v="45"/>
    <n v="3.4005667611268546E-2"/>
  </r>
  <r>
    <x v="947"/>
    <s v="200 Birr Back"/>
    <n v="40036161"/>
    <s v="ORLOF 3"/>
    <s v="ZULK"/>
    <x v="1"/>
    <n v="2327"/>
    <n v="5994"/>
    <n v="83945"/>
    <n v="6"/>
    <m/>
    <n v="2"/>
    <n v="0"/>
    <n v="507"/>
    <n v="6000"/>
    <s v="YES"/>
    <m/>
    <n v="0"/>
    <s v="44774232528955998YES"/>
    <n v="956"/>
    <x v="45"/>
    <n v="0.14921640546848949"/>
  </r>
  <r>
    <x v="948"/>
    <s v="200 Birr Back"/>
    <n v="40036161"/>
    <s v="ORLOF 3"/>
    <s v="Izzuddin"/>
    <x v="0"/>
    <n v="2328"/>
    <n v="5992"/>
    <n v="5992"/>
    <n v="8"/>
    <m/>
    <n v="4"/>
    <n v="0"/>
    <n v="730"/>
    <n v="6000"/>
    <s v="YES"/>
    <m/>
    <n v="0"/>
    <s v="44774232642455996YES"/>
    <n v="957"/>
    <x v="45"/>
    <n v="4.086057371581054E-2"/>
  </r>
  <r>
    <x v="949"/>
    <s v="200 Birr Back"/>
    <n v="40036161"/>
    <s v="ORLOF 3"/>
    <s v="Izzuddin"/>
    <x v="0"/>
    <n v="2329"/>
    <n v="5998"/>
    <n v="11990"/>
    <n v="2"/>
    <m/>
    <n v="6"/>
    <n v="0"/>
    <n v="104"/>
    <n v="6000"/>
    <s v="YES"/>
    <m/>
    <n v="0"/>
    <s v="44774232765075994YES"/>
    <n v="958"/>
    <x v="45"/>
    <n v="8.458458458458458E-2"/>
  </r>
  <r>
    <x v="950"/>
    <s v="200 Birr Back"/>
    <n v="40036161"/>
    <s v="ORLOF 3"/>
    <s v="Izzuddin"/>
    <x v="0"/>
    <n v="2330"/>
    <n v="6000"/>
    <n v="17990"/>
    <m/>
    <m/>
    <n v="8"/>
    <n v="0"/>
    <n v="109"/>
    <n v="6000"/>
    <s v="YES"/>
    <m/>
    <n v="0"/>
    <s v="44775232887305992YES"/>
    <n v="959"/>
    <x v="46"/>
    <n v="0.12182910547396529"/>
  </r>
  <r>
    <x v="951"/>
    <s v="200 Birr Back"/>
    <n v="40036161"/>
    <s v="ORLOF 3"/>
    <s v="Izzuddin"/>
    <x v="0"/>
    <n v="2341"/>
    <n v="5994"/>
    <n v="23984"/>
    <n v="6"/>
    <m/>
    <n v="2"/>
    <n v="0"/>
    <n v="137"/>
    <n v="6000"/>
    <s v="YES"/>
    <m/>
    <n v="0"/>
    <s v="44775232921045998YES"/>
    <n v="960"/>
    <x v="46"/>
    <n v="1.7339113037679228E-2"/>
  </r>
  <r>
    <x v="952"/>
    <s v="200 Birr Back"/>
    <n v="40036161"/>
    <s v="ORLOF 3"/>
    <s v="Izzuddin"/>
    <x v="0"/>
    <n v="2342"/>
    <n v="5977"/>
    <n v="29961"/>
    <n v="23"/>
    <m/>
    <n v="0"/>
    <n v="0"/>
    <n v="110"/>
    <n v="6000"/>
    <s v="YES"/>
    <m/>
    <n v="0"/>
    <s v="4477523301096000YES"/>
    <n v="961"/>
    <x v="46"/>
    <n v="1.8166666666666668E-2"/>
  </r>
  <r>
    <x v="953"/>
    <s v="200 Birr Back"/>
    <n v="40036161"/>
    <s v="ORLOF 3"/>
    <s v="Izzuddin"/>
    <x v="0"/>
    <n v="2343"/>
    <n v="5970"/>
    <n v="35931"/>
    <n v="30"/>
    <m/>
    <n v="6"/>
    <n v="0"/>
    <n v="190"/>
    <n v="6000"/>
    <s v="YES"/>
    <m/>
    <n v="0"/>
    <s v="44775234161375994YES"/>
    <n v="962"/>
    <x v="46"/>
    <n v="2.2856189522856188E-2"/>
  </r>
  <r>
    <x v="954"/>
    <s v="200 Birr Back"/>
    <n v="40036161"/>
    <s v="ORLOF 3"/>
    <s v="Izzuddin"/>
    <x v="0"/>
    <n v="2344"/>
    <n v="5982"/>
    <n v="41913"/>
    <n v="18"/>
    <m/>
    <n v="23"/>
    <n v="0"/>
    <n v="290"/>
    <n v="6000"/>
    <s v="YES"/>
    <m/>
    <n v="0"/>
    <s v="447752342231105977YES"/>
    <n v="963"/>
    <x v="46"/>
    <n v="1.8403881545926051E-2"/>
  </r>
  <r>
    <x v="955"/>
    <s v="200 Birr Back"/>
    <n v="40036161"/>
    <s v="ORLOF 3"/>
    <s v="Izzuddin"/>
    <x v="0"/>
    <n v="2345"/>
    <n v="5962"/>
    <n v="47875"/>
    <n v="38"/>
    <m/>
    <n v="30"/>
    <n v="0"/>
    <n v="259"/>
    <n v="6000"/>
    <s v="YES"/>
    <m/>
    <n v="0"/>
    <s v="447752343301905970YES"/>
    <n v="964"/>
    <x v="46"/>
    <n v="3.1825795644891124E-2"/>
  </r>
  <r>
    <x v="956"/>
    <s v="200 Birr Back"/>
    <n v="40036161"/>
    <s v="ORLOF 3"/>
    <s v="Izzuddin"/>
    <x v="0"/>
    <n v="2346"/>
    <n v="5998"/>
    <n v="53873"/>
    <n v="2"/>
    <m/>
    <n v="18"/>
    <n v="0"/>
    <n v="376"/>
    <n v="6000"/>
    <s v="YES"/>
    <m/>
    <n v="0"/>
    <s v="447752344182905982YES"/>
    <n v="965"/>
    <x v="46"/>
    <n v="4.8478769642260111E-2"/>
  </r>
  <r>
    <x v="957"/>
    <s v="200 Birr Back"/>
    <n v="40036161"/>
    <s v="ORLOF 3"/>
    <s v="Izzuddin"/>
    <x v="0"/>
    <n v="2347"/>
    <n v="6000"/>
    <n v="59873"/>
    <m/>
    <m/>
    <n v="38"/>
    <n v="0"/>
    <n v="265"/>
    <n v="6000"/>
    <s v="YES"/>
    <m/>
    <n v="0"/>
    <s v="447752345382595962YES"/>
    <n v="966"/>
    <x v="46"/>
    <n v="4.3441798054344179E-2"/>
  </r>
  <r>
    <x v="958"/>
    <s v="200 Birr Back"/>
    <n v="40036161"/>
    <s v="ORLOF 3"/>
    <s v="Izzuddin"/>
    <x v="0"/>
    <n v="2348"/>
    <n v="5991"/>
    <n v="65864"/>
    <n v="9"/>
    <m/>
    <n v="2"/>
    <n v="0"/>
    <n v="138"/>
    <n v="6000"/>
    <s v="YES"/>
    <m/>
    <n v="0"/>
    <s v="44775234623765998YES"/>
    <n v="967"/>
    <x v="46"/>
    <n v="6.2687562520840276E-2"/>
  </r>
  <r>
    <x v="959"/>
    <s v="200 Birr Back"/>
    <n v="40036161"/>
    <s v="ORLOF 3"/>
    <s v="ZULKIFLIEE"/>
    <x v="1"/>
    <n v="2349"/>
    <n v="5987"/>
    <n v="5987"/>
    <n v="13"/>
    <m/>
    <n v="0"/>
    <n v="0"/>
    <n v="240"/>
    <n v="6000"/>
    <s v="YES"/>
    <m/>
    <n v="0"/>
    <s v="4477523472656000YES"/>
    <n v="968"/>
    <x v="46"/>
    <n v="4.4166666666666667E-2"/>
  </r>
  <r>
    <x v="960"/>
    <s v="200 Birr Back"/>
    <n v="40036161"/>
    <s v="ORLOF 3"/>
    <s v="ZULKIFLIEE"/>
    <x v="1"/>
    <n v="2400"/>
    <n v="5999"/>
    <n v="11986"/>
    <n v="1"/>
    <m/>
    <n v="9"/>
    <n v="0"/>
    <n v="360"/>
    <n v="6000"/>
    <s v="YES"/>
    <m/>
    <n v="0"/>
    <s v="44775234891385991YES"/>
    <n v="969"/>
    <x v="46"/>
    <n v="2.3034551827741612E-2"/>
  </r>
  <r>
    <x v="961"/>
    <s v="200 Birr Back"/>
    <n v="40036161"/>
    <s v="ORLOF 3"/>
    <s v="ZULKIFLIEE"/>
    <x v="1"/>
    <n v="2241"/>
    <n v="6000"/>
    <n v="17986"/>
    <n v="0"/>
    <m/>
    <n v="13"/>
    <n v="0"/>
    <n v="233"/>
    <n v="6000"/>
    <s v="YES"/>
    <m/>
    <n v="0"/>
    <s v="447752349132405987YES"/>
    <n v="970"/>
    <x v="46"/>
    <n v="4.0086854852179721E-2"/>
  </r>
  <r>
    <x v="962"/>
    <s v="200 Birr Back"/>
    <n v="40036161"/>
    <s v="ORLOF 3"/>
    <s v="ZULKIFLIEE"/>
    <x v="1"/>
    <n v="2402"/>
    <n v="5990"/>
    <n v="23976"/>
    <n v="10"/>
    <m/>
    <n v="1"/>
    <n v="0"/>
    <n v="236"/>
    <n v="6000"/>
    <s v="YES"/>
    <s v="This column has been edited."/>
    <n v="0"/>
    <s v="44775240013605999YES"/>
    <n v="971"/>
    <x v="46"/>
    <n v="6.0010001666944493E-2"/>
  </r>
  <r>
    <x v="963"/>
    <s v="200 Birr Back"/>
    <n v="40036161"/>
    <s v="ORLOF 3"/>
    <s v="ZULKIFLIEE"/>
    <x v="1"/>
    <n v="2403"/>
    <n v="6000"/>
    <n v="29976"/>
    <n v="0"/>
    <m/>
    <n v="0"/>
    <n v="0"/>
    <n v="283"/>
    <n v="6000"/>
    <s v="YES"/>
    <s v="This column has been edited."/>
    <n v="0"/>
    <s v="44775224102336000YES"/>
    <n v="972"/>
    <x v="46"/>
    <n v="3.8833333333333331E-2"/>
  </r>
  <r>
    <x v="964"/>
    <s v="200 Birr Back"/>
    <n v="40036161"/>
    <s v="ORLOF 3"/>
    <s v="ZULKIFLIEE"/>
    <x v="1"/>
    <n v="2404"/>
    <n v="5995"/>
    <n v="35971"/>
    <n v="5"/>
    <m/>
    <n v="10"/>
    <n v="0"/>
    <n v="343"/>
    <n v="6000"/>
    <s v="YES"/>
    <m/>
    <n v="0"/>
    <s v="447752402102365990YES"/>
    <n v="973"/>
    <x v="46"/>
    <n v="3.9398998330550918E-2"/>
  </r>
  <r>
    <x v="965"/>
    <s v="200 Birr Back"/>
    <n v="40036161"/>
    <s v="ORLOF 3"/>
    <s v="ZULKIFLIEE"/>
    <x v="1"/>
    <n v="2405"/>
    <n v="5996"/>
    <n v="41967"/>
    <n v="4"/>
    <m/>
    <n v="0"/>
    <n v="0"/>
    <n v="400"/>
    <n v="6000"/>
    <s v="YES"/>
    <m/>
    <n v="0"/>
    <s v="44775240302836000YES"/>
    <n v="974"/>
    <x v="46"/>
    <n v="4.7166666666666669E-2"/>
  </r>
  <r>
    <x v="966"/>
    <s v="200 Birr Back"/>
    <n v="40036161"/>
    <s v="ORLOF 3"/>
    <s v="ZULKIFLIEE"/>
    <x v="1"/>
    <n v="2406"/>
    <n v="6000"/>
    <n v="47967"/>
    <n v="0"/>
    <m/>
    <n v="5"/>
    <n v="0"/>
    <n v="165"/>
    <n v="6000"/>
    <s v="YES"/>
    <m/>
    <n v="0"/>
    <s v="44775240453435995YES"/>
    <n v="975"/>
    <x v="46"/>
    <n v="5.7214345287739783E-2"/>
  </r>
  <r>
    <x v="967"/>
    <s v="200 Birr Back"/>
    <n v="40036161"/>
    <s v="ORLOF 3"/>
    <s v="ZULKIFLIEE"/>
    <x v="1"/>
    <n v="2407"/>
    <n v="5998"/>
    <n v="53965"/>
    <n v="2"/>
    <m/>
    <n v="4"/>
    <n v="0"/>
    <n v="429"/>
    <n v="6000"/>
    <s v="YES"/>
    <m/>
    <n v="0"/>
    <s v="44775240544005996YES"/>
    <n v="976"/>
    <x v="46"/>
    <n v="6.6711140760507007E-2"/>
  </r>
  <r>
    <x v="968"/>
    <s v="200 Birr Back"/>
    <n v="40036161"/>
    <s v="ORLOF 3"/>
    <s v="ZULKIFLIEE"/>
    <x v="1"/>
    <n v="2408"/>
    <n v="5994"/>
    <n v="59959"/>
    <n v="6"/>
    <m/>
    <n v="0"/>
    <n v="0"/>
    <n v="214"/>
    <n v="6000"/>
    <s v="YES"/>
    <m/>
    <n v="0"/>
    <s v="44775240601656000YES"/>
    <n v="977"/>
    <x v="46"/>
    <n v="2.75E-2"/>
  </r>
  <r>
    <x v="969"/>
    <s v="200 Birr Back"/>
    <n v="40036161"/>
    <s v="ORLOF 3"/>
    <s v="ZULKIFLIEE"/>
    <x v="1"/>
    <n v="2409"/>
    <n v="5933"/>
    <n v="65892"/>
    <n v="25"/>
    <m/>
    <n v="2"/>
    <n v="0"/>
    <n v="216"/>
    <n v="6000"/>
    <s v="NO"/>
    <n v="-42"/>
    <n v="0"/>
    <s v="44775240724295998YES"/>
    <n v="978"/>
    <x v="46"/>
    <n v="7.1523841280426811E-2"/>
  </r>
  <r>
    <x v="970"/>
    <s v="200 Birr Back"/>
    <n v="40036161"/>
    <s v="ORLOF 3"/>
    <s v="Izzuddin"/>
    <x v="0"/>
    <n v="2410"/>
    <n v="6042"/>
    <n v="6042"/>
    <n v="290"/>
    <m/>
    <n v="6"/>
    <n v="0"/>
    <n v="290"/>
    <n v="6000"/>
    <s v="NO"/>
    <s v="mc count not equal 6000"/>
    <n v="0"/>
    <s v="44775240862145994YES"/>
    <n v="979"/>
    <x v="46"/>
    <n v="3.5702369035702369E-2"/>
  </r>
  <r>
    <x v="971"/>
    <s v="200 Birr Back"/>
    <n v="40036161"/>
    <s v="ORLOF 3"/>
    <s v="Izzuddin"/>
    <x v="0"/>
    <n v="2411"/>
    <n v="5996"/>
    <n v="12038"/>
    <n v="4"/>
    <m/>
    <n v="25"/>
    <n v="0"/>
    <n v="244"/>
    <n v="5958"/>
    <s v="YES"/>
    <m/>
    <n v="-42"/>
    <s v="447752409252165933NO"/>
    <n v="980"/>
    <x v="46"/>
    <n v="3.6406539693241195E-2"/>
  </r>
  <r>
    <x v="972"/>
    <s v="200 Birr Back"/>
    <n v="40036161"/>
    <s v="ORLOF 3"/>
    <s v="Izzuddin"/>
    <x v="0"/>
    <n v="2412"/>
    <n v="5979"/>
    <n v="18017"/>
    <n v="21"/>
    <m/>
    <n v="290"/>
    <n v="0"/>
    <n v="342"/>
    <n v="6332"/>
    <s v="YES"/>
    <m/>
    <n v="332"/>
    <s v="4477624102902906042NO"/>
    <n v="981"/>
    <x v="47"/>
    <n v="4.7997351870241643E-2"/>
  </r>
  <r>
    <x v="973"/>
    <s v="200 Birr Back"/>
    <n v="40036161"/>
    <s v="ORLOF 3"/>
    <s v="Izzuddin"/>
    <x v="0"/>
    <n v="2413"/>
    <n v="5999"/>
    <n v="24016"/>
    <n v="1"/>
    <m/>
    <n v="4"/>
    <n v="0"/>
    <n v="243"/>
    <n v="6000"/>
    <s v="YES"/>
    <m/>
    <n v="0"/>
    <s v="44776241142445996YES"/>
    <n v="982"/>
    <x v="47"/>
    <n v="4.0693795863909275E-2"/>
  </r>
  <r>
    <x v="974"/>
    <s v="200 Birr Back"/>
    <n v="40036161"/>
    <s v="ORLOF 3"/>
    <s v="Izzuddin"/>
    <x v="0"/>
    <n v="2414"/>
    <n v="5996"/>
    <n v="30012"/>
    <n v="4"/>
    <m/>
    <n v="21"/>
    <n v="0"/>
    <n v="249"/>
    <n v="6000"/>
    <s v="YES"/>
    <m/>
    <n v="0"/>
    <s v="447762412213425979YES"/>
    <n v="983"/>
    <x v="47"/>
    <n v="5.7200200702458605E-2"/>
  </r>
  <r>
    <x v="975"/>
    <s v="200 Birr Back"/>
    <n v="40036161"/>
    <s v="ORLOF 3"/>
    <s v="Izzuddin"/>
    <x v="0"/>
    <n v="2415"/>
    <n v="5998"/>
    <n v="36010"/>
    <n v="2"/>
    <m/>
    <n v="1"/>
    <n v="0"/>
    <n v="352"/>
    <n v="6000"/>
    <s v="YES"/>
    <m/>
    <n v="0"/>
    <s v="44776241312435999YES"/>
    <n v="984"/>
    <x v="47"/>
    <n v="4.0506751125187535E-2"/>
  </r>
  <r>
    <x v="976"/>
    <s v="200 Birr Back"/>
    <n v="40036161"/>
    <s v="ORLOF 3"/>
    <s v="Izzuddin"/>
    <x v="0"/>
    <n v="2416"/>
    <n v="6000"/>
    <n v="42010"/>
    <m/>
    <m/>
    <n v="4"/>
    <n v="0"/>
    <n v="505"/>
    <n v="6000"/>
    <s v="YES"/>
    <m/>
    <n v="0"/>
    <s v="44776241442495996YES"/>
    <n v="985"/>
    <x v="47"/>
    <n v="4.1527685123415613E-2"/>
  </r>
  <r>
    <x v="977"/>
    <s v="200 Birr Back"/>
    <n v="40036161"/>
    <s v="ORLOF 3"/>
    <s v="Izzuddin"/>
    <x v="0"/>
    <n v="2417"/>
    <n v="5995"/>
    <n v="48005"/>
    <n v="5"/>
    <m/>
    <n v="2"/>
    <n v="0"/>
    <n v="370"/>
    <n v="6000"/>
    <s v="YES"/>
    <m/>
    <n v="0"/>
    <s v="44776241523525998YES"/>
    <n v="986"/>
    <x v="47"/>
    <n v="5.8686228742914306E-2"/>
  </r>
  <r>
    <x v="978"/>
    <s v="200 Birr Back"/>
    <n v="40036161"/>
    <s v="ORLOF 3"/>
    <s v="Izzuddin"/>
    <x v="0"/>
    <n v="2418"/>
    <n v="5986"/>
    <n v="53991"/>
    <n v="14"/>
    <m/>
    <n v="0"/>
    <n v="0"/>
    <n v="339"/>
    <n v="6000"/>
    <s v="YES"/>
    <m/>
    <n v="0"/>
    <s v="4477624165056000YES"/>
    <n v="987"/>
    <x v="47"/>
    <n v="8.4166666666666667E-2"/>
  </r>
  <r>
    <x v="979"/>
    <s v="200 Birr Back"/>
    <n v="40036161"/>
    <s v="ORLOF 3"/>
    <s v="Izzuddin"/>
    <x v="0"/>
    <n v="2419"/>
    <n v="5995"/>
    <n v="59986"/>
    <n v="5"/>
    <m/>
    <n v="5"/>
    <n v="0"/>
    <n v="286"/>
    <n v="6000"/>
    <s v="YES"/>
    <m/>
    <n v="0"/>
    <s v="44776241753705995YES"/>
    <n v="988"/>
    <x v="47"/>
    <n v="6.1718098415346125E-2"/>
  </r>
  <r>
    <x v="980"/>
    <s v="200 Birr Back"/>
    <n v="40036161"/>
    <s v="ORLOF 3"/>
    <s v="Izzuddin"/>
    <x v="0"/>
    <n v="2420"/>
    <n v="5999"/>
    <n v="65985"/>
    <n v="1"/>
    <m/>
    <n v="14"/>
    <n v="0"/>
    <n v="170"/>
    <n v="6000"/>
    <s v="YES"/>
    <m/>
    <n v="0"/>
    <s v="447762418143395986YES"/>
    <n v="989"/>
    <x v="47"/>
    <n v="5.663214166388239E-2"/>
  </r>
  <r>
    <x v="981"/>
    <s v="200 Birr Back"/>
    <n v="40036161"/>
    <s v="ORLOF 3"/>
    <s v="ZULKIFLIEE"/>
    <x v="1"/>
    <n v="2421"/>
    <n v="5994"/>
    <n v="5994"/>
    <n v="5"/>
    <m/>
    <n v="5"/>
    <n v="0"/>
    <n v="245"/>
    <n v="6000"/>
    <s v="NO"/>
    <n v="-1"/>
    <n v="0"/>
    <s v="44776241952865995YES"/>
    <n v="990"/>
    <x v="47"/>
    <n v="4.7706422018348627E-2"/>
  </r>
  <r>
    <x v="982"/>
    <s v="200 Birr Back"/>
    <n v="40036161"/>
    <s v="ORLOF 3"/>
    <s v="ZULKIFLIEE"/>
    <x v="1"/>
    <n v="2422"/>
    <n v="5999"/>
    <n v="11993"/>
    <n v="1"/>
    <m/>
    <n v="1"/>
    <n v="0"/>
    <n v="301"/>
    <n v="6000"/>
    <s v="YES"/>
    <m/>
    <n v="0"/>
    <s v="44776242011705999YES"/>
    <n v="991"/>
    <x v="47"/>
    <n v="2.8338056342723787E-2"/>
  </r>
  <r>
    <x v="983"/>
    <s v="200 Birr Back"/>
    <n v="40036161"/>
    <s v="ORLOF 3"/>
    <s v="ZULKIFLIEE"/>
    <x v="1"/>
    <n v="2423"/>
    <n v="5996"/>
    <n v="17989"/>
    <n v="4"/>
    <m/>
    <n v="5"/>
    <n v="0"/>
    <n v="239"/>
    <n v="5999"/>
    <s v="YES"/>
    <m/>
    <n v="-1"/>
    <s v="44776242152455994NO"/>
    <n v="992"/>
    <x v="47"/>
    <n v="4.0874207540874209E-2"/>
  </r>
  <r>
    <x v="984"/>
    <s v="200 Birr Back"/>
    <n v="40036161"/>
    <s v="ORLOF 3"/>
    <s v="ZULKIFLIEE"/>
    <x v="1"/>
    <n v="2424"/>
    <n v="5998"/>
    <n v="23987"/>
    <n v="2"/>
    <m/>
    <n v="1"/>
    <n v="0"/>
    <n v="245"/>
    <n v="6000"/>
    <s v="YES"/>
    <m/>
    <n v="0"/>
    <s v="44776242213015999YES"/>
    <n v="993"/>
    <x v="47"/>
    <n v="5.0175029171528586E-2"/>
  </r>
  <r>
    <x v="985"/>
    <s v="200 Birr Back"/>
    <n v="40036161"/>
    <s v="ORLOF 3"/>
    <s v="ZULKIFLIEE"/>
    <x v="1"/>
    <n v="2425"/>
    <n v="5988"/>
    <n v="29975"/>
    <n v="12"/>
    <m/>
    <n v="4"/>
    <n v="0"/>
    <n v="455"/>
    <n v="6000"/>
    <s v="YES"/>
    <m/>
    <n v="0"/>
    <s v="44776242342395996YES"/>
    <n v="994"/>
    <x v="47"/>
    <n v="3.9859906604402938E-2"/>
  </r>
  <r>
    <x v="986"/>
    <s v="200 Birr Back"/>
    <n v="40036161"/>
    <s v="ORLOF 3"/>
    <s v="ZULKIFLIEE"/>
    <x v="1"/>
    <n v="2426"/>
    <n v="5999"/>
    <n v="35974"/>
    <n v="0"/>
    <m/>
    <n v="2"/>
    <n v="0"/>
    <n v="376"/>
    <n v="6000"/>
    <s v="NO"/>
    <n v="-1"/>
    <n v="0"/>
    <s v="44776242422455998YES"/>
    <n v="995"/>
    <x v="47"/>
    <n v="4.0846948982994333E-2"/>
  </r>
  <r>
    <x v="987"/>
    <s v="200 Birr Back"/>
    <n v="40036161"/>
    <s v="ORLOF 3"/>
    <s v="ZULKIFLIEE"/>
    <x v="1"/>
    <n v="2427"/>
    <n v="5985"/>
    <n v="41959"/>
    <n v="16"/>
    <m/>
    <n v="12"/>
    <n v="0"/>
    <n v="324"/>
    <n v="6000"/>
    <s v="NO"/>
    <n v="1"/>
    <n v="0"/>
    <s v="447762425124555988YES"/>
    <n v="996"/>
    <x v="47"/>
    <n v="7.5985303941215762E-2"/>
  </r>
  <r>
    <x v="988"/>
    <s v="200 Birr Back"/>
    <n v="40036161"/>
    <s v="ORLOF 3"/>
    <s v="Izzuddin"/>
    <x v="0"/>
    <n v="2434"/>
    <n v="5995"/>
    <n v="5995"/>
    <n v="5"/>
    <m/>
    <n v="0"/>
    <n v="0"/>
    <n v="825"/>
    <n v="5999"/>
    <s v="YES"/>
    <m/>
    <n v="-1"/>
    <s v="44776242603765999NO"/>
    <n v="997"/>
    <x v="47"/>
    <n v="6.2677112852142017E-2"/>
  </r>
  <r>
    <x v="989"/>
    <s v="200 Birr Back"/>
    <n v="40036161"/>
    <s v="ORLOF 3"/>
    <s v="Izzuddin"/>
    <x v="0"/>
    <n v="2435"/>
    <n v="5989"/>
    <n v="11984"/>
    <n v="11"/>
    <m/>
    <n v="16"/>
    <n v="0"/>
    <n v="525"/>
    <n v="6001"/>
    <s v="YES"/>
    <m/>
    <n v="1"/>
    <s v="447762427163245985NO"/>
    <n v="998"/>
    <x v="47"/>
    <n v="5.4135338345864661E-2"/>
  </r>
  <r>
    <x v="990"/>
    <s v="200 Birr Back"/>
    <n v="40036161"/>
    <s v="ORLOF 3"/>
    <s v="Izzuddin"/>
    <x v="0"/>
    <n v="2436"/>
    <n v="5988"/>
    <n v="17972"/>
    <n v="12"/>
    <m/>
    <n v="5"/>
    <n v="0"/>
    <n v="313"/>
    <n v="6000"/>
    <s v="YES"/>
    <m/>
    <n v="0"/>
    <s v="44777243458255995YES"/>
    <n v="999"/>
    <x v="48"/>
    <n v="0.13761467889908258"/>
  </r>
  <r>
    <x v="991"/>
    <s v="200 Birr Back"/>
    <n v="40036161"/>
    <s v="ORLOF 3"/>
    <s v="Izzuddin"/>
    <x v="0"/>
    <n v="2437"/>
    <n v="5992"/>
    <n v="23964"/>
    <n v="8"/>
    <m/>
    <n v="11"/>
    <n v="0"/>
    <n v="670"/>
    <n v="6000"/>
    <s v="YES"/>
    <m/>
    <n v="0"/>
    <s v="447772435115255989YES"/>
    <n v="1000"/>
    <x v="48"/>
    <n v="8.7660711304057434E-2"/>
  </r>
  <r>
    <x v="992"/>
    <s v="200 Birr Back"/>
    <n v="40036161"/>
    <s v="ORLOF 3"/>
    <s v="Izzuddin"/>
    <x v="0"/>
    <n v="2438"/>
    <n v="5980"/>
    <n v="29944"/>
    <n v="20"/>
    <m/>
    <n v="12"/>
    <n v="0"/>
    <n v="577"/>
    <n v="6000"/>
    <s v="YES"/>
    <m/>
    <n v="0"/>
    <s v="447772436123135988YES"/>
    <n v="1001"/>
    <x v="48"/>
    <n v="5.2271209084836338E-2"/>
  </r>
  <r>
    <x v="993"/>
    <s v="200 Birr Back"/>
    <n v="40036161"/>
    <s v="ORLOF 3"/>
    <s v="Izzuddin"/>
    <x v="0"/>
    <n v="2439"/>
    <n v="6000"/>
    <n v="35944"/>
    <m/>
    <m/>
    <n v="8"/>
    <n v="0"/>
    <n v="130"/>
    <n v="6000"/>
    <s v="YES"/>
    <m/>
    <n v="0"/>
    <s v="44777243786705992YES"/>
    <n v="1002"/>
    <x v="48"/>
    <n v="0.11181575433911882"/>
  </r>
  <r>
    <x v="994"/>
    <s v="200 Birr Back"/>
    <n v="40036161"/>
    <s v="ORLOF 3"/>
    <s v="Izzuddin"/>
    <x v="0"/>
    <n v="2440"/>
    <n v="5995"/>
    <n v="41939"/>
    <n v="5"/>
    <m/>
    <n v="20"/>
    <n v="0"/>
    <n v="150"/>
    <n v="6000"/>
    <s v="YES"/>
    <m/>
    <n v="0"/>
    <s v="447772438205775980YES"/>
    <n v="1003"/>
    <x v="48"/>
    <n v="9.6488294314381273E-2"/>
  </r>
  <r>
    <x v="995"/>
    <s v="200 Birr Back"/>
    <n v="40036161"/>
    <s v="ORLOF 3"/>
    <s v="Izzuddin"/>
    <x v="0"/>
    <n v="2441"/>
    <n v="5996"/>
    <n v="47935"/>
    <n v="4"/>
    <m/>
    <n v="0"/>
    <n v="0"/>
    <n v="140"/>
    <n v="6000"/>
    <s v="YES"/>
    <m/>
    <n v="0"/>
    <s v="4477724391306000YES"/>
    <n v="1004"/>
    <x v="48"/>
    <n v="2.1666666666666667E-2"/>
  </r>
  <r>
    <x v="996"/>
    <s v="200 Birr Back"/>
    <n v="40036161"/>
    <s v="ORLOF 3"/>
    <s v="Izzuddin"/>
    <x v="0"/>
    <n v="2442"/>
    <n v="5998"/>
    <n v="53933"/>
    <n v="2"/>
    <m/>
    <n v="5"/>
    <n v="0"/>
    <n v="109"/>
    <n v="6000"/>
    <s v="YES"/>
    <m/>
    <n v="0"/>
    <s v="44777244051505995YES"/>
    <n v="1005"/>
    <x v="48"/>
    <n v="2.5020850708924104E-2"/>
  </r>
  <r>
    <x v="997"/>
    <s v="200 Birr Back"/>
    <n v="40036161"/>
    <s v="ORLOF 3"/>
    <s v="Izzuddin"/>
    <x v="0"/>
    <n v="2443"/>
    <n v="5998"/>
    <n v="59931"/>
    <n v="2"/>
    <m/>
    <n v="4"/>
    <n v="0"/>
    <n v="191"/>
    <n v="6000"/>
    <s v="YES"/>
    <m/>
    <n v="0"/>
    <s v="44777244141405996YES"/>
    <n v="1006"/>
    <x v="48"/>
    <n v="2.3348899266177451E-2"/>
  </r>
  <r>
    <x v="998"/>
    <s v="200 Birr Back"/>
    <n v="40036161"/>
    <s v="ORLOF 3"/>
    <s v="Izzuddin"/>
    <x v="0"/>
    <n v="2444"/>
    <n v="5995"/>
    <n v="65926"/>
    <n v="5"/>
    <m/>
    <n v="2"/>
    <n v="0"/>
    <n v="166"/>
    <n v="6000"/>
    <s v="YES"/>
    <m/>
    <n v="0"/>
    <s v="44777244221095998YES"/>
    <n v="1007"/>
    <x v="48"/>
    <n v="1.8172724241413803E-2"/>
  </r>
  <r>
    <x v="999"/>
    <s v="200 Birr Back"/>
    <n v="40036161"/>
    <s v="ORLOF 3"/>
    <s v="Izzuddin"/>
    <x v="0"/>
    <n v="2445"/>
    <n v="5989"/>
    <n v="71915"/>
    <n v="11"/>
    <m/>
    <n v="2"/>
    <n v="0"/>
    <n v="126"/>
    <n v="6000"/>
    <s v="YES"/>
    <m/>
    <n v="0"/>
    <s v="44777244321915998YES"/>
    <n v="1008"/>
    <x v="48"/>
    <n v="3.1843947982660888E-2"/>
  </r>
  <r>
    <x v="1000"/>
    <s v="200 Birr Back"/>
    <n v="40036161"/>
    <s v="ORLOF 3"/>
    <s v="CHAI"/>
    <x v="1"/>
    <n v="2446"/>
    <n v="5996"/>
    <n v="5996"/>
    <n v="4"/>
    <m/>
    <n v="5"/>
    <n v="0"/>
    <n v="125"/>
    <n v="6000"/>
    <s v="YES"/>
    <m/>
    <n v="0"/>
    <s v="44777244451665995YES"/>
    <n v="1009"/>
    <x v="48"/>
    <n v="2.7689741451209341E-2"/>
  </r>
  <r>
    <x v="1001"/>
    <s v="200 Birr Back"/>
    <n v="40036161"/>
    <s v="ORLOF 3"/>
    <s v="CHAI"/>
    <x v="1"/>
    <n v="2447"/>
    <n v="5992"/>
    <n v="11988"/>
    <n v="8"/>
    <m/>
    <n v="11"/>
    <n v="0"/>
    <n v="260"/>
    <n v="6000"/>
    <s v="YES"/>
    <m/>
    <n v="0"/>
    <s v="447772445111265989YES"/>
    <n v="1010"/>
    <x v="48"/>
    <n v="2.1038570712973784E-2"/>
  </r>
  <r>
    <x v="1002"/>
    <s v="200 Birr Back"/>
    <n v="40036161"/>
    <s v="ORLOF 3"/>
    <s v="CHAI"/>
    <x v="1"/>
    <n v="2448"/>
    <n v="6000"/>
    <n v="17988"/>
    <n v="1"/>
    <m/>
    <n v="4"/>
    <n v="0"/>
    <n v="93"/>
    <n v="6000"/>
    <s v="NO"/>
    <s v="count not equal 6000"/>
    <n v="0"/>
    <s v="44777244641255996YES"/>
    <n v="1011"/>
    <x v="48"/>
    <n v="2.0847231487658439E-2"/>
  </r>
  <r>
    <x v="1003"/>
    <s v="200 Birr Back"/>
    <n v="40036161"/>
    <s v="ORLOF 3"/>
    <s v="CHAI"/>
    <x v="1"/>
    <n v="2449"/>
    <n v="5999"/>
    <n v="23987"/>
    <n v="1"/>
    <m/>
    <n v="8"/>
    <n v="0"/>
    <n v="119"/>
    <n v="6000"/>
    <s v="YES"/>
    <m/>
    <n v="0"/>
    <s v="44777244782605992YES"/>
    <n v="1012"/>
    <x v="48"/>
    <n v="4.3391188251001335E-2"/>
  </r>
  <r>
    <x v="1004"/>
    <s v="200 Birr Back"/>
    <n v="40036161"/>
    <s v="ORLOF 3"/>
    <s v="CHAI"/>
    <x v="1"/>
    <n v="2450"/>
    <n v="5997"/>
    <n v="29984"/>
    <n v="3"/>
    <m/>
    <n v="1"/>
    <n v="0"/>
    <n v="122"/>
    <n v="6001"/>
    <s v="YES"/>
    <m/>
    <n v="1"/>
    <s v="4477724481936000NO"/>
    <n v="1013"/>
    <x v="48"/>
    <n v="1.55E-2"/>
  </r>
  <r>
    <x v="1005"/>
    <s v="200 Birr Back"/>
    <n v="40036161"/>
    <s v="ORLOF 3"/>
    <s v="CHAI"/>
    <x v="1"/>
    <n v="2451"/>
    <n v="5996"/>
    <n v="35980"/>
    <n v="4"/>
    <m/>
    <n v="1"/>
    <n v="0"/>
    <n v="94"/>
    <n v="6000"/>
    <s v="YES"/>
    <m/>
    <n v="0"/>
    <s v="44777244911195999YES"/>
    <n v="1014"/>
    <x v="48"/>
    <n v="1.9836639439906652E-2"/>
  </r>
  <r>
    <x v="1006"/>
    <s v="200 Birr Back"/>
    <n v="40036161"/>
    <s v="ORLOF 3"/>
    <s v="CHAI"/>
    <x v="1"/>
    <n v="2452"/>
    <n v="6000"/>
    <n v="41980"/>
    <n v="0"/>
    <m/>
    <n v="3"/>
    <n v="0"/>
    <n v="182"/>
    <n v="6000"/>
    <s v="YES"/>
    <m/>
    <n v="0"/>
    <s v="44777245031225997YES"/>
    <n v="1015"/>
    <x v="48"/>
    <n v="2.0343505085876273E-2"/>
  </r>
  <r>
    <x v="1007"/>
    <s v="200 Birr Back"/>
    <n v="40036161"/>
    <s v="ORLOF 3"/>
    <s v="CHAI"/>
    <x v="1"/>
    <n v="2453"/>
    <n v="5999"/>
    <n v="47979"/>
    <n v="1"/>
    <m/>
    <n v="4"/>
    <n v="0"/>
    <n v="93"/>
    <n v="6000"/>
    <s v="YES"/>
    <m/>
    <n v="0"/>
    <s v="4477724514945996YES"/>
    <n v="1016"/>
    <x v="48"/>
    <n v="1.5677118078719146E-2"/>
  </r>
  <r>
    <x v="1008"/>
    <s v="200 Birr Back"/>
    <n v="40036161"/>
    <s v="ORLOF 3"/>
    <s v="CHAI"/>
    <x v="1"/>
    <n v="2454"/>
    <n v="5997"/>
    <n v="53976"/>
    <n v="3"/>
    <m/>
    <n v="0"/>
    <n v="0"/>
    <n v="85"/>
    <n v="6000"/>
    <s v="YES"/>
    <m/>
    <n v="0"/>
    <s v="44777245201826000YES"/>
    <n v="1017"/>
    <x v="48"/>
    <n v="3.0333333333333334E-2"/>
  </r>
  <r>
    <x v="1009"/>
    <s v="200 Birr Back"/>
    <n v="40036161"/>
    <s v="ORLOF 3"/>
    <s v="CHAI"/>
    <x v="1"/>
    <n v="2455"/>
    <n v="5996"/>
    <n v="59972"/>
    <n v="4"/>
    <m/>
    <n v="1"/>
    <n v="0"/>
    <n v="200"/>
    <n v="6000"/>
    <s v="YES"/>
    <m/>
    <n v="0"/>
    <s v="4477724531935999YES"/>
    <n v="1018"/>
    <x v="48"/>
    <n v="1.5502583763960661E-2"/>
  </r>
  <r>
    <x v="1010"/>
    <s v="200 Birr Back"/>
    <n v="40036161"/>
    <s v="ORLOF 3"/>
    <s v="Izzuddin"/>
    <x v="0"/>
    <n v="2456"/>
    <n v="5998"/>
    <n v="5998"/>
    <n v="2"/>
    <m/>
    <n v="3"/>
    <n v="0"/>
    <n v="140"/>
    <n v="6000"/>
    <s v="YES"/>
    <m/>
    <n v="0"/>
    <s v="4477724543855997YES"/>
    <n v="1019"/>
    <x v="48"/>
    <n v="1.4173753543438385E-2"/>
  </r>
  <r>
    <x v="1011"/>
    <s v="200 Birr Back"/>
    <n v="40036161"/>
    <s v="ORLOF 3"/>
    <s v="Izzuddin"/>
    <x v="0"/>
    <n v="2457"/>
    <n v="5991"/>
    <n v="11989"/>
    <n v="9"/>
    <m/>
    <n v="4"/>
    <n v="0"/>
    <n v="175"/>
    <n v="6000"/>
    <s v="YES"/>
    <m/>
    <n v="0"/>
    <s v="44777245542005996YES"/>
    <n v="1020"/>
    <x v="48"/>
    <n v="3.3355570380253503E-2"/>
  </r>
  <r>
    <x v="1012"/>
    <s v="200 Birr Back"/>
    <n v="40036161"/>
    <s v="ORLOF 3"/>
    <s v="Izzuddin"/>
    <x v="0"/>
    <n v="2458"/>
    <n v="5988"/>
    <n v="17977"/>
    <n v="12"/>
    <m/>
    <n v="2"/>
    <n v="0"/>
    <n v="109"/>
    <n v="6000"/>
    <s v="YES"/>
    <m/>
    <n v="0"/>
    <s v="44778245621405998YES"/>
    <n v="1021"/>
    <x v="49"/>
    <n v="2.3341113704568189E-2"/>
  </r>
  <r>
    <x v="1013"/>
    <s v="200 Birr Back"/>
    <n v="40036161"/>
    <s v="ORLOF 3"/>
    <s v="Izzuddin"/>
    <x v="0"/>
    <n v="2459"/>
    <n v="5996"/>
    <n v="23973"/>
    <n v="4"/>
    <m/>
    <n v="9"/>
    <n v="0"/>
    <n v="296"/>
    <n v="6000"/>
    <s v="YES"/>
    <m/>
    <n v="0"/>
    <s v="44778245791755991YES"/>
    <n v="1022"/>
    <x v="49"/>
    <n v="2.9210482390252045E-2"/>
  </r>
  <r>
    <x v="1014"/>
    <s v="200 Birr Back"/>
    <n v="40036161"/>
    <s v="ORLOF 3"/>
    <s v="CHAI"/>
    <x v="1"/>
    <n v="2491"/>
    <n v="5993"/>
    <n v="5993"/>
    <n v="7"/>
    <m/>
    <n v="12"/>
    <n v="0"/>
    <n v="393"/>
    <n v="6000"/>
    <s v="YES"/>
    <m/>
    <n v="0"/>
    <s v="447782458121095988YES"/>
    <n v="1023"/>
    <x v="49"/>
    <n v="1.8203072812291249E-2"/>
  </r>
  <r>
    <x v="1015"/>
    <s v="200 Birr Back"/>
    <n v="40036161"/>
    <s v="ORLOF 3"/>
    <s v="CHAI"/>
    <x v="1"/>
    <n v="2493"/>
    <n v="5992"/>
    <n v="11985"/>
    <n v="8"/>
    <m/>
    <n v="4"/>
    <n v="0"/>
    <n v="242"/>
    <n v="6000"/>
    <s v="YES"/>
    <m/>
    <n v="0"/>
    <s v="44778245942965996YES"/>
    <n v="1024"/>
    <x v="49"/>
    <n v="4.9366244162775186E-2"/>
  </r>
  <r>
    <x v="1016"/>
    <s v="200 Birr Back"/>
    <n v="40036161"/>
    <s v="ORLOF 3"/>
    <s v="CHAI"/>
    <x v="1"/>
    <n v="2492"/>
    <n v="6000"/>
    <n v="17985"/>
    <n v="0"/>
    <m/>
    <n v="7"/>
    <n v="0"/>
    <n v="215"/>
    <n v="6000"/>
    <s v="YES"/>
    <m/>
    <n v="0"/>
    <s v="44778249173935993YES"/>
    <n v="1025"/>
    <x v="49"/>
    <n v="6.5576505923577513E-2"/>
  </r>
  <r>
    <x v="1017"/>
    <s v="200 Birr Back"/>
    <n v="40036161"/>
    <s v="ORLOF 3"/>
    <s v="CHAI"/>
    <x v="1"/>
    <n v="2494"/>
    <n v="6000"/>
    <n v="23985"/>
    <n v="0"/>
    <m/>
    <n v="8"/>
    <n v="0"/>
    <n v="195"/>
    <n v="6000"/>
    <s v="YES"/>
    <m/>
    <n v="0"/>
    <s v="44778249382425992YES"/>
    <n v="1026"/>
    <x v="49"/>
    <n v="4.0387182910547395E-2"/>
  </r>
  <r>
    <x v="1018"/>
    <s v="200 Birr Back"/>
    <n v="40036161"/>
    <s v="ORLOF 3"/>
    <s v="CHAI"/>
    <x v="1"/>
    <n v="2495"/>
    <n v="6000"/>
    <n v="29985"/>
    <n v="0"/>
    <m/>
    <n v="0"/>
    <n v="0"/>
    <n v="211"/>
    <n v="6000"/>
    <s v="YES"/>
    <m/>
    <n v="0"/>
    <s v="44778249202156000YES"/>
    <n v="1027"/>
    <x v="49"/>
    <n v="3.5833333333333335E-2"/>
  </r>
  <r>
    <x v="1019"/>
    <s v="200 Birr Back"/>
    <n v="40036161"/>
    <s v="ORLOF 3"/>
    <s v="CHAI"/>
    <x v="1"/>
    <n v="2496"/>
    <n v="5999"/>
    <n v="35984"/>
    <n v="1"/>
    <m/>
    <n v="0"/>
    <n v="0"/>
    <n v="216"/>
    <n v="6000"/>
    <s v="YES"/>
    <m/>
    <n v="0"/>
    <s v="44778249401956000YES"/>
    <n v="1028"/>
    <x v="49"/>
    <n v="3.2500000000000001E-2"/>
  </r>
  <r>
    <x v="1020"/>
    <s v="200 Birr Back"/>
    <n v="40036161"/>
    <s v="ORLOF 3"/>
    <s v="CHAI"/>
    <x v="1"/>
    <n v="2497"/>
    <n v="6000"/>
    <n v="41984"/>
    <n v="0"/>
    <m/>
    <n v="0"/>
    <n v="0"/>
    <n v="154"/>
    <n v="6000"/>
    <s v="YES"/>
    <m/>
    <n v="0"/>
    <s v="44778249502116000YES"/>
    <n v="1029"/>
    <x v="49"/>
    <n v="3.5166666666666666E-2"/>
  </r>
  <r>
    <x v="1021"/>
    <s v="200 Birr Back"/>
    <n v="40036161"/>
    <s v="ORLOF 3"/>
    <s v="CHAI"/>
    <x v="1"/>
    <n v="2498"/>
    <n v="6000"/>
    <n v="47984"/>
    <n v="0"/>
    <m/>
    <n v="1"/>
    <n v="0"/>
    <n v="90"/>
    <n v="6000"/>
    <s v="YES"/>
    <m/>
    <n v="0"/>
    <s v="44778249612165999YES"/>
    <n v="1030"/>
    <x v="49"/>
    <n v="3.6006001000166696E-2"/>
  </r>
  <r>
    <x v="1022"/>
    <s v="200 Birr Back"/>
    <n v="40036161"/>
    <s v="ORLOF 3"/>
    <s v="CHAI"/>
    <x v="1"/>
    <n v="2499"/>
    <n v="5984"/>
    <n v="53968"/>
    <n v="13"/>
    <m/>
    <n v="0"/>
    <n v="0"/>
    <n v="85"/>
    <n v="6000"/>
    <s v="NO"/>
    <n v="-3"/>
    <n v="0"/>
    <s v="44778249701546000YES"/>
    <n v="1031"/>
    <x v="49"/>
    <n v="2.5666666666666667E-2"/>
  </r>
  <r>
    <x v="1023"/>
    <s v="200 Birr Back"/>
    <n v="40036161"/>
    <s v="ORLOF 3"/>
    <s v="CHAI"/>
    <x v="1"/>
    <n v="2500"/>
    <n v="5987"/>
    <n v="59955"/>
    <n v="13"/>
    <m/>
    <n v="0"/>
    <n v="0"/>
    <n v="199"/>
    <n v="6000"/>
    <s v="YES"/>
    <m/>
    <n v="0"/>
    <s v="4477824980906000YES"/>
    <n v="1032"/>
    <x v="49"/>
    <n v="1.4999999999999999E-2"/>
  </r>
  <r>
    <x v="1024"/>
    <s v="200 Birr Back"/>
    <n v="40036161"/>
    <s v="ORLOF 3"/>
    <s v="Izzuddin"/>
    <x v="0"/>
    <n v="2501"/>
    <n v="5991"/>
    <n v="5991"/>
    <n v="9"/>
    <m/>
    <n v="13"/>
    <n v="0"/>
    <n v="200"/>
    <n v="5997"/>
    <s v="YES"/>
    <m/>
    <n v="-3"/>
    <s v="44778249913855984NO"/>
    <n v="1033"/>
    <x v="49"/>
    <n v="1.4204545454545454E-2"/>
  </r>
  <r>
    <x v="1025"/>
    <s v="200 Birr Back"/>
    <n v="40036161"/>
    <s v="ORLOF 3"/>
    <s v="Izzuddin"/>
    <x v="0"/>
    <n v="2502"/>
    <n v="5984"/>
    <n v="11975"/>
    <n v="16"/>
    <m/>
    <n v="13"/>
    <n v="0"/>
    <n v="251"/>
    <n v="6000"/>
    <s v="YES"/>
    <m/>
    <n v="0"/>
    <s v="447782500131995987YES"/>
    <n v="1034"/>
    <x v="49"/>
    <n v="3.3238683814932356E-2"/>
  </r>
  <r>
    <x v="1026"/>
    <s v="200 Birr Back"/>
    <n v="40036161"/>
    <s v="ORLOF 3"/>
    <s v="Izzuddin"/>
    <x v="0"/>
    <n v="2503"/>
    <n v="5966"/>
    <n v="17941"/>
    <n v="32"/>
    <m/>
    <n v="9"/>
    <n v="0"/>
    <n v="297"/>
    <n v="6000"/>
    <s v="NO"/>
    <s v="Machine count not equal 6000"/>
    <n v="0"/>
    <s v="44779250192005991YES"/>
    <n v="1035"/>
    <x v="50"/>
    <n v="3.3383408446002336E-2"/>
  </r>
  <r>
    <x v="1027"/>
    <s v="200 Birr Back"/>
    <n v="40036161"/>
    <s v="ORLOF 3"/>
    <s v="Izzuddin"/>
    <x v="0"/>
    <n v="2504"/>
    <n v="6000"/>
    <n v="23941"/>
    <n v="0"/>
    <m/>
    <n v="16"/>
    <n v="0"/>
    <n v="342"/>
    <n v="6000"/>
    <s v="YES"/>
    <m/>
    <n v="0"/>
    <s v="447792502162515984YES"/>
    <n v="1036"/>
    <x v="50"/>
    <n v="4.1945187165775402E-2"/>
  </r>
  <r>
    <x v="1028"/>
    <s v="200 Birr Back"/>
    <n v="40036161"/>
    <s v="ORLOF 3"/>
    <s v="Izzuddin"/>
    <x v="0"/>
    <n v="2505"/>
    <n v="5995"/>
    <n v="29936"/>
    <n v="5"/>
    <m/>
    <n v="32"/>
    <n v="0"/>
    <n v="360"/>
    <n v="5998"/>
    <s v="YES"/>
    <s v="This column has been edited."/>
    <n v="-2"/>
    <s v="447792503322975966NO"/>
    <n v="1037"/>
    <x v="50"/>
    <n v="4.9782098558498154E-2"/>
  </r>
  <r>
    <x v="1029"/>
    <s v="200 Birr Back"/>
    <n v="40036161"/>
    <s v="ORLOF 3"/>
    <s v="Izzuddin"/>
    <x v="0"/>
    <n v="2306"/>
    <n v="5983"/>
    <n v="35919"/>
    <n v="17"/>
    <m/>
    <n v="0"/>
    <n v="0"/>
    <n v="168"/>
    <n v="6000"/>
    <s v="YES"/>
    <m/>
    <n v="0"/>
    <s v="44779250403426000YES"/>
    <n v="1038"/>
    <x v="50"/>
    <n v="5.7000000000000002E-2"/>
  </r>
  <r>
    <x v="1030"/>
    <s v="200 Birr Back"/>
    <n v="40036161"/>
    <s v="ORLOF 3"/>
    <s v="Izzuddin"/>
    <x v="0"/>
    <n v="2307"/>
    <n v="5989"/>
    <n v="41908"/>
    <n v="11"/>
    <m/>
    <n v="5"/>
    <n v="0"/>
    <n v="142"/>
    <n v="6000"/>
    <s v="YES"/>
    <m/>
    <n v="0"/>
    <s v="44779250553605995YES"/>
    <n v="1039"/>
    <x v="50"/>
    <n v="6.0050041701417846E-2"/>
  </r>
  <r>
    <x v="1031"/>
    <s v="200 Birr Back"/>
    <n v="40036161"/>
    <s v="ORLOF 3"/>
    <s v="Izzuddin"/>
    <x v="0"/>
    <n v="2308"/>
    <n v="6000"/>
    <n v="47908"/>
    <n v="0"/>
    <m/>
    <n v="17"/>
    <n v="0"/>
    <n v="190"/>
    <n v="6000"/>
    <s v="YES"/>
    <m/>
    <n v="0"/>
    <s v="447792306171685983YES"/>
    <n v="1040"/>
    <x v="50"/>
    <n v="2.8079558749791074E-2"/>
  </r>
  <r>
    <x v="1032"/>
    <s v="200 Birr Back"/>
    <n v="40036161"/>
    <s v="ORLOF 3"/>
    <s v="AH CHAI"/>
    <x v="1"/>
    <n v="2309"/>
    <n v="5999"/>
    <n v="5999"/>
    <n v="1"/>
    <m/>
    <n v="11"/>
    <n v="0"/>
    <n v="155"/>
    <n v="6000"/>
    <s v="YES"/>
    <m/>
    <n v="0"/>
    <s v="447792307111425989YES"/>
    <n v="1041"/>
    <x v="50"/>
    <n v="2.3710135247954584E-2"/>
  </r>
  <r>
    <x v="1033"/>
    <s v="200 Birr Back"/>
    <n v="40036161"/>
    <s v="ORLOF 3"/>
    <s v="AH CHAI"/>
    <x v="1"/>
    <n v="2309"/>
    <n v="5999"/>
    <n v="5999"/>
    <n v="1"/>
    <m/>
    <n v="0"/>
    <n v="0"/>
    <n v="155"/>
    <n v="6000"/>
    <s v="YES"/>
    <m/>
    <n v="0"/>
    <s v="44779230801906000YES"/>
    <n v="1042"/>
    <x v="50"/>
    <n v="3.1666666666666669E-2"/>
  </r>
  <r>
    <x v="1034"/>
    <s v="200 Birr Back"/>
    <n v="40036161"/>
    <s v="ORLOF 3"/>
    <s v="AH CHAI"/>
    <x v="1"/>
    <n v="2310"/>
    <n v="5999"/>
    <n v="11998"/>
    <n v="1"/>
    <m/>
    <n v="1"/>
    <n v="0"/>
    <n v="253"/>
    <n v="6000"/>
    <s v="YES"/>
    <m/>
    <n v="0"/>
    <s v="44779230911555999YES"/>
    <n v="1043"/>
    <x v="50"/>
    <n v="2.5837639606601102E-2"/>
  </r>
  <r>
    <x v="1035"/>
    <s v="200 Birr Back"/>
    <n v="40036161"/>
    <s v="ORLOF 3"/>
    <s v="AH CHAI"/>
    <x v="1"/>
    <n v="2521"/>
    <n v="6000"/>
    <n v="17998"/>
    <n v="0"/>
    <m/>
    <n v="1"/>
    <n v="0"/>
    <n v="442"/>
    <n v="6000"/>
    <s v="YES"/>
    <s v="This column has been edited."/>
    <n v="0"/>
    <s v="44779230911555999YES"/>
    <n v="1044"/>
    <x v="50"/>
    <n v="2.5837639606601102E-2"/>
  </r>
  <r>
    <x v="1036"/>
    <s v="200 Birr Back"/>
    <n v="40036161"/>
    <s v="ORLOF 3"/>
    <s v="AH CHAI"/>
    <x v="1"/>
    <n v="2522"/>
    <n v="5997"/>
    <n v="23995"/>
    <n v="3"/>
    <m/>
    <n v="1"/>
    <n v="0"/>
    <n v="450"/>
    <n v="6000"/>
    <s v="YES"/>
    <m/>
    <n v="0"/>
    <s v="44779231012535999YES"/>
    <n v="1045"/>
    <x v="50"/>
    <n v="4.2173695615935987E-2"/>
  </r>
  <r>
    <x v="1037"/>
    <s v="200 Birr Back"/>
    <n v="40036161"/>
    <s v="ORLOF 3"/>
    <s v="AH CHAI"/>
    <x v="1"/>
    <n v="2523"/>
    <n v="5999"/>
    <n v="29995"/>
    <n v="0"/>
    <m/>
    <n v="0"/>
    <n v="0"/>
    <n v="220"/>
    <n v="6000"/>
    <s v="NO"/>
    <m/>
    <n v="0"/>
    <s v="44779252104426000YES"/>
    <n v="1046"/>
    <x v="50"/>
    <n v="7.3666666666666672E-2"/>
  </r>
  <r>
    <x v="1038"/>
    <s v="200 Birr Back"/>
    <n v="40036161"/>
    <s v="ORLOF 3"/>
    <s v="AH CHAI"/>
    <x v="1"/>
    <n v="2524"/>
    <n v="5993"/>
    <n v="35988"/>
    <n v="7"/>
    <m/>
    <n v="3"/>
    <n v="0"/>
    <n v="206"/>
    <n v="6000"/>
    <s v="YES"/>
    <m/>
    <n v="0"/>
    <s v="44779252234505997YES"/>
    <n v="1047"/>
    <x v="50"/>
    <n v="7.5037518759379696E-2"/>
  </r>
  <r>
    <x v="1039"/>
    <s v="200 Birr Back"/>
    <n v="40036161"/>
    <s v="ORLOF 3"/>
    <s v="AH CHAI"/>
    <x v="1"/>
    <n v="2525"/>
    <n v="6000"/>
    <n v="41984"/>
    <n v="0"/>
    <m/>
    <n v="0"/>
    <n v="0"/>
    <n v="179"/>
    <n v="5999"/>
    <s v="YES"/>
    <m/>
    <n v="-1"/>
    <s v="44779252302205999NO"/>
    <n v="1048"/>
    <x v="50"/>
    <n v="3.6672778796466077E-2"/>
  </r>
  <r>
    <x v="1040"/>
    <s v="200 Birr Back"/>
    <n v="40036161"/>
    <s v="ORLOF 3"/>
    <s v="CHAI"/>
    <x v="0"/>
    <n v="2527"/>
    <n v="5998"/>
    <n v="5998"/>
    <n v="2"/>
    <m/>
    <n v="7"/>
    <n v="0"/>
    <n v="220"/>
    <n v="6000"/>
    <s v="YES"/>
    <m/>
    <n v="0"/>
    <s v="44779252472065993YES"/>
    <n v="1049"/>
    <x v="50"/>
    <n v="3.4373435674954114E-2"/>
  </r>
  <r>
    <x v="1041"/>
    <s v="200 Birr Back"/>
    <n v="40036161"/>
    <s v="ORLOF 3"/>
    <s v="CHAI"/>
    <x v="0"/>
    <n v="2528"/>
    <n v="6000"/>
    <n v="11998"/>
    <n v="0"/>
    <m/>
    <n v="0"/>
    <n v="0"/>
    <n v="115"/>
    <n v="6000"/>
    <s v="YES"/>
    <m/>
    <n v="0"/>
    <s v="44779252501796000YES"/>
    <n v="1050"/>
    <x v="50"/>
    <n v="2.9833333333333333E-2"/>
  </r>
  <r>
    <x v="1042"/>
    <s v="200 Birr Back"/>
    <n v="40036161"/>
    <s v="ORLOF 3"/>
    <s v="CHAI"/>
    <x v="0"/>
    <n v="2529"/>
    <n v="5998"/>
    <n v="17996"/>
    <n v="2"/>
    <m/>
    <n v="2"/>
    <n v="0"/>
    <n v="197"/>
    <n v="6000"/>
    <s v="YES"/>
    <m/>
    <n v="0"/>
    <s v="44781252722205998YES"/>
    <n v="1051"/>
    <x v="51"/>
    <n v="3.667889296432144E-2"/>
  </r>
  <r>
    <x v="1043"/>
    <s v="200 Birr Back"/>
    <n v="40036161"/>
    <s v="ORLOF 3"/>
    <s v="CHAI"/>
    <x v="0"/>
    <n v="2530"/>
    <n v="5994"/>
    <n v="23990"/>
    <n v="6"/>
    <m/>
    <n v="0"/>
    <n v="0"/>
    <n v="173"/>
    <n v="6000"/>
    <s v="YES"/>
    <m/>
    <n v="0"/>
    <s v="44781252801156000YES"/>
    <n v="1052"/>
    <x v="51"/>
    <n v="1.9166666666666665E-2"/>
  </r>
  <r>
    <x v="1044"/>
    <s v="200 Birr Back"/>
    <n v="40036161"/>
    <s v="ORLOF 3"/>
    <s v="CHAI"/>
    <x v="0"/>
    <n v="2531"/>
    <n v="5998"/>
    <n v="29988"/>
    <n v="2"/>
    <m/>
    <n v="2"/>
    <n v="0"/>
    <n v="200"/>
    <n v="6000"/>
    <s v="YES"/>
    <m/>
    <n v="0"/>
    <s v="44781252921975998YES"/>
    <n v="1053"/>
    <x v="51"/>
    <n v="3.284428142714238E-2"/>
  </r>
  <r>
    <x v="1045"/>
    <s v="200 Birr Back"/>
    <n v="40036161"/>
    <s v="ORLOF 3"/>
    <s v="CHAI"/>
    <x v="0"/>
    <n v="2532"/>
    <n v="6000"/>
    <n v="35988"/>
    <m/>
    <m/>
    <n v="6"/>
    <n v="0"/>
    <n v="102"/>
    <n v="6000"/>
    <s v="YES"/>
    <m/>
    <n v="0"/>
    <s v="44781253061735994YES"/>
    <n v="1054"/>
    <x v="51"/>
    <n v="2.8862195528862194E-2"/>
  </r>
  <r>
    <x v="1046"/>
    <s v="200 Birr Back"/>
    <n v="40036161"/>
    <s v="ORLOF 3"/>
    <s v="CHAI"/>
    <x v="0"/>
    <n v="2533"/>
    <n v="5999"/>
    <n v="41987"/>
    <n v="1"/>
    <m/>
    <n v="2"/>
    <n v="0"/>
    <n v="123"/>
    <n v="6000"/>
    <s v="YES"/>
    <m/>
    <n v="0"/>
    <s v="44781253122005998YES"/>
    <n v="1055"/>
    <x v="51"/>
    <n v="3.334444814938313E-2"/>
  </r>
  <r>
    <x v="1047"/>
    <s v="200 Birr Back"/>
    <n v="40036161"/>
    <s v="ORLOF 3"/>
    <s v="CHAI"/>
    <x v="0"/>
    <n v="2534"/>
    <n v="6000"/>
    <n v="47987"/>
    <m/>
    <m/>
    <n v="0"/>
    <n v="0"/>
    <n v="123"/>
    <n v="6000"/>
    <s v="YES"/>
    <m/>
    <n v="0"/>
    <s v="4478125321026000YES"/>
    <n v="1056"/>
    <x v="51"/>
    <n v="1.7000000000000001E-2"/>
  </r>
  <r>
    <x v="1048"/>
    <s v="200 Birr Back"/>
    <n v="40036161"/>
    <s v="ORLOF 3"/>
    <s v="CHAI"/>
    <x v="0"/>
    <n v="2535"/>
    <n v="5960"/>
    <n v="53947"/>
    <n v="40"/>
    <m/>
    <n v="1"/>
    <n v="0"/>
    <n v="199"/>
    <n v="6000"/>
    <s v="YES"/>
    <m/>
    <n v="0"/>
    <s v="44781253311235999YES"/>
    <n v="1057"/>
    <x v="51"/>
    <n v="2.0503417236206033E-2"/>
  </r>
  <r>
    <x v="1049"/>
    <s v="200 Birr Back"/>
    <n v="40036161"/>
    <s v="ORLOF 3"/>
    <s v="CHAI"/>
    <x v="0"/>
    <n v="2536"/>
    <n v="6000"/>
    <n v="59947"/>
    <n v="0"/>
    <m/>
    <n v="0"/>
    <n v="0"/>
    <n v="148"/>
    <n v="6000"/>
    <s v="YES"/>
    <m/>
    <n v="0"/>
    <s v="4478125341236000YES"/>
    <n v="1058"/>
    <x v="51"/>
    <n v="2.0500000000000001E-2"/>
  </r>
  <r>
    <x v="1050"/>
    <s v="200 Birr Back"/>
    <n v="40036161"/>
    <s v="ORLOF 3"/>
    <s v="CHAI"/>
    <x v="0"/>
    <n v="2537"/>
    <n v="5974"/>
    <n v="65921"/>
    <n v="26"/>
    <m/>
    <n v="40"/>
    <n v="0"/>
    <n v="160"/>
    <n v="6000"/>
    <s v="YES"/>
    <m/>
    <n v="0"/>
    <s v="447812535401995960YES"/>
    <n v="1059"/>
    <x v="51"/>
    <n v="3.3389261744966446E-2"/>
  </r>
  <r>
    <x v="1051"/>
    <s v="200 Birr Back"/>
    <n v="40036161"/>
    <s v="ORLOF 3"/>
    <s v="izzuddijn"/>
    <x v="1"/>
    <n v="2538"/>
    <n v="5983"/>
    <n v="5983"/>
    <n v="17"/>
    <m/>
    <n v="0"/>
    <n v="0"/>
    <n v="145"/>
    <n v="6000"/>
    <s v="YES"/>
    <m/>
    <n v="0"/>
    <s v="44781253601486000YES"/>
    <n v="1060"/>
    <x v="51"/>
    <n v="2.4666666666666667E-2"/>
  </r>
  <r>
    <x v="1052"/>
    <s v="200 Birr Back"/>
    <n v="40036161"/>
    <s v="ORLOF 3"/>
    <s v="izzuddijn"/>
    <x v="1"/>
    <n v="2539"/>
    <n v="5995"/>
    <n v="11978"/>
    <n v="5"/>
    <m/>
    <n v="26"/>
    <n v="0"/>
    <n v="205"/>
    <n v="6000"/>
    <s v="YES"/>
    <m/>
    <n v="0"/>
    <s v="447812537261605974YES"/>
    <n v="1061"/>
    <x v="51"/>
    <n v="2.6782725142283227E-2"/>
  </r>
  <r>
    <x v="1053"/>
    <s v="200 Birr Back"/>
    <n v="40036161"/>
    <s v="ORLOF 3"/>
    <s v="izzuddijn"/>
    <x v="1"/>
    <n v="2571"/>
    <n v="5989"/>
    <n v="17967"/>
    <n v="11"/>
    <m/>
    <n v="17"/>
    <n v="0"/>
    <n v="230"/>
    <n v="6000"/>
    <s v="YES"/>
    <m/>
    <n v="0"/>
    <s v="447812538171455983YES"/>
    <n v="1062"/>
    <x v="51"/>
    <n v="2.4235333444760154E-2"/>
  </r>
  <r>
    <x v="1054"/>
    <s v="200 Birr Back"/>
    <n v="40036161"/>
    <s v="ORLOF 3"/>
    <s v="izzuddijn"/>
    <x v="1"/>
    <n v="2572"/>
    <n v="5996"/>
    <n v="23963"/>
    <n v="4"/>
    <m/>
    <n v="5"/>
    <n v="0"/>
    <n v="250"/>
    <n v="6000"/>
    <s v="YES"/>
    <m/>
    <n v="0"/>
    <s v="44781253952055995YES"/>
    <n v="1063"/>
    <x v="51"/>
    <n v="3.4195162635529609E-2"/>
  </r>
  <r>
    <x v="1055"/>
    <s v="200 Birr Back"/>
    <n v="40036161"/>
    <s v="ORLOF 3"/>
    <s v="izzuddijn"/>
    <x v="1"/>
    <n v="2573"/>
    <n v="5987"/>
    <n v="29950"/>
    <n v="13"/>
    <m/>
    <n v="11"/>
    <n v="0"/>
    <n v="207"/>
    <n v="6000"/>
    <s v="YES"/>
    <m/>
    <n v="0"/>
    <s v="447812571112305989YES"/>
    <n v="1064"/>
    <x v="51"/>
    <n v="3.8403740190348971E-2"/>
  </r>
  <r>
    <x v="1056"/>
    <s v="200 Birr Back"/>
    <n v="40036161"/>
    <s v="ORLOF 3"/>
    <s v="izzuddijn"/>
    <x v="1"/>
    <n v="2574"/>
    <n v="5996"/>
    <n v="35946"/>
    <n v="4"/>
    <m/>
    <n v="4"/>
    <n v="0"/>
    <n v="262"/>
    <n v="6000"/>
    <s v="YES"/>
    <m/>
    <n v="0"/>
    <s v="44781257242505996YES"/>
    <n v="1065"/>
    <x v="51"/>
    <n v="4.1694462975316877E-2"/>
  </r>
  <r>
    <x v="1057"/>
    <s v="200 Birr Back"/>
    <n v="40036161"/>
    <s v="ORLOF 3"/>
    <s v="izzuddijn"/>
    <x v="1"/>
    <n v="2575"/>
    <n v="5997"/>
    <n v="41943"/>
    <n v="3"/>
    <m/>
    <n v="13"/>
    <n v="0"/>
    <n v="191"/>
    <n v="6000"/>
    <s v="YES"/>
    <m/>
    <n v="0"/>
    <s v="447812573132075987YES"/>
    <n v="1066"/>
    <x v="51"/>
    <n v="3.4574912310005014E-2"/>
  </r>
  <r>
    <x v="1058"/>
    <s v="200 Birr Back"/>
    <n v="40036161"/>
    <s v="ORLOF 3"/>
    <s v="izzuddijn"/>
    <x v="1"/>
    <n v="2576"/>
    <n v="5985"/>
    <n v="47928"/>
    <n v="15"/>
    <m/>
    <n v="4"/>
    <n v="0"/>
    <n v="190"/>
    <n v="6000"/>
    <s v="YES"/>
    <m/>
    <n v="0"/>
    <s v="44781257442625996YES"/>
    <n v="1067"/>
    <x v="51"/>
    <n v="4.3695797198132089E-2"/>
  </r>
  <r>
    <x v="1059"/>
    <s v="200 Birr Back"/>
    <n v="40036161"/>
    <s v="ORLOF 3"/>
    <s v="izzuddijn"/>
    <x v="1"/>
    <n v="2577"/>
    <n v="5985"/>
    <n v="53913"/>
    <n v="15"/>
    <m/>
    <n v="3"/>
    <n v="0"/>
    <n v="1908"/>
    <n v="6000"/>
    <s v="YES"/>
    <s v="This column has been edited."/>
    <n v="0"/>
    <s v="44781257531915997YES"/>
    <n v="1068"/>
    <x v="51"/>
    <n v="3.1849257962314491E-2"/>
  </r>
  <r>
    <x v="1060"/>
    <s v="200 Birr Back"/>
    <n v="40036161"/>
    <s v="ORLOF 3"/>
    <s v="Izzuddin"/>
    <x v="1"/>
    <n v="2578"/>
    <n v="5968"/>
    <n v="59881"/>
    <n v="32"/>
    <m/>
    <n v="15"/>
    <n v="0"/>
    <n v="2063"/>
    <n v="6000"/>
    <s v="YES"/>
    <s v="This column has been edited."/>
    <n v="0"/>
    <s v="447812576151905985YES"/>
    <n v="1069"/>
    <x v="51"/>
    <n v="3.1746031746031744E-2"/>
  </r>
  <r>
    <x v="1061"/>
    <s v="200 Birr Back"/>
    <n v="40036161"/>
    <s v="ORLOF 3"/>
    <s v="Izzuddin"/>
    <x v="1"/>
    <n v="2579"/>
    <n v="5993"/>
    <n v="65874"/>
    <n v="7"/>
    <m/>
    <n v="15"/>
    <n v="0"/>
    <n v="2250"/>
    <n v="6000"/>
    <s v="YES"/>
    <s v="This column has been edited."/>
    <n v="0"/>
    <s v="4478125771519085985YES"/>
    <n v="1070"/>
    <x v="51"/>
    <n v="0.31879699248120302"/>
  </r>
  <r>
    <x v="1062"/>
    <s v="200 Birr Back"/>
    <n v="40036161"/>
    <s v="ORLOF 3"/>
    <s v="Izzuddin"/>
    <x v="1"/>
    <n v="2580"/>
    <n v="6000"/>
    <n v="71874"/>
    <n v="0"/>
    <m/>
    <n v="32"/>
    <n v="0"/>
    <n v="230"/>
    <n v="6000"/>
    <s v="YES"/>
    <s v="This column has been edited."/>
    <n v="0"/>
    <s v="4478125783220635968YES"/>
    <n v="1071"/>
    <x v="51"/>
    <n v="0.3456769436997319"/>
  </r>
  <r>
    <x v="1063"/>
    <s v="200 Birr Back"/>
    <n v="40036161"/>
    <s v="ORLOF 3"/>
    <s v="Izzuddin"/>
    <x v="1"/>
    <n v="2581"/>
    <n v="5961"/>
    <n v="77835"/>
    <n v="39"/>
    <m/>
    <n v="7"/>
    <n v="0"/>
    <n v="220"/>
    <n v="6000"/>
    <s v="YES"/>
    <s v="This column has been edited."/>
    <n v="0"/>
    <s v="447812579722505993YES"/>
    <n v="1072"/>
    <x v="51"/>
    <n v="0.37543801101284835"/>
  </r>
  <r>
    <x v="1064"/>
    <s v="200 Birr Back"/>
    <n v="40036161"/>
    <s v="ORLOF 3"/>
    <s v="CHAI"/>
    <x v="0"/>
    <n v="2582"/>
    <n v="5976"/>
    <n v="5976"/>
    <n v="24"/>
    <m/>
    <n v="0"/>
    <n v="0"/>
    <n v="196"/>
    <n v="6000"/>
    <s v="YES"/>
    <m/>
    <n v="0"/>
    <s v="44781258002306000YES"/>
    <n v="1073"/>
    <x v="51"/>
    <n v="3.833333333333333E-2"/>
  </r>
  <r>
    <x v="1065"/>
    <s v="200 Birr Back"/>
    <n v="40036161"/>
    <s v="ORLOF 3"/>
    <s v="CHAI"/>
    <x v="0"/>
    <n v="2583"/>
    <n v="5991"/>
    <n v="11967"/>
    <n v="9"/>
    <m/>
    <n v="39"/>
    <n v="0"/>
    <n v="353"/>
    <n v="6000"/>
    <s v="YES"/>
    <m/>
    <n v="0"/>
    <s v="447812581392205961YES"/>
    <n v="1074"/>
    <x v="51"/>
    <n v="3.6906559302130514E-2"/>
  </r>
  <r>
    <x v="1066"/>
    <s v="200 Birr Back"/>
    <n v="40036161"/>
    <s v="ORLOF 3"/>
    <s v="CHAI"/>
    <x v="0"/>
    <n v="2584"/>
    <n v="5985"/>
    <n v="17952"/>
    <n v="15"/>
    <m/>
    <n v="24"/>
    <n v="0"/>
    <n v="263"/>
    <n v="6000"/>
    <s v="YES"/>
    <m/>
    <n v="0"/>
    <s v="447822582241965976YES"/>
    <n v="1075"/>
    <x v="52"/>
    <n v="3.2797858099062917E-2"/>
  </r>
  <r>
    <x v="1067"/>
    <s v="200 Birr Back"/>
    <n v="40036161"/>
    <s v="ORLOF 3"/>
    <s v="CHAI"/>
    <x v="0"/>
    <n v="2585"/>
    <n v="5995"/>
    <n v="23947"/>
    <n v="5"/>
    <m/>
    <n v="9"/>
    <n v="0"/>
    <n v="324"/>
    <n v="6000"/>
    <s v="YES"/>
    <m/>
    <n v="0"/>
    <s v="44782258393535991YES"/>
    <n v="1076"/>
    <x v="52"/>
    <n v="5.8921715907194125E-2"/>
  </r>
  <r>
    <x v="1068"/>
    <s v="200 Birr Back"/>
    <n v="40036161"/>
    <s v="ORLOF 3"/>
    <s v="CHAI"/>
    <x v="0"/>
    <n v="2586"/>
    <n v="5984"/>
    <n v="29931"/>
    <n v="16"/>
    <m/>
    <n v="15"/>
    <n v="0"/>
    <n v="244"/>
    <n v="6000"/>
    <s v="YES"/>
    <m/>
    <n v="0"/>
    <s v="447822584152635985YES"/>
    <n v="1077"/>
    <x v="52"/>
    <n v="4.3943191311612367E-2"/>
  </r>
  <r>
    <x v="1069"/>
    <s v="200 Birr Back"/>
    <n v="40036161"/>
    <s v="ORLOF 3"/>
    <s v="CHAI"/>
    <x v="0"/>
    <n v="2587"/>
    <n v="5996"/>
    <n v="35927"/>
    <n v="4"/>
    <m/>
    <n v="5"/>
    <n v="0"/>
    <n v="260"/>
    <n v="6000"/>
    <s v="YES"/>
    <m/>
    <n v="0"/>
    <s v="44782258553245995YES"/>
    <n v="1078"/>
    <x v="52"/>
    <n v="5.4045037531276062E-2"/>
  </r>
  <r>
    <x v="1070"/>
    <s v="200 Birr Back"/>
    <n v="40036161"/>
    <s v="ORLOF 3"/>
    <s v="CHAI"/>
    <x v="0"/>
    <n v="2588"/>
    <n v="6000"/>
    <n v="41927"/>
    <n v="0"/>
    <m/>
    <n v="16"/>
    <n v="0"/>
    <n v="270"/>
    <n v="6000"/>
    <s v="YES"/>
    <m/>
    <n v="0"/>
    <s v="447822586162445984YES"/>
    <n v="1079"/>
    <x v="52"/>
    <n v="4.077540106951872E-2"/>
  </r>
  <r>
    <x v="1071"/>
    <s v="200 Birr Back"/>
    <n v="40036161"/>
    <s v="ORLOF 3"/>
    <s v="CHAI"/>
    <x v="0"/>
    <n v="2589"/>
    <n v="5998"/>
    <n v="47925"/>
    <n v="2"/>
    <m/>
    <n v="4"/>
    <n v="0"/>
    <n v="240"/>
    <n v="6000"/>
    <s v="YES"/>
    <m/>
    <n v="0"/>
    <s v="44782258742605996YES"/>
    <n v="1080"/>
    <x v="52"/>
    <n v="4.3362241494329552E-2"/>
  </r>
  <r>
    <x v="1072"/>
    <s v="200 Birr Back"/>
    <n v="40036161"/>
    <s v="ORLOF 3"/>
    <s v="CHAI"/>
    <x v="0"/>
    <n v="2590"/>
    <n v="5994"/>
    <n v="53919"/>
    <n v="6"/>
    <m/>
    <n v="0"/>
    <n v="0"/>
    <n v="250"/>
    <n v="6000"/>
    <s v="YES"/>
    <m/>
    <n v="0"/>
    <s v="44782258802706000YES"/>
    <n v="1081"/>
    <x v="52"/>
    <n v="4.4999999999999998E-2"/>
  </r>
  <r>
    <x v="1073"/>
    <s v="200 Birr Back"/>
    <n v="40036161"/>
    <s v="ORLOF 3"/>
    <s v="CHAI"/>
    <x v="0"/>
    <n v="2591"/>
    <n v="5999"/>
    <n v="59918"/>
    <n v="1"/>
    <m/>
    <n v="2"/>
    <n v="0"/>
    <n v="150"/>
    <n v="6000"/>
    <s v="YES"/>
    <m/>
    <n v="0"/>
    <s v="44782258922405998YES"/>
    <n v="1082"/>
    <x v="52"/>
    <n v="4.001333777925975E-2"/>
  </r>
  <r>
    <x v="1074"/>
    <s v="200 Birr Back"/>
    <n v="40036161"/>
    <s v="ORLOF 3"/>
    <s v="CHAI"/>
    <x v="0"/>
    <n v="2592"/>
    <n v="5996"/>
    <n v="65914"/>
    <n v="4"/>
    <m/>
    <n v="6"/>
    <n v="0"/>
    <n v="267"/>
    <n v="6000"/>
    <s v="YES"/>
    <m/>
    <n v="0"/>
    <s v="44782259062505994YES"/>
    <n v="1083"/>
    <x v="52"/>
    <n v="4.1708375041708372E-2"/>
  </r>
  <r>
    <x v="1075"/>
    <s v="200 Birr Back"/>
    <n v="40036161"/>
    <s v="ORLOF 3"/>
    <s v="CHAI"/>
    <x v="0"/>
    <n v="2593"/>
    <n v="5998"/>
    <n v="71912"/>
    <n v="2"/>
    <m/>
    <n v="1"/>
    <n v="0"/>
    <n v="303"/>
    <n v="6000"/>
    <s v="YES"/>
    <s v="This column has been edited."/>
    <n v="0"/>
    <s v="44782259111505999YES"/>
    <n v="1084"/>
    <x v="52"/>
    <n v="2.5004167361226872E-2"/>
  </r>
  <r>
    <x v="1076"/>
    <s v="200 Birr Back"/>
    <n v="40036161"/>
    <s v="ORLOF 3"/>
    <s v="Izzuddin"/>
    <x v="1"/>
    <n v="2594"/>
    <n v="5998"/>
    <n v="5998"/>
    <n v="2"/>
    <m/>
    <n v="4"/>
    <n v="0"/>
    <n v="170"/>
    <n v="6000"/>
    <s v="YES"/>
    <m/>
    <n v="0"/>
    <s v="44782259242675996YES"/>
    <n v="1085"/>
    <x v="52"/>
    <n v="4.4529686457638426E-2"/>
  </r>
  <r>
    <x v="1077"/>
    <s v="200 Birr Back"/>
    <n v="40036161"/>
    <s v="ORLOF 3"/>
    <s v="Izzuddin"/>
    <x v="1"/>
    <n v="2595"/>
    <n v="6000"/>
    <n v="11998"/>
    <n v="0"/>
    <m/>
    <n v="2"/>
    <n v="0"/>
    <n v="190"/>
    <n v="6000"/>
    <s v="YES"/>
    <m/>
    <n v="0"/>
    <s v="44782259323035998YES"/>
    <n v="1086"/>
    <x v="52"/>
    <n v="5.0516838946315437E-2"/>
  </r>
  <r>
    <x v="1078"/>
    <s v="200 Birr Back"/>
    <n v="40036161"/>
    <s v="ORLOF 3"/>
    <s v="Izzuddin"/>
    <x v="1"/>
    <n v="2596"/>
    <n v="5994"/>
    <n v="17992"/>
    <n v="6"/>
    <m/>
    <n v="2"/>
    <n v="0"/>
    <n v="320"/>
    <n v="6000"/>
    <s v="YES"/>
    <m/>
    <n v="0"/>
    <s v="44782259421705998YES"/>
    <n v="1087"/>
    <x v="52"/>
    <n v="2.8342780926975657E-2"/>
  </r>
  <r>
    <x v="1079"/>
    <s v="200 Birr Back"/>
    <n v="40036161"/>
    <s v="ORLOF 3"/>
    <s v="Izzuddin"/>
    <x v="1"/>
    <n v="2597"/>
    <n v="5990"/>
    <n v="23982"/>
    <n v="10"/>
    <m/>
    <n v="0"/>
    <n v="0"/>
    <n v="300"/>
    <n v="6000"/>
    <s v="YES"/>
    <m/>
    <n v="0"/>
    <s v="44782259501906000YES"/>
    <n v="1088"/>
    <x v="52"/>
    <n v="3.1666666666666669E-2"/>
  </r>
  <r>
    <x v="1080"/>
    <s v="200 Birr Back"/>
    <n v="40036161"/>
    <s v="ORLOF 3"/>
    <s v="Izzuddin"/>
    <x v="1"/>
    <n v="2598"/>
    <n v="5995"/>
    <n v="29977"/>
    <n v="5"/>
    <m/>
    <n v="6"/>
    <n v="0"/>
    <n v="253"/>
    <n v="6000"/>
    <s v="YES"/>
    <m/>
    <n v="0"/>
    <s v="44782259663205994YES"/>
    <n v="1089"/>
    <x v="52"/>
    <n v="5.3386720053386717E-2"/>
  </r>
  <r>
    <x v="1081"/>
    <s v="200 Birr Back"/>
    <n v="40036161"/>
    <s v="ORLOF 3"/>
    <s v="Izzuddin"/>
    <x v="1"/>
    <n v="2599"/>
    <n v="5997"/>
    <n v="35974"/>
    <n v="3"/>
    <m/>
    <n v="10"/>
    <n v="0"/>
    <n v="257"/>
    <n v="6000"/>
    <s v="YES"/>
    <m/>
    <n v="0"/>
    <s v="447822597103005990YES"/>
    <n v="1090"/>
    <x v="52"/>
    <n v="5.0083472454090151E-2"/>
  </r>
  <r>
    <x v="1082"/>
    <s v="200 Birr Back"/>
    <n v="40036161"/>
    <s v="ORLOF 3"/>
    <s v="Izzuddin"/>
    <x v="1"/>
    <n v="2600"/>
    <n v="6000"/>
    <n v="41974"/>
    <m/>
    <m/>
    <n v="5"/>
    <n v="0"/>
    <n v="260"/>
    <n v="6000"/>
    <s v="YES"/>
    <m/>
    <n v="0"/>
    <s v="44782259852535995YES"/>
    <n v="1091"/>
    <x v="52"/>
    <n v="4.2201834862385323E-2"/>
  </r>
  <r>
    <x v="1083"/>
    <s v="200 Birr Back"/>
    <n v="40036161"/>
    <s v="ORLOF 3"/>
    <s v="Izzuddin"/>
    <x v="1"/>
    <n v="2641"/>
    <n v="5988"/>
    <n v="47962"/>
    <n v="12"/>
    <m/>
    <n v="3"/>
    <n v="0"/>
    <n v="225"/>
    <n v="6000"/>
    <s v="YES"/>
    <m/>
    <n v="0"/>
    <s v="44782259932575997YES"/>
    <n v="1092"/>
    <x v="52"/>
    <n v="4.2854760713690175E-2"/>
  </r>
  <r>
    <x v="1084"/>
    <s v="200 Birr Back"/>
    <n v="40036161"/>
    <s v="ORLOF 3"/>
    <s v="Izzuddin"/>
    <x v="1"/>
    <n v="2642"/>
    <n v="5989"/>
    <n v="53951"/>
    <n v="11"/>
    <m/>
    <n v="0"/>
    <n v="0"/>
    <n v="201"/>
    <n v="6000"/>
    <s v="YES"/>
    <m/>
    <n v="0"/>
    <s v="4478226002606000YES"/>
    <n v="1093"/>
    <x v="52"/>
    <n v="4.3333333333333335E-2"/>
  </r>
  <r>
    <x v="1085"/>
    <s v="200 Birr Back"/>
    <n v="40036161"/>
    <s v="ORLOF 3"/>
    <s v="Izzuddin"/>
    <x v="1"/>
    <n v="2643"/>
    <n v="5996"/>
    <n v="59947"/>
    <n v="4"/>
    <m/>
    <n v="12"/>
    <n v="0"/>
    <n v="274"/>
    <n v="6000"/>
    <s v="YES"/>
    <m/>
    <n v="0"/>
    <s v="447822641122255988YES"/>
    <n v="1094"/>
    <x v="52"/>
    <n v="3.7575150300601205E-2"/>
  </r>
  <r>
    <x v="1086"/>
    <s v="200 Birr Back"/>
    <n v="40036161"/>
    <s v="ORLOF 3"/>
    <s v="Izzuddin"/>
    <x v="1"/>
    <n v="2644"/>
    <n v="5999"/>
    <n v="65946"/>
    <n v="1"/>
    <m/>
    <n v="11"/>
    <n v="0"/>
    <n v="250"/>
    <n v="6000"/>
    <s v="YES"/>
    <m/>
    <n v="0"/>
    <s v="447822642112015989YES"/>
    <n v="1095"/>
    <x v="52"/>
    <n v="3.3561529470696273E-2"/>
  </r>
  <r>
    <x v="1087"/>
    <s v="200 Birr Back"/>
    <n v="40036161"/>
    <s v="ORLOF 3"/>
    <s v="Izzuddin"/>
    <x v="1"/>
    <n v="2645"/>
    <n v="5992"/>
    <n v="71938"/>
    <n v="8"/>
    <m/>
    <n v="4"/>
    <n v="0"/>
    <n v="302"/>
    <n v="6000"/>
    <s v="YES"/>
    <m/>
    <n v="0"/>
    <s v="44782264342745996YES"/>
    <n v="1096"/>
    <x v="52"/>
    <n v="4.56971314209473E-2"/>
  </r>
  <r>
    <x v="1088"/>
    <s v="200 Birr Back"/>
    <n v="40036161"/>
    <s v="ORLOF 3"/>
    <s v="Izzuddin"/>
    <x v="1"/>
    <n v="2646"/>
    <n v="5998"/>
    <n v="77936"/>
    <n v="2"/>
    <m/>
    <n v="1"/>
    <n v="0"/>
    <n v="318"/>
    <n v="6000"/>
    <s v="YES"/>
    <m/>
    <n v="0"/>
    <s v="44782264412505999YES"/>
    <n v="1097"/>
    <x v="52"/>
    <n v="4.1673612268711455E-2"/>
  </r>
  <r>
    <x v="1089"/>
    <s v="200 Birr Back"/>
    <n v="40036161"/>
    <s v="ORLOF 3"/>
    <s v="CHAI"/>
    <x v="0"/>
    <n v="2647"/>
    <n v="5996"/>
    <n v="5996"/>
    <n v="4"/>
    <m/>
    <n v="8"/>
    <n v="0"/>
    <n v="193"/>
    <n v="6000"/>
    <s v="YES"/>
    <m/>
    <n v="0"/>
    <s v="44782264583025992YES"/>
    <n v="1098"/>
    <x v="52"/>
    <n v="5.0400534045393859E-2"/>
  </r>
  <r>
    <x v="1090"/>
    <s v="200 Birr Back"/>
    <n v="40036161"/>
    <s v="ORLOF 3"/>
    <s v="CHAI"/>
    <x v="0"/>
    <n v="2648"/>
    <n v="5992"/>
    <n v="11988"/>
    <n v="8"/>
    <m/>
    <n v="2"/>
    <n v="0"/>
    <n v="297"/>
    <n v="6000"/>
    <s v="YES"/>
    <m/>
    <n v="0"/>
    <s v="44782264623185998YES"/>
    <n v="1099"/>
    <x v="52"/>
    <n v="5.3017672557519172E-2"/>
  </r>
  <r>
    <x v="1091"/>
    <s v="200 Birr Back"/>
    <n v="40036161"/>
    <s v="ORLOF 3"/>
    <s v="CHAI"/>
    <x v="0"/>
    <n v="2649"/>
    <n v="6000"/>
    <n v="17988"/>
    <n v="0"/>
    <m/>
    <n v="4"/>
    <n v="0"/>
    <n v="341"/>
    <n v="6000"/>
    <s v="YES"/>
    <m/>
    <n v="0"/>
    <s v="44783264741935996YES"/>
    <n v="1100"/>
    <x v="53"/>
    <n v="3.218812541694463E-2"/>
  </r>
  <r>
    <x v="1092"/>
    <s v="200 Birr Back"/>
    <n v="40036161"/>
    <s v="ORLOF 3"/>
    <s v="CHAI"/>
    <x v="0"/>
    <n v="2650"/>
    <n v="5998"/>
    <n v="23986"/>
    <n v="2"/>
    <m/>
    <n v="8"/>
    <n v="0"/>
    <n v="299"/>
    <n v="6000"/>
    <s v="YES"/>
    <m/>
    <n v="0"/>
    <s v="44783264882975992YES"/>
    <n v="1101"/>
    <x v="53"/>
    <n v="4.9566088117489984E-2"/>
  </r>
  <r>
    <x v="1093"/>
    <s v="200 Birr Back"/>
    <n v="40036161"/>
    <s v="ORLOF 3"/>
    <s v="CHAI"/>
    <x v="0"/>
    <n v="2651"/>
    <n v="5991"/>
    <n v="29977"/>
    <n v="9"/>
    <m/>
    <n v="0"/>
    <n v="0"/>
    <n v="379"/>
    <n v="6000"/>
    <s v="YES"/>
    <m/>
    <n v="0"/>
    <s v="44783264903416000YES"/>
    <n v="1102"/>
    <x v="53"/>
    <n v="5.6833333333333333E-2"/>
  </r>
  <r>
    <x v="1094"/>
    <s v="200 Birr Back"/>
    <n v="40036161"/>
    <s v="ORLOF 3"/>
    <s v="CHAI"/>
    <x v="0"/>
    <n v="2652"/>
    <n v="5994"/>
    <n v="35971"/>
    <n v="5"/>
    <m/>
    <n v="2"/>
    <n v="0"/>
    <n v="241"/>
    <n v="6000"/>
    <s v="NO"/>
    <s v="counter not equal 6000"/>
    <n v="0"/>
    <s v="44783265022995998YES"/>
    <n v="1103"/>
    <x v="53"/>
    <n v="4.9849949983327778E-2"/>
  </r>
  <r>
    <x v="1095"/>
    <s v="200 Birr Back"/>
    <n v="40036161"/>
    <s v="ORLOF 3"/>
    <s v="CHAI"/>
    <x v="0"/>
    <n v="2653"/>
    <n v="5997"/>
    <n v="41968"/>
    <n v="1"/>
    <m/>
    <n v="9"/>
    <n v="0"/>
    <n v="289"/>
    <n v="6000"/>
    <s v="NO"/>
    <s v="counter not equal 6000"/>
    <n v="0"/>
    <s v="44783265193795991YES"/>
    <n v="1104"/>
    <x v="53"/>
    <n v="6.3261559005174425E-2"/>
  </r>
  <r>
    <x v="1096"/>
    <s v="200 Birr Back"/>
    <n v="40036161"/>
    <s v="ORLOF 3"/>
    <s v="CHAI"/>
    <x v="0"/>
    <n v="2654"/>
    <n v="5996"/>
    <n v="47964"/>
    <n v="4"/>
    <m/>
    <n v="5"/>
    <n v="0"/>
    <n v="271"/>
    <n v="5999"/>
    <s v="YES"/>
    <m/>
    <n v="-1"/>
    <s v="44783265252415994NO"/>
    <n v="1105"/>
    <x v="53"/>
    <n v="4.0206873540206876E-2"/>
  </r>
  <r>
    <x v="1097"/>
    <s v="200 Birr Back"/>
    <n v="40036161"/>
    <s v="ORLOF 3"/>
    <s v="CHAI"/>
    <x v="0"/>
    <n v="2655"/>
    <n v="6000"/>
    <n v="53964"/>
    <n v="0"/>
    <m/>
    <n v="1"/>
    <n v="0"/>
    <n v="230"/>
    <n v="5998"/>
    <s v="YES"/>
    <m/>
    <n v="-2"/>
    <s v="44783265312895997NO"/>
    <n v="1106"/>
    <x v="53"/>
    <n v="4.8190762047690509E-2"/>
  </r>
  <r>
    <x v="1098"/>
    <s v="200 Birr Back"/>
    <n v="40036161"/>
    <s v="ORLOF 3"/>
    <s v="CHAI"/>
    <x v="0"/>
    <n v="2656"/>
    <n v="5999"/>
    <n v="59963"/>
    <n v="0"/>
    <m/>
    <n v="4"/>
    <n v="0"/>
    <n v="370"/>
    <n v="6000"/>
    <s v="NO"/>
    <s v="Machine count not equal 6000"/>
    <n v="0"/>
    <s v="44783265442715996YES"/>
    <n v="1107"/>
    <x v="53"/>
    <n v="4.5196797865243499E-2"/>
  </r>
  <r>
    <x v="1099"/>
    <s v="200 Birr Back"/>
    <n v="40036161"/>
    <s v="ORLOF 3"/>
    <s v="CHAI"/>
    <x v="0"/>
    <n v="2657"/>
    <n v="5998"/>
    <n v="65961"/>
    <n v="2"/>
    <m/>
    <n v="0"/>
    <n v="0"/>
    <n v="220"/>
    <n v="6000"/>
    <s v="YES"/>
    <m/>
    <n v="0"/>
    <s v="44783265502306000YES"/>
    <n v="1108"/>
    <x v="53"/>
    <n v="3.833333333333333E-2"/>
  </r>
  <r>
    <x v="1100"/>
    <s v="200 Birr Back"/>
    <n v="40036161"/>
    <s v="ORLOF 3"/>
    <s v="CHAI"/>
    <x v="0"/>
    <n v="2658"/>
    <n v="5980"/>
    <n v="71941"/>
    <n v="17"/>
    <m/>
    <n v="0"/>
    <n v="0"/>
    <n v="235"/>
    <n v="5999"/>
    <s v="NO"/>
    <s v="This column has been edited."/>
    <n v="-1"/>
    <s v="44783265603705999NO"/>
    <n v="1109"/>
    <x v="53"/>
    <n v="6.1676946157692945E-2"/>
  </r>
  <r>
    <x v="1101"/>
    <s v="200 Birr Back"/>
    <n v="40036161"/>
    <s v="ORLOF 3"/>
    <s v="Izzuddin"/>
    <x v="1"/>
    <n v="2659"/>
    <n v="5993"/>
    <n v="5993"/>
    <n v="7"/>
    <m/>
    <n v="2"/>
    <n v="0"/>
    <n v="165"/>
    <n v="6000"/>
    <s v="YES"/>
    <m/>
    <n v="0"/>
    <s v="44783265722205998YES"/>
    <n v="1110"/>
    <x v="53"/>
    <n v="3.667889296432144E-2"/>
  </r>
  <r>
    <x v="1102"/>
    <s v="200 Birr Back"/>
    <n v="40036161"/>
    <s v="ORLOF 3"/>
    <s v="Izzuddin"/>
    <x v="1"/>
    <n v="2660"/>
    <n v="5993"/>
    <n v="5993"/>
    <n v="7"/>
    <m/>
    <n v="17"/>
    <n v="0"/>
    <n v="189"/>
    <n v="5997"/>
    <s v="YES"/>
    <m/>
    <n v="-3"/>
    <s v="447832658172355980NO"/>
    <n v="1111"/>
    <x v="53"/>
    <n v="3.9297658862876256E-2"/>
  </r>
  <r>
    <x v="1103"/>
    <s v="200 Birr Back"/>
    <n v="40036161"/>
    <s v="ORLOF 3"/>
    <s v="Izzuddin"/>
    <x v="1"/>
    <n v="2661"/>
    <n v="5992"/>
    <n v="11985"/>
    <n v="8"/>
    <m/>
    <n v="7"/>
    <n v="0"/>
    <n v="216"/>
    <n v="6000"/>
    <s v="YES"/>
    <m/>
    <n v="0"/>
    <s v="44783265971655993YES"/>
    <n v="1112"/>
    <x v="53"/>
    <n v="2.7532120807608876E-2"/>
  </r>
  <r>
    <x v="1104"/>
    <s v="200 Birr Back"/>
    <n v="40036161"/>
    <s v="ORLOF 3"/>
    <s v="Izzuddin"/>
    <x v="1"/>
    <n v="2662"/>
    <n v="5998"/>
    <n v="17983"/>
    <n v="2"/>
    <m/>
    <n v="7"/>
    <n v="0"/>
    <n v="146"/>
    <n v="6000"/>
    <s v="YES"/>
    <m/>
    <n v="0"/>
    <s v="44783266071895993YES"/>
    <n v="1113"/>
    <x v="53"/>
    <n v="3.1536792925079257E-2"/>
  </r>
  <r>
    <x v="1105"/>
    <s v="200 Birr Back"/>
    <n v="40036161"/>
    <s v="ORLOF 3"/>
    <s v="Izzuddin"/>
    <x v="1"/>
    <n v="2663"/>
    <n v="6000"/>
    <n v="23983"/>
    <m/>
    <m/>
    <n v="8"/>
    <n v="0"/>
    <n v="209"/>
    <n v="6000"/>
    <s v="YES"/>
    <m/>
    <n v="0"/>
    <s v="44783266182165992YES"/>
    <n v="1114"/>
    <x v="53"/>
    <n v="3.6048064085447265E-2"/>
  </r>
  <r>
    <x v="1106"/>
    <s v="200 Birr Back"/>
    <n v="40036161"/>
    <s v="ORLOF 3"/>
    <s v="Izzuddin"/>
    <x v="1"/>
    <n v="2664"/>
    <n v="5999"/>
    <n v="29982"/>
    <n v="1"/>
    <m/>
    <n v="2"/>
    <n v="0"/>
    <n v="210"/>
    <n v="6000"/>
    <s v="YES"/>
    <m/>
    <n v="0"/>
    <s v="44783266221465998YES"/>
    <n v="1115"/>
    <x v="53"/>
    <n v="2.4341447149049684E-2"/>
  </r>
  <r>
    <x v="1107"/>
    <s v="200 Birr Back"/>
    <n v="40036161"/>
    <s v="ORLOF 3"/>
    <s v="Izzuddin"/>
    <x v="1"/>
    <n v="2665"/>
    <n v="5997"/>
    <n v="35979"/>
    <n v="3"/>
    <m/>
    <n v="0"/>
    <n v="0"/>
    <n v="280"/>
    <n v="6000"/>
    <s v="YES"/>
    <m/>
    <n v="0"/>
    <s v="4478326632096000YES"/>
    <n v="1116"/>
    <x v="53"/>
    <n v="3.4833333333333334E-2"/>
  </r>
  <r>
    <x v="1108"/>
    <s v="200 Birr Back"/>
    <n v="40036161"/>
    <s v="ORLOF 3"/>
    <s v="Izzuddin"/>
    <x v="1"/>
    <n v="2666"/>
    <n v="5997"/>
    <n v="41976"/>
    <n v="3"/>
    <m/>
    <n v="1"/>
    <n v="0"/>
    <n v="277"/>
    <n v="6000"/>
    <s v="YES"/>
    <m/>
    <n v="0"/>
    <s v="44783266412105999YES"/>
    <n v="1117"/>
    <x v="53"/>
    <n v="3.5005834305717617E-2"/>
  </r>
  <r>
    <x v="1109"/>
    <s v="200 Birr Back"/>
    <n v="40036161"/>
    <s v="ORLOF 3"/>
    <s v="Izzuddin"/>
    <x v="1"/>
    <n v="2667"/>
    <n v="5996"/>
    <n v="47972"/>
    <n v="4"/>
    <m/>
    <n v="3"/>
    <n v="0"/>
    <n v="313"/>
    <n v="6000"/>
    <s v="YES"/>
    <m/>
    <n v="0"/>
    <s v="44783266532805997YES"/>
    <n v="1118"/>
    <x v="53"/>
    <n v="4.6690011672502918E-2"/>
  </r>
  <r>
    <x v="1110"/>
    <s v="200 Birr Back"/>
    <n v="40036161"/>
    <s v="ORLOF 3"/>
    <s v="Izzuddin"/>
    <x v="1"/>
    <n v="2668"/>
    <n v="5996"/>
    <n v="53968"/>
    <n v="4"/>
    <m/>
    <n v="3"/>
    <n v="0"/>
    <n v="368"/>
    <n v="6000"/>
    <s v="YES"/>
    <m/>
    <n v="0"/>
    <s v="44783266632775997YES"/>
    <n v="1119"/>
    <x v="53"/>
    <n v="4.6189761547440387E-2"/>
  </r>
  <r>
    <x v="1111"/>
    <s v="200 Birr Back"/>
    <n v="40036161"/>
    <s v="ORLOF 3"/>
    <s v="Izzuddin"/>
    <x v="1"/>
    <n v="2669"/>
    <n v="5992"/>
    <n v="59960"/>
    <n v="8"/>
    <m/>
    <n v="4"/>
    <n v="0"/>
    <n v="347"/>
    <n v="6000"/>
    <s v="YES"/>
    <m/>
    <n v="0"/>
    <s v="44783266743135996YES"/>
    <n v="1120"/>
    <x v="53"/>
    <n v="5.2201467645096734E-2"/>
  </r>
  <r>
    <x v="1112"/>
    <s v="200 Birr Back"/>
    <n v="40036161"/>
    <s v="ORLOF 3"/>
    <s v="Izzuddin"/>
    <x v="1"/>
    <n v="2701"/>
    <n v="5996"/>
    <n v="65956"/>
    <n v="4"/>
    <m/>
    <n v="4"/>
    <n v="0"/>
    <n v="345"/>
    <n v="6000"/>
    <s v="YES"/>
    <m/>
    <n v="0"/>
    <s v="44783266843685996YES"/>
    <n v="1121"/>
    <x v="53"/>
    <n v="6.1374249499666446E-2"/>
  </r>
  <r>
    <x v="1113"/>
    <s v="200 Birr Back"/>
    <n v="40036161"/>
    <s v="ORLOF 3"/>
    <s v="Izzuddin"/>
    <x v="1"/>
    <n v="2702"/>
    <n v="5999"/>
    <n v="71955"/>
    <n v="1"/>
    <m/>
    <n v="8"/>
    <n v="0"/>
    <n v="345"/>
    <n v="6000"/>
    <s v="YES"/>
    <s v="This column has been edited."/>
    <n v="0"/>
    <s v="44783266983475992YES"/>
    <n v="1122"/>
    <x v="53"/>
    <n v="5.7910547396528705E-2"/>
  </r>
  <r>
    <x v="1114"/>
    <s v="200 Birr Back"/>
    <n v="40036161"/>
    <s v="ORLOF 3"/>
    <s v="CHAI"/>
    <x v="0"/>
    <n v="2703"/>
    <n v="5997"/>
    <n v="5997"/>
    <n v="3"/>
    <m/>
    <n v="4"/>
    <n v="0"/>
    <n v="282"/>
    <n v="6000"/>
    <s v="YES"/>
    <m/>
    <n v="0"/>
    <s v="44783270143455996YES"/>
    <n v="1123"/>
    <x v="53"/>
    <n v="5.7538358905937288E-2"/>
  </r>
  <r>
    <x v="1115"/>
    <s v="200 Birr Back"/>
    <n v="40036161"/>
    <s v="ORLOF 3"/>
    <s v="CHAI"/>
    <x v="0"/>
    <n v="2704"/>
    <n v="5991"/>
    <n v="11988"/>
    <n v="9"/>
    <m/>
    <n v="1"/>
    <n v="0"/>
    <n v="200"/>
    <n v="6000"/>
    <s v="YES"/>
    <m/>
    <n v="0"/>
    <s v="44783270213455999YES"/>
    <n v="1124"/>
    <x v="53"/>
    <n v="5.7509584930821804E-2"/>
  </r>
  <r>
    <x v="1116"/>
    <s v="200 Birr Back"/>
    <n v="40036161"/>
    <s v="ORLOF 3"/>
    <s v="CHAI"/>
    <x v="0"/>
    <n v="2705"/>
    <n v="5997"/>
    <n v="17985"/>
    <n v="3"/>
    <m/>
    <n v="3"/>
    <n v="0"/>
    <n v="231"/>
    <n v="6000"/>
    <s v="YES"/>
    <m/>
    <n v="0"/>
    <s v="44784270332825997YES"/>
    <n v="1125"/>
    <x v="54"/>
    <n v="4.7023511755877941E-2"/>
  </r>
  <r>
    <x v="1117"/>
    <s v="200 Birr Back"/>
    <n v="40036161"/>
    <s v="ORLOF 3"/>
    <s v="CHAI"/>
    <x v="0"/>
    <n v="2706"/>
    <n v="5992"/>
    <n v="23977"/>
    <n v="8"/>
    <m/>
    <n v="9"/>
    <n v="0"/>
    <n v="262"/>
    <n v="6000"/>
    <s v="YES"/>
    <m/>
    <n v="0"/>
    <s v="44784270492005991YES"/>
    <n v="1126"/>
    <x v="54"/>
    <n v="3.3383408446002336E-2"/>
  </r>
  <r>
    <x v="1118"/>
    <s v="200 Birr Back"/>
    <n v="40036161"/>
    <s v="ORLOF 3"/>
    <s v="CHAI"/>
    <x v="0"/>
    <n v="2707"/>
    <n v="5999"/>
    <n v="29976"/>
    <n v="0"/>
    <m/>
    <n v="3"/>
    <n v="0"/>
    <n v="160"/>
    <n v="6000"/>
    <s v="NO"/>
    <s v="conter not equal 6000"/>
    <n v="0"/>
    <s v="44784270532315997YES"/>
    <n v="1127"/>
    <x v="54"/>
    <n v="3.8519259629814909E-2"/>
  </r>
  <r>
    <x v="1119"/>
    <s v="200 Birr Back"/>
    <n v="40036161"/>
    <s v="ORLOF 3"/>
    <s v="CHAI"/>
    <x v="0"/>
    <n v="2708"/>
    <n v="5999"/>
    <n v="35975"/>
    <n v="1"/>
    <m/>
    <n v="8"/>
    <n v="0"/>
    <n v="241"/>
    <n v="6000"/>
    <s v="YES"/>
    <m/>
    <n v="0"/>
    <s v="44784270682625992YES"/>
    <n v="1128"/>
    <x v="54"/>
    <n v="4.3724966622162881E-2"/>
  </r>
  <r>
    <x v="1120"/>
    <s v="200 Birr Back"/>
    <n v="40036161"/>
    <s v="ORLOF 3"/>
    <s v="CHAI"/>
    <x v="0"/>
    <n v="2709"/>
    <n v="5997"/>
    <n v="41972"/>
    <n v="3"/>
    <m/>
    <n v="0"/>
    <n v="0"/>
    <n v="239"/>
    <n v="5999"/>
    <s v="YES"/>
    <m/>
    <n v="-1"/>
    <s v="44784270701605999NO"/>
    <n v="1129"/>
    <x v="54"/>
    <n v="2.6671111851975328E-2"/>
  </r>
  <r>
    <x v="1121"/>
    <s v="200 Birr Back"/>
    <n v="40036161"/>
    <s v="ORLOF 3"/>
    <s v="CHAI"/>
    <x v="0"/>
    <n v="2710"/>
    <n v="5981"/>
    <n v="47953"/>
    <n v="9"/>
    <m/>
    <n v="1"/>
    <n v="0"/>
    <n v="342"/>
    <n v="6000"/>
    <s v="NO"/>
    <s v="counter not equal 6000"/>
    <n v="0"/>
    <s v="44784270812415999YES"/>
    <n v="1130"/>
    <x v="54"/>
    <n v="4.0173362227037837E-2"/>
  </r>
  <r>
    <x v="1122"/>
    <s v="200 Birr Back"/>
    <n v="40036161"/>
    <s v="ORLOF 3"/>
    <s v="CHAI"/>
    <x v="0"/>
    <n v="2711"/>
    <n v="5997"/>
    <n v="53950"/>
    <n v="4"/>
    <m/>
    <n v="3"/>
    <n v="0"/>
    <n v="323"/>
    <n v="6000"/>
    <s v="NO"/>
    <s v="counter not equal 6000"/>
    <n v="0"/>
    <s v="44784270932395997YES"/>
    <n v="1131"/>
    <x v="54"/>
    <n v="3.9853259963314992E-2"/>
  </r>
  <r>
    <x v="1123"/>
    <s v="200 Birr Back"/>
    <n v="40036161"/>
    <s v="ORLOF 3"/>
    <s v="CHAI"/>
    <x v="0"/>
    <n v="2712"/>
    <n v="5999"/>
    <n v="59949"/>
    <n v="1"/>
    <m/>
    <n v="9"/>
    <n v="0"/>
    <n v="208"/>
    <n v="5990"/>
    <s v="YES"/>
    <m/>
    <n v="-10"/>
    <s v="44784271093425981NO"/>
    <n v="1132"/>
    <x v="54"/>
    <n v="5.7181073399097143E-2"/>
  </r>
  <r>
    <x v="1124"/>
    <s v="200 Birr Back"/>
    <n v="40036161"/>
    <s v="ORLOF 3"/>
    <s v="CHAI"/>
    <x v="0"/>
    <n v="2713"/>
    <n v="5998"/>
    <n v="65947"/>
    <n v="2"/>
    <m/>
    <n v="4"/>
    <n v="0"/>
    <n v="271"/>
    <n v="6001"/>
    <s v="YES"/>
    <m/>
    <n v="1"/>
    <s v="44784271143235997NO"/>
    <n v="1133"/>
    <x v="54"/>
    <n v="5.3860263465065866E-2"/>
  </r>
  <r>
    <x v="1125"/>
    <s v="200 Birr Back"/>
    <n v="40036161"/>
    <s v="ORLOF 3"/>
    <s v="CHAI"/>
    <x v="0"/>
    <n v="2714"/>
    <n v="5997"/>
    <n v="71944"/>
    <n v="3"/>
    <m/>
    <n v="1"/>
    <n v="0"/>
    <n v="211"/>
    <n v="6000"/>
    <s v="YES"/>
    <m/>
    <n v="0"/>
    <s v="44784271212085999YES"/>
    <n v="1134"/>
    <x v="54"/>
    <n v="3.4672445407567927E-2"/>
  </r>
  <r>
    <x v="1126"/>
    <s v="200 Birr Back"/>
    <n v="40036161"/>
    <s v="ORLOF 3"/>
    <s v="CHAI"/>
    <x v="0"/>
    <n v="2715"/>
    <n v="5998"/>
    <n v="77942"/>
    <n v="2"/>
    <m/>
    <n v="2"/>
    <n v="0"/>
    <n v="230"/>
    <n v="6000"/>
    <s v="YES"/>
    <m/>
    <n v="0"/>
    <s v="44784271322715998YES"/>
    <n v="1135"/>
    <x v="54"/>
    <n v="4.5181727242414135E-2"/>
  </r>
  <r>
    <x v="1127"/>
    <s v="200 Birr Back"/>
    <n v="40036161"/>
    <s v="ORLOF 3"/>
    <s v="CHAI"/>
    <x v="0"/>
    <n v="2716"/>
    <n v="5999"/>
    <n v="83941"/>
    <n v="1"/>
    <m/>
    <n v="3"/>
    <n v="0"/>
    <n v="254"/>
    <n v="6000"/>
    <s v="YES"/>
    <m/>
    <n v="0"/>
    <s v="44784271432115997YES"/>
    <n v="1136"/>
    <x v="54"/>
    <n v="3.5184258796064696E-2"/>
  </r>
  <r>
    <x v="1128"/>
    <s v="200 Birr Back"/>
    <n v="40036161"/>
    <s v="ORLOF 3"/>
    <s v="CHAI"/>
    <x v="0"/>
    <n v="2717"/>
    <n v="6000"/>
    <n v="6000"/>
    <m/>
    <m/>
    <n v="2"/>
    <n v="0"/>
    <n v="250"/>
    <n v="6000"/>
    <s v="YES"/>
    <m/>
    <n v="0"/>
    <s v="44784271522305998YES"/>
    <n v="1137"/>
    <x v="54"/>
    <n v="3.8346115371790598E-2"/>
  </r>
  <r>
    <x v="1129"/>
    <s v="200 Birr Back"/>
    <n v="40036161"/>
    <s v="ORLOF 3"/>
    <s v="Izzuddin"/>
    <x v="1"/>
    <n v="2718"/>
    <n v="5993"/>
    <n v="11993"/>
    <n v="6"/>
    <m/>
    <n v="1"/>
    <n v="0"/>
    <n v="200"/>
    <n v="6000"/>
    <s v="NO"/>
    <s v="This column has been edited."/>
    <n v="0"/>
    <s v="44784271612545999YES"/>
    <n v="1138"/>
    <x v="54"/>
    <n v="4.2340390065010836E-2"/>
  </r>
  <r>
    <x v="1130"/>
    <s v="200 Birr Back"/>
    <n v="40036161"/>
    <s v="ORLOF 3"/>
    <s v="Izzuddin"/>
    <x v="1"/>
    <n v="2719"/>
    <n v="6000"/>
    <n v="17993"/>
    <m/>
    <m/>
    <n v="0"/>
    <n v="0"/>
    <n v="180"/>
    <n v="6000"/>
    <s v="YES"/>
    <m/>
    <n v="0"/>
    <s v="4478427172506000YES"/>
    <n v="1139"/>
    <x v="54"/>
    <n v="4.1666666666666664E-2"/>
  </r>
  <r>
    <x v="1131"/>
    <s v="200 Birr Back"/>
    <n v="40036161"/>
    <s v="ORLOF 3"/>
    <s v="Izzuddin"/>
    <x v="1"/>
    <n v="2720"/>
    <n v="5999"/>
    <n v="23992"/>
    <n v="1"/>
    <m/>
    <n v="6"/>
    <n v="0"/>
    <n v="320"/>
    <n v="5999"/>
    <s v="YES"/>
    <m/>
    <n v="-1"/>
    <s v="44784271862005993NO"/>
    <n v="1140"/>
    <x v="54"/>
    <n v="3.3372267645586519E-2"/>
  </r>
  <r>
    <x v="1132"/>
    <s v="200 Birr Back"/>
    <n v="40036161"/>
    <s v="ORLOF 3"/>
    <s v="Izzuddin"/>
    <x v="1"/>
    <n v="2721"/>
    <n v="5968"/>
    <n v="29960"/>
    <n v="32"/>
    <m/>
    <n v="0"/>
    <n v="0"/>
    <n v="212"/>
    <n v="6000"/>
    <s v="YES"/>
    <m/>
    <n v="0"/>
    <s v="4478427191806000YES"/>
    <n v="1141"/>
    <x v="54"/>
    <n v="0.03"/>
  </r>
  <r>
    <x v="1133"/>
    <s v="200 Birr Back"/>
    <n v="40036161"/>
    <s v="ORLOF 3"/>
    <s v="Izzuddin"/>
    <x v="1"/>
    <n v="2722"/>
    <n v="5993"/>
    <n v="35953"/>
    <n v="7"/>
    <m/>
    <n v="1"/>
    <n v="0"/>
    <n v="298"/>
    <n v="6000"/>
    <s v="YES"/>
    <m/>
    <n v="0"/>
    <s v="44784272013205999YES"/>
    <n v="1142"/>
    <x v="54"/>
    <n v="5.3342223703950656E-2"/>
  </r>
  <r>
    <x v="1134"/>
    <s v="200 Birr Back"/>
    <n v="40036161"/>
    <s v="ORLOF 3"/>
    <s v="Izzuddin"/>
    <x v="1"/>
    <n v="2723"/>
    <n v="6000"/>
    <n v="41953"/>
    <m/>
    <m/>
    <n v="32"/>
    <n v="0"/>
    <n v="234"/>
    <n v="6000"/>
    <s v="YES"/>
    <s v="This column has been edited."/>
    <n v="0"/>
    <s v="447842721322125968YES"/>
    <n v="1143"/>
    <x v="54"/>
    <n v="3.5522788203753354E-2"/>
  </r>
  <r>
    <x v="1135"/>
    <s v="200 Birr Back"/>
    <n v="40036161"/>
    <s v="ORLOF 3"/>
    <s v="Izzuddin"/>
    <x v="1"/>
    <n v="2724"/>
    <n v="5997"/>
    <n v="47950"/>
    <n v="3"/>
    <m/>
    <n v="7"/>
    <n v="0"/>
    <n v="294"/>
    <n v="6000"/>
    <s v="YES"/>
    <m/>
    <n v="0"/>
    <s v="44784272272985993YES"/>
    <n v="1144"/>
    <x v="54"/>
    <n v="4.972467879192391E-2"/>
  </r>
  <r>
    <x v="1136"/>
    <s v="200 Birr Back"/>
    <n v="40036161"/>
    <s v="ORLOF 3"/>
    <s v="Izzuddin"/>
    <x v="1"/>
    <n v="2725"/>
    <n v="5987"/>
    <n v="53937"/>
    <n v="13"/>
    <m/>
    <n v="0"/>
    <n v="0"/>
    <n v="252"/>
    <n v="6000"/>
    <s v="YES"/>
    <m/>
    <n v="0"/>
    <s v="4478427232346000YES"/>
    <n v="1145"/>
    <x v="54"/>
    <n v="3.9E-2"/>
  </r>
  <r>
    <x v="1137"/>
    <s v="200 Birr Back"/>
    <n v="40036161"/>
    <s v="ORLOF 3"/>
    <s v="Izzuddin"/>
    <x v="1"/>
    <n v="2726"/>
    <n v="5991"/>
    <n v="59928"/>
    <n v="9"/>
    <m/>
    <n v="3"/>
    <n v="0"/>
    <n v="240"/>
    <n v="6000"/>
    <s v="YES"/>
    <m/>
    <n v="0"/>
    <s v="44784272432945997YES"/>
    <n v="1146"/>
    <x v="54"/>
    <n v="4.9024512256128062E-2"/>
  </r>
  <r>
    <x v="1138"/>
    <s v="200 Birr Back"/>
    <n v="40036161"/>
    <s v="ORLOF 3"/>
    <s v="Izzuddin"/>
    <x v="1"/>
    <n v="2727"/>
    <n v="5986"/>
    <n v="65914"/>
    <n v="14"/>
    <m/>
    <n v="13"/>
    <n v="0"/>
    <n v="220"/>
    <n v="6000"/>
    <s v="YES"/>
    <m/>
    <n v="0"/>
    <s v="447842725132525987YES"/>
    <n v="1147"/>
    <x v="54"/>
    <n v="4.2091197594788708E-2"/>
  </r>
  <r>
    <x v="1139"/>
    <s v="200 Birr Back"/>
    <n v="40036161"/>
    <s v="ORLOF 3"/>
    <s v="Izzuddin"/>
    <x v="1"/>
    <n v="2728"/>
    <n v="5983"/>
    <n v="71897"/>
    <n v="17"/>
    <m/>
    <n v="9"/>
    <n v="0"/>
    <n v="401"/>
    <n v="6000"/>
    <s v="YES"/>
    <m/>
    <n v="0"/>
    <s v="44784272692405991YES"/>
    <n v="1148"/>
    <x v="54"/>
    <n v="4.0060090135202807E-2"/>
  </r>
  <r>
    <x v="1140"/>
    <s v="200 Birr Back"/>
    <n v="40036161"/>
    <s v="ORLOF 3"/>
    <s v="Izzuddin"/>
    <x v="1"/>
    <n v="2729"/>
    <n v="5994"/>
    <n v="77891"/>
    <n v="6"/>
    <m/>
    <n v="14"/>
    <n v="0"/>
    <n v="399"/>
    <n v="6000"/>
    <s v="YES"/>
    <m/>
    <n v="0"/>
    <s v="447842727142205986YES"/>
    <n v="1149"/>
    <x v="54"/>
    <n v="3.6752422318743733E-2"/>
  </r>
  <r>
    <x v="1141"/>
    <s v="200 Birr Back"/>
    <n v="40036161"/>
    <s v="ORLOF 3"/>
    <s v="CHAI"/>
    <x v="0"/>
    <n v="2730"/>
    <n v="5988"/>
    <n v="5988"/>
    <n v="12"/>
    <m/>
    <n v="17"/>
    <n v="0"/>
    <n v="237"/>
    <n v="6000"/>
    <s v="YES"/>
    <m/>
    <n v="0"/>
    <s v="447842728174015983YES"/>
    <n v="1150"/>
    <x v="54"/>
    <n v="6.7023232492060839E-2"/>
  </r>
  <r>
    <x v="1142"/>
    <s v="200 Birr Back"/>
    <n v="40036161"/>
    <s v="ORLOF 3"/>
    <s v="CHAI"/>
    <x v="0"/>
    <n v="2731"/>
    <n v="5978"/>
    <n v="11966"/>
    <n v="18"/>
    <m/>
    <n v="6"/>
    <n v="0"/>
    <n v="383"/>
    <n v="6000"/>
    <s v="NO"/>
    <s v="Machine trip"/>
    <n v="0"/>
    <s v="44784272963995994YES"/>
    <n v="1151"/>
    <x v="54"/>
    <n v="6.6566566566566565E-2"/>
  </r>
  <r>
    <x v="1143"/>
    <s v="200 Birr Back"/>
    <n v="40036161"/>
    <s v="ORLOF 3"/>
    <s v="CHAI"/>
    <x v="0"/>
    <n v="2732"/>
    <n v="5869"/>
    <n v="17835"/>
    <n v="131"/>
    <m/>
    <n v="12"/>
    <n v="0"/>
    <n v="417"/>
    <n v="6000"/>
    <s v="YES"/>
    <m/>
    <n v="0"/>
    <s v="447852730122375988YES"/>
    <n v="1152"/>
    <x v="55"/>
    <n v="3.9579158316633264E-2"/>
  </r>
  <r>
    <x v="1144"/>
    <s v="200 Birr Back"/>
    <n v="40036161"/>
    <s v="ORLOF 3"/>
    <s v="CHAI"/>
    <x v="0"/>
    <n v="2733"/>
    <n v="5997"/>
    <n v="23832"/>
    <n v="3"/>
    <m/>
    <n v="18"/>
    <n v="0"/>
    <n v="306"/>
    <n v="5996"/>
    <s v="YES"/>
    <m/>
    <n v="-4"/>
    <s v="447852731183835978NO"/>
    <n v="1153"/>
    <x v="55"/>
    <n v="6.4068250250920042E-2"/>
  </r>
  <r>
    <x v="1145"/>
    <s v="200 Birr Back"/>
    <n v="40036161"/>
    <s v="ORLOF 3"/>
    <s v="CHAI"/>
    <x v="0"/>
    <n v="2734"/>
    <n v="5991"/>
    <n v="29823"/>
    <n v="10"/>
    <m/>
    <n v="131"/>
    <n v="0"/>
    <n v="215"/>
    <n v="6000"/>
    <s v="NO"/>
    <s v="counter not equal 6000"/>
    <n v="0"/>
    <s v="4478527321314175869YES"/>
    <n v="1154"/>
    <x v="55"/>
    <n v="7.105128642017379E-2"/>
  </r>
  <r>
    <x v="1146"/>
    <s v="200 Birr Back"/>
    <n v="40036161"/>
    <s v="ORLOF 3"/>
    <s v="CHAI"/>
    <x v="0"/>
    <n v="2735"/>
    <n v="5853"/>
    <n v="35676"/>
    <n v="147"/>
    <m/>
    <n v="3"/>
    <n v="0"/>
    <n v="337"/>
    <n v="6000"/>
    <s v="YES"/>
    <m/>
    <n v="0"/>
    <s v="44785273333065997YES"/>
    <n v="1155"/>
    <x v="55"/>
    <n v="5.1025512756378191E-2"/>
  </r>
  <r>
    <x v="1147"/>
    <s v="200 Birr Back"/>
    <n v="40036161"/>
    <s v="ORLOF 3"/>
    <s v="CHAI"/>
    <x v="0"/>
    <n v="2736"/>
    <n v="5996"/>
    <n v="41672"/>
    <n v="4"/>
    <m/>
    <n v="10"/>
    <n v="0"/>
    <n v="504"/>
    <n v="6001"/>
    <s v="YES"/>
    <m/>
    <n v="1"/>
    <s v="447852734102155991NO"/>
    <n v="1156"/>
    <x v="55"/>
    <n v="3.5887164079452513E-2"/>
  </r>
  <r>
    <x v="1148"/>
    <s v="200 Birr Back"/>
    <n v="40036161"/>
    <s v="ORLOF 3"/>
    <s v="CHAI"/>
    <x v="0"/>
    <n v="2737"/>
    <n v="5997"/>
    <n v="47669"/>
    <n v="3"/>
    <m/>
    <n v="147"/>
    <n v="0"/>
    <n v="224"/>
    <n v="6000"/>
    <s v="YES"/>
    <m/>
    <n v="0"/>
    <s v="4478527351473375853YES"/>
    <n v="1157"/>
    <x v="55"/>
    <n v="5.757731078079617E-2"/>
  </r>
  <r>
    <x v="1149"/>
    <s v="200 Birr Back"/>
    <n v="40036161"/>
    <s v="ORLOF 3"/>
    <s v="CHAI"/>
    <x v="0"/>
    <n v="2738"/>
    <n v="5998"/>
    <n v="53667"/>
    <n v="2"/>
    <m/>
    <n v="4"/>
    <n v="0"/>
    <n v="302"/>
    <n v="6000"/>
    <s v="YES"/>
    <m/>
    <n v="0"/>
    <s v="44785273645045996YES"/>
    <n v="1158"/>
    <x v="55"/>
    <n v="8.4056037358238828E-2"/>
  </r>
  <r>
    <x v="1150"/>
    <s v="200 Birr Back"/>
    <n v="40036161"/>
    <s v="ORLOF 3"/>
    <s v="CHAI"/>
    <x v="0"/>
    <n v="2739"/>
    <n v="5996"/>
    <n v="59663"/>
    <n v="4"/>
    <m/>
    <n v="3"/>
    <n v="0"/>
    <n v="292"/>
    <n v="6000"/>
    <s v="YES"/>
    <m/>
    <n v="0"/>
    <s v="44785273732245997YES"/>
    <n v="1159"/>
    <x v="55"/>
    <n v="3.7352009338002333E-2"/>
  </r>
  <r>
    <x v="1151"/>
    <s v="200 Birr Back"/>
    <n v="40036161"/>
    <s v="ORLOF 3"/>
    <s v="Izzuddin"/>
    <x v="1"/>
    <n v="2740"/>
    <n v="5994"/>
    <n v="5994"/>
    <n v="6"/>
    <m/>
    <n v="2"/>
    <n v="0"/>
    <n v="235"/>
    <n v="6000"/>
    <s v="YES"/>
    <m/>
    <n v="0"/>
    <s v="44785273823025998YES"/>
    <n v="1160"/>
    <x v="55"/>
    <n v="5.0350116705568521E-2"/>
  </r>
  <r>
    <x v="1152"/>
    <s v="200 Birr Back"/>
    <n v="40036161"/>
    <s v="ORLOF 3"/>
    <s v="Izzuddin"/>
    <x v="1"/>
    <n v="2750"/>
    <n v="6000"/>
    <n v="11994"/>
    <m/>
    <m/>
    <n v="4"/>
    <n v="0"/>
    <n v="354"/>
    <n v="6000"/>
    <s v="YES"/>
    <s v="This column has been edited."/>
    <n v="0"/>
    <s v="44785273942925996YES"/>
    <n v="1161"/>
    <x v="55"/>
    <n v="4.8699132755170113E-2"/>
  </r>
  <r>
    <x v="1153"/>
    <s v="200 Birr Back"/>
    <n v="40036161"/>
    <s v="ORLOF 3"/>
    <s v="Izzuddin"/>
    <x v="1"/>
    <n v="2751"/>
    <n v="5992"/>
    <n v="17986"/>
    <n v="8"/>
    <m/>
    <n v="6"/>
    <n v="0"/>
    <n v="461"/>
    <n v="6000"/>
    <s v="YES"/>
    <m/>
    <n v="0"/>
    <s v="44785274062355994YES"/>
    <n v="1162"/>
    <x v="55"/>
    <n v="3.920587253920587E-2"/>
  </r>
  <r>
    <x v="1154"/>
    <s v="200 Birr Back"/>
    <n v="40036161"/>
    <s v="ORLOF 3"/>
    <s v="Izzuddin"/>
    <x v="1"/>
    <n v="2758"/>
    <n v="5992"/>
    <n v="23978"/>
    <n v="8"/>
    <m/>
    <n v="0"/>
    <n v="0"/>
    <n v="466"/>
    <n v="6000"/>
    <s v="YES"/>
    <m/>
    <n v="0"/>
    <s v="4478527503546000YES"/>
    <n v="1163"/>
    <x v="55"/>
    <n v="5.8999999999999997E-2"/>
  </r>
  <r>
    <x v="1155"/>
    <s v="200 Birr Back"/>
    <n v="40036161"/>
    <s v="ORLOF 3"/>
    <s v="Izzuddin"/>
    <x v="1"/>
    <n v="2759"/>
    <n v="6000"/>
    <n v="29978"/>
    <n v="0"/>
    <m/>
    <n v="8"/>
    <n v="0"/>
    <n v="355"/>
    <n v="6000"/>
    <s v="YES"/>
    <m/>
    <n v="0"/>
    <s v="44785275184615992YES"/>
    <n v="1164"/>
    <x v="55"/>
    <n v="7.6935914552736989E-2"/>
  </r>
  <r>
    <x v="1156"/>
    <s v="200 Birr Back"/>
    <n v="40036161"/>
    <s v="ORLOF 3"/>
    <s v="Izzuddin"/>
    <x v="1"/>
    <n v="2760"/>
    <n v="950"/>
    <n v="30928"/>
    <n v="0"/>
    <m/>
    <n v="8"/>
    <n v="0"/>
    <n v="58"/>
    <n v="6000"/>
    <s v="NO"/>
    <m/>
    <n v="0"/>
    <s v="44785275884665992YES"/>
    <n v="1165"/>
    <x v="55"/>
    <n v="7.7770360480640857E-2"/>
  </r>
  <r>
    <x v="1157"/>
    <s v="200 Birr Back"/>
    <n v="40036162"/>
    <s v="ORLOF 3"/>
    <s v="Izzuddin"/>
    <x v="1"/>
    <n v="201"/>
    <n v="5998"/>
    <n v="5998"/>
    <n v="2"/>
    <m/>
    <n v="0"/>
    <n v="0"/>
    <n v="361"/>
    <n v="6000"/>
    <s v="YES"/>
    <m/>
    <n v="0"/>
    <s v="44785275903556000YES"/>
    <n v="1166"/>
    <x v="55"/>
    <n v="5.9166666666666666E-2"/>
  </r>
  <r>
    <x v="1158"/>
    <s v="200 Birr Back"/>
    <n v="40036162"/>
    <s v="ORLOF 3"/>
    <s v="Izzuddin"/>
    <x v="1"/>
    <n v="202"/>
    <n v="5999"/>
    <n v="11997"/>
    <n v="1"/>
    <m/>
    <n v="0"/>
    <n v="0"/>
    <n v="485"/>
    <n v="950"/>
    <s v="YES"/>
    <m/>
    <n v="-5050"/>
    <s v="447852760058950NO"/>
    <n v="1167"/>
    <x v="55"/>
    <n v="6.1052631578947365E-2"/>
  </r>
  <r>
    <x v="1159"/>
    <s v="200 Birr Back"/>
    <n v="40036162"/>
    <s v="ORLOF 3"/>
    <s v="Izzuddin"/>
    <x v="1"/>
    <n v="201"/>
    <n v="5998"/>
    <n v="5998"/>
    <n v="2"/>
    <m/>
    <n v="2"/>
    <n v="0"/>
    <n v="361"/>
    <n v="6000"/>
    <s v="YES"/>
    <s v="This column has been edited."/>
    <n v="0"/>
    <s v="4478520123615998YES"/>
    <n v="1168"/>
    <x v="55"/>
    <n v="6.0186728909636548E-2"/>
  </r>
  <r>
    <x v="1160"/>
    <s v="200 Birr Back"/>
    <n v="40036162"/>
    <s v="ORLOF 3"/>
    <s v="Izzuddin"/>
    <x v="1"/>
    <n v="202"/>
    <n v="5999"/>
    <n v="11997"/>
    <n v="1"/>
    <m/>
    <n v="1"/>
    <n v="0"/>
    <n v="484"/>
    <n v="6000"/>
    <s v="YES"/>
    <m/>
    <n v="0"/>
    <s v="4478520214855999YES"/>
    <n v="1169"/>
    <x v="55"/>
    <n v="8.0846807801300213E-2"/>
  </r>
  <r>
    <x v="1161"/>
    <s v="200 Birr Back"/>
    <n v="40036162"/>
    <s v="ORLOF 3"/>
    <s v="SAIFULLAH"/>
    <x v="1"/>
    <n v="301"/>
    <n v="5993"/>
    <n v="5993"/>
    <n v="7"/>
    <m/>
    <n v="2"/>
    <n v="0"/>
    <n v="550"/>
    <n v="6000"/>
    <s v="YES"/>
    <m/>
    <n v="0"/>
    <s v="4479120123615998YES"/>
    <n v="1170"/>
    <x v="56"/>
    <n v="6.0186728909636548E-2"/>
  </r>
  <r>
    <x v="1162"/>
    <s v="200 Birr Back"/>
    <n v="40036162"/>
    <s v="ORLOF 3"/>
    <s v="Izzuddin"/>
    <x v="0"/>
    <n v="302"/>
    <n v="5996"/>
    <n v="5996"/>
    <n v="4"/>
    <n v="0"/>
    <n v="1"/>
    <n v="0"/>
    <n v="400"/>
    <n v="6000"/>
    <s v="YES"/>
    <m/>
    <n v="0"/>
    <s v="4479120214845999YES"/>
    <n v="1171"/>
    <x v="56"/>
    <n v="8.0680113352225372E-2"/>
  </r>
  <r>
    <x v="1163"/>
    <s v="200 Birr Back"/>
    <n v="40036162"/>
    <s v="ORLOF 3"/>
    <s v="Izzuddin"/>
    <x v="0"/>
    <n v="303"/>
    <n v="5995"/>
    <n v="11991"/>
    <n v="5"/>
    <m/>
    <n v="7"/>
    <n v="0"/>
    <n v="390"/>
    <n v="6000"/>
    <s v="YES"/>
    <m/>
    <n v="0"/>
    <s v="4479130175505993YES"/>
    <n v="1172"/>
    <x v="56"/>
    <n v="9.1773736025362929E-2"/>
  </r>
  <r>
    <x v="1164"/>
    <s v="200 Birr Back"/>
    <n v="40036162"/>
    <s v="ORLOF 3"/>
    <s v="Izzuddin"/>
    <x v="0"/>
    <n v="304"/>
    <n v="5995"/>
    <n v="17986"/>
    <n v="4"/>
    <n v="0"/>
    <n v="4"/>
    <n v="0"/>
    <n v="201"/>
    <n v="6000"/>
    <s v="NO"/>
    <s v="Machine Count not equil 6000"/>
    <n v="0"/>
    <s v="4479230244005996YES"/>
    <n v="1173"/>
    <x v="57"/>
    <n v="6.6711140760507007E-2"/>
  </r>
  <r>
    <x v="1165"/>
    <s v="200 Birr Back"/>
    <n v="40036162"/>
    <s v="ORLOF 3"/>
    <s v="Izzuddin"/>
    <x v="0"/>
    <n v="306"/>
    <n v="5999"/>
    <n v="23985"/>
    <n v="1"/>
    <n v="1"/>
    <n v="5"/>
    <n v="0"/>
    <n v="145"/>
    <n v="6000"/>
    <s v="YES"/>
    <m/>
    <n v="0"/>
    <s v="4479230353905995YES"/>
    <n v="1174"/>
    <x v="57"/>
    <n v="6.5054211843202675E-2"/>
  </r>
  <r>
    <x v="1166"/>
    <s v="200 Birr Back"/>
    <n v="40036162"/>
    <s v="ORLOF 3"/>
    <s v="Izzuddin"/>
    <x v="0"/>
    <n v="307"/>
    <n v="6000"/>
    <n v="29985"/>
    <n v="0"/>
    <n v="0"/>
    <n v="4"/>
    <n v="0"/>
    <n v="194"/>
    <n v="5999"/>
    <s v="YES"/>
    <m/>
    <n v="-1"/>
    <s v="4479230442015995NO"/>
    <n v="1175"/>
    <x v="57"/>
    <n v="3.3527939949958299E-2"/>
  </r>
  <r>
    <x v="1167"/>
    <s v="200 Birr Back"/>
    <n v="40036162"/>
    <s v="ORLOF 3"/>
    <s v="Izzuddin"/>
    <x v="0"/>
    <n v="308"/>
    <n v="5993"/>
    <n v="35978"/>
    <n v="7"/>
    <n v="0"/>
    <n v="2"/>
    <n v="0"/>
    <n v="170"/>
    <n v="6000"/>
    <s v="YES"/>
    <m/>
    <n v="0"/>
    <s v="4479230611455999YES"/>
    <n v="1176"/>
    <x v="57"/>
    <n v="2.4170695115852642E-2"/>
  </r>
  <r>
    <x v="1168"/>
    <s v="200 Birr Back"/>
    <n v="40036162"/>
    <s v="ORLOF 3"/>
    <s v="Izzuddin"/>
    <x v="0"/>
    <n v="309"/>
    <n v="5999"/>
    <n v="41977"/>
    <n v="1"/>
    <n v="0"/>
    <n v="0"/>
    <n v="0"/>
    <n v="143"/>
    <n v="6000"/>
    <s v="YES"/>
    <m/>
    <n v="0"/>
    <s v="4479230701946000YES"/>
    <n v="1177"/>
    <x v="57"/>
    <n v="3.2333333333333332E-2"/>
  </r>
  <r>
    <x v="1169"/>
    <s v="200 Birr Back"/>
    <n v="40036162"/>
    <s v="ORLOF 3"/>
    <s v="Izzuddin"/>
    <x v="0"/>
    <n v="310"/>
    <n v="5997"/>
    <n v="47974"/>
    <n v="3"/>
    <n v="0"/>
    <n v="7"/>
    <n v="0"/>
    <n v="165"/>
    <n v="6000"/>
    <s v="YES"/>
    <m/>
    <n v="0"/>
    <s v="4479230871705993YES"/>
    <n v="1178"/>
    <x v="57"/>
    <n v="2.8366427498748539E-2"/>
  </r>
  <r>
    <x v="1170"/>
    <s v="200 Birr Back"/>
    <n v="40036162"/>
    <s v="ORLOF 3"/>
    <s v="Izzuddin"/>
    <x v="0"/>
    <n v="311"/>
    <n v="5989"/>
    <n v="53963"/>
    <n v="11"/>
    <n v="8"/>
    <n v="1"/>
    <n v="0"/>
    <n v="150"/>
    <n v="6000"/>
    <s v="YES"/>
    <m/>
    <n v="0"/>
    <s v="4479230911435999YES"/>
    <n v="1179"/>
    <x v="57"/>
    <n v="2.3837306217702952E-2"/>
  </r>
  <r>
    <x v="1171"/>
    <s v="200 Birr Back"/>
    <n v="40036162"/>
    <s v="ORLOF 3"/>
    <s v="Izzuddin"/>
    <x v="0"/>
    <n v="312"/>
    <n v="5993"/>
    <n v="59956"/>
    <n v="7"/>
    <n v="0"/>
    <n v="3"/>
    <n v="0"/>
    <n v="144"/>
    <n v="6000"/>
    <s v="YES"/>
    <m/>
    <n v="0"/>
    <s v="4479231031655997YES"/>
    <n v="1180"/>
    <x v="57"/>
    <n v="2.7513756878439221E-2"/>
  </r>
  <r>
    <x v="1172"/>
    <s v="200 Birr Back"/>
    <n v="40036162"/>
    <s v="ORLOF 3"/>
    <s v="Izzuddin"/>
    <x v="0"/>
    <n v="313"/>
    <n v="6000"/>
    <n v="65956"/>
    <n v="0"/>
    <n v="0"/>
    <n v="19"/>
    <n v="0"/>
    <n v="168"/>
    <n v="6000"/>
    <s v="YES"/>
    <m/>
    <n v="0"/>
    <s v="44792311111505989YES"/>
    <n v="1181"/>
    <x v="57"/>
    <n v="2.5045917515444983E-2"/>
  </r>
  <r>
    <x v="1173"/>
    <s v="200 Birr Back"/>
    <n v="40036162"/>
    <s v="ORLOF 3"/>
    <s v="Izzuddin"/>
    <x v="0"/>
    <n v="314"/>
    <n v="6000"/>
    <n v="71956"/>
    <n v="0"/>
    <n v="0"/>
    <n v="7"/>
    <n v="0"/>
    <n v="218"/>
    <n v="6000"/>
    <s v="YES"/>
    <m/>
    <n v="0"/>
    <s v="4479231271445993YES"/>
    <n v="1182"/>
    <x v="57"/>
    <n v="2.4028032704822292E-2"/>
  </r>
  <r>
    <x v="1174"/>
    <s v="200 Birr Back"/>
    <n v="40036162"/>
    <s v="ORLOF 3"/>
    <s v="Izzuddin"/>
    <x v="0"/>
    <n v="315"/>
    <n v="5999"/>
    <n v="77955"/>
    <n v="1"/>
    <n v="0"/>
    <n v="0"/>
    <n v="0"/>
    <n v="222"/>
    <n v="6000"/>
    <s v="YES"/>
    <m/>
    <n v="0"/>
    <s v="4479231301686000YES"/>
    <n v="1183"/>
    <x v="57"/>
    <n v="2.8000000000000001E-2"/>
  </r>
  <r>
    <x v="1175"/>
    <s v="200 Birr Back"/>
    <n v="40036162"/>
    <s v="ORLOF 3"/>
    <s v="Affanfdi"/>
    <x v="1"/>
    <n v="316"/>
    <n v="5998"/>
    <n v="5998"/>
    <n v="2"/>
    <m/>
    <n v="0"/>
    <n v="0"/>
    <n v="339"/>
    <n v="6000"/>
    <s v="YES"/>
    <m/>
    <n v="0"/>
    <s v="4479231402186000YES"/>
    <n v="1184"/>
    <x v="57"/>
    <n v="3.6333333333333336E-2"/>
  </r>
  <r>
    <x v="1176"/>
    <s v="200 Birr Back"/>
    <n v="40036162"/>
    <s v="ORLOF 3"/>
    <s v="Affanfdi"/>
    <x v="1"/>
    <n v="317"/>
    <n v="5874"/>
    <n v="11872"/>
    <n v="126"/>
    <m/>
    <n v="1"/>
    <n v="0"/>
    <n v="327"/>
    <n v="6000"/>
    <s v="YES"/>
    <m/>
    <n v="0"/>
    <s v="4479231512225999YES"/>
    <n v="1185"/>
    <x v="57"/>
    <n v="3.7006167694615767E-2"/>
  </r>
  <r>
    <x v="1177"/>
    <s v="200 Birr Back"/>
    <n v="40036162"/>
    <s v="ORLOF 3"/>
    <s v="Affanfdi"/>
    <x v="1"/>
    <n v="318"/>
    <n v="5914"/>
    <n v="17786"/>
    <n v="86"/>
    <m/>
    <n v="2"/>
    <n v="0"/>
    <n v="477"/>
    <n v="6000"/>
    <s v="YES"/>
    <m/>
    <n v="0"/>
    <s v="4479231623395998YES"/>
    <n v="1186"/>
    <x v="57"/>
    <n v="5.6518839613204398E-2"/>
  </r>
  <r>
    <x v="1178"/>
    <s v="200 Birr Back"/>
    <n v="40036162"/>
    <s v="ORLOF 3"/>
    <s v="Affanfdi"/>
    <x v="1"/>
    <n v="319"/>
    <n v="5986"/>
    <n v="23772"/>
    <n v="14"/>
    <m/>
    <n v="126"/>
    <n v="0"/>
    <n v="282"/>
    <n v="6000"/>
    <s v="YES"/>
    <m/>
    <n v="0"/>
    <s v="447923171263275874YES"/>
    <n v="1187"/>
    <x v="57"/>
    <n v="5.5669050051072526E-2"/>
  </r>
  <r>
    <x v="1179"/>
    <s v="200 Birr Back"/>
    <n v="40036162"/>
    <s v="ORLOF 3"/>
    <s v="Affanfdi"/>
    <x v="1"/>
    <n v="341"/>
    <n v="5962"/>
    <n v="29734"/>
    <n v="38"/>
    <m/>
    <n v="86"/>
    <n v="0"/>
    <n v="493"/>
    <n v="6000"/>
    <s v="YES"/>
    <m/>
    <n v="0"/>
    <s v="44792318864775914YES"/>
    <n v="1188"/>
    <x v="57"/>
    <n v="8.06560703415624E-2"/>
  </r>
  <r>
    <x v="1180"/>
    <s v="200 Birr Back"/>
    <n v="40036162"/>
    <s v="ORLOF 3"/>
    <s v="Affanfdi"/>
    <x v="1"/>
    <n v="342"/>
    <n v="5998"/>
    <n v="35732"/>
    <n v="2"/>
    <m/>
    <n v="14"/>
    <n v="0"/>
    <n v="236"/>
    <n v="6000"/>
    <s v="YES"/>
    <m/>
    <n v="0"/>
    <s v="44792319142825986YES"/>
    <n v="1189"/>
    <x v="57"/>
    <n v="4.7109923154026061E-2"/>
  </r>
  <r>
    <x v="1181"/>
    <s v="200 Birr Back"/>
    <n v="40036162"/>
    <s v="ORLOF 3"/>
    <s v="CHAI"/>
    <x v="0"/>
    <n v="343"/>
    <n v="6000"/>
    <n v="6000"/>
    <n v="0"/>
    <m/>
    <n v="38"/>
    <n v="0"/>
    <n v="347"/>
    <n v="6000"/>
    <s v="YES"/>
    <m/>
    <n v="0"/>
    <s v="44792341384935962YES"/>
    <n v="1190"/>
    <x v="57"/>
    <n v="8.2690372358269038E-2"/>
  </r>
  <r>
    <x v="1182"/>
    <s v="200 Birr Back"/>
    <n v="40036162"/>
    <s v="ORLOF 3"/>
    <s v="CHAI"/>
    <x v="0"/>
    <n v="346"/>
    <n v="5999"/>
    <n v="11999"/>
    <n v="1"/>
    <m/>
    <n v="2"/>
    <n v="0"/>
    <n v="253"/>
    <n v="6000"/>
    <s v="YES"/>
    <m/>
    <n v="0"/>
    <s v="4479234222365998YES"/>
    <n v="1191"/>
    <x v="57"/>
    <n v="3.9346448816272091E-2"/>
  </r>
  <r>
    <x v="1183"/>
    <s v="200 Birr Back"/>
    <n v="40036162"/>
    <s v="ORLOF 3"/>
    <s v="CHAI"/>
    <x v="0"/>
    <n v="347"/>
    <n v="6000"/>
    <n v="17999"/>
    <n v="0"/>
    <m/>
    <n v="0"/>
    <n v="0"/>
    <n v="340"/>
    <n v="6000"/>
    <s v="YES"/>
    <m/>
    <n v="0"/>
    <s v="4479534303476000YES"/>
    <n v="1192"/>
    <x v="58"/>
    <n v="5.7833333333333334E-2"/>
  </r>
  <r>
    <x v="1184"/>
    <s v="200 Birr Back"/>
    <n v="40036162"/>
    <s v="ORLOF 3"/>
    <s v="CHAI"/>
    <x v="0"/>
    <n v="348"/>
    <n v="5991"/>
    <n v="23990"/>
    <n v="9"/>
    <m/>
    <n v="1"/>
    <n v="0"/>
    <n v="365"/>
    <n v="6000"/>
    <s v="YES"/>
    <m/>
    <n v="0"/>
    <s v="4479534612535999YES"/>
    <n v="1193"/>
    <x v="58"/>
    <n v="4.2173695615935987E-2"/>
  </r>
  <r>
    <x v="1185"/>
    <s v="200 Birr Back"/>
    <n v="40036162"/>
    <s v="ORLOF 3"/>
    <s v="CHAI"/>
    <x v="0"/>
    <n v="349"/>
    <n v="5982"/>
    <n v="29972"/>
    <n v="18"/>
    <m/>
    <n v="0"/>
    <n v="0"/>
    <n v="203"/>
    <n v="6000"/>
    <s v="YES"/>
    <m/>
    <n v="0"/>
    <s v="4479534703406000YES"/>
    <n v="1194"/>
    <x v="58"/>
    <n v="5.6666666666666664E-2"/>
  </r>
  <r>
    <x v="1186"/>
    <s v="200 Birr Back"/>
    <n v="40036162"/>
    <s v="ORLOF 3"/>
    <s v="CHAI"/>
    <x v="0"/>
    <n v="350"/>
    <n v="5995"/>
    <n v="35967"/>
    <n v="5"/>
    <m/>
    <n v="9"/>
    <n v="0"/>
    <n v="712"/>
    <n v="6000"/>
    <s v="YES"/>
    <s v="This column has been edited."/>
    <n v="0"/>
    <s v="4479534893655991YES"/>
    <n v="1195"/>
    <x v="58"/>
    <n v="6.0924720413954261E-2"/>
  </r>
  <r>
    <x v="1187"/>
    <s v="200 Birr Back"/>
    <n v="40036162"/>
    <s v="ORLOF 3"/>
    <s v="CHAI"/>
    <x v="0"/>
    <n v="344"/>
    <n v="6009"/>
    <n v="41976"/>
    <n v="12"/>
    <m/>
    <n v="18"/>
    <n v="0"/>
    <n v="185"/>
    <n v="6000"/>
    <s v="NO"/>
    <s v="Jimmy accidertly off double "/>
    <n v="0"/>
    <s v="44795349182035982YES"/>
    <n v="1196"/>
    <x v="58"/>
    <n v="3.3935138749582081E-2"/>
  </r>
  <r>
    <x v="1188"/>
    <s v="200 Birr Back"/>
    <n v="40036162"/>
    <s v="ORLOF 3"/>
    <s v="CHAI"/>
    <x v="0"/>
    <n v="345"/>
    <n v="5995"/>
    <n v="47971"/>
    <n v="5"/>
    <m/>
    <n v="5"/>
    <n v="0"/>
    <n v="335"/>
    <n v="6000"/>
    <s v="YES"/>
    <s v="This column has been edited."/>
    <n v="0"/>
    <s v="4479535057125995YES"/>
    <n v="1197"/>
    <x v="58"/>
    <n v="0.11876563803169307"/>
  </r>
  <r>
    <x v="1189"/>
    <s v="200 Birr Back"/>
    <n v="40036162"/>
    <s v="ORLOF 3"/>
    <s v="CHAI"/>
    <x v="0"/>
    <n v="381"/>
    <n v="5996"/>
    <n v="53967"/>
    <n v="4"/>
    <m/>
    <n v="12"/>
    <n v="0"/>
    <n v="363"/>
    <n v="6021"/>
    <s v="YES"/>
    <s v="This column has been edited."/>
    <n v="21"/>
    <s v="44795344121856009NO"/>
    <n v="1198"/>
    <x v="58"/>
    <n v="3.0787152604426694E-2"/>
  </r>
  <r>
    <x v="1190"/>
    <s v="200 Birr Back"/>
    <n v="40036162"/>
    <s v="ORLOF 3"/>
    <s v="CHAI"/>
    <x v="0"/>
    <n v="382"/>
    <n v="5999"/>
    <n v="59966"/>
    <n v="1"/>
    <m/>
    <n v="5"/>
    <n v="0"/>
    <n v="267"/>
    <n v="6000"/>
    <s v="YES"/>
    <s v="This column has been edited."/>
    <n v="0"/>
    <s v="4479534553355995YES"/>
    <n v="1199"/>
    <x v="58"/>
    <n v="5.5879899916597163E-2"/>
  </r>
  <r>
    <x v="1191"/>
    <s v="200 Birr Back"/>
    <n v="40036162"/>
    <s v="ORLOF 3"/>
    <s v="CHAI"/>
    <x v="0"/>
    <n v="383"/>
    <n v="5995"/>
    <n v="65961"/>
    <n v="5"/>
    <m/>
    <n v="4"/>
    <n v="0"/>
    <n v="289"/>
    <n v="6000"/>
    <s v="YES"/>
    <s v="This column has been edited."/>
    <n v="0"/>
    <s v="4479538143635996YES"/>
    <n v="1200"/>
    <x v="58"/>
    <n v="6.0540360240160108E-2"/>
  </r>
  <r>
    <x v="1192"/>
    <s v="200 Birr Back"/>
    <n v="40036162"/>
    <s v="ORLOF 3"/>
    <s v="Izzuddin"/>
    <x v="1"/>
    <n v="384"/>
    <n v="5994"/>
    <n v="5994"/>
    <n v="6"/>
    <n v="0"/>
    <n v="1"/>
    <n v="0"/>
    <n v="104"/>
    <n v="6000"/>
    <s v="YES"/>
    <m/>
    <n v="0"/>
    <s v="4479538212675999YES"/>
    <n v="1201"/>
    <x v="58"/>
    <n v="4.4507417902983834E-2"/>
  </r>
  <r>
    <x v="1193"/>
    <s v="200 Birr Back"/>
    <n v="40036162"/>
    <s v="ORLOF 3"/>
    <s v="Izzuddin"/>
    <x v="1"/>
    <n v="385"/>
    <n v="6000"/>
    <n v="11994"/>
    <n v="0"/>
    <n v="0"/>
    <n v="5"/>
    <n v="0"/>
    <n v="236"/>
    <n v="6000"/>
    <s v="YES"/>
    <m/>
    <n v="0"/>
    <s v="4479538352895995YES"/>
    <n v="1202"/>
    <x v="58"/>
    <n v="4.8206839032527107E-2"/>
  </r>
  <r>
    <x v="1194"/>
    <s v="200 Birr Back"/>
    <n v="40036162"/>
    <s v="ORLOF 3"/>
    <s v="Izzuddin"/>
    <x v="1"/>
    <n v="386"/>
    <n v="6000"/>
    <n v="17994"/>
    <n v="0"/>
    <n v="0"/>
    <n v="6"/>
    <n v="0"/>
    <n v="252"/>
    <n v="6000"/>
    <s v="YES"/>
    <m/>
    <n v="0"/>
    <s v="4479538461045994YES"/>
    <n v="1203"/>
    <x v="58"/>
    <n v="1.7350684017350685E-2"/>
  </r>
  <r>
    <x v="1195"/>
    <s v="200 Birr Back"/>
    <n v="40036162"/>
    <s v="ORLOF 3"/>
    <s v="Izzuddin"/>
    <x v="1"/>
    <n v="387"/>
    <n v="5995"/>
    <n v="23989"/>
    <n v="5"/>
    <n v="5"/>
    <n v="0"/>
    <n v="0"/>
    <n v="268"/>
    <n v="6000"/>
    <s v="YES"/>
    <m/>
    <n v="0"/>
    <s v="4479538502366000YES"/>
    <n v="1204"/>
    <x v="58"/>
    <n v="3.9333333333333331E-2"/>
  </r>
  <r>
    <x v="1196"/>
    <s v="200 Birr Back"/>
    <n v="40036162"/>
    <s v="ORLOF 3"/>
    <s v="Izzuddin"/>
    <x v="1"/>
    <n v="388"/>
    <n v="5999"/>
    <n v="29988"/>
    <n v="1"/>
    <n v="0"/>
    <n v="0"/>
    <n v="0"/>
    <n v="148"/>
    <n v="6000"/>
    <s v="YES"/>
    <m/>
    <n v="0"/>
    <s v="4479538602526000YES"/>
    <n v="1205"/>
    <x v="58"/>
    <n v="4.2000000000000003E-2"/>
  </r>
  <r>
    <x v="1197"/>
    <s v="200 Birr Back"/>
    <n v="40036162"/>
    <s v="ORLOF 3"/>
    <s v="Izzuddin"/>
    <x v="1"/>
    <n v="389"/>
    <n v="5998"/>
    <n v="35986"/>
    <n v="2"/>
    <n v="0"/>
    <n v="10"/>
    <n v="0"/>
    <n v="215"/>
    <n v="6000"/>
    <s v="YES"/>
    <m/>
    <n v="0"/>
    <s v="4479538752685995YES"/>
    <n v="1206"/>
    <x v="58"/>
    <n v="4.4703919933277735E-2"/>
  </r>
  <r>
    <x v="1198"/>
    <s v="200 Birr Back"/>
    <n v="40036162"/>
    <s v="ORLOF 3"/>
    <s v="CHAI"/>
    <x v="0"/>
    <n v="390"/>
    <n v="6000"/>
    <n v="6000"/>
    <n v="0"/>
    <m/>
    <n v="1"/>
    <n v="0"/>
    <n v="250"/>
    <n v="6000"/>
    <s v="YES"/>
    <m/>
    <n v="0"/>
    <s v="4479538811485999YES"/>
    <n v="1207"/>
    <x v="58"/>
    <n v="2.4670778463077178E-2"/>
  </r>
  <r>
    <x v="1199"/>
    <s v="200 Birr Back"/>
    <n v="40036162"/>
    <s v="ORLOF 3"/>
    <s v="CHAI"/>
    <x v="0"/>
    <n v="391"/>
    <n v="6000"/>
    <n v="12000"/>
    <n v="0"/>
    <m/>
    <n v="2"/>
    <n v="0"/>
    <n v="250"/>
    <n v="6000"/>
    <s v="YES"/>
    <m/>
    <n v="0"/>
    <s v="4479538922155998YES"/>
    <n v="1208"/>
    <x v="58"/>
    <n v="3.5845281760586864E-2"/>
  </r>
  <r>
    <x v="1200"/>
    <s v="200 Birr Back"/>
    <n v="40036162"/>
    <s v="ORLOF 3"/>
    <s v="CHAI"/>
    <x v="0"/>
    <n v="392"/>
    <n v="6000"/>
    <n v="18000"/>
    <n v="0"/>
    <m/>
    <n v="0"/>
    <n v="0"/>
    <n v="328"/>
    <n v="6000"/>
    <s v="YES"/>
    <m/>
    <n v="0"/>
    <s v="4479639002506000YES"/>
    <n v="1209"/>
    <x v="59"/>
    <n v="4.1666666666666664E-2"/>
  </r>
  <r>
    <x v="1201"/>
    <s v="200 Birr Back"/>
    <n v="40036162"/>
    <s v="ORLOF 3"/>
    <s v="CHAI"/>
    <x v="0"/>
    <n v="393"/>
    <n v="5995"/>
    <n v="23995"/>
    <n v="5"/>
    <m/>
    <n v="0"/>
    <n v="0"/>
    <n v="502"/>
    <n v="6000"/>
    <s v="YES"/>
    <m/>
    <n v="0"/>
    <s v="4479639102506000YES"/>
    <n v="1210"/>
    <x v="59"/>
    <n v="4.1666666666666664E-2"/>
  </r>
  <r>
    <x v="1202"/>
    <s v="200 Birr Back"/>
    <n v="40036162"/>
    <s v="ORLOF 3"/>
    <s v="CHAI"/>
    <x v="0"/>
    <n v="394"/>
    <n v="6000"/>
    <n v="29995"/>
    <n v="0"/>
    <m/>
    <n v="0"/>
    <n v="0"/>
    <n v="345"/>
    <n v="6000"/>
    <s v="YES"/>
    <m/>
    <n v="0"/>
    <s v="4479639203286000YES"/>
    <n v="1211"/>
    <x v="59"/>
    <n v="5.4666666666666669E-2"/>
  </r>
  <r>
    <x v="1203"/>
    <s v="200 Birr Back"/>
    <n v="40036162"/>
    <s v="ORLOF 3"/>
    <s v="CHAI"/>
    <x v="0"/>
    <n v="395"/>
    <n v="5995"/>
    <n v="35990"/>
    <n v="5"/>
    <m/>
    <n v="5"/>
    <n v="0"/>
    <n v="337"/>
    <n v="6000"/>
    <s v="YES"/>
    <m/>
    <n v="0"/>
    <s v="4479639355025995YES"/>
    <n v="1212"/>
    <x v="59"/>
    <n v="8.373644703919933E-2"/>
  </r>
  <r>
    <x v="1204"/>
    <s v="200 Birr Back"/>
    <n v="40036162"/>
    <s v="ORLOF 3"/>
    <s v="CHAI"/>
    <x v="0"/>
    <n v="396"/>
    <n v="5997"/>
    <n v="41987"/>
    <n v="3"/>
    <m/>
    <n v="0"/>
    <n v="0"/>
    <n v="308"/>
    <n v="6000"/>
    <s v="YES"/>
    <m/>
    <n v="0"/>
    <s v="4479639403456000YES"/>
    <n v="1213"/>
    <x v="59"/>
    <n v="5.7500000000000002E-2"/>
  </r>
  <r>
    <x v="1205"/>
    <s v="200 Birr Back"/>
    <n v="40036162"/>
    <s v="ORLOF 3"/>
    <s v="CHAI"/>
    <x v="0"/>
    <n v="397"/>
    <n v="6000"/>
    <n v="47987"/>
    <n v="0"/>
    <m/>
    <n v="5"/>
    <n v="0"/>
    <n v="255"/>
    <n v="6000"/>
    <s v="YES"/>
    <m/>
    <n v="0"/>
    <s v="4479639553375995YES"/>
    <n v="1214"/>
    <x v="59"/>
    <n v="5.6213511259382822E-2"/>
  </r>
  <r>
    <x v="1206"/>
    <s v="200 Birr Back"/>
    <n v="40036162"/>
    <s v="ORLOF 3"/>
    <s v="CHAI"/>
    <x v="0"/>
    <n v="398"/>
    <n v="5998"/>
    <n v="53985"/>
    <n v="2"/>
    <m/>
    <n v="3"/>
    <n v="0"/>
    <n v="425"/>
    <n v="6000"/>
    <s v="YES"/>
    <m/>
    <n v="0"/>
    <s v="4479639633085997YES"/>
    <n v="1215"/>
    <x v="59"/>
    <n v="5.1359012839753207E-2"/>
  </r>
  <r>
    <x v="1207"/>
    <s v="200 Birr Back"/>
    <n v="40036162"/>
    <s v="ORLOF 3"/>
    <s v="CHAI"/>
    <x v="0"/>
    <n v="399"/>
    <n v="6000"/>
    <n v="59985"/>
    <n v="0"/>
    <m/>
    <n v="0"/>
    <n v="0"/>
    <n v="157"/>
    <n v="6000"/>
    <s v="YES"/>
    <m/>
    <n v="0"/>
    <s v="4479639702556000YES"/>
    <n v="1216"/>
    <x v="59"/>
    <n v="4.2500000000000003E-2"/>
  </r>
  <r>
    <x v="1208"/>
    <s v="200 Birr Back"/>
    <n v="40036162"/>
    <s v="ORLOF 3"/>
    <s v="CHAI"/>
    <x v="0"/>
    <n v="400"/>
    <n v="6000"/>
    <n v="65985"/>
    <n v="0"/>
    <m/>
    <n v="2"/>
    <n v="0"/>
    <n v="311"/>
    <n v="6000"/>
    <s v="YES"/>
    <m/>
    <n v="0"/>
    <s v="4479639824255998YES"/>
    <n v="1217"/>
    <x v="59"/>
    <n v="7.0856952317439145E-2"/>
  </r>
  <r>
    <x v="1209"/>
    <s v="200 Birr Back"/>
    <n v="40036162"/>
    <s v="ORLOF 3"/>
    <s v="CHAI"/>
    <x v="0"/>
    <n v="401"/>
    <n v="5998"/>
    <n v="71983"/>
    <n v="2"/>
    <m/>
    <n v="0"/>
    <n v="0"/>
    <n v="363"/>
    <n v="6000"/>
    <s v="YES"/>
    <m/>
    <n v="0"/>
    <s v="4479639901576000YES"/>
    <n v="1218"/>
    <x v="59"/>
    <n v="2.6166666666666668E-2"/>
  </r>
  <r>
    <x v="1210"/>
    <s v="200 Birr Back"/>
    <n v="40036162"/>
    <s v="ORLOF 3"/>
    <s v="Izzuddin"/>
    <x v="1"/>
    <n v="403"/>
    <n v="6000"/>
    <n v="6000"/>
    <n v="0"/>
    <n v="0"/>
    <n v="0"/>
    <n v="0"/>
    <n v="405"/>
    <n v="6000"/>
    <s v="YES"/>
    <m/>
    <n v="0"/>
    <s v="4479640003116000YES"/>
    <n v="1219"/>
    <x v="59"/>
    <n v="5.1833333333333335E-2"/>
  </r>
  <r>
    <x v="1211"/>
    <s v="200 Birr Back"/>
    <n v="40036162"/>
    <s v="ORLOF 3"/>
    <s v="Izzuddin"/>
    <x v="1"/>
    <n v="404"/>
    <n v="5996"/>
    <n v="11996"/>
    <n v="4"/>
    <n v="0"/>
    <n v="2"/>
    <n v="0"/>
    <n v="455"/>
    <n v="6000"/>
    <s v="YES"/>
    <m/>
    <n v="0"/>
    <s v="4479640123635998YES"/>
    <n v="1220"/>
    <x v="59"/>
    <n v="6.0520173391130375E-2"/>
  </r>
  <r>
    <x v="1212"/>
    <s v="200 Birr Back"/>
    <n v="40036162"/>
    <s v="ORLOF 3"/>
    <s v="Izzuddin"/>
    <x v="1"/>
    <n v="405"/>
    <n v="5984"/>
    <n v="17980"/>
    <n v="16"/>
    <n v="0"/>
    <n v="0"/>
    <n v="0"/>
    <n v="245"/>
    <n v="6000"/>
    <s v="YES"/>
    <m/>
    <n v="0"/>
    <s v="4479640304056000YES"/>
    <n v="1221"/>
    <x v="59"/>
    <n v="6.7500000000000004E-2"/>
  </r>
  <r>
    <x v="1213"/>
    <s v="200 Birr Back"/>
    <n v="40036162"/>
    <s v="ORLOF 3"/>
    <s v="Izzuddin"/>
    <x v="1"/>
    <n v="406"/>
    <n v="6000"/>
    <n v="23980"/>
    <n v="0"/>
    <n v="0"/>
    <n v="4"/>
    <n v="0"/>
    <n v="190"/>
    <n v="6000"/>
    <s v="YES"/>
    <m/>
    <n v="0"/>
    <s v="4479640444555996YES"/>
    <n v="1222"/>
    <x v="59"/>
    <n v="7.5883922615076718E-2"/>
  </r>
  <r>
    <x v="1214"/>
    <s v="200 Birr Back"/>
    <n v="40036162"/>
    <s v="ORLOF 3"/>
    <s v="Izzuddin"/>
    <x v="1"/>
    <n v="407"/>
    <n v="5986"/>
    <n v="29966"/>
    <n v="14"/>
    <n v="0"/>
    <n v="16"/>
    <n v="0"/>
    <n v="352"/>
    <n v="6000"/>
    <s v="YES"/>
    <m/>
    <n v="0"/>
    <s v="44796405162455984YES"/>
    <n v="1223"/>
    <x v="59"/>
    <n v="4.0942513368983954E-2"/>
  </r>
  <r>
    <x v="1215"/>
    <s v="200 Birr Back"/>
    <n v="40036162"/>
    <s v="ORLOF 3"/>
    <s v="Izzuddin"/>
    <x v="1"/>
    <n v="408"/>
    <n v="5989"/>
    <n v="35955"/>
    <n v="11"/>
    <n v="0"/>
    <n v="0"/>
    <n v="0"/>
    <n v="482"/>
    <n v="6000"/>
    <s v="YES"/>
    <m/>
    <n v="0"/>
    <s v="4479640601906000YES"/>
    <n v="1224"/>
    <x v="59"/>
    <n v="3.1666666666666669E-2"/>
  </r>
  <r>
    <x v="1216"/>
    <s v="200 Birr Back"/>
    <n v="40036162"/>
    <s v="ORLOF 3"/>
    <s v="Izzuddin"/>
    <x v="1"/>
    <n v="409"/>
    <n v="5995"/>
    <n v="41950"/>
    <n v="5"/>
    <n v="0"/>
    <n v="14"/>
    <n v="0"/>
    <n v="267"/>
    <n v="6000"/>
    <s v="YES"/>
    <m/>
    <n v="0"/>
    <s v="44796407143525986YES"/>
    <n v="1225"/>
    <x v="59"/>
    <n v="5.8803875709989975E-2"/>
  </r>
  <r>
    <x v="1217"/>
    <s v="200 Birr Back"/>
    <n v="40036162"/>
    <s v="ORLOF 3"/>
    <s v="Izzuddin"/>
    <x v="1"/>
    <n v="410"/>
    <n v="6000"/>
    <n v="47950"/>
    <n v="0"/>
    <n v="14"/>
    <n v="11"/>
    <n v="0"/>
    <n v="299"/>
    <n v="6000"/>
    <s v="YES"/>
    <m/>
    <n v="0"/>
    <s v="44796408114825989YES"/>
    <n v="1226"/>
    <x v="59"/>
    <n v="8.0480881616296546E-2"/>
  </r>
  <r>
    <x v="1218"/>
    <s v="200 Birr Back"/>
    <n v="40036162"/>
    <s v="ORLOF 3"/>
    <s v="Izzuddin"/>
    <x v="1"/>
    <n v="421"/>
    <n v="5996"/>
    <n v="53946"/>
    <n v="4"/>
    <n v="0"/>
    <n v="5"/>
    <n v="0"/>
    <n v="355"/>
    <n v="6000"/>
    <s v="YES"/>
    <m/>
    <n v="0"/>
    <s v="4479640952675995YES"/>
    <n v="1227"/>
    <x v="59"/>
    <n v="4.4537114261884905E-2"/>
  </r>
  <r>
    <x v="1219"/>
    <s v="200 Birr Back"/>
    <n v="40036162"/>
    <s v="ORLOF 3"/>
    <s v="Izzuddin"/>
    <x v="1"/>
    <n v="422"/>
    <n v="5988"/>
    <n v="59934"/>
    <n v="12"/>
    <n v="0"/>
    <n v="14"/>
    <n v="0"/>
    <n v="200"/>
    <n v="6000"/>
    <s v="YES"/>
    <m/>
    <n v="0"/>
    <s v="4479641002996000YES"/>
    <n v="1228"/>
    <x v="59"/>
    <n v="4.9833333333333334E-2"/>
  </r>
  <r>
    <x v="1220"/>
    <s v="200 Birr Back"/>
    <n v="40036162"/>
    <s v="ORLOF 3"/>
    <s v="Izzuddin"/>
    <x v="1"/>
    <n v="423"/>
    <n v="5972"/>
    <n v="65906"/>
    <n v="28"/>
    <n v="1"/>
    <n v="4"/>
    <n v="0"/>
    <n v="269"/>
    <n v="6000"/>
    <s v="YES"/>
    <m/>
    <n v="0"/>
    <s v="4479642143555996YES"/>
    <n v="1229"/>
    <x v="59"/>
    <n v="5.920613742494997E-2"/>
  </r>
  <r>
    <x v="1221"/>
    <s v="200 Birr Back"/>
    <n v="40036162"/>
    <s v="ORLOF 3"/>
    <s v="Izzuddin"/>
    <x v="1"/>
    <n v="424"/>
    <n v="6000"/>
    <n v="71906"/>
    <n v="0"/>
    <n v="2"/>
    <n v="12"/>
    <n v="0"/>
    <n v="276"/>
    <n v="6000"/>
    <s v="YES"/>
    <m/>
    <n v="0"/>
    <s v="44796422122005988YES"/>
    <n v="1230"/>
    <x v="59"/>
    <n v="3.3400133600534405E-2"/>
  </r>
  <r>
    <x v="1222"/>
    <s v="200 Birr Back"/>
    <n v="40036162"/>
    <s v="ORLOF 3"/>
    <s v="Izzuddin"/>
    <x v="1"/>
    <n v="425"/>
    <n v="5995"/>
    <n v="77901"/>
    <n v="5"/>
    <n v="0"/>
    <n v="29"/>
    <n v="0"/>
    <n v="305"/>
    <n v="6000"/>
    <s v="YES"/>
    <m/>
    <n v="0"/>
    <s v="44796423282695972YES"/>
    <n v="1231"/>
    <x v="59"/>
    <n v="4.5043536503683861E-2"/>
  </r>
  <r>
    <x v="1223"/>
    <s v="200 Birr Back"/>
    <n v="40036162"/>
    <s v="ORLOF 3"/>
    <s v="CHAI"/>
    <x v="0"/>
    <n v="426"/>
    <n v="5993"/>
    <n v="5993"/>
    <n v="7"/>
    <m/>
    <n v="2"/>
    <n v="0"/>
    <n v="218"/>
    <n v="6000"/>
    <s v="YES"/>
    <m/>
    <n v="0"/>
    <s v="4479642402766000YES"/>
    <n v="1232"/>
    <x v="59"/>
    <n v="4.5999999999999999E-2"/>
  </r>
  <r>
    <x v="1224"/>
    <s v="200 Birr Back"/>
    <n v="40036162"/>
    <s v="ORLOF 3"/>
    <s v="CHAI"/>
    <x v="0"/>
    <n v="427"/>
    <n v="5966"/>
    <n v="11959"/>
    <n v="34"/>
    <m/>
    <n v="5"/>
    <n v="0"/>
    <n v="467"/>
    <n v="6000"/>
    <s v="YES"/>
    <m/>
    <n v="0"/>
    <s v="4479642553055995YES"/>
    <n v="1233"/>
    <x v="59"/>
    <n v="5.0875729774812341E-2"/>
  </r>
  <r>
    <x v="1225"/>
    <s v="200 Birr Back"/>
    <n v="40036162"/>
    <s v="ORLOF 3"/>
    <s v="CHAI"/>
    <x v="0"/>
    <n v="428"/>
    <n v="5997"/>
    <n v="17956"/>
    <n v="3"/>
    <m/>
    <n v="7"/>
    <n v="0"/>
    <n v="411"/>
    <n v="6000"/>
    <s v="YES"/>
    <m/>
    <n v="0"/>
    <s v="4479742672185993YES"/>
    <n v="1234"/>
    <x v="60"/>
    <n v="3.6375771733689305E-2"/>
  </r>
  <r>
    <x v="1226"/>
    <s v="200 Birr Back"/>
    <n v="40036162"/>
    <s v="ORLOF 3"/>
    <s v="CHAI"/>
    <x v="0"/>
    <n v="429"/>
    <n v="5997"/>
    <n v="23953"/>
    <n v="3"/>
    <m/>
    <n v="34"/>
    <n v="0"/>
    <n v="215"/>
    <n v="6000"/>
    <s v="YES"/>
    <m/>
    <n v="0"/>
    <s v="44797427344675966YES"/>
    <n v="1235"/>
    <x v="60"/>
    <n v="7.82769024472008E-2"/>
  </r>
  <r>
    <x v="1227"/>
    <s v="200 Birr Back"/>
    <n v="40036162"/>
    <s v="ORLOF 3"/>
    <s v="CHAI"/>
    <x v="0"/>
    <n v="430"/>
    <n v="5999"/>
    <n v="29952"/>
    <n v="1"/>
    <m/>
    <n v="3"/>
    <n v="0"/>
    <n v="354"/>
    <n v="6000"/>
    <s v="YES"/>
    <m/>
    <n v="0"/>
    <s v="4479742834115997YES"/>
    <n v="1236"/>
    <x v="60"/>
    <n v="6.8534267133566779E-2"/>
  </r>
  <r>
    <x v="1228"/>
    <s v="200 Birr Back"/>
    <n v="40036162"/>
    <s v="ORLOF 3"/>
    <s v="CHAI"/>
    <x v="0"/>
    <n v="431"/>
    <n v="5993"/>
    <n v="35945"/>
    <n v="7"/>
    <m/>
    <n v="3"/>
    <n v="0"/>
    <n v="366"/>
    <n v="6000"/>
    <s v="YES"/>
    <m/>
    <n v="0"/>
    <s v="4479742932155997YES"/>
    <n v="1237"/>
    <x v="60"/>
    <n v="3.5851258962814742E-2"/>
  </r>
  <r>
    <x v="1229"/>
    <s v="200 Birr Back"/>
    <n v="40036162"/>
    <s v="ORLOF 3"/>
    <s v="CHAI"/>
    <x v="0"/>
    <n v="414"/>
    <n v="6000"/>
    <n v="41945"/>
    <n v="0"/>
    <m/>
    <n v="1"/>
    <n v="0"/>
    <n v="308"/>
    <n v="6000"/>
    <s v="YES"/>
    <m/>
    <n v="0"/>
    <s v="4479743013545999YES"/>
    <n v="1238"/>
    <x v="60"/>
    <n v="5.9009834972495415E-2"/>
  </r>
  <r>
    <x v="1230"/>
    <s v="200 Birr Back"/>
    <n v="40036162"/>
    <s v="ORLOF 3"/>
    <s v="CHAI"/>
    <x v="0"/>
    <n v="415"/>
    <n v="5997"/>
    <n v="47942"/>
    <n v="3"/>
    <m/>
    <n v="7"/>
    <n v="0"/>
    <n v="355"/>
    <n v="6000"/>
    <s v="YES"/>
    <m/>
    <n v="0"/>
    <s v="4479743173665993YES"/>
    <n v="1239"/>
    <x v="60"/>
    <n v="6.1071249791423324E-2"/>
  </r>
  <r>
    <x v="1231"/>
    <s v="200 Birr Back"/>
    <n v="40036162"/>
    <s v="ORLOF 3"/>
    <s v="CHAI"/>
    <x v="0"/>
    <n v="416"/>
    <n v="5991"/>
    <n v="53933"/>
    <n v="9"/>
    <m/>
    <n v="0"/>
    <n v="0"/>
    <n v="300"/>
    <n v="6000"/>
    <s v="YES"/>
    <m/>
    <n v="0"/>
    <s v="4479741403086000YES"/>
    <n v="1240"/>
    <x v="60"/>
    <n v="5.1333333333333335E-2"/>
  </r>
  <r>
    <x v="1232"/>
    <s v="200 Birr Back"/>
    <n v="40036162"/>
    <s v="ORLOF 3"/>
    <s v="CHAI"/>
    <x v="0"/>
    <n v="417"/>
    <n v="5998"/>
    <n v="59931"/>
    <n v="2"/>
    <m/>
    <n v="3"/>
    <n v="0"/>
    <n v="223"/>
    <n v="6000"/>
    <s v="YES"/>
    <m/>
    <n v="0"/>
    <s v="4479741533555997YES"/>
    <n v="1241"/>
    <x v="60"/>
    <n v="5.9196264799066201E-2"/>
  </r>
  <r>
    <x v="1233"/>
    <s v="200 Birr Back"/>
    <n v="40036162"/>
    <s v="ORLOF 3"/>
    <s v="CHAI"/>
    <x v="0"/>
    <n v="418"/>
    <n v="6000"/>
    <n v="65931"/>
    <n v="0"/>
    <m/>
    <n v="9"/>
    <n v="0"/>
    <n v="305"/>
    <n v="6000"/>
    <s v="YES"/>
    <m/>
    <n v="0"/>
    <s v="4479741693005991YES"/>
    <n v="1242"/>
    <x v="60"/>
    <n v="5.0075112669003503E-2"/>
  </r>
  <r>
    <x v="1234"/>
    <s v="200 Birr Back"/>
    <n v="40036162"/>
    <s v="ORLOF 3"/>
    <s v="CHAI"/>
    <x v="0"/>
    <n v="419"/>
    <n v="5998"/>
    <n v="71929"/>
    <n v="2"/>
    <n v="0"/>
    <n v="2"/>
    <n v="0"/>
    <n v="278"/>
    <n v="6000"/>
    <s v="YES"/>
    <m/>
    <n v="0"/>
    <s v="4479741722235998YES"/>
    <n v="1243"/>
    <x v="60"/>
    <n v="3.7179059686562189E-2"/>
  </r>
  <r>
    <x v="1235"/>
    <s v="200 Birr Back"/>
    <n v="40036162"/>
    <s v="ORLOF 3"/>
    <s v="Izzuddin"/>
    <x v="1"/>
    <n v="420"/>
    <n v="5919"/>
    <n v="5919"/>
    <n v="81"/>
    <n v="2"/>
    <n v="0"/>
    <n v="0"/>
    <n v="319"/>
    <n v="6000"/>
    <s v="YES"/>
    <m/>
    <n v="0"/>
    <s v="4479741803056000YES"/>
    <n v="1244"/>
    <x v="60"/>
    <n v="5.0833333333333335E-2"/>
  </r>
  <r>
    <x v="1236"/>
    <s v="200 Birr Back"/>
    <n v="40036162"/>
    <s v="ORLOF 3"/>
    <s v="Izzuddin"/>
    <x v="1"/>
    <n v="432"/>
    <n v="5994"/>
    <n v="11913"/>
    <n v="6"/>
    <n v="3"/>
    <n v="2"/>
    <n v="0"/>
    <n v="199"/>
    <n v="6000"/>
    <s v="YES"/>
    <s v="This column has been edited."/>
    <n v="0"/>
    <s v="4479741922785998YES"/>
    <n v="1245"/>
    <x v="60"/>
    <n v="4.6348782927642544E-2"/>
  </r>
  <r>
    <x v="1237"/>
    <s v="200 Birr Back"/>
    <n v="40036162"/>
    <s v="ORLOF 3"/>
    <s v="Izzuddin"/>
    <x v="1"/>
    <n v="433"/>
    <n v="5998"/>
    <n v="17911"/>
    <n v="2"/>
    <n v="0"/>
    <n v="83"/>
    <n v="0"/>
    <n v="278"/>
    <n v="6000"/>
    <s v="YES"/>
    <m/>
    <n v="0"/>
    <s v="44797420813195919YES"/>
    <n v="1246"/>
    <x v="60"/>
    <n v="5.3894238891704679E-2"/>
  </r>
  <r>
    <x v="1238"/>
    <s v="200 Birr Back"/>
    <n v="40036162"/>
    <s v="ORLOF 3"/>
    <s v="Izzuddin"/>
    <x v="1"/>
    <n v="434"/>
    <n v="5995"/>
    <n v="23906"/>
    <n v="5"/>
    <n v="0"/>
    <n v="9"/>
    <n v="0"/>
    <n v="344"/>
    <n v="6000"/>
    <s v="YES"/>
    <m/>
    <n v="0"/>
    <s v="4479743261995994YES"/>
    <n v="1247"/>
    <x v="60"/>
    <n v="3.3199866533199868E-2"/>
  </r>
  <r>
    <x v="1239"/>
    <s v="200 Birr Back"/>
    <n v="40036162"/>
    <s v="ORLOF 3"/>
    <s v="Izzuddin"/>
    <x v="1"/>
    <n v="435"/>
    <n v="5987"/>
    <n v="29893"/>
    <n v="13"/>
    <n v="0"/>
    <n v="2"/>
    <n v="0"/>
    <n v="440"/>
    <n v="6000"/>
    <s v="YES"/>
    <m/>
    <n v="0"/>
    <s v="4479743322785998YES"/>
    <n v="1248"/>
    <x v="60"/>
    <n v="4.6348782927642544E-2"/>
  </r>
  <r>
    <x v="1240"/>
    <s v="200 Birr Back"/>
    <n v="40036162"/>
    <s v="ORLOF 3"/>
    <s v="Izzuddin"/>
    <x v="1"/>
    <n v="436"/>
    <n v="5981"/>
    <n v="35874"/>
    <n v="19"/>
    <n v="0"/>
    <n v="5"/>
    <n v="0"/>
    <n v="774"/>
    <n v="6000"/>
    <s v="YES"/>
    <m/>
    <n v="0"/>
    <s v="4479743453445995YES"/>
    <n v="1249"/>
    <x v="60"/>
    <n v="5.7381150959132612E-2"/>
  </r>
  <r>
    <x v="1241"/>
    <s v="200 Birr Back"/>
    <n v="40036162"/>
    <s v="ORLOF 3"/>
    <s v="Izzuddin"/>
    <x v="1"/>
    <n v="437"/>
    <n v="5998"/>
    <n v="41872"/>
    <n v="2"/>
    <n v="0"/>
    <n v="13"/>
    <n v="0"/>
    <n v="496"/>
    <n v="6000"/>
    <s v="YES"/>
    <m/>
    <n v="0"/>
    <s v="44797435134405987YES"/>
    <n v="1250"/>
    <x v="60"/>
    <n v="7.3492567228996164E-2"/>
  </r>
  <r>
    <x v="1242"/>
    <s v="200 Birr Back"/>
    <n v="40036162"/>
    <s v="ORLOF 3"/>
    <s v="Izzuddin"/>
    <x v="1"/>
    <n v="438"/>
    <n v="5962"/>
    <n v="47834"/>
    <n v="38"/>
    <m/>
    <n v="19"/>
    <n v="0"/>
    <n v="286"/>
    <n v="6000"/>
    <s v="YES"/>
    <m/>
    <n v="0"/>
    <s v="44797436197745981YES"/>
    <n v="1251"/>
    <x v="60"/>
    <n v="0.12940979769269353"/>
  </r>
  <r>
    <x v="1243"/>
    <s v="200 Birr Back"/>
    <n v="40036162"/>
    <s v="ORLOF 3"/>
    <s v="Izzuddin"/>
    <x v="1"/>
    <n v="439"/>
    <n v="5999"/>
    <n v="53833"/>
    <n v="1"/>
    <n v="0"/>
    <n v="2"/>
    <n v="0"/>
    <n v="280"/>
    <n v="6000"/>
    <s v="YES"/>
    <m/>
    <n v="0"/>
    <s v="4479743724965998YES"/>
    <n v="1252"/>
    <x v="60"/>
    <n v="8.2694231410470151E-2"/>
  </r>
  <r>
    <x v="1244"/>
    <s v="200 Birr Back"/>
    <n v="40036162"/>
    <s v="ORLOF 3"/>
    <s v="Izzuddin"/>
    <x v="1"/>
    <n v="440"/>
    <n v="5993"/>
    <n v="59826"/>
    <n v="7"/>
    <n v="0"/>
    <n v="38"/>
    <n v="0"/>
    <n v="264"/>
    <n v="6000"/>
    <s v="YES"/>
    <m/>
    <n v="0"/>
    <s v="44797438382865962YES"/>
    <n v="1253"/>
    <x v="60"/>
    <n v="4.797047970479705E-2"/>
  </r>
  <r>
    <x v="1245"/>
    <s v="200 Birr Back"/>
    <n v="40036162"/>
    <s v="ORLOF 3"/>
    <s v="Izzuddin"/>
    <x v="1"/>
    <n v="441"/>
    <n v="5985"/>
    <n v="65811"/>
    <n v="15"/>
    <n v="0"/>
    <n v="1"/>
    <n v="0"/>
    <n v="440"/>
    <n v="6000"/>
    <s v="YES"/>
    <m/>
    <n v="0"/>
    <s v="4479743912805999YES"/>
    <n v="1254"/>
    <x v="60"/>
    <n v="4.6674445740956826E-2"/>
  </r>
  <r>
    <x v="1246"/>
    <s v="200 Birr Back"/>
    <n v="40036162"/>
    <s v="ORLOF 3"/>
    <s v="Izzuddin"/>
    <x v="1"/>
    <n v="442"/>
    <n v="5986"/>
    <n v="71797"/>
    <n v="14"/>
    <m/>
    <n v="7"/>
    <n v="0"/>
    <n v="-3752"/>
    <n v="6000"/>
    <s v="YES"/>
    <m/>
    <n v="0"/>
    <s v="4479744072645993YES"/>
    <n v="1255"/>
    <x v="60"/>
    <n v="4.4051393292174203E-2"/>
  </r>
  <r>
    <x v="1247"/>
    <s v="200 Birr Back"/>
    <n v="40036162"/>
    <s v="ORLOF 3"/>
    <s v="Chai C.K"/>
    <x v="0"/>
    <n v="443"/>
    <n v="5980"/>
    <n v="5980"/>
    <n v="20"/>
    <m/>
    <n v="15"/>
    <n v="0"/>
    <n v="716"/>
    <n v="6000"/>
    <s v="YES"/>
    <m/>
    <n v="0"/>
    <s v="44797441154405985YES"/>
    <n v="1256"/>
    <x v="60"/>
    <n v="7.3517126148705092E-2"/>
  </r>
  <r>
    <x v="1248"/>
    <s v="200 Birr Back"/>
    <n v="40036162"/>
    <s v="ORLOF 3"/>
    <s v="Chai C.K"/>
    <x v="0"/>
    <n v="444"/>
    <n v="5980"/>
    <n v="11960"/>
    <n v="20"/>
    <m/>
    <n v="14"/>
    <n v="0"/>
    <n v="287"/>
    <n v="6000"/>
    <s v="YES"/>
    <m/>
    <n v="0"/>
    <s v="4479844214-37525986YES"/>
    <n v="1257"/>
    <x v="61"/>
    <s v="-"/>
  </r>
  <r>
    <x v="1249"/>
    <s v="200 Birr Back"/>
    <n v="40036162"/>
    <s v="ORLOF 3"/>
    <s v="Chai C.K"/>
    <x v="0"/>
    <n v="445"/>
    <n v="5971"/>
    <n v="17931"/>
    <n v="29"/>
    <m/>
    <n v="20"/>
    <n v="0"/>
    <n v="269"/>
    <n v="6000"/>
    <s v="YES"/>
    <m/>
    <n v="0"/>
    <s v="44798443207165980YES"/>
    <n v="1258"/>
    <x v="61"/>
    <n v="0.1197324414715719"/>
  </r>
  <r>
    <x v="1250"/>
    <s v="200 Birr Back"/>
    <n v="40036162"/>
    <s v="ORLOF 3"/>
    <s v="Chai C.K"/>
    <x v="0"/>
    <n v="446"/>
    <n v="5995"/>
    <n v="23926"/>
    <n v="5"/>
    <m/>
    <n v="20"/>
    <n v="0"/>
    <n v="308"/>
    <n v="6000"/>
    <s v="YES"/>
    <m/>
    <n v="0"/>
    <s v="44798444202875980YES"/>
    <n v="1259"/>
    <x v="61"/>
    <n v="4.7993311036789298E-2"/>
  </r>
  <r>
    <x v="1251"/>
    <s v="200 Birr Back"/>
    <n v="40036162"/>
    <s v="ORLOF 3"/>
    <s v="Chai C.K"/>
    <x v="0"/>
    <n v="447"/>
    <n v="6000"/>
    <n v="29926"/>
    <n v="0"/>
    <m/>
    <n v="29"/>
    <n v="0"/>
    <n v="307"/>
    <n v="6000"/>
    <s v="YES"/>
    <m/>
    <n v="0"/>
    <s v="44798445292695971YES"/>
    <n v="1260"/>
    <x v="61"/>
    <n v="4.5051080221068497E-2"/>
  </r>
  <r>
    <x v="1252"/>
    <s v="200 Birr Back"/>
    <n v="40036162"/>
    <s v="ORLOF 3"/>
    <s v="Chai C.K"/>
    <x v="0"/>
    <n v="448"/>
    <n v="6000"/>
    <n v="35926"/>
    <n v="0"/>
    <m/>
    <n v="5"/>
    <n v="0"/>
    <n v="240"/>
    <n v="6000"/>
    <s v="YES"/>
    <m/>
    <n v="0"/>
    <s v="4479844653085995YES"/>
    <n v="1261"/>
    <x v="61"/>
    <n v="5.1376146788990829E-2"/>
  </r>
  <r>
    <x v="1253"/>
    <s v="200 Birr Back"/>
    <n v="40036162"/>
    <s v="ORLOF 3"/>
    <s v="Chai C.K"/>
    <x v="0"/>
    <n v="449"/>
    <n v="5999"/>
    <n v="41925"/>
    <n v="1"/>
    <m/>
    <n v="0"/>
    <n v="0"/>
    <n v="517"/>
    <n v="6000"/>
    <s v="YES"/>
    <m/>
    <n v="0"/>
    <s v="4479844703076000YES"/>
    <n v="1262"/>
    <x v="61"/>
    <n v="5.1166666666666666E-2"/>
  </r>
  <r>
    <x v="1254"/>
    <s v="200 Birr Back"/>
    <n v="40036162"/>
    <s v="ORLOF 3"/>
    <s v="Chai C.K"/>
    <x v="0"/>
    <n v="450"/>
    <n v="6000"/>
    <n v="47925"/>
    <n v="0"/>
    <m/>
    <n v="0"/>
    <n v="0"/>
    <n v="121"/>
    <n v="6000"/>
    <s v="YES"/>
    <m/>
    <n v="0"/>
    <s v="4479844802406000YES"/>
    <n v="1263"/>
    <x v="61"/>
    <n v="0.04"/>
  </r>
  <r>
    <x v="1255"/>
    <s v="200 Birr Back"/>
    <n v="40036162"/>
    <s v="ORLOF 3"/>
    <s v="Chai C.K"/>
    <x v="0"/>
    <n v="451"/>
    <n v="6000"/>
    <n v="53925"/>
    <n v="0"/>
    <m/>
    <n v="1"/>
    <n v="0"/>
    <n v="143"/>
    <n v="6000"/>
    <s v="YES"/>
    <m/>
    <n v="0"/>
    <s v="4479844915175999YES"/>
    <n v="1264"/>
    <x v="61"/>
    <n v="8.6181030171695289E-2"/>
  </r>
  <r>
    <x v="1256"/>
    <s v="200 Birr Back"/>
    <n v="40036162"/>
    <s v="ORLOF 3"/>
    <s v="Chai C.K"/>
    <x v="0"/>
    <n v="452"/>
    <n v="5998"/>
    <n v="59923"/>
    <n v="2"/>
    <m/>
    <n v="0"/>
    <n v="0"/>
    <n v="372"/>
    <n v="6000"/>
    <s v="YES"/>
    <m/>
    <n v="0"/>
    <s v="4479845001216000YES"/>
    <n v="1265"/>
    <x v="61"/>
    <n v="2.0166666666666666E-2"/>
  </r>
  <r>
    <x v="1257"/>
    <s v="200 Birr Back"/>
    <n v="40036162"/>
    <s v="ORLOF 3"/>
    <s v="Chai C.K"/>
    <x v="0"/>
    <n v="453"/>
    <n v="5987"/>
    <n v="65910"/>
    <n v="13"/>
    <m/>
    <n v="0"/>
    <n v="0"/>
    <n v="650"/>
    <n v="6000"/>
    <s v="YES"/>
    <m/>
    <n v="0"/>
    <s v="4479845101436000YES"/>
    <n v="1266"/>
    <x v="61"/>
    <n v="2.3833333333333335E-2"/>
  </r>
  <r>
    <x v="1258"/>
    <s v="200 Birr Back"/>
    <n v="40036162"/>
    <s v="ORLOF 3"/>
    <s v="Lasai"/>
    <x v="1"/>
    <n v="454"/>
    <n v="5982"/>
    <n v="5982"/>
    <n v="18"/>
    <n v="0"/>
    <n v="2"/>
    <n v="0"/>
    <n v="240"/>
    <n v="6000"/>
    <s v="YES"/>
    <m/>
    <n v="0"/>
    <s v="4479845223725998YES"/>
    <n v="1267"/>
    <x v="61"/>
    <n v="6.2020673557852617E-2"/>
  </r>
  <r>
    <x v="1259"/>
    <s v="200 Birr Back"/>
    <n v="40036162"/>
    <s v="ORLOF 3"/>
    <s v="Lasai"/>
    <x v="1"/>
    <n v="455"/>
    <n v="5995"/>
    <n v="11977"/>
    <n v="5"/>
    <n v="0"/>
    <n v="13"/>
    <n v="0"/>
    <n v="205"/>
    <n v="6000"/>
    <s v="YES"/>
    <m/>
    <n v="0"/>
    <s v="44798453136505987YES"/>
    <n v="1268"/>
    <x v="61"/>
    <n v="0.10856856522465341"/>
  </r>
  <r>
    <x v="1260"/>
    <s v="200 Birr Back"/>
    <n v="40036162"/>
    <s v="ORLOF 3"/>
    <s v="Lasai"/>
    <x v="1"/>
    <n v="456"/>
    <n v="5999"/>
    <n v="17976"/>
    <n v="1"/>
    <n v="0"/>
    <n v="18"/>
    <n v="0"/>
    <n v="264"/>
    <n v="6000"/>
    <s v="YES"/>
    <m/>
    <n v="0"/>
    <s v="44798454182405982YES"/>
    <n v="1269"/>
    <x v="61"/>
    <n v="4.0120361083249748E-2"/>
  </r>
  <r>
    <x v="1261"/>
    <s v="200 Birr Back"/>
    <n v="40036162"/>
    <s v="ORLOF 3"/>
    <s v="Lasai"/>
    <x v="1"/>
    <n v="457"/>
    <n v="5988"/>
    <n v="23964"/>
    <n v="12"/>
    <n v="0"/>
    <n v="5"/>
    <n v="0"/>
    <n v="394"/>
    <n v="6000"/>
    <s v="YES"/>
    <m/>
    <n v="0"/>
    <s v="4479845552055995YES"/>
    <n v="1270"/>
    <x v="61"/>
    <n v="3.4195162635529609E-2"/>
  </r>
  <r>
    <x v="1262"/>
    <s v="200 Birr Back"/>
    <n v="40036162"/>
    <s v="ORLOF 3"/>
    <s v="Lasai"/>
    <x v="1"/>
    <n v="458"/>
    <n v="5995"/>
    <n v="29959"/>
    <n v="5"/>
    <n v="0"/>
    <n v="1"/>
    <n v="0"/>
    <n v="348"/>
    <n v="6000"/>
    <s v="YES"/>
    <m/>
    <n v="0"/>
    <s v="4479845612645999YES"/>
    <n v="1271"/>
    <x v="61"/>
    <n v="4.4007334555759295E-2"/>
  </r>
  <r>
    <x v="1263"/>
    <s v="200 Birr Back"/>
    <n v="40036162"/>
    <s v="ORLOF 3"/>
    <s v="Lasai"/>
    <x v="1"/>
    <n v="459"/>
    <n v="5986"/>
    <n v="35945"/>
    <n v="14"/>
    <n v="0"/>
    <n v="12"/>
    <n v="0"/>
    <n v="321"/>
    <n v="6000"/>
    <s v="YES"/>
    <m/>
    <n v="0"/>
    <s v="44798457123945988YES"/>
    <n v="1272"/>
    <x v="61"/>
    <n v="6.5798263193052778E-2"/>
  </r>
  <r>
    <x v="1264"/>
    <s v="200 Birr Back"/>
    <n v="40036162"/>
    <s v="ORLOF 3"/>
    <s v="Lasai"/>
    <x v="1"/>
    <n v="462"/>
    <n v="5991"/>
    <n v="41936"/>
    <n v="9"/>
    <n v="0"/>
    <n v="5"/>
    <n v="0"/>
    <n v="404"/>
    <n v="6000"/>
    <s v="YES"/>
    <m/>
    <n v="0"/>
    <s v="4479845853485995YES"/>
    <n v="1273"/>
    <x v="61"/>
    <n v="5.8048373644703923E-2"/>
  </r>
  <r>
    <x v="1265"/>
    <s v="200 Birr Back"/>
    <n v="40036162"/>
    <s v="ORLOF 3"/>
    <s v="Lasai"/>
    <x v="1"/>
    <n v="463"/>
    <n v="5943"/>
    <n v="47879"/>
    <n v="57"/>
    <n v="0"/>
    <n v="14"/>
    <n v="0"/>
    <n v="655"/>
    <n v="6000"/>
    <s v="YES"/>
    <m/>
    <n v="0"/>
    <s v="44798459143215986YES"/>
    <n v="1274"/>
    <x v="61"/>
    <n v="5.3625125292348814E-2"/>
  </r>
  <r>
    <x v="1266"/>
    <s v="200 Birr Back"/>
    <n v="40036162"/>
    <s v="ORLOF 3"/>
    <s v="Lasai"/>
    <x v="1"/>
    <n v="464"/>
    <n v="5985"/>
    <n v="53864"/>
    <n v="15"/>
    <n v="0"/>
    <n v="9"/>
    <n v="0"/>
    <n v="445"/>
    <n v="6000"/>
    <s v="YES"/>
    <m/>
    <n v="0"/>
    <s v="4479846294045991YES"/>
    <n v="1275"/>
    <x v="61"/>
    <n v="6.7434485060924726E-2"/>
  </r>
  <r>
    <x v="1267"/>
    <s v="200 Birr Back"/>
    <n v="40036162"/>
    <s v="ORLOF 3"/>
    <s v="Lasai"/>
    <x v="1"/>
    <n v="465"/>
    <n v="5896"/>
    <n v="59760"/>
    <n v="104"/>
    <n v="0"/>
    <n v="57"/>
    <n v="0"/>
    <n v="421"/>
    <n v="6000"/>
    <s v="YES"/>
    <m/>
    <n v="0"/>
    <s v="44798463576555943YES"/>
    <n v="1276"/>
    <x v="61"/>
    <n v="0.11021369678613495"/>
  </r>
  <r>
    <x v="1268"/>
    <s v="200 Birr Back"/>
    <n v="40036162"/>
    <s v="ORLOF 3"/>
    <s v="Lasai"/>
    <x v="1"/>
    <n v="466"/>
    <n v="5989"/>
    <n v="65749"/>
    <n v="11"/>
    <n v="0"/>
    <n v="15"/>
    <n v="0"/>
    <n v="323"/>
    <n v="6000"/>
    <s v="YES"/>
    <m/>
    <n v="0"/>
    <s v="44798464154455985YES"/>
    <n v="1277"/>
    <x v="61"/>
    <n v="7.4352548036758559E-2"/>
  </r>
  <r>
    <x v="1269"/>
    <s v="200 Birr Back"/>
    <n v="40036162"/>
    <s v="ORLOF 3"/>
    <s v="Lasai"/>
    <x v="1"/>
    <n v="467"/>
    <n v="5998"/>
    <n v="71747"/>
    <n v="2"/>
    <n v="0"/>
    <n v="104"/>
    <n v="0"/>
    <n v="275"/>
    <n v="6000"/>
    <s v="YES"/>
    <m/>
    <n v="0"/>
    <s v="447984651044215896YES"/>
    <n v="1278"/>
    <x v="61"/>
    <n v="7.1404341926729981E-2"/>
  </r>
  <r>
    <x v="1270"/>
    <s v="200 Birr Back"/>
    <n v="40036162"/>
    <s v="ORLOF 3"/>
    <s v="Lasai"/>
    <x v="1"/>
    <n v="468"/>
    <n v="5955"/>
    <n v="77702"/>
    <n v="45"/>
    <n v="0"/>
    <n v="11"/>
    <n v="0"/>
    <n v="322"/>
    <n v="6000"/>
    <s v="YES"/>
    <m/>
    <n v="0"/>
    <s v="44798466113235989YES"/>
    <n v="1279"/>
    <x v="61"/>
    <n v="5.3932209049924865E-2"/>
  </r>
  <r>
    <x v="1271"/>
    <s v="200 Birr Back"/>
    <n v="40036162"/>
    <s v="ORLOF 3"/>
    <s v="CHAI"/>
    <x v="0"/>
    <n v="469"/>
    <n v="6000"/>
    <n v="6000"/>
    <n v="0"/>
    <m/>
    <n v="2"/>
    <n v="0"/>
    <n v="162"/>
    <n v="6000"/>
    <s v="YES"/>
    <m/>
    <n v="0"/>
    <s v="4479846722755998YES"/>
    <n v="1280"/>
    <x v="61"/>
    <n v="4.5848616205401801E-2"/>
  </r>
  <r>
    <x v="1272"/>
    <s v="200 Birr Back"/>
    <n v="40036162"/>
    <s v="ORLOF 3"/>
    <s v="CHAI"/>
    <x v="0"/>
    <n v="470"/>
    <n v="5995"/>
    <n v="11995"/>
    <n v="5"/>
    <m/>
    <n v="45"/>
    <n v="0"/>
    <n v="146"/>
    <n v="6000"/>
    <s v="YES"/>
    <m/>
    <n v="0"/>
    <s v="44798468453225955YES"/>
    <n v="1281"/>
    <x v="61"/>
    <n v="5.4072208228379513E-2"/>
  </r>
  <r>
    <x v="1273"/>
    <s v="200 Birr Back"/>
    <n v="40036162"/>
    <s v="ORLOF 3"/>
    <s v="CHAI"/>
    <x v="0"/>
    <n v="471"/>
    <n v="5992"/>
    <n v="17987"/>
    <n v="8"/>
    <m/>
    <n v="0"/>
    <n v="0"/>
    <n v="211"/>
    <n v="6000"/>
    <s v="YES"/>
    <m/>
    <n v="0"/>
    <s v="4479946901626000YES"/>
    <n v="1282"/>
    <x v="62"/>
    <n v="2.7E-2"/>
  </r>
  <r>
    <x v="1274"/>
    <s v="200 Birr Back"/>
    <n v="40036162"/>
    <s v="ORLOF 3"/>
    <s v="CHAI"/>
    <x v="0"/>
    <n v="472"/>
    <n v="5996"/>
    <n v="23983"/>
    <n v="4"/>
    <m/>
    <n v="5"/>
    <n v="0"/>
    <n v="262"/>
    <n v="6000"/>
    <s v="YES"/>
    <m/>
    <n v="0"/>
    <s v="4479947051465995YES"/>
    <n v="1283"/>
    <x v="62"/>
    <n v="2.4353628023352794E-2"/>
  </r>
  <r>
    <x v="1275"/>
    <s v="200 Birr Back"/>
    <n v="40036162"/>
    <s v="ORLOF 3"/>
    <s v="CHAI"/>
    <x v="0"/>
    <n v="473"/>
    <n v="5994"/>
    <n v="29977"/>
    <n v="6"/>
    <m/>
    <n v="8"/>
    <n v="0"/>
    <n v="320"/>
    <n v="6000"/>
    <s v="YES"/>
    <m/>
    <n v="0"/>
    <s v="4479947182115992YES"/>
    <n v="1284"/>
    <x v="62"/>
    <n v="3.521361815754339E-2"/>
  </r>
  <r>
    <x v="1276"/>
    <s v="200 Birr Back"/>
    <n v="40036162"/>
    <s v="ORLOF 3"/>
    <s v="CHAI"/>
    <x v="0"/>
    <n v="474"/>
    <n v="5982"/>
    <n v="35959"/>
    <n v="18"/>
    <m/>
    <n v="4"/>
    <n v="0"/>
    <n v="250"/>
    <n v="6000"/>
    <s v="YES"/>
    <m/>
    <n v="0"/>
    <s v="4479947242625996YES"/>
    <n v="1285"/>
    <x v="62"/>
    <n v="4.3695797198132089E-2"/>
  </r>
  <r>
    <x v="1277"/>
    <s v="200 Birr Back"/>
    <n v="40036162"/>
    <s v="ORLOF 3"/>
    <s v="CHAI"/>
    <x v="0"/>
    <n v="475"/>
    <n v="5997"/>
    <n v="41956"/>
    <n v="3"/>
    <m/>
    <n v="6"/>
    <n v="0"/>
    <n v="379"/>
    <n v="6000"/>
    <s v="YES"/>
    <m/>
    <n v="0"/>
    <s v="4479947363205994YES"/>
    <n v="1286"/>
    <x v="62"/>
    <n v="5.3386720053386717E-2"/>
  </r>
  <r>
    <x v="1278"/>
    <s v="200 Birr Back"/>
    <n v="40036162"/>
    <s v="ORLOF 3"/>
    <s v="CHAI"/>
    <x v="0"/>
    <n v="476"/>
    <n v="5992"/>
    <n v="47948"/>
    <n v="8"/>
    <m/>
    <n v="18"/>
    <n v="0"/>
    <n v="370"/>
    <n v="6000"/>
    <s v="YES"/>
    <m/>
    <n v="0"/>
    <s v="44799474182505982YES"/>
    <n v="1287"/>
    <x v="62"/>
    <n v="4.1792042795051824E-2"/>
  </r>
  <r>
    <x v="1279"/>
    <s v="200 Birr Back"/>
    <n v="40036162"/>
    <s v="ORLOF 3"/>
    <s v="CHAI"/>
    <x v="0"/>
    <n v="477"/>
    <n v="5994"/>
    <n v="53942"/>
    <n v="6"/>
    <m/>
    <n v="3"/>
    <n v="0"/>
    <n v="390"/>
    <n v="6000"/>
    <s v="YES"/>
    <m/>
    <n v="0"/>
    <s v="4479947533795997YES"/>
    <n v="1288"/>
    <x v="62"/>
    <n v="6.3198265799566444E-2"/>
  </r>
  <r>
    <x v="1280"/>
    <s v="200 Birr Back"/>
    <n v="40036162"/>
    <s v="ORLOF 3"/>
    <s v="CHAI"/>
    <x v="0"/>
    <n v="478"/>
    <n v="5997"/>
    <n v="59939"/>
    <n v="3"/>
    <m/>
    <n v="8"/>
    <n v="0"/>
    <n v="340"/>
    <n v="6000"/>
    <s v="YES"/>
    <m/>
    <n v="0"/>
    <s v="4479947683705992YES"/>
    <n v="1289"/>
    <x v="62"/>
    <n v="6.1748998664886513E-2"/>
  </r>
  <r>
    <x v="1281"/>
    <s v="200 Birr Back"/>
    <n v="40036162"/>
    <s v="ORLOF 3"/>
    <s v="Izzuddin"/>
    <x v="1"/>
    <n v="479"/>
    <n v="5992"/>
    <n v="5992"/>
    <n v="8"/>
    <m/>
    <n v="6"/>
    <n v="0"/>
    <n v="350"/>
    <n v="6000"/>
    <s v="YES"/>
    <m/>
    <n v="0"/>
    <s v="4479947763905994YES"/>
    <n v="1290"/>
    <x v="62"/>
    <n v="6.506506506506507E-2"/>
  </r>
  <r>
    <x v="1282"/>
    <s v="200 Birr Back"/>
    <n v="40036162"/>
    <s v="ORLOF 3"/>
    <s v="Izzuddin"/>
    <x v="1"/>
    <n v="480"/>
    <n v="5985"/>
    <n v="11977"/>
    <n v="15"/>
    <m/>
    <n v="3"/>
    <n v="0"/>
    <n v="260"/>
    <n v="6000"/>
    <s v="YES"/>
    <m/>
    <n v="0"/>
    <s v="4479947833405997YES"/>
    <n v="1291"/>
    <x v="62"/>
    <n v="5.6695014173753541E-2"/>
  </r>
  <r>
    <x v="1283"/>
    <s v="200 Birr Back"/>
    <n v="40036162"/>
    <s v="ORLOF 3"/>
    <s v="Izzuddin"/>
    <x v="1"/>
    <n v="481"/>
    <n v="5998"/>
    <n v="17975"/>
    <n v="2"/>
    <m/>
    <n v="8"/>
    <n v="0"/>
    <n v="236"/>
    <n v="6000"/>
    <s v="YES"/>
    <m/>
    <n v="0"/>
    <s v="4479947983505992YES"/>
    <n v="1292"/>
    <x v="62"/>
    <n v="5.8411214953271028E-2"/>
  </r>
  <r>
    <x v="1284"/>
    <s v="200 Birr Back"/>
    <n v="40036162"/>
    <s v="ORLOF 3"/>
    <s v="Izzuddin"/>
    <x v="1"/>
    <n v="482"/>
    <n v="5994"/>
    <n v="23969"/>
    <n v="6"/>
    <m/>
    <n v="15"/>
    <n v="0"/>
    <n v="311"/>
    <n v="6000"/>
    <s v="YES"/>
    <m/>
    <n v="0"/>
    <s v="44799480152605985YES"/>
    <n v="1293"/>
    <x v="62"/>
    <n v="4.3441938178780282E-2"/>
  </r>
  <r>
    <x v="1285"/>
    <s v="200 Birr Back"/>
    <n v="40036162"/>
    <s v="ORLOF 3"/>
    <s v="Izzuddin"/>
    <x v="1"/>
    <n v="483"/>
    <n v="5995"/>
    <n v="29964"/>
    <n v="5"/>
    <m/>
    <n v="2"/>
    <n v="0"/>
    <n v="339"/>
    <n v="6000"/>
    <s v="YES"/>
    <m/>
    <n v="0"/>
    <s v="4479948122365998YES"/>
    <n v="1294"/>
    <x v="62"/>
    <n v="3.9346448816272091E-2"/>
  </r>
  <r>
    <x v="1286"/>
    <s v="200 Birr Back"/>
    <n v="40036162"/>
    <s v="ORLOF 3"/>
    <s v="Izzuddin"/>
    <x v="1"/>
    <n v="484"/>
    <n v="5990"/>
    <n v="35954"/>
    <n v="10"/>
    <m/>
    <n v="6"/>
    <n v="0"/>
    <n v="304"/>
    <n v="6000"/>
    <s v="YES"/>
    <m/>
    <n v="0"/>
    <s v="4479948263115994YES"/>
    <n v="1295"/>
    <x v="62"/>
    <n v="5.1885218551885222E-2"/>
  </r>
  <r>
    <x v="1287"/>
    <s v="200 Birr Back"/>
    <n v="40036162"/>
    <s v="ORLOF 3"/>
    <s v="Izzuddin"/>
    <x v="0"/>
    <n v="485"/>
    <n v="5999"/>
    <n v="5999"/>
    <n v="1"/>
    <n v="0"/>
    <n v="5"/>
    <n v="0"/>
    <n v="591"/>
    <n v="6000"/>
    <s v="YES"/>
    <m/>
    <n v="0"/>
    <s v="4479948353395995YES"/>
    <n v="1296"/>
    <x v="62"/>
    <n v="5.6547122602168473E-2"/>
  </r>
  <r>
    <x v="1288"/>
    <s v="200 Birr Back"/>
    <n v="40036162"/>
    <s v="ORLOF 3"/>
    <s v="Izzuddin"/>
    <x v="0"/>
    <n v="486"/>
    <n v="5991"/>
    <n v="11990"/>
    <n v="9"/>
    <n v="3"/>
    <n v="10"/>
    <n v="0"/>
    <n v="429"/>
    <n v="6000"/>
    <s v="YES"/>
    <m/>
    <n v="0"/>
    <s v="44799484103045990YES"/>
    <n v="1297"/>
    <x v="62"/>
    <n v="5.0751252086811353E-2"/>
  </r>
  <r>
    <x v="1289"/>
    <s v="200 Birr Back"/>
    <n v="40036162"/>
    <s v="ORLOF 3"/>
    <s v="Izzuddin"/>
    <x v="0"/>
    <n v="487"/>
    <n v="5990"/>
    <n v="17980"/>
    <n v="10"/>
    <m/>
    <n v="1"/>
    <n v="0"/>
    <n v="379"/>
    <n v="6000"/>
    <s v="YES"/>
    <m/>
    <n v="0"/>
    <s v="4480248515915999YES"/>
    <n v="1298"/>
    <x v="63"/>
    <n v="9.8516419403233871E-2"/>
  </r>
  <r>
    <x v="1290"/>
    <s v="200 Birr Back"/>
    <n v="40036162"/>
    <s v="ORLOF 3"/>
    <s v="Izzuddin"/>
    <x v="0"/>
    <n v="488"/>
    <n v="5988"/>
    <n v="23968"/>
    <n v="12"/>
    <m/>
    <n v="12"/>
    <n v="0"/>
    <n v="251"/>
    <n v="6000"/>
    <s v="YES"/>
    <m/>
    <n v="0"/>
    <s v="4480248694295991YES"/>
    <n v="1299"/>
    <x v="63"/>
    <n v="7.1607411116675013E-2"/>
  </r>
  <r>
    <x v="1291"/>
    <s v="200 Birr Back"/>
    <n v="40036162"/>
    <s v="ORLOF 3"/>
    <s v="Izzuddin"/>
    <x v="0"/>
    <n v="489"/>
    <n v="5999"/>
    <n v="29967"/>
    <n v="1"/>
    <m/>
    <n v="10"/>
    <n v="0"/>
    <n v="200"/>
    <n v="6000"/>
    <s v="YES"/>
    <s v="This column has been edited."/>
    <n v="0"/>
    <s v="44802487103795990YES"/>
    <n v="1300"/>
    <x v="63"/>
    <n v="6.327212020033389E-2"/>
  </r>
  <r>
    <x v="1292"/>
    <s v="200 Birr Back"/>
    <n v="40036162"/>
    <s v="ORLOF 3"/>
    <s v="Izzuddin"/>
    <x v="0"/>
    <n v="490"/>
    <n v="5986"/>
    <n v="35953"/>
    <n v="14"/>
    <m/>
    <n v="12"/>
    <n v="0"/>
    <n v="230"/>
    <n v="6000"/>
    <s v="YES"/>
    <s v="This column has been edited."/>
    <n v="0"/>
    <s v="44802488122515988YES"/>
    <n v="1301"/>
    <x v="63"/>
    <n v="4.1917167668670673E-2"/>
  </r>
  <r>
    <x v="1293"/>
    <s v="200 Birr Back"/>
    <n v="40036162"/>
    <s v="ORLOF 3"/>
    <s v="Izzuddin"/>
    <x v="0"/>
    <n v="491"/>
    <n v="5989"/>
    <n v="41942"/>
    <n v="11"/>
    <m/>
    <n v="1"/>
    <n v="0"/>
    <n v="230"/>
    <n v="6000"/>
    <s v="YES"/>
    <m/>
    <n v="0"/>
    <s v="4480248912005999YES"/>
    <n v="1302"/>
    <x v="63"/>
    <n v="3.3338889814969158E-2"/>
  </r>
  <r>
    <x v="1294"/>
    <s v="200 Birr Back"/>
    <n v="40036162"/>
    <s v="ORLOF 3"/>
    <s v="Izzuddin"/>
    <x v="0"/>
    <n v="492"/>
    <n v="5994"/>
    <n v="47936"/>
    <n v="6"/>
    <m/>
    <n v="14"/>
    <n v="0"/>
    <n v="286"/>
    <n v="6000"/>
    <s v="YES"/>
    <m/>
    <n v="0"/>
    <s v="44802490142305986YES"/>
    <n v="1303"/>
    <x v="63"/>
    <n v="3.8422986969595722E-2"/>
  </r>
  <r>
    <x v="1295"/>
    <s v="200 Birr Back"/>
    <n v="40036162"/>
    <s v="ORLOF 3"/>
    <s v="Izzuddin"/>
    <x v="0"/>
    <n v="493"/>
    <n v="5998"/>
    <n v="53934"/>
    <n v="2"/>
    <m/>
    <n v="11"/>
    <n v="0"/>
    <n v="194"/>
    <n v="6000"/>
    <s v="YES"/>
    <m/>
    <n v="0"/>
    <s v="44802491112305989YES"/>
    <n v="1304"/>
    <x v="63"/>
    <n v="3.8403740190348971E-2"/>
  </r>
  <r>
    <x v="1296"/>
    <s v="200 Birr Back"/>
    <n v="40036162"/>
    <s v="ORLOF 3"/>
    <s v="Izzuddin"/>
    <x v="0"/>
    <n v="494"/>
    <n v="5997"/>
    <n v="59931"/>
    <n v="3"/>
    <m/>
    <n v="6"/>
    <n v="0"/>
    <n v="204"/>
    <n v="6000"/>
    <s v="YES"/>
    <m/>
    <n v="0"/>
    <s v="4480249262865994YES"/>
    <n v="1305"/>
    <x v="63"/>
    <n v="4.7714381047714381E-2"/>
  </r>
  <r>
    <x v="1297"/>
    <s v="200 Birr Back"/>
    <n v="40036162"/>
    <s v="ORLOF 3"/>
    <s v="Izzuddin"/>
    <x v="0"/>
    <n v="495"/>
    <n v="5983"/>
    <n v="65914"/>
    <n v="17"/>
    <m/>
    <n v="2"/>
    <n v="0"/>
    <n v="266"/>
    <n v="6000"/>
    <s v="YES"/>
    <m/>
    <n v="0"/>
    <s v="4480249321945998YES"/>
    <n v="1306"/>
    <x v="63"/>
    <n v="3.2344114704901637E-2"/>
  </r>
  <r>
    <x v="1298"/>
    <s v="200 Birr Back"/>
    <n v="40036162"/>
    <s v="ORLOF 3"/>
    <s v="Izzuddin"/>
    <x v="0"/>
    <n v="519"/>
    <n v="5959"/>
    <n v="71873"/>
    <n v="41"/>
    <m/>
    <n v="3"/>
    <n v="0"/>
    <n v="210"/>
    <n v="6000"/>
    <s v="YES"/>
    <m/>
    <n v="0"/>
    <s v="4480249432045997YES"/>
    <n v="1307"/>
    <x v="63"/>
    <n v="3.4017008504252128E-2"/>
  </r>
  <r>
    <x v="1299"/>
    <s v="200 Birr Back"/>
    <n v="40036162"/>
    <s v="ORLOF 3"/>
    <s v="Izzuddin"/>
    <x v="0"/>
    <n v="520"/>
    <n v="5975"/>
    <n v="77848"/>
    <n v="25"/>
    <m/>
    <n v="17"/>
    <n v="0"/>
    <n v="123"/>
    <n v="6000"/>
    <s v="YES"/>
    <m/>
    <n v="0"/>
    <s v="44802495172665983YES"/>
    <n v="1308"/>
    <x v="63"/>
    <n v="4.445930135383587E-2"/>
  </r>
  <r>
    <x v="1300"/>
    <s v="200 Birr Back"/>
    <n v="40036162"/>
    <s v="ORLOF 3"/>
    <s v="IZZAT"/>
    <x v="1"/>
    <n v="521"/>
    <n v="5998"/>
    <n v="5998"/>
    <n v="2"/>
    <m/>
    <n v="41"/>
    <n v="0"/>
    <n v="299"/>
    <n v="6000"/>
    <s v="YES"/>
    <m/>
    <n v="0"/>
    <s v="44802519412105959YES"/>
    <n v="1309"/>
    <x v="63"/>
    <n v="3.5240812216814903E-2"/>
  </r>
  <r>
    <x v="1301"/>
    <s v="200 Birr Back"/>
    <n v="40036162"/>
    <s v="ORLOF 3"/>
    <s v="IZZAT"/>
    <x v="1"/>
    <n v="522"/>
    <n v="5944"/>
    <n v="11942"/>
    <n v="56"/>
    <m/>
    <n v="25"/>
    <n v="0"/>
    <n v="496"/>
    <n v="6000"/>
    <s v="YES"/>
    <m/>
    <n v="0"/>
    <s v="44802520251235975YES"/>
    <n v="1310"/>
    <x v="63"/>
    <n v="2.0585774058577404E-2"/>
  </r>
  <r>
    <x v="1302"/>
    <s v="200 Birr Back"/>
    <n v="40036162"/>
    <s v="ORLOF 3"/>
    <s v="IZZAT"/>
    <x v="1"/>
    <n v="523"/>
    <n v="5993"/>
    <n v="17935"/>
    <n v="7"/>
    <m/>
    <n v="2"/>
    <n v="0"/>
    <n v="299"/>
    <n v="6000"/>
    <s v="YES"/>
    <m/>
    <n v="0"/>
    <s v="4480252122995998YES"/>
    <n v="1311"/>
    <x v="63"/>
    <n v="4.9849949983327778E-2"/>
  </r>
  <r>
    <x v="1303"/>
    <s v="200 Birr Back"/>
    <n v="40036162"/>
    <s v="ORLOF 3"/>
    <s v="IZZAT"/>
    <x v="1"/>
    <n v="524"/>
    <n v="5977"/>
    <n v="23912"/>
    <n v="23"/>
    <m/>
    <n v="56"/>
    <n v="0"/>
    <n v="302"/>
    <n v="6000"/>
    <s v="YES"/>
    <m/>
    <n v="0"/>
    <s v="44802522564965944YES"/>
    <n v="1312"/>
    <x v="63"/>
    <n v="8.3445491251682366E-2"/>
  </r>
  <r>
    <x v="1304"/>
    <s v="200 Birr Back"/>
    <n v="40036162"/>
    <s v="ORLOF 3"/>
    <s v="IZZAT"/>
    <x v="1"/>
    <n v="525"/>
    <n v="5992"/>
    <n v="29904"/>
    <n v="8"/>
    <m/>
    <n v="7"/>
    <n v="0"/>
    <n v="420"/>
    <n v="6000"/>
    <s v="YES"/>
    <m/>
    <n v="0"/>
    <s v="4480252372995993YES"/>
    <n v="1313"/>
    <x v="63"/>
    <n v="4.9891540130151846E-2"/>
  </r>
  <r>
    <x v="1305"/>
    <s v="200 Birr Back"/>
    <n v="40036162"/>
    <s v="ORLOF 3"/>
    <s v="IZZAT"/>
    <x v="1"/>
    <n v="526"/>
    <n v="5997"/>
    <n v="35901"/>
    <n v="3"/>
    <m/>
    <n v="23"/>
    <n v="0"/>
    <n v="322"/>
    <n v="6000"/>
    <s v="YES"/>
    <m/>
    <n v="0"/>
    <s v="44802524233025977YES"/>
    <n v="1314"/>
    <x v="63"/>
    <n v="5.0527020244269701E-2"/>
  </r>
  <r>
    <x v="1306"/>
    <s v="200 Birr Back"/>
    <n v="40036162"/>
    <s v="ORLOF 3"/>
    <s v="IZZAT"/>
    <x v="1"/>
    <n v="496"/>
    <n v="5993"/>
    <n v="41894"/>
    <n v="7"/>
    <m/>
    <n v="8"/>
    <n v="0"/>
    <n v="432"/>
    <n v="6000"/>
    <s v="YES"/>
    <m/>
    <n v="0"/>
    <s v="4480252584205992YES"/>
    <n v="1315"/>
    <x v="63"/>
    <n v="7.0093457943925228E-2"/>
  </r>
  <r>
    <x v="1307"/>
    <s v="200 Birr Back"/>
    <n v="40036162"/>
    <s v="ORLOF 3"/>
    <s v="IZZAT"/>
    <x v="1"/>
    <n v="497"/>
    <n v="5996"/>
    <n v="47890"/>
    <n v="4"/>
    <m/>
    <n v="3"/>
    <n v="0"/>
    <n v="449"/>
    <n v="6000"/>
    <s v="YES"/>
    <m/>
    <n v="0"/>
    <s v="4480252633225997YES"/>
    <n v="1316"/>
    <x v="63"/>
    <n v="5.3693513423378358E-2"/>
  </r>
  <r>
    <x v="1308"/>
    <s v="200 Birr Back"/>
    <n v="40036162"/>
    <s v="ORLOF 3"/>
    <s v="IZZAT"/>
    <x v="1"/>
    <n v="531"/>
    <n v="5998"/>
    <n v="53888"/>
    <n v="2"/>
    <m/>
    <n v="7"/>
    <n v="0"/>
    <n v="661"/>
    <n v="6000"/>
    <s v="YES"/>
    <m/>
    <n v="0"/>
    <s v="4480249674325993YES"/>
    <n v="1317"/>
    <x v="63"/>
    <n v="7.208409811446688E-2"/>
  </r>
  <r>
    <x v="1309"/>
    <s v="200 Birr Back"/>
    <n v="40036162"/>
    <s v="ORLOF 3"/>
    <s v="IZZAT"/>
    <x v="1"/>
    <n v="532"/>
    <n v="5994"/>
    <n v="59882"/>
    <n v="6"/>
    <m/>
    <n v="4"/>
    <n v="0"/>
    <n v="521"/>
    <n v="6000"/>
    <s v="YES"/>
    <m/>
    <n v="0"/>
    <s v="4480249744495996YES"/>
    <n v="1318"/>
    <x v="63"/>
    <n v="7.4883255503669116E-2"/>
  </r>
  <r>
    <x v="1310"/>
    <s v="200 Birr Back"/>
    <n v="40036162"/>
    <s v="ORLOF 3"/>
    <s v="IZZAT"/>
    <x v="1"/>
    <n v="533"/>
    <n v="5979"/>
    <n v="65861"/>
    <n v="21"/>
    <m/>
    <n v="2"/>
    <n v="0"/>
    <n v="589"/>
    <n v="6000"/>
    <s v="YES"/>
    <m/>
    <n v="0"/>
    <s v="4480253126615998YES"/>
    <n v="1319"/>
    <x v="63"/>
    <n v="0.11020340113371124"/>
  </r>
  <r>
    <x v="1311"/>
    <s v="200 Birr Back"/>
    <n v="40036162"/>
    <s v="ORLOF 3"/>
    <s v="IZZAT"/>
    <x v="1"/>
    <n v="534"/>
    <n v="5957"/>
    <n v="71818"/>
    <n v="43"/>
    <n v="0"/>
    <n v="6"/>
    <n v="0"/>
    <n v="900"/>
    <n v="6000"/>
    <s v="YES"/>
    <m/>
    <n v="0"/>
    <s v="4480253265215994YES"/>
    <n v="1320"/>
    <x v="63"/>
    <n v="8.6920253586920251E-2"/>
  </r>
  <r>
    <x v="1312"/>
    <s v="200 Birr Back"/>
    <n v="40036162"/>
    <s v="ORLOF 3"/>
    <s v="Izzuddin"/>
    <x v="0"/>
    <n v="535"/>
    <n v="5991"/>
    <n v="5991"/>
    <n v="9"/>
    <n v="0"/>
    <n v="21"/>
    <n v="0"/>
    <n v="645"/>
    <n v="6000"/>
    <s v="YES"/>
    <m/>
    <n v="0"/>
    <s v="44802533215895979YES"/>
    <n v="1321"/>
    <x v="63"/>
    <n v="9.8511456765345382E-2"/>
  </r>
  <r>
    <x v="1313"/>
    <s v="200 Birr Back"/>
    <n v="40036162"/>
    <s v="ORLOF 3"/>
    <s v="Izzuddin"/>
    <x v="0"/>
    <n v="536"/>
    <n v="6000"/>
    <n v="11991"/>
    <n v="0"/>
    <n v="0"/>
    <n v="43"/>
    <n v="0"/>
    <n v="384"/>
    <n v="6000"/>
    <s v="YES"/>
    <m/>
    <n v="0"/>
    <s v="44803534439005957YES"/>
    <n v="1322"/>
    <x v="64"/>
    <n v="0.15108275977841196"/>
  </r>
  <r>
    <x v="1314"/>
    <s v="200 Birr Back"/>
    <n v="40036162"/>
    <s v="ORLOF 3"/>
    <s v="Izzuddin"/>
    <x v="0"/>
    <n v="527"/>
    <n v="5990"/>
    <n v="17981"/>
    <n v="10"/>
    <n v="0"/>
    <n v="9"/>
    <n v="0"/>
    <n v="259"/>
    <n v="6000"/>
    <s v="YES"/>
    <m/>
    <n v="0"/>
    <s v="4480353596455991YES"/>
    <n v="1323"/>
    <x v="64"/>
    <n v="0.10766149223835754"/>
  </r>
  <r>
    <x v="1315"/>
    <s v="200 Birr Back"/>
    <n v="40036162"/>
    <s v="ORLOF 3"/>
    <s v="Izzuddin"/>
    <x v="0"/>
    <n v="528"/>
    <n v="5968"/>
    <n v="23949"/>
    <n v="32"/>
    <n v="0"/>
    <n v="0"/>
    <n v="0"/>
    <n v="289"/>
    <n v="6000"/>
    <s v="YES"/>
    <m/>
    <n v="0"/>
    <s v="4480353603846000YES"/>
    <n v="1324"/>
    <x v="64"/>
    <n v="6.4000000000000001E-2"/>
  </r>
  <r>
    <x v="1316"/>
    <s v="200 Birr Back"/>
    <n v="40036162"/>
    <s v="ORLOF 3"/>
    <s v="Izzuddin"/>
    <x v="0"/>
    <n v="529"/>
    <n v="5989"/>
    <n v="29938"/>
    <n v="11"/>
    <n v="0"/>
    <n v="10"/>
    <n v="0"/>
    <n v="227"/>
    <n v="6000"/>
    <s v="YES"/>
    <m/>
    <n v="0"/>
    <s v="44803527102595990YES"/>
    <n v="1325"/>
    <x v="64"/>
    <n v="4.3238731218697833E-2"/>
  </r>
  <r>
    <x v="1317"/>
    <s v="200 Birr Back"/>
    <n v="40036162"/>
    <s v="ORLOF 3"/>
    <s v="Izzuddin"/>
    <x v="0"/>
    <n v="530"/>
    <n v="5999"/>
    <n v="35937"/>
    <n v="1"/>
    <n v="0"/>
    <n v="32"/>
    <n v="0"/>
    <n v="184"/>
    <n v="6000"/>
    <s v="YES"/>
    <m/>
    <n v="0"/>
    <s v="44803528322895968YES"/>
    <n v="1326"/>
    <x v="64"/>
    <n v="4.8424932975871311E-2"/>
  </r>
  <r>
    <x v="1318"/>
    <s v="200 Birr Back"/>
    <n v="40036162"/>
    <s v="ORLOF 3"/>
    <s v="Izzuddin"/>
    <x v="0"/>
    <n v="537"/>
    <n v="5980"/>
    <n v="41917"/>
    <n v="20"/>
    <n v="0"/>
    <n v="11"/>
    <n v="0"/>
    <n v="177"/>
    <n v="6000"/>
    <s v="YES"/>
    <m/>
    <n v="0"/>
    <s v="44803529112275989YES"/>
    <n v="1327"/>
    <x v="64"/>
    <n v="3.7902821840040075E-2"/>
  </r>
  <r>
    <x v="1319"/>
    <s v="200 Birr Back"/>
    <n v="40036162"/>
    <s v="ORLOF 3"/>
    <s v="Izzuddin"/>
    <x v="0"/>
    <n v="538"/>
    <n v="5996"/>
    <n v="47913"/>
    <n v="4"/>
    <n v="1"/>
    <n v="1"/>
    <n v="0"/>
    <n v="251"/>
    <n v="6000"/>
    <s v="YES"/>
    <m/>
    <n v="0"/>
    <s v="4480353011845999YES"/>
    <n v="1328"/>
    <x v="64"/>
    <n v="3.0671778629771627E-2"/>
  </r>
  <r>
    <x v="1320"/>
    <s v="200 Birr Back"/>
    <n v="40036162"/>
    <s v="ORLOF 3"/>
    <s v="Izzuddin"/>
    <x v="0"/>
    <n v="539"/>
    <n v="5988"/>
    <n v="53901"/>
    <n v="12"/>
    <n v="0"/>
    <n v="20"/>
    <n v="0"/>
    <n v="302"/>
    <n v="6000"/>
    <s v="YES"/>
    <m/>
    <n v="0"/>
    <s v="44803537201775980YES"/>
    <n v="1329"/>
    <x v="64"/>
    <n v="2.9598662207357858E-2"/>
  </r>
  <r>
    <x v="1321"/>
    <s v="200 Birr Back"/>
    <n v="40036162"/>
    <s v="ORLOF 3"/>
    <s v="Izzuddin"/>
    <x v="0"/>
    <n v="540"/>
    <n v="5984"/>
    <n v="59885"/>
    <n v="16"/>
    <n v="0"/>
    <n v="5"/>
    <n v="0"/>
    <n v="300"/>
    <n v="6000"/>
    <s v="YES"/>
    <m/>
    <n v="0"/>
    <s v="4480353842515996YES"/>
    <n v="1330"/>
    <x v="64"/>
    <n v="4.1861240827218142E-2"/>
  </r>
  <r>
    <x v="1322"/>
    <s v="200 Birr Back"/>
    <n v="40036162"/>
    <s v="ORLOF 3"/>
    <s v="Izzuddin"/>
    <x v="0"/>
    <n v="580"/>
    <n v="5972"/>
    <n v="65857"/>
    <n v="28"/>
    <n v="0"/>
    <n v="12"/>
    <n v="0"/>
    <n v="392"/>
    <n v="6000"/>
    <s v="YES"/>
    <m/>
    <n v="0"/>
    <s v="44803539123025988YES"/>
    <n v="1331"/>
    <x v="64"/>
    <n v="5.0434201736806947E-2"/>
  </r>
  <r>
    <x v="1323"/>
    <s v="200 Birr Back"/>
    <n v="40036162"/>
    <s v="ORLOF 3"/>
    <s v="IZZAT"/>
    <x v="1"/>
    <n v="581"/>
    <n v="5984"/>
    <n v="5984"/>
    <n v="16"/>
    <m/>
    <n v="16"/>
    <n v="0"/>
    <n v="390"/>
    <n v="6000"/>
    <s v="YES"/>
    <m/>
    <n v="0"/>
    <s v="44803540163005984YES"/>
    <n v="1332"/>
    <x v="64"/>
    <n v="5.0133689839572192E-2"/>
  </r>
  <r>
    <x v="1324"/>
    <s v="200 Birr Back"/>
    <n v="40036162"/>
    <s v="ORLOF 3"/>
    <s v="IZZAT"/>
    <x v="1"/>
    <n v="582"/>
    <n v="5993"/>
    <n v="11977"/>
    <n v="7"/>
    <m/>
    <n v="28"/>
    <n v="0"/>
    <n v="190"/>
    <n v="6000"/>
    <s v="YES"/>
    <m/>
    <n v="0"/>
    <s v="44803580283925972YES"/>
    <n v="1333"/>
    <x v="64"/>
    <n v="6.5639651707970523E-2"/>
  </r>
  <r>
    <x v="1325"/>
    <s v="200 Birr Back"/>
    <n v="40036162"/>
    <s v="ORLOF 3"/>
    <s v="IZZAT"/>
    <x v="1"/>
    <n v="583"/>
    <n v="5996"/>
    <n v="17973"/>
    <n v="4"/>
    <m/>
    <n v="16"/>
    <n v="0"/>
    <n v="275"/>
    <n v="6000"/>
    <s v="YES"/>
    <m/>
    <n v="0"/>
    <s v="44803581163905984YES"/>
    <n v="1334"/>
    <x v="64"/>
    <n v="6.5173796791443847E-2"/>
  </r>
  <r>
    <x v="1326"/>
    <s v="200 Birr Back"/>
    <n v="40036162"/>
    <s v="ORLOF 3"/>
    <s v="IZZAT"/>
    <x v="1"/>
    <n v="584"/>
    <n v="5993"/>
    <n v="23966"/>
    <n v="7"/>
    <m/>
    <n v="7"/>
    <n v="0"/>
    <n v="460"/>
    <n v="6000"/>
    <s v="YES"/>
    <m/>
    <n v="0"/>
    <s v="4480358271905993YES"/>
    <n v="1335"/>
    <x v="64"/>
    <n v="3.1703654263307193E-2"/>
  </r>
  <r>
    <x v="1327"/>
    <s v="200 Birr Back"/>
    <n v="40036162"/>
    <s v="ORLOF 3"/>
    <s v="IZZAT"/>
    <x v="1"/>
    <n v="585"/>
    <n v="5992"/>
    <n v="29958"/>
    <n v="8"/>
    <m/>
    <n v="4"/>
    <n v="0"/>
    <n v="365"/>
    <n v="6000"/>
    <s v="YES"/>
    <m/>
    <n v="0"/>
    <s v="4480358342755996YES"/>
    <n v="1336"/>
    <x v="64"/>
    <n v="4.5863909272848565E-2"/>
  </r>
  <r>
    <x v="1328"/>
    <s v="200 Birr Back"/>
    <n v="40036162"/>
    <s v="ORLOF 3"/>
    <s v="IZZAT"/>
    <x v="1"/>
    <n v="586"/>
    <n v="5998"/>
    <n v="35956"/>
    <n v="2"/>
    <m/>
    <n v="7"/>
    <n v="0"/>
    <n v="319"/>
    <n v="6000"/>
    <s v="YES"/>
    <m/>
    <n v="0"/>
    <s v="4480358474605993YES"/>
    <n v="1337"/>
    <x v="64"/>
    <n v="7.6756215584848991E-2"/>
  </r>
  <r>
    <x v="1329"/>
    <s v="200 Birr Back"/>
    <n v="40036162"/>
    <s v="ORLOF 3"/>
    <s v="IZZAT"/>
    <x v="1"/>
    <n v="587"/>
    <n v="5988"/>
    <n v="41944"/>
    <n v="12"/>
    <m/>
    <n v="8"/>
    <n v="0"/>
    <n v="391"/>
    <n v="6000"/>
    <s v="YES"/>
    <m/>
    <n v="0"/>
    <s v="4480358583655992YES"/>
    <n v="1338"/>
    <x v="64"/>
    <n v="6.0914552736982645E-2"/>
  </r>
  <r>
    <x v="1330"/>
    <s v="200 Birr Back"/>
    <n v="40036162"/>
    <s v="ORLOF 3"/>
    <s v="IZZAT"/>
    <x v="1"/>
    <n v="588"/>
    <n v="5992"/>
    <n v="47936"/>
    <n v="8"/>
    <m/>
    <n v="2"/>
    <n v="0"/>
    <n v="453"/>
    <n v="6000"/>
    <s v="YES"/>
    <m/>
    <n v="0"/>
    <s v="4480358623195998YES"/>
    <n v="1339"/>
    <x v="64"/>
    <n v="5.3184394798266088E-2"/>
  </r>
  <r>
    <x v="1331"/>
    <s v="200 Birr Back"/>
    <n v="40036162"/>
    <s v="ORLOF 3"/>
    <s v="IZZAT"/>
    <x v="1"/>
    <n v="589"/>
    <n v="5992"/>
    <n v="53928"/>
    <n v="8"/>
    <m/>
    <n v="12"/>
    <n v="0"/>
    <n v="202"/>
    <n v="6000"/>
    <s v="YES"/>
    <m/>
    <n v="0"/>
    <s v="44803587123915988YES"/>
    <n v="1340"/>
    <x v="64"/>
    <n v="6.5297261189044761E-2"/>
  </r>
  <r>
    <x v="1332"/>
    <s v="200 Birr Back"/>
    <n v="40036162"/>
    <s v="ORLOF 3"/>
    <s v="Izzuddin"/>
    <x v="0"/>
    <n v="591"/>
    <n v="6000"/>
    <n v="6000"/>
    <n v="0"/>
    <m/>
    <n v="8"/>
    <n v="0"/>
    <n v="139"/>
    <n v="6000"/>
    <s v="YES"/>
    <s v="This column has been edited."/>
    <n v="0"/>
    <s v="4480358884535992YES"/>
    <n v="1341"/>
    <x v="64"/>
    <n v="7.5600801068090792E-2"/>
  </r>
  <r>
    <x v="1333"/>
    <s v="200 Birr Back"/>
    <n v="40036162"/>
    <s v="ORLOF 3"/>
    <s v="Izzuddin"/>
    <x v="0"/>
    <n v="592"/>
    <n v="6000"/>
    <n v="12000"/>
    <n v="0"/>
    <m/>
    <n v="8"/>
    <n v="0"/>
    <n v="121"/>
    <n v="6000"/>
    <s v="YES"/>
    <m/>
    <n v="0"/>
    <s v="4480358982025992YES"/>
    <n v="1342"/>
    <x v="64"/>
    <n v="3.3711615487316424E-2"/>
  </r>
  <r>
    <x v="1334"/>
    <s v="200 Birr Back"/>
    <n v="40036162"/>
    <s v="ORLOF 3"/>
    <s v="Izzuddin"/>
    <x v="0"/>
    <n v="593"/>
    <n v="6000"/>
    <n v="18000"/>
    <n v="0"/>
    <m/>
    <n v="0"/>
    <n v="0"/>
    <n v="175"/>
    <n v="6000"/>
    <s v="YES"/>
    <m/>
    <n v="0"/>
    <s v="4480459101396000YES"/>
    <n v="1343"/>
    <x v="65"/>
    <n v="2.3166666666666665E-2"/>
  </r>
  <r>
    <x v="1335"/>
    <s v="200 Birr Back"/>
    <n v="40036162"/>
    <s v="ORLOF 3"/>
    <s v="Izzuddin"/>
    <x v="0"/>
    <n v="594"/>
    <n v="5989"/>
    <n v="23989"/>
    <n v="11"/>
    <m/>
    <n v="0"/>
    <n v="0"/>
    <n v="0"/>
    <n v="6000"/>
    <s v="YES"/>
    <m/>
    <n v="0"/>
    <s v="4480459201216000YES"/>
    <n v="1344"/>
    <x v="65"/>
    <n v="2.0166666666666666E-2"/>
  </r>
  <r>
    <x v="1336"/>
    <s v="200 Birr Back"/>
    <n v="40036162"/>
    <s v="ORLOF 3"/>
    <s v="Izzuddin"/>
    <x v="0"/>
    <n v="595"/>
    <n v="5997"/>
    <n v="29986"/>
    <n v="3"/>
    <m/>
    <n v="0"/>
    <n v="0"/>
    <n v="265"/>
    <n v="6000"/>
    <s v="YES"/>
    <m/>
    <n v="0"/>
    <s v="4480459301756000YES"/>
    <n v="1345"/>
    <x v="65"/>
    <n v="2.9166666666666667E-2"/>
  </r>
  <r>
    <x v="1337"/>
    <s v="200 Birr Back"/>
    <n v="40036162"/>
    <s v="ORLOF 3"/>
    <s v="Izzuddin"/>
    <x v="0"/>
    <n v="596"/>
    <n v="5985"/>
    <n v="35971"/>
    <n v="15"/>
    <m/>
    <n v="11"/>
    <n v="0"/>
    <n v="457"/>
    <n v="6000"/>
    <s v="YES"/>
    <m/>
    <n v="0"/>
    <s v="448045941105989YES"/>
    <n v="1346"/>
    <x v="65"/>
    <n v="0"/>
  </r>
  <r>
    <x v="1338"/>
    <s v="200 Birr Back"/>
    <n v="40036162"/>
    <s v="ORLOF 3"/>
    <s v="Izzuddin"/>
    <x v="0"/>
    <n v="597"/>
    <n v="5985"/>
    <n v="41956"/>
    <n v="15"/>
    <m/>
    <n v="3"/>
    <n v="0"/>
    <n v="263"/>
    <n v="6000"/>
    <s v="YES"/>
    <m/>
    <n v="0"/>
    <s v="4480459532655997YES"/>
    <n v="1347"/>
    <x v="65"/>
    <n v="4.4188761047190259E-2"/>
  </r>
  <r>
    <x v="1339"/>
    <s v="200 Birr Back"/>
    <n v="40036162"/>
    <s v="ORLOF 3"/>
    <s v="Izzuddin"/>
    <x v="0"/>
    <n v="598"/>
    <n v="5990"/>
    <n v="47946"/>
    <n v="10"/>
    <m/>
    <n v="15"/>
    <n v="0"/>
    <n v="260"/>
    <n v="6000"/>
    <s v="YES"/>
    <m/>
    <n v="0"/>
    <s v="44804596154575985YES"/>
    <n v="1348"/>
    <x v="65"/>
    <n v="7.6357560568086888E-2"/>
  </r>
  <r>
    <x v="1340"/>
    <s v="200 Birr Back"/>
    <n v="40036162"/>
    <s v="ORLOF 3"/>
    <s v="Chai C.K"/>
    <x v="1"/>
    <n v="599"/>
    <n v="5990"/>
    <n v="5990"/>
    <n v="10"/>
    <m/>
    <n v="15"/>
    <n v="0"/>
    <n v="300"/>
    <n v="6000"/>
    <s v="YES"/>
    <m/>
    <n v="0"/>
    <s v="44804597152635985YES"/>
    <n v="1349"/>
    <x v="65"/>
    <n v="4.3943191311612367E-2"/>
  </r>
  <r>
    <x v="1341"/>
    <s v="200 Birr Back"/>
    <n v="40036162"/>
    <s v="ORLOF 3"/>
    <s v="Chai C.K"/>
    <x v="1"/>
    <n v="600"/>
    <n v="5998"/>
    <n v="11988"/>
    <n v="2"/>
    <m/>
    <n v="10"/>
    <n v="0"/>
    <n v="293"/>
    <n v="6000"/>
    <s v="YES"/>
    <m/>
    <n v="0"/>
    <s v="44804598102605990YES"/>
    <n v="1350"/>
    <x v="65"/>
    <n v="4.340567612687813E-2"/>
  </r>
  <r>
    <x v="1342"/>
    <s v="200 Birr Back"/>
    <n v="40036162"/>
    <s v="ORLOF 3"/>
    <s v="Chai C.K"/>
    <x v="1"/>
    <n v="601"/>
    <n v="5994"/>
    <n v="17982"/>
    <n v="6"/>
    <m/>
    <n v="10"/>
    <n v="0"/>
    <n v="308"/>
    <n v="6000"/>
    <s v="YES"/>
    <m/>
    <n v="0"/>
    <s v="44804599103005990YES"/>
    <n v="1351"/>
    <x v="65"/>
    <n v="5.0083472454090151E-2"/>
  </r>
  <r>
    <x v="1343"/>
    <s v="200 Birr Back"/>
    <n v="40036162"/>
    <s v="ORLOF 3"/>
    <s v="Chai C.K"/>
    <x v="1"/>
    <n v="602"/>
    <n v="5992"/>
    <n v="23974"/>
    <n v="8"/>
    <m/>
    <n v="2"/>
    <n v="0"/>
    <n v="312"/>
    <n v="6000"/>
    <s v="YES"/>
    <m/>
    <n v="0"/>
    <s v="4480460022935998YES"/>
    <n v="1352"/>
    <x v="65"/>
    <n v="4.8849616538846286E-2"/>
  </r>
  <r>
    <x v="1344"/>
    <s v="200 Birr Back"/>
    <n v="40036162"/>
    <s v="ORLOF 3"/>
    <s v="Chai C.K"/>
    <x v="1"/>
    <n v="603"/>
    <n v="5985"/>
    <n v="29959"/>
    <n v="15"/>
    <m/>
    <n v="6"/>
    <n v="0"/>
    <n v="194"/>
    <n v="6000"/>
    <s v="YES"/>
    <m/>
    <n v="0"/>
    <s v="4480460163085994YES"/>
    <n v="1353"/>
    <x v="65"/>
    <n v="5.1384718051384719E-2"/>
  </r>
  <r>
    <x v="1345"/>
    <s v="200 Birr Back"/>
    <n v="40036162"/>
    <s v="ORLOF 3"/>
    <s v="Chai C.K"/>
    <x v="1"/>
    <n v="604"/>
    <n v="5998"/>
    <n v="35957"/>
    <n v="2"/>
    <m/>
    <n v="8"/>
    <n v="0"/>
    <n v="294"/>
    <n v="6000"/>
    <s v="YES"/>
    <m/>
    <n v="0"/>
    <s v="4480460283125992YES"/>
    <n v="1354"/>
    <x v="65"/>
    <n v="5.2069425901201602E-2"/>
  </r>
  <r>
    <x v="1346"/>
    <s v="200 Birr Back"/>
    <n v="40036162"/>
    <s v="ORLOF 3"/>
    <s v="Chai C.K"/>
    <x v="1"/>
    <n v="605"/>
    <n v="5978"/>
    <n v="41935"/>
    <n v="22"/>
    <m/>
    <n v="15"/>
    <n v="0"/>
    <n v="288"/>
    <n v="6000"/>
    <s v="YES"/>
    <m/>
    <n v="0"/>
    <s v="44804603151945985YES"/>
    <n v="1355"/>
    <x v="65"/>
    <n v="3.2414369256474521E-2"/>
  </r>
  <r>
    <x v="1347"/>
    <s v="200 Birr Back"/>
    <n v="40036162"/>
    <s v="ORLOF 3"/>
    <s v="Chai C.K"/>
    <x v="1"/>
    <n v="606"/>
    <n v="5999"/>
    <n v="47934"/>
    <n v="1"/>
    <m/>
    <n v="2"/>
    <n v="0"/>
    <n v="237"/>
    <n v="6000"/>
    <s v="YES"/>
    <m/>
    <n v="0"/>
    <s v="4480460422945998YES"/>
    <n v="1356"/>
    <x v="65"/>
    <n v="4.9016338779593195E-2"/>
  </r>
  <r>
    <x v="1348"/>
    <s v="200 Birr Back"/>
    <n v="40036162"/>
    <s v="ORLOF 3"/>
    <s v="Chai C.K"/>
    <x v="1"/>
    <n v="607"/>
    <n v="5969"/>
    <n v="53903"/>
    <n v="31"/>
    <m/>
    <n v="22"/>
    <n v="0"/>
    <n v="352"/>
    <n v="6000"/>
    <s v="YES"/>
    <m/>
    <n v="0"/>
    <s v="44804605222885978YES"/>
    <n v="1357"/>
    <x v="65"/>
    <n v="4.8176647708263631E-2"/>
  </r>
  <r>
    <x v="1349"/>
    <s v="200 Birr Back"/>
    <n v="40036162"/>
    <s v="ORLOF 3"/>
    <s v="Chai C.K"/>
    <x v="1"/>
    <n v="608"/>
    <n v="5997"/>
    <n v="59900"/>
    <n v="3"/>
    <m/>
    <n v="1"/>
    <n v="0"/>
    <n v="862"/>
    <n v="6000"/>
    <s v="YES"/>
    <m/>
    <n v="0"/>
    <s v="4480460612375999YES"/>
    <n v="1358"/>
    <x v="65"/>
    <n v="3.9506584430738456E-2"/>
  </r>
  <r>
    <x v="1350"/>
    <s v="200 Birr Back"/>
    <n v="40036162"/>
    <s v="ORLOF 3"/>
    <s v="Chai C.K"/>
    <x v="1"/>
    <n v="609"/>
    <n v="5987"/>
    <n v="65887"/>
    <n v="13"/>
    <m/>
    <n v="31"/>
    <n v="0"/>
    <n v="558"/>
    <n v="6000"/>
    <s v="YES"/>
    <m/>
    <n v="0"/>
    <s v="44804607313525969YES"/>
    <n v="1359"/>
    <x v="65"/>
    <n v="5.8971351985257159E-2"/>
  </r>
  <r>
    <x v="1351"/>
    <s v="200 Birr Back"/>
    <n v="40036162"/>
    <s v="ORLOF 3"/>
    <s v="Chai C.K"/>
    <x v="1"/>
    <n v="610"/>
    <n v="5993"/>
    <n v="71880"/>
    <n v="7"/>
    <m/>
    <n v="3"/>
    <n v="0"/>
    <n v="335"/>
    <n v="6000"/>
    <s v="YES"/>
    <m/>
    <n v="0"/>
    <s v="4480460838625997YES"/>
    <n v="1360"/>
    <x v="65"/>
    <n v="0.14373853593463398"/>
  </r>
  <r>
    <x v="1352"/>
    <s v="200 Birr Back"/>
    <n v="40036162"/>
    <s v="ORLOF 3"/>
    <s v="Chai C.K"/>
    <x v="1"/>
    <n v="611"/>
    <n v="5996"/>
    <n v="77876"/>
    <n v="4"/>
    <n v="0"/>
    <n v="13"/>
    <n v="0"/>
    <n v="367"/>
    <n v="6000"/>
    <s v="YES"/>
    <m/>
    <n v="0"/>
    <s v="44804609135585987YES"/>
    <n v="1361"/>
    <x v="65"/>
    <n v="9.3201937531317849E-2"/>
  </r>
  <r>
    <x v="1353"/>
    <s v="200 Birr Back"/>
    <n v="40036162"/>
    <s v="ORLOF 3"/>
    <s v="Izzuddin"/>
    <x v="0"/>
    <n v="612"/>
    <n v="5999"/>
    <n v="5999"/>
    <n v="1"/>
    <n v="1"/>
    <n v="7"/>
    <n v="0"/>
    <n v="326"/>
    <n v="6000"/>
    <s v="YES"/>
    <m/>
    <n v="0"/>
    <s v="4480461073355993YES"/>
    <n v="1362"/>
    <x v="65"/>
    <n v="5.5898548306357418E-2"/>
  </r>
  <r>
    <x v="1354"/>
    <s v="200 Birr Back"/>
    <n v="40036162"/>
    <s v="ORLOF 3"/>
    <s v="Izzuddin"/>
    <x v="0"/>
    <n v="613"/>
    <n v="5977"/>
    <n v="11976"/>
    <n v="23"/>
    <n v="3"/>
    <n v="4"/>
    <n v="0"/>
    <n v="284"/>
    <n v="6000"/>
    <s v="YES"/>
    <m/>
    <n v="0"/>
    <s v="4480461143675996YES"/>
    <n v="1363"/>
    <x v="65"/>
    <n v="6.1207471647765174E-2"/>
  </r>
  <r>
    <x v="1355"/>
    <s v="200 Birr Back"/>
    <n v="40036162"/>
    <s v="ORLOF 3"/>
    <s v="Izzuddin"/>
    <x v="0"/>
    <n v="614"/>
    <n v="5992"/>
    <n v="17968"/>
    <n v="8"/>
    <n v="1"/>
    <n v="2"/>
    <n v="0"/>
    <n v="328"/>
    <n v="6000"/>
    <s v="YES"/>
    <m/>
    <n v="0"/>
    <s v="4480561213265999YES"/>
    <n v="1364"/>
    <x v="66"/>
    <n v="5.4342390398399734E-2"/>
  </r>
  <r>
    <x v="1356"/>
    <s v="200 Birr Back"/>
    <n v="40036162"/>
    <s v="ORLOF 3"/>
    <s v="Izzuddin"/>
    <x v="0"/>
    <n v="615"/>
    <n v="5996"/>
    <n v="23964"/>
    <n v="4"/>
    <n v="4"/>
    <n v="26"/>
    <n v="0"/>
    <n v="282"/>
    <n v="6000"/>
    <s v="YES"/>
    <m/>
    <n v="0"/>
    <s v="44805613232845977YES"/>
    <n v="1365"/>
    <x v="66"/>
    <n v="4.7515475991299981E-2"/>
  </r>
  <r>
    <x v="1357"/>
    <s v="200 Birr Back"/>
    <n v="40036162"/>
    <s v="ORLOF 3"/>
    <s v="Izzuddin"/>
    <x v="0"/>
    <n v="616"/>
    <n v="5997"/>
    <n v="29961"/>
    <n v="3"/>
    <n v="31"/>
    <n v="9"/>
    <n v="0"/>
    <n v="406"/>
    <n v="6000"/>
    <s v="YES"/>
    <m/>
    <n v="0"/>
    <s v="4480561483285992YES"/>
    <n v="1366"/>
    <x v="66"/>
    <n v="5.4739652870493989E-2"/>
  </r>
  <r>
    <x v="1358"/>
    <s v="200 Birr Back"/>
    <n v="40036162"/>
    <s v="ORLOF 3"/>
    <s v="Izzuddin"/>
    <x v="0"/>
    <n v="617"/>
    <n v="5989"/>
    <n v="35950"/>
    <n v="11"/>
    <n v="0"/>
    <n v="8"/>
    <n v="0"/>
    <n v="279"/>
    <n v="6000"/>
    <s v="YES"/>
    <m/>
    <n v="0"/>
    <s v="4480561542825996YES"/>
    <n v="1367"/>
    <x v="66"/>
    <n v="4.7031354236157438E-2"/>
  </r>
  <r>
    <x v="1359"/>
    <s v="200 Birr Back"/>
    <n v="40036162"/>
    <s v="ORLOF 3"/>
    <s v="Izzuddin"/>
    <x v="0"/>
    <n v="618"/>
    <n v="6000"/>
    <n v="41950"/>
    <n v="0"/>
    <n v="0"/>
    <n v="34"/>
    <n v="0"/>
    <n v="279"/>
    <n v="6000"/>
    <s v="YES"/>
    <m/>
    <n v="0"/>
    <s v="4480561634065997YES"/>
    <n v="1368"/>
    <x v="66"/>
    <n v="6.7700516925129225E-2"/>
  </r>
  <r>
    <x v="1360"/>
    <s v="200 Birr Back"/>
    <n v="40036162"/>
    <s v="ORLOF 3"/>
    <s v="Izzuddin"/>
    <x v="0"/>
    <n v="619"/>
    <n v="6000"/>
    <n v="47950"/>
    <n v="0"/>
    <n v="0"/>
    <n v="11"/>
    <n v="0"/>
    <n v="276"/>
    <n v="6000"/>
    <s v="YES"/>
    <m/>
    <n v="0"/>
    <s v="44805617112795989YES"/>
    <n v="1369"/>
    <x v="66"/>
    <n v="4.6585406578727666E-2"/>
  </r>
  <r>
    <x v="1361"/>
    <s v="200 Birr Back"/>
    <n v="40036162"/>
    <s v="ORLOF 3"/>
    <s v="Izzuddin"/>
    <x v="0"/>
    <n v="620"/>
    <n v="5997"/>
    <n v="53947"/>
    <n v="3"/>
    <n v="0"/>
    <n v="0"/>
    <n v="0"/>
    <n v="328"/>
    <n v="6000"/>
    <s v="YES"/>
    <m/>
    <n v="0"/>
    <s v="4480561802796000YES"/>
    <n v="1370"/>
    <x v="66"/>
    <n v="4.65E-2"/>
  </r>
  <r>
    <x v="1362"/>
    <s v="200 Birr Back"/>
    <n v="40036162"/>
    <s v="ORLOF 3"/>
    <s v="Izzuddin"/>
    <x v="0"/>
    <n v="630"/>
    <n v="5998"/>
    <n v="59945"/>
    <n v="2"/>
    <n v="0"/>
    <n v="0"/>
    <n v="0"/>
    <n v="330"/>
    <n v="6000"/>
    <s v="YES"/>
    <m/>
    <n v="0"/>
    <s v="4480561902766000YES"/>
    <n v="1371"/>
    <x v="66"/>
    <n v="4.5999999999999999E-2"/>
  </r>
  <r>
    <x v="1363"/>
    <s v="200 Birr Back"/>
    <n v="40036162"/>
    <s v="ORLOF 3"/>
    <s v="Izzuddin"/>
    <x v="0"/>
    <n v="631"/>
    <n v="6000"/>
    <n v="65945"/>
    <n v="0"/>
    <n v="0"/>
    <n v="3"/>
    <n v="0"/>
    <n v="301"/>
    <n v="6000"/>
    <s v="YES"/>
    <m/>
    <n v="0"/>
    <s v="4480562033285997YES"/>
    <n v="1372"/>
    <x v="66"/>
    <n v="5.4694013673503419E-2"/>
  </r>
  <r>
    <x v="1364"/>
    <s v="200 Birr Back"/>
    <n v="40036162"/>
    <s v="ORLOF 3"/>
    <s v="Izzuddin"/>
    <x v="0"/>
    <n v="632"/>
    <n v="5994"/>
    <n v="71939"/>
    <n v="6"/>
    <n v="0"/>
    <n v="2"/>
    <n v="0"/>
    <n v="341"/>
    <n v="6000"/>
    <s v="YES"/>
    <m/>
    <n v="0"/>
    <s v="4480563023305998YES"/>
    <n v="1373"/>
    <x v="66"/>
    <n v="5.5018339446482163E-2"/>
  </r>
  <r>
    <x v="1365"/>
    <s v="200 Birr Back"/>
    <n v="40036162"/>
    <s v="ORLOF 3"/>
    <s v="Izzuddin"/>
    <x v="0"/>
    <n v="633"/>
    <n v="6000"/>
    <n v="77939"/>
    <n v="0"/>
    <m/>
    <n v="0"/>
    <n v="0"/>
    <n v="285"/>
    <n v="6000"/>
    <s v="YES"/>
    <m/>
    <n v="0"/>
    <s v="4480563103016000YES"/>
    <n v="1374"/>
    <x v="66"/>
    <n v="5.0166666666666665E-2"/>
  </r>
  <r>
    <x v="1366"/>
    <s v="200 Birr Back"/>
    <n v="40036162"/>
    <s v="ORLOF 3"/>
    <s v="shamil"/>
    <x v="1"/>
    <n v="634"/>
    <n v="5985"/>
    <n v="5985"/>
    <n v="15"/>
    <m/>
    <n v="6"/>
    <n v="0"/>
    <n v="480"/>
    <n v="6000"/>
    <s v="YES"/>
    <m/>
    <n v="0"/>
    <s v="4480563263415994YES"/>
    <n v="1375"/>
    <x v="66"/>
    <n v="5.6890223556890225E-2"/>
  </r>
  <r>
    <x v="1367"/>
    <s v="200 Birr Back"/>
    <n v="40036162"/>
    <s v="ORLOF 3"/>
    <s v="shamil"/>
    <x v="1"/>
    <n v="635"/>
    <n v="5985"/>
    <n v="11970"/>
    <n v="15"/>
    <m/>
    <n v="0"/>
    <n v="0"/>
    <n v="750"/>
    <n v="6000"/>
    <s v="YES"/>
    <m/>
    <n v="0"/>
    <s v="4480563302856000YES"/>
    <n v="1376"/>
    <x v="66"/>
    <n v="4.7500000000000001E-2"/>
  </r>
  <r>
    <x v="1368"/>
    <s v="200 Birr Back"/>
    <n v="40036162"/>
    <s v="ORLOF 3"/>
    <s v="shamil"/>
    <x v="1"/>
    <n v="636"/>
    <n v="5993"/>
    <n v="17963"/>
    <n v="7"/>
    <m/>
    <n v="15"/>
    <n v="0"/>
    <n v="573"/>
    <n v="6000"/>
    <s v="YES"/>
    <m/>
    <n v="0"/>
    <s v="44805634154805985YES"/>
    <n v="1377"/>
    <x v="66"/>
    <n v="8.0200501253132828E-2"/>
  </r>
  <r>
    <x v="1369"/>
    <s v="200 Birr Back"/>
    <n v="40036162"/>
    <s v="ORLOF 3"/>
    <s v="shamil"/>
    <x v="1"/>
    <n v="637"/>
    <n v="5999"/>
    <n v="23962"/>
    <n v="1"/>
    <m/>
    <n v="15"/>
    <n v="0"/>
    <n v="350"/>
    <n v="6000"/>
    <s v="YES"/>
    <m/>
    <n v="0"/>
    <s v="44805635157505985YES"/>
    <n v="1378"/>
    <x v="66"/>
    <n v="0.12531328320802004"/>
  </r>
  <r>
    <x v="1370"/>
    <s v="200 Birr Back"/>
    <n v="40036162"/>
    <s v="ORLOF 3"/>
    <s v="shamil"/>
    <x v="1"/>
    <n v="638"/>
    <n v="5986"/>
    <n v="29948"/>
    <n v="14"/>
    <m/>
    <n v="7"/>
    <n v="0"/>
    <n v="456"/>
    <n v="6000"/>
    <s v="YES"/>
    <m/>
    <n v="0"/>
    <s v="4480563675735993YES"/>
    <n v="1379"/>
    <x v="66"/>
    <n v="9.5611546804605374E-2"/>
  </r>
  <r>
    <x v="1371"/>
    <s v="200 Birr Back"/>
    <n v="40036162"/>
    <s v="ORLOF 3"/>
    <s v="shamil"/>
    <x v="1"/>
    <n v="639"/>
    <n v="5998"/>
    <n v="35946"/>
    <n v="2"/>
    <m/>
    <n v="1"/>
    <n v="0"/>
    <n v="431"/>
    <n v="6000"/>
    <s v="YES"/>
    <m/>
    <n v="0"/>
    <s v="4480563713505999YES"/>
    <n v="1380"/>
    <x v="66"/>
    <n v="5.8343057176196034E-2"/>
  </r>
  <r>
    <x v="1372"/>
    <s v="200 Birr Back"/>
    <n v="40036162"/>
    <s v="ORLOF 3"/>
    <s v="shamil"/>
    <x v="1"/>
    <n v="660"/>
    <n v="5998"/>
    <n v="41944"/>
    <n v="2"/>
    <m/>
    <n v="14"/>
    <n v="0"/>
    <n v="462"/>
    <n v="6000"/>
    <s v="YES"/>
    <m/>
    <n v="0"/>
    <s v="44805638144565986YES"/>
    <n v="1381"/>
    <x v="66"/>
    <n v="7.6177748078850652E-2"/>
  </r>
  <r>
    <x v="1373"/>
    <s v="200 Birr Back"/>
    <n v="40036162"/>
    <s v="ORLOF 3"/>
    <s v="shamil"/>
    <x v="1"/>
    <n v="661"/>
    <n v="6000"/>
    <n v="47944"/>
    <n v="0"/>
    <m/>
    <n v="2"/>
    <n v="0"/>
    <n v="386"/>
    <n v="6000"/>
    <s v="YES"/>
    <m/>
    <n v="0"/>
    <s v="4480563924315998YES"/>
    <n v="1382"/>
    <x v="66"/>
    <n v="7.1857285761920645E-2"/>
  </r>
  <r>
    <x v="1374"/>
    <s v="200 Birr Back"/>
    <n v="40036162"/>
    <s v="ORLOF 3"/>
    <s v="shamil"/>
    <x v="1"/>
    <n v="662"/>
    <n v="5999"/>
    <n v="53943"/>
    <n v="1"/>
    <m/>
    <n v="2"/>
    <n v="0"/>
    <n v="514"/>
    <n v="6000"/>
    <s v="YES"/>
    <m/>
    <n v="0"/>
    <s v="4480566024625998YES"/>
    <n v="1383"/>
    <x v="66"/>
    <n v="7.702567522507503E-2"/>
  </r>
  <r>
    <x v="1375"/>
    <s v="200 Birr Back"/>
    <n v="40036162"/>
    <s v="ORLOF 3"/>
    <s v="shamil"/>
    <x v="1"/>
    <n v="663"/>
    <n v="5994"/>
    <n v="59937"/>
    <n v="6"/>
    <m/>
    <n v="0"/>
    <n v="0"/>
    <n v="470"/>
    <n v="6000"/>
    <s v="YES"/>
    <m/>
    <n v="0"/>
    <s v="4480566103866000YES"/>
    <n v="1384"/>
    <x v="66"/>
    <n v="6.433333333333334E-2"/>
  </r>
  <r>
    <x v="1376"/>
    <s v="200 Birr Back"/>
    <n v="40036162"/>
    <s v="ORLOF 3"/>
    <s v="shamil"/>
    <x v="1"/>
    <n v="664"/>
    <n v="5996"/>
    <n v="65933"/>
    <n v="4"/>
    <m/>
    <n v="1"/>
    <n v="0"/>
    <n v="478"/>
    <n v="6000"/>
    <s v="YES"/>
    <m/>
    <n v="0"/>
    <s v="4480566215145999YES"/>
    <n v="1385"/>
    <x v="66"/>
    <n v="8.568094682447075E-2"/>
  </r>
  <r>
    <x v="1377"/>
    <s v="200 Birr Back"/>
    <n v="40036162"/>
    <s v="ORLOF 3"/>
    <s v="shamil"/>
    <x v="1"/>
    <n v="665"/>
    <n v="5973"/>
    <n v="71906"/>
    <n v="27"/>
    <m/>
    <n v="6"/>
    <n v="0"/>
    <n v="274"/>
    <n v="6000"/>
    <s v="YES"/>
    <m/>
    <n v="0"/>
    <s v="4480566364705994YES"/>
    <n v="1386"/>
    <x v="66"/>
    <n v="7.841174507841174E-2"/>
  </r>
  <r>
    <x v="1378"/>
    <s v="200 Birr Back"/>
    <n v="40036162"/>
    <s v="ORLOF 3"/>
    <s v="Izzuddin"/>
    <x v="0"/>
    <n v="667"/>
    <n v="6000"/>
    <n v="6000"/>
    <n v="0"/>
    <m/>
    <n v="4"/>
    <n v="0"/>
    <n v="300"/>
    <n v="6000"/>
    <s v="YES"/>
    <m/>
    <n v="0"/>
    <s v="4480566444785996YES"/>
    <n v="1387"/>
    <x v="66"/>
    <n v="7.9719813208805876E-2"/>
  </r>
  <r>
    <x v="1379"/>
    <s v="200 Birr Back"/>
    <n v="40036162"/>
    <s v="ORLOF 3"/>
    <s v="Izzuddin"/>
    <x v="0"/>
    <n v="668"/>
    <n v="5992"/>
    <n v="11992"/>
    <n v="8"/>
    <m/>
    <n v="27"/>
    <n v="0"/>
    <n v="260"/>
    <n v="6000"/>
    <s v="YES"/>
    <m/>
    <n v="0"/>
    <s v="44805665272745973YES"/>
    <n v="1388"/>
    <x v="66"/>
    <n v="4.5873095596852501E-2"/>
  </r>
  <r>
    <x v="1380"/>
    <s v="200 Birr Back"/>
    <n v="40036162"/>
    <s v="ORLOF 3"/>
    <s v="Izzuddin"/>
    <x v="0"/>
    <n v="669"/>
    <n v="5989"/>
    <n v="17981"/>
    <n v="11"/>
    <m/>
    <n v="0"/>
    <n v="0"/>
    <n v="470"/>
    <n v="6000"/>
    <s v="YES"/>
    <m/>
    <n v="0"/>
    <s v="4480666703006000YES"/>
    <n v="1389"/>
    <x v="67"/>
    <n v="0.05"/>
  </r>
  <r>
    <x v="1381"/>
    <s v="200 Birr Back"/>
    <n v="40036162"/>
    <s v="ORLOF 3"/>
    <s v="Izzuddin"/>
    <x v="0"/>
    <n v="670"/>
    <n v="6000"/>
    <n v="23981"/>
    <n v="0"/>
    <m/>
    <n v="8"/>
    <n v="0"/>
    <n v="550"/>
    <n v="6000"/>
    <s v="YES"/>
    <m/>
    <n v="0"/>
    <s v="4480666882605992YES"/>
    <n v="1390"/>
    <x v="67"/>
    <n v="4.3391188251001335E-2"/>
  </r>
  <r>
    <x v="1382"/>
    <s v="200 Birr Back"/>
    <n v="40036162"/>
    <s v="ORLOF 3"/>
    <s v="Izzuddin"/>
    <x v="0"/>
    <n v="671"/>
    <n v="5998"/>
    <n v="29979"/>
    <n v="2"/>
    <m/>
    <n v="11"/>
    <n v="0"/>
    <n v="519"/>
    <n v="6000"/>
    <s v="YES"/>
    <m/>
    <n v="0"/>
    <s v="44806669114705989YES"/>
    <n v="1391"/>
    <x v="67"/>
    <n v="7.8477208215060948E-2"/>
  </r>
  <r>
    <x v="1383"/>
    <s v="200 Birr Back"/>
    <n v="40036162"/>
    <s v="ORLOF 3"/>
    <s v="Izzuddin"/>
    <x v="0"/>
    <n v="672"/>
    <n v="5994"/>
    <n v="35973"/>
    <n v="6"/>
    <m/>
    <n v="0"/>
    <n v="0"/>
    <n v="491"/>
    <n v="6000"/>
    <s v="YES"/>
    <m/>
    <n v="0"/>
    <s v="4480667005506000YES"/>
    <n v="1392"/>
    <x v="67"/>
    <n v="9.166666666666666E-2"/>
  </r>
  <r>
    <x v="1384"/>
    <s v="200 Birr Back"/>
    <n v="40036162"/>
    <s v="ORLOF 3"/>
    <s v="Izzuddin"/>
    <x v="0"/>
    <n v="673"/>
    <n v="5994"/>
    <n v="41967"/>
    <n v="6"/>
    <m/>
    <n v="2"/>
    <n v="0"/>
    <n v="280"/>
    <n v="6000"/>
    <s v="YES"/>
    <m/>
    <n v="0"/>
    <s v="4480667125195998YES"/>
    <n v="1393"/>
    <x v="67"/>
    <n v="8.6528842947649218E-2"/>
  </r>
  <r>
    <x v="1385"/>
    <s v="200 Birr Back"/>
    <n v="40036162"/>
    <s v="ORLOF 3"/>
    <s v="Izzuddin"/>
    <x v="0"/>
    <n v="674"/>
    <n v="5990"/>
    <n v="47957"/>
    <n v="10"/>
    <m/>
    <n v="6"/>
    <n v="0"/>
    <n v="410"/>
    <n v="6000"/>
    <s v="YES"/>
    <m/>
    <n v="0"/>
    <s v="4480667264915994YES"/>
    <n v="1394"/>
    <x v="67"/>
    <n v="8.1915248581915248E-2"/>
  </r>
  <r>
    <x v="1386"/>
    <s v="200 Birr Back"/>
    <n v="40036162"/>
    <s v="ORLOF 3"/>
    <s v="Izzuddin"/>
    <x v="0"/>
    <n v="675"/>
    <n v="5999"/>
    <n v="53956"/>
    <n v="1"/>
    <m/>
    <n v="6"/>
    <n v="0"/>
    <n v="290"/>
    <n v="6000"/>
    <s v="YES"/>
    <m/>
    <n v="0"/>
    <s v="4480667362805994YES"/>
    <n v="1395"/>
    <x v="67"/>
    <n v="4.6713380046713382E-2"/>
  </r>
  <r>
    <x v="1387"/>
    <s v="200 Birr Back"/>
    <n v="40036162"/>
    <s v="ORLOF 3"/>
    <s v="Izzuddin"/>
    <x v="0"/>
    <n v="676"/>
    <n v="5971"/>
    <n v="59927"/>
    <n v="29"/>
    <m/>
    <n v="10"/>
    <n v="0"/>
    <n v="260"/>
    <n v="6000"/>
    <s v="YES"/>
    <s v="This column has been edited."/>
    <n v="0"/>
    <s v="44806674104105990YES"/>
    <n v="1396"/>
    <x v="67"/>
    <n v="6.8447412353923209E-2"/>
  </r>
  <r>
    <x v="1388"/>
    <s v="200 Birr Back"/>
    <n v="40036162"/>
    <s v="ORLOF 3"/>
    <s v="Izzuddin"/>
    <x v="0"/>
    <n v="677"/>
    <n v="5979"/>
    <n v="65906"/>
    <n v="21"/>
    <m/>
    <n v="1"/>
    <n v="0"/>
    <n v="258"/>
    <n v="6000"/>
    <s v="YES"/>
    <m/>
    <n v="0"/>
    <s v="4480667512905999YES"/>
    <n v="1397"/>
    <x v="67"/>
    <n v="4.8341390231705285E-2"/>
  </r>
  <r>
    <x v="1389"/>
    <s v="200 Birr Back"/>
    <n v="40036162"/>
    <s v="ORLOF 3"/>
    <s v="CHAI"/>
    <x v="1"/>
    <n v="678"/>
    <n v="5990"/>
    <n v="5990"/>
    <n v="10"/>
    <m/>
    <n v="29"/>
    <n v="0"/>
    <n v="285"/>
    <n v="6000"/>
    <s v="YES"/>
    <m/>
    <n v="0"/>
    <s v="44806676292605971YES"/>
    <n v="1398"/>
    <x v="67"/>
    <n v="4.3543795009211191E-2"/>
  </r>
  <r>
    <x v="1390"/>
    <s v="200 Birr Back"/>
    <n v="40036162"/>
    <s v="ORLOF 3"/>
    <s v="CHAI"/>
    <x v="1"/>
    <n v="679"/>
    <n v="5992"/>
    <n v="11982"/>
    <n v="8"/>
    <m/>
    <n v="21"/>
    <n v="0"/>
    <n v="603"/>
    <n v="6000"/>
    <s v="YES"/>
    <m/>
    <n v="0"/>
    <s v="44806677212585979YES"/>
    <n v="1399"/>
    <x v="67"/>
    <n v="4.3151028600100352E-2"/>
  </r>
  <r>
    <x v="1391"/>
    <s v="200 Birr Back"/>
    <n v="40036162"/>
    <s v="ORLOF 3"/>
    <s v="CHAI"/>
    <x v="1"/>
    <n v="680"/>
    <n v="5998"/>
    <n v="17980"/>
    <n v="2"/>
    <m/>
    <n v="10"/>
    <n v="0"/>
    <n v="616"/>
    <n v="6000"/>
    <s v="YES"/>
    <m/>
    <n v="0"/>
    <s v="44806678102855990YES"/>
    <n v="1400"/>
    <x v="67"/>
    <n v="4.757929883138564E-2"/>
  </r>
  <r>
    <x v="1392"/>
    <s v="200 Birr Back"/>
    <n v="40036162"/>
    <s v="ORLOF 3"/>
    <s v="CHAI"/>
    <x v="1"/>
    <n v="681"/>
    <n v="5993"/>
    <n v="23973"/>
    <n v="54"/>
    <m/>
    <n v="8"/>
    <n v="0"/>
    <n v="366"/>
    <n v="6000"/>
    <s v="NO"/>
    <s v="unsure and machine count not 6000 sheets"/>
    <n v="0"/>
    <s v="4480667986035992YES"/>
    <n v="1401"/>
    <x v="67"/>
    <n v="0.10063417890520694"/>
  </r>
  <r>
    <x v="1393"/>
    <s v="200 Birr Back"/>
    <n v="40036162"/>
    <s v="ORLOF 3"/>
    <s v="CHAI"/>
    <x v="1"/>
    <n v="682"/>
    <n v="5996"/>
    <n v="29969"/>
    <n v="4"/>
    <m/>
    <n v="2"/>
    <n v="0"/>
    <n v="390"/>
    <n v="6000"/>
    <s v="YES"/>
    <m/>
    <n v="0"/>
    <s v="4480668026165998YES"/>
    <n v="1402"/>
    <x v="67"/>
    <n v="0.10270090030010004"/>
  </r>
  <r>
    <x v="1394"/>
    <s v="200 Birr Back"/>
    <n v="40036162"/>
    <s v="ORLOF 3"/>
    <s v="CHAI"/>
    <x v="1"/>
    <n v="683"/>
    <n v="5988"/>
    <n v="35957"/>
    <n v="12"/>
    <m/>
    <n v="54"/>
    <n v="0"/>
    <n v="448"/>
    <n v="6047"/>
    <s v="YES"/>
    <m/>
    <n v="47"/>
    <s v="44806681543665993NO"/>
    <n v="1403"/>
    <x v="67"/>
    <n v="6.1071249791423324E-2"/>
  </r>
  <r>
    <x v="1395"/>
    <s v="200 Birr Back"/>
    <n v="40036162"/>
    <s v="ORLOF 3"/>
    <s v="CHAI"/>
    <x v="1"/>
    <n v="684"/>
    <n v="5999"/>
    <n v="41956"/>
    <n v="1"/>
    <m/>
    <n v="4"/>
    <n v="0"/>
    <n v="422"/>
    <n v="6000"/>
    <s v="YES"/>
    <m/>
    <n v="0"/>
    <s v="4480668243905996YES"/>
    <n v="1404"/>
    <x v="67"/>
    <n v="6.5043362241494332E-2"/>
  </r>
  <r>
    <x v="1396"/>
    <s v="200 Birr Back"/>
    <n v="40036162"/>
    <s v="ORLOF 3"/>
    <s v="CHAI"/>
    <x v="1"/>
    <n v="685"/>
    <n v="5998"/>
    <n v="47954"/>
    <n v="2"/>
    <m/>
    <n v="12"/>
    <n v="0"/>
    <n v="240"/>
    <n v="6000"/>
    <s v="YES"/>
    <m/>
    <n v="0"/>
    <s v="44806683124485988YES"/>
    <n v="1405"/>
    <x v="67"/>
    <n v="7.4816299265197062E-2"/>
  </r>
  <r>
    <x v="1397"/>
    <s v="200 Birr Back"/>
    <n v="40036162"/>
    <s v="ORLOF 3"/>
    <s v="CHAI"/>
    <x v="1"/>
    <n v="686"/>
    <n v="6000"/>
    <n v="53954"/>
    <n v="0"/>
    <m/>
    <n v="1"/>
    <n v="0"/>
    <n v="290"/>
    <n v="6000"/>
    <s v="YES"/>
    <m/>
    <n v="0"/>
    <s v="4480668414225999YES"/>
    <n v="1406"/>
    <x v="67"/>
    <n v="7.0345057509584932E-2"/>
  </r>
  <r>
    <x v="1398"/>
    <s v="200 Birr Back"/>
    <n v="40036162"/>
    <s v="ORLOF 3"/>
    <s v="CHAI"/>
    <x v="1"/>
    <n v="687"/>
    <n v="5995"/>
    <n v="59949"/>
    <n v="5"/>
    <m/>
    <n v="2"/>
    <n v="0"/>
    <n v="320"/>
    <n v="6000"/>
    <s v="YES"/>
    <m/>
    <n v="0"/>
    <s v="4480668522405998YES"/>
    <n v="1407"/>
    <x v="67"/>
    <n v="4.001333777925975E-2"/>
  </r>
  <r>
    <x v="1399"/>
    <s v="200 Birr Back"/>
    <n v="40036162"/>
    <s v="ORLOF 3"/>
    <s v="Izzuddin"/>
    <x v="0"/>
    <n v="688"/>
    <n v="6000"/>
    <n v="6000"/>
    <n v="0"/>
    <m/>
    <n v="0"/>
    <n v="0"/>
    <n v="379"/>
    <n v="6000"/>
    <s v="YES"/>
    <m/>
    <n v="0"/>
    <s v="4480668602906000YES"/>
    <n v="1408"/>
    <x v="67"/>
    <n v="4.8333333333333332E-2"/>
  </r>
  <r>
    <x v="1400"/>
    <s v="200 Birr Back"/>
    <n v="40036162"/>
    <s v="ORLOF 3"/>
    <s v="Izzuddin"/>
    <x v="0"/>
    <n v="689"/>
    <n v="5987"/>
    <n v="11987"/>
    <n v="13"/>
    <m/>
    <n v="5"/>
    <n v="0"/>
    <n v="401"/>
    <n v="6000"/>
    <s v="YES"/>
    <m/>
    <n v="0"/>
    <s v="4480668753205995YES"/>
    <n v="1409"/>
    <x v="67"/>
    <n v="5.3377814845704752E-2"/>
  </r>
  <r>
    <x v="1401"/>
    <s v="200 Birr Back"/>
    <n v="40036162"/>
    <s v="ORLOF 3"/>
    <s v="Izzuddin"/>
    <x v="0"/>
    <n v="690"/>
    <n v="5999"/>
    <n v="17986"/>
    <n v="1"/>
    <m/>
    <n v="0"/>
    <n v="0"/>
    <n v="217"/>
    <n v="6000"/>
    <s v="YES"/>
    <s v="This column has been edited."/>
    <n v="0"/>
    <s v="4480768803796000YES"/>
    <n v="1410"/>
    <x v="68"/>
    <n v="6.3166666666666663E-2"/>
  </r>
  <r>
    <x v="1402"/>
    <s v="200 Birr Back"/>
    <n v="40036162"/>
    <s v="ORLOF 3"/>
    <s v="Izzuddin"/>
    <x v="0"/>
    <n v="691"/>
    <n v="6000"/>
    <n v="23986"/>
    <n v="0"/>
    <m/>
    <n v="13"/>
    <n v="0"/>
    <n v="199"/>
    <n v="6000"/>
    <s v="YES"/>
    <m/>
    <n v="0"/>
    <s v="44807689134015987YES"/>
    <n v="1411"/>
    <x v="68"/>
    <n v="6.6978453315516953E-2"/>
  </r>
  <r>
    <x v="1403"/>
    <s v="200 Birr Back"/>
    <n v="40036162"/>
    <s v="ORLOF 3"/>
    <s v="Izzuddin"/>
    <x v="0"/>
    <n v="692"/>
    <n v="5995"/>
    <n v="29981"/>
    <n v="5"/>
    <m/>
    <n v="1"/>
    <n v="0"/>
    <n v="288"/>
    <n v="6000"/>
    <s v="YES"/>
    <s v="This column has been edited."/>
    <n v="0"/>
    <s v="4480769012175999YES"/>
    <n v="1412"/>
    <x v="68"/>
    <n v="3.6172695449241538E-2"/>
  </r>
  <r>
    <x v="1404"/>
    <s v="200 Birr Back"/>
    <n v="40036162"/>
    <s v="ORLOF 3"/>
    <s v="Izzuddin"/>
    <x v="0"/>
    <n v="693"/>
    <n v="5986"/>
    <n v="35967"/>
    <n v="14"/>
    <m/>
    <n v="0"/>
    <n v="0"/>
    <n v="298"/>
    <n v="6000"/>
    <s v="YES"/>
    <m/>
    <n v="0"/>
    <s v="4480769101996000YES"/>
    <n v="1413"/>
    <x v="68"/>
    <n v="3.3166666666666664E-2"/>
  </r>
  <r>
    <x v="1405"/>
    <s v="200 Birr Back"/>
    <n v="40036162"/>
    <s v="ORLOF 3"/>
    <s v="Izzuddin"/>
    <x v="0"/>
    <n v="694"/>
    <n v="5998"/>
    <n v="41965"/>
    <n v="2"/>
    <m/>
    <n v="5"/>
    <n v="0"/>
    <n v="278"/>
    <n v="6000"/>
    <s v="YES"/>
    <m/>
    <n v="0"/>
    <s v="4480769252885995YES"/>
    <n v="1414"/>
    <x v="68"/>
    <n v="4.8040033361134278E-2"/>
  </r>
  <r>
    <x v="1406"/>
    <s v="200 Birr Back"/>
    <n v="40036162"/>
    <s v="ORLOF 3"/>
    <s v="Izzuddin"/>
    <x v="0"/>
    <n v="695"/>
    <n v="5986"/>
    <n v="47951"/>
    <n v="14"/>
    <m/>
    <n v="14"/>
    <n v="0"/>
    <n v="220"/>
    <n v="6000"/>
    <s v="YES"/>
    <s v="This column has been edited."/>
    <n v="0"/>
    <s v="44807693142985986YES"/>
    <n v="1415"/>
    <x v="68"/>
    <n v="4.978282659538924E-2"/>
  </r>
  <r>
    <x v="1407"/>
    <s v="200 Birr Back"/>
    <n v="40036162"/>
    <s v="ORLOF 3"/>
    <s v="Izzuddin"/>
    <x v="0"/>
    <n v="696"/>
    <n v="6000"/>
    <n v="53951"/>
    <n v="0"/>
    <m/>
    <n v="2"/>
    <n v="0"/>
    <n v="162"/>
    <n v="6000"/>
    <s v="YES"/>
    <m/>
    <n v="0"/>
    <s v="4480769422785998YES"/>
    <n v="1416"/>
    <x v="68"/>
    <n v="4.6348782927642544E-2"/>
  </r>
  <r>
    <x v="1408"/>
    <s v="200 Birr Back"/>
    <n v="40036162"/>
    <s v="ORLOF 3"/>
    <s v="Izzuddin"/>
    <x v="0"/>
    <n v="697"/>
    <n v="5987"/>
    <n v="59938"/>
    <n v="13"/>
    <m/>
    <n v="14"/>
    <n v="0"/>
    <n v="282"/>
    <n v="6000"/>
    <s v="YES"/>
    <m/>
    <n v="0"/>
    <s v="44807695142205986YES"/>
    <n v="1417"/>
    <x v="68"/>
    <n v="3.6752422318743733E-2"/>
  </r>
  <r>
    <x v="1409"/>
    <s v="200 Birr Back"/>
    <n v="40036162"/>
    <s v="ORLOF 3"/>
    <s v="CHAI"/>
    <x v="1"/>
    <n v="698"/>
    <n v="5991"/>
    <n v="5991"/>
    <n v="9"/>
    <m/>
    <n v="0"/>
    <n v="0"/>
    <n v="258"/>
    <n v="6000"/>
    <s v="YES"/>
    <m/>
    <n v="0"/>
    <s v="4480769601626000YES"/>
    <n v="1418"/>
    <x v="68"/>
    <n v="2.7E-2"/>
  </r>
  <r>
    <x v="1410"/>
    <s v="200 Birr Back"/>
    <n v="40036162"/>
    <s v="ORLOF 3"/>
    <s v="CHAI"/>
    <x v="1"/>
    <n v="699"/>
    <n v="5990"/>
    <n v="11981"/>
    <n v="10"/>
    <m/>
    <n v="13"/>
    <n v="0"/>
    <n v="222"/>
    <n v="6000"/>
    <s v="YES"/>
    <m/>
    <n v="0"/>
    <s v="44807697132825987YES"/>
    <n v="1419"/>
    <x v="68"/>
    <n v="4.7102054451311173E-2"/>
  </r>
  <r>
    <x v="1411"/>
    <s v="200 Birr Back"/>
    <n v="40036162"/>
    <s v="ORLOF 3"/>
    <s v="CHAI"/>
    <x v="1"/>
    <n v="740"/>
    <n v="5994"/>
    <n v="17975"/>
    <n v="6"/>
    <m/>
    <n v="9"/>
    <n v="0"/>
    <n v="283"/>
    <n v="6000"/>
    <s v="YES"/>
    <m/>
    <n v="0"/>
    <s v="4480769892585991YES"/>
    <n v="1420"/>
    <x v="68"/>
    <n v="4.3064596895343012E-2"/>
  </r>
  <r>
    <x v="1412"/>
    <s v="200 Birr Back"/>
    <n v="40036162"/>
    <s v="ORLOF 3"/>
    <s v="CHAI"/>
    <x v="1"/>
    <n v="741"/>
    <n v="5987"/>
    <n v="23962"/>
    <n v="13"/>
    <n v="2"/>
    <n v="10"/>
    <n v="0"/>
    <n v="273"/>
    <n v="6000"/>
    <s v="YES"/>
    <m/>
    <n v="0"/>
    <s v="44807699102225990YES"/>
    <n v="1421"/>
    <x v="68"/>
    <n v="3.706176961602671E-2"/>
  </r>
  <r>
    <x v="1413"/>
    <s v="200 Birr Back"/>
    <n v="40036162"/>
    <s v="ORLOF 3"/>
    <s v="CHAI"/>
    <x v="1"/>
    <n v="742"/>
    <n v="6000"/>
    <n v="29962"/>
    <n v="0"/>
    <m/>
    <n v="6"/>
    <n v="0"/>
    <n v="263"/>
    <n v="6000"/>
    <s v="YES"/>
    <m/>
    <n v="0"/>
    <s v="4480774062835994YES"/>
    <n v="1422"/>
    <x v="68"/>
    <n v="4.7213880547213878E-2"/>
  </r>
  <r>
    <x v="1414"/>
    <s v="200 Birr Back"/>
    <n v="40036162"/>
    <s v="ORLOF 3"/>
    <s v="CHAI"/>
    <x v="1"/>
    <n v="743"/>
    <n v="5986"/>
    <n v="35948"/>
    <n v="14"/>
    <m/>
    <n v="15"/>
    <n v="0"/>
    <n v="0"/>
    <n v="6000"/>
    <s v="YES"/>
    <s v="This column has been edited."/>
    <n v="0"/>
    <s v="44807741132735987YES"/>
    <n v="1423"/>
    <x v="68"/>
    <n v="4.5598797394354434E-2"/>
  </r>
  <r>
    <x v="1415"/>
    <s v="200 Birr Back"/>
    <n v="40036162"/>
    <s v="ORLOF 3"/>
    <s v="CHAI"/>
    <x v="1"/>
    <n v="744"/>
    <n v="5991"/>
    <n v="41939"/>
    <n v="9"/>
    <m/>
    <n v="0"/>
    <n v="0"/>
    <n v="312"/>
    <n v="6000"/>
    <s v="YES"/>
    <m/>
    <n v="0"/>
    <s v="4480774202636000YES"/>
    <n v="1424"/>
    <x v="68"/>
    <n v="4.3833333333333335E-2"/>
  </r>
  <r>
    <x v="1416"/>
    <s v="200 Birr Back"/>
    <n v="40036162"/>
    <s v="ORLOF 3"/>
    <s v="CHAI"/>
    <x v="1"/>
    <n v="745"/>
    <n v="5997"/>
    <n v="47936"/>
    <n v="3"/>
    <m/>
    <n v="14"/>
    <n v="0"/>
    <n v="290"/>
    <n v="6000"/>
    <s v="YES"/>
    <m/>
    <n v="0"/>
    <s v="448077431405986YES"/>
    <n v="1425"/>
    <x v="68"/>
    <n v="0"/>
  </r>
  <r>
    <x v="1417"/>
    <s v="200 Birr Back"/>
    <n v="40036162"/>
    <s v="ORLOF 3"/>
    <s v="CHAI"/>
    <x v="1"/>
    <n v="746"/>
    <n v="5985"/>
    <n v="53921"/>
    <n v="15"/>
    <m/>
    <n v="9"/>
    <n v="0"/>
    <n v="668"/>
    <n v="6000"/>
    <s v="YES"/>
    <m/>
    <n v="0"/>
    <s v="4480774493125991YES"/>
    <n v="1426"/>
    <x v="68"/>
    <n v="5.2078117175763647E-2"/>
  </r>
  <r>
    <x v="1418"/>
    <s v="200 Birr Back"/>
    <n v="40036162"/>
    <s v="ORLOF 3"/>
    <s v="CHAI"/>
    <x v="1"/>
    <n v="747"/>
    <n v="5994"/>
    <n v="59915"/>
    <n v="6"/>
    <m/>
    <n v="3"/>
    <n v="0"/>
    <n v="319"/>
    <n v="6000"/>
    <s v="YES"/>
    <m/>
    <n v="0"/>
    <s v="4480774532905997YES"/>
    <n v="1427"/>
    <x v="68"/>
    <n v="4.8357512089378024E-2"/>
  </r>
  <r>
    <x v="1419"/>
    <s v="200 Birr Back"/>
    <n v="40036162"/>
    <s v="ORLOF 3"/>
    <s v="CHAI"/>
    <x v="1"/>
    <n v="748"/>
    <n v="5992"/>
    <n v="65907"/>
    <n v="8"/>
    <m/>
    <n v="15"/>
    <n v="0"/>
    <n v="554"/>
    <n v="6000"/>
    <s v="YES"/>
    <m/>
    <n v="0"/>
    <s v="44807746156685985YES"/>
    <n v="1428"/>
    <x v="68"/>
    <n v="0.11161236424394319"/>
  </r>
  <r>
    <x v="1420"/>
    <s v="200 Birr Back"/>
    <n v="40036162"/>
    <s v="ORLOF 3"/>
    <s v="CHAI"/>
    <x v="1"/>
    <n v="749"/>
    <n v="5993"/>
    <n v="71900"/>
    <n v="7"/>
    <m/>
    <n v="6"/>
    <n v="0"/>
    <n v="448"/>
    <n v="6000"/>
    <s v="YES"/>
    <m/>
    <n v="0"/>
    <s v="4480774763195994YES"/>
    <n v="1429"/>
    <x v="68"/>
    <n v="5.3219886553219888E-2"/>
  </r>
  <r>
    <x v="1421"/>
    <s v="200 Birr Back"/>
    <n v="40036162"/>
    <s v="ORLOF 3"/>
    <s v="Izzuddin"/>
    <x v="0"/>
    <n v="722"/>
    <n v="5999"/>
    <n v="5999"/>
    <n v="1"/>
    <m/>
    <n v="8"/>
    <n v="0"/>
    <n v="140"/>
    <n v="6000"/>
    <s v="YES"/>
    <m/>
    <n v="0"/>
    <s v="4480774885545992YES"/>
    <n v="1430"/>
    <x v="68"/>
    <n v="9.2456608811748997E-2"/>
  </r>
  <r>
    <x v="1422"/>
    <s v="200 Birr Back"/>
    <n v="40036162"/>
    <s v="ORLOF 3"/>
    <s v="Izzuddin"/>
    <x v="0"/>
    <n v="724"/>
    <n v="6000"/>
    <n v="6000"/>
    <n v="0"/>
    <m/>
    <n v="7"/>
    <n v="0"/>
    <n v="140"/>
    <n v="6000"/>
    <s v="YES"/>
    <m/>
    <n v="0"/>
    <s v="4480774974485993YES"/>
    <n v="1431"/>
    <x v="68"/>
    <n v="7.4753879526113801E-2"/>
  </r>
  <r>
    <x v="1423"/>
    <s v="200 Birr Back"/>
    <n v="40036162"/>
    <s v="ORLOF 3"/>
    <s v="Izzuddin"/>
    <x v="0"/>
    <n v="725"/>
    <n v="6000"/>
    <n v="12000"/>
    <n v="0"/>
    <m/>
    <n v="1"/>
    <n v="0"/>
    <n v="148"/>
    <n v="6000"/>
    <s v="YES"/>
    <m/>
    <n v="0"/>
    <s v="4480872211405999YES"/>
    <n v="1432"/>
    <x v="69"/>
    <n v="2.3337222870478413E-2"/>
  </r>
  <r>
    <x v="1424"/>
    <s v="200 Birr Back"/>
    <n v="40036162"/>
    <s v="ORLOF 3"/>
    <s v="Izzuddin"/>
    <x v="0"/>
    <n v="726"/>
    <n v="5982"/>
    <n v="17982"/>
    <n v="18"/>
    <m/>
    <n v="0"/>
    <n v="0"/>
    <n v="202"/>
    <n v="6000"/>
    <s v="YES"/>
    <m/>
    <n v="0"/>
    <s v="4480872401406000YES"/>
    <n v="1433"/>
    <x v="69"/>
    <n v="2.3333333333333334E-2"/>
  </r>
  <r>
    <x v="1425"/>
    <s v="200 Birr Back"/>
    <n v="40036162"/>
    <s v="ORLOF 3"/>
    <s v="Izzuddin"/>
    <x v="0"/>
    <n v="727"/>
    <n v="5987"/>
    <n v="23969"/>
    <n v="13"/>
    <m/>
    <n v="0"/>
    <n v="0"/>
    <n v="140"/>
    <n v="6000"/>
    <s v="YES"/>
    <m/>
    <n v="0"/>
    <s v="4480872501486000YES"/>
    <n v="1434"/>
    <x v="69"/>
    <n v="2.4666666666666667E-2"/>
  </r>
  <r>
    <x v="1426"/>
    <s v="200 Birr Back"/>
    <n v="40036162"/>
    <s v="ORLOF 3"/>
    <s v="Izzuddin"/>
    <x v="0"/>
    <n v="728"/>
    <n v="5996"/>
    <n v="29965"/>
    <n v="4"/>
    <m/>
    <n v="18"/>
    <n v="0"/>
    <n v="170"/>
    <n v="6000"/>
    <s v="YES"/>
    <m/>
    <n v="0"/>
    <s v="44808726182025982YES"/>
    <n v="1435"/>
    <x v="69"/>
    <n v="3.3767970578401869E-2"/>
  </r>
  <r>
    <x v="1427"/>
    <s v="200 Birr Back"/>
    <n v="40036162"/>
    <s v="ORLOF 3"/>
    <s v="Affandi"/>
    <x v="1"/>
    <n v="729"/>
    <n v="5986"/>
    <n v="5986"/>
    <n v="14"/>
    <m/>
    <n v="13"/>
    <n v="0"/>
    <n v="569"/>
    <n v="6000"/>
    <s v="YES"/>
    <m/>
    <n v="0"/>
    <s v="44808727131405987YES"/>
    <n v="1436"/>
    <x v="69"/>
    <n v="2.3383998663771506E-2"/>
  </r>
  <r>
    <x v="1428"/>
    <s v="200 Birr Back"/>
    <n v="40036162"/>
    <s v="ORLOF 3"/>
    <s v="Affandi"/>
    <x v="1"/>
    <n v="730"/>
    <n v="5997"/>
    <n v="11983"/>
    <n v="3"/>
    <m/>
    <n v="4"/>
    <n v="0"/>
    <n v="428"/>
    <n v="6000"/>
    <s v="YES"/>
    <m/>
    <n v="0"/>
    <s v="4480872841705996YES"/>
    <n v="1437"/>
    <x v="69"/>
    <n v="2.8352234823215475E-2"/>
  </r>
  <r>
    <x v="1429"/>
    <s v="200 Birr Back"/>
    <n v="40036162"/>
    <s v="ORLOF 3"/>
    <s v="Affandi"/>
    <x v="1"/>
    <n v="759"/>
    <n v="5988"/>
    <n v="17971"/>
    <n v="9"/>
    <m/>
    <n v="14"/>
    <n v="0"/>
    <n v="298"/>
    <n v="6000"/>
    <s v="NO"/>
    <s v="Machine tirp many times"/>
    <n v="0"/>
    <s v="44810729145695986YES"/>
    <n v="1438"/>
    <x v="70"/>
    <n v="9.505512863347812E-2"/>
  </r>
  <r>
    <x v="1430"/>
    <s v="200 Birr Back"/>
    <n v="40036162"/>
    <s v="ORLOF 3"/>
    <s v="Affandi"/>
    <x v="1"/>
    <n v="760"/>
    <n v="5994"/>
    <n v="23965"/>
    <n v="6"/>
    <m/>
    <n v="3"/>
    <n v="0"/>
    <n v="386"/>
    <n v="6000"/>
    <s v="YES"/>
    <s v="This column has been edited."/>
    <n v="0"/>
    <s v="4481073034285997YES"/>
    <n v="1439"/>
    <x v="70"/>
    <n v="7.1369017842254467E-2"/>
  </r>
  <r>
    <x v="1431"/>
    <s v="200 Birr Back"/>
    <n v="40036162"/>
    <s v="ORLOF 3"/>
    <s v="Affandi"/>
    <x v="1"/>
    <n v="761"/>
    <n v="5987"/>
    <n v="29952"/>
    <n v="13"/>
    <m/>
    <n v="9"/>
    <n v="0"/>
    <n v="469"/>
    <n v="5997"/>
    <s v="YES"/>
    <m/>
    <n v="-3"/>
    <s v="4481075992985988NO"/>
    <n v="1440"/>
    <x v="70"/>
    <n v="4.9766199064796263E-2"/>
  </r>
  <r>
    <x v="1432"/>
    <s v="200 Birr Back"/>
    <n v="40036162"/>
    <s v="ORLOF 3"/>
    <s v="Affandi"/>
    <x v="1"/>
    <n v="762"/>
    <n v="5996"/>
    <n v="35948"/>
    <n v="4"/>
    <m/>
    <n v="6"/>
    <n v="0"/>
    <n v="710"/>
    <n v="6000"/>
    <s v="YES"/>
    <m/>
    <n v="0"/>
    <s v="4481076063865994YES"/>
    <n v="1441"/>
    <x v="70"/>
    <n v="6.4397731064397737E-2"/>
  </r>
  <r>
    <x v="1433"/>
    <s v="200 Birr Back"/>
    <n v="40036162"/>
    <s v="ORLOF 3"/>
    <s v="AZRUL"/>
    <x v="0"/>
    <n v="764"/>
    <n v="5987"/>
    <n v="5987"/>
    <n v="13"/>
    <m/>
    <n v="13"/>
    <n v="0"/>
    <n v="400"/>
    <n v="6000"/>
    <s v="YES"/>
    <m/>
    <n v="0"/>
    <s v="44810761134695987YES"/>
    <n v="1442"/>
    <x v="70"/>
    <n v="7.8336395523634542E-2"/>
  </r>
  <r>
    <x v="1434"/>
    <s v="200 Birr Back"/>
    <n v="40036162"/>
    <s v="ORLOF 3"/>
    <s v="AZRUL"/>
    <x v="0"/>
    <n v="765"/>
    <n v="5977"/>
    <n v="5977"/>
    <n v="23"/>
    <m/>
    <n v="4"/>
    <n v="0"/>
    <n v="869"/>
    <n v="6000"/>
    <s v="YES"/>
    <m/>
    <n v="0"/>
    <s v="4481076247105996YES"/>
    <n v="1443"/>
    <x v="70"/>
    <n v="0.11841227484989994"/>
  </r>
  <r>
    <x v="1435"/>
    <s v="200 Birr Back"/>
    <n v="40036162"/>
    <s v="ORLOF 3"/>
    <s v="AZRUL"/>
    <x v="0"/>
    <n v="766"/>
    <n v="5995"/>
    <n v="5995"/>
    <n v="5"/>
    <m/>
    <n v="13"/>
    <n v="0"/>
    <n v="300"/>
    <n v="6000"/>
    <s v="YES"/>
    <s v="This column has been edited."/>
    <n v="0"/>
    <s v="44811764134005987YES"/>
    <n v="1444"/>
    <x v="71"/>
    <n v="6.6811424753632873E-2"/>
  </r>
  <r>
    <x v="1436"/>
    <s v="200 Birr Back"/>
    <n v="40036162"/>
    <s v="ORLOF 3"/>
    <s v="AZRUL"/>
    <x v="0"/>
    <n v="767"/>
    <n v="5988"/>
    <n v="5988"/>
    <n v="12"/>
    <m/>
    <n v="23"/>
    <n v="0"/>
    <n v="781"/>
    <n v="6000"/>
    <s v="YES"/>
    <m/>
    <n v="0"/>
    <s v="44811765238695977YES"/>
    <n v="1445"/>
    <x v="71"/>
    <n v="0.1453906642128158"/>
  </r>
  <r>
    <x v="1437"/>
    <s v="200 Birr Back"/>
    <n v="40036162"/>
    <s v="ORLOF 3"/>
    <s v="AZRUL"/>
    <x v="0"/>
    <n v="768"/>
    <n v="5996"/>
    <n v="5996"/>
    <n v="4"/>
    <m/>
    <n v="5"/>
    <n v="0"/>
    <n v="450"/>
    <n v="6000"/>
    <s v="YES"/>
    <m/>
    <n v="0"/>
    <s v="4481176653005995YES"/>
    <n v="1446"/>
    <x v="71"/>
    <n v="5.0041701417848208E-2"/>
  </r>
  <r>
    <x v="1438"/>
    <s v="200 Birr Back"/>
    <n v="40036162"/>
    <s v="ORLOF 3"/>
    <s v="AZRUL"/>
    <x v="0"/>
    <n v="769"/>
    <n v="5998"/>
    <n v="5998"/>
    <n v="2"/>
    <m/>
    <n v="12"/>
    <n v="0"/>
    <n v="390"/>
    <n v="6000"/>
    <s v="YES"/>
    <m/>
    <n v="0"/>
    <s v="44811767127815988YES"/>
    <n v="1447"/>
    <x v="71"/>
    <n v="0.13042752171008684"/>
  </r>
  <r>
    <x v="1439"/>
    <s v="200 Birr Back"/>
    <n v="40036162"/>
    <s v="ORLOF 3"/>
    <s v="AZRUL"/>
    <x v="0"/>
    <n v="773"/>
    <n v="5998"/>
    <n v="5998"/>
    <n v="2"/>
    <m/>
    <n v="4"/>
    <n v="0"/>
    <n v="410"/>
    <n v="6000"/>
    <s v="YES"/>
    <m/>
    <n v="0"/>
    <s v="4481176844505996YES"/>
    <n v="1448"/>
    <x v="71"/>
    <n v="7.5050033355570381E-2"/>
  </r>
  <r>
    <x v="1440"/>
    <s v="200 Birr Back"/>
    <n v="40036162"/>
    <s v="ORLOF 3"/>
    <s v="AZRUL"/>
    <x v="0"/>
    <n v="774"/>
    <n v="6000"/>
    <n v="6000"/>
    <m/>
    <m/>
    <n v="2"/>
    <n v="0"/>
    <n v="300"/>
    <n v="6000"/>
    <s v="YES"/>
    <m/>
    <n v="0"/>
    <s v="4481176923905998YES"/>
    <n v="1449"/>
    <x v="71"/>
    <n v="6.5021673891297094E-2"/>
  </r>
  <r>
    <x v="1441"/>
    <s v="200 Birr Back"/>
    <n v="40036162"/>
    <s v="ORLOF 3"/>
    <s v="AZRUL"/>
    <x v="0"/>
    <n v="775"/>
    <n v="6000"/>
    <n v="6000"/>
    <n v="0"/>
    <m/>
    <n v="2"/>
    <n v="0"/>
    <n v="350"/>
    <n v="6000"/>
    <s v="YES"/>
    <m/>
    <n v="0"/>
    <s v="4481177324105998YES"/>
    <n v="1450"/>
    <x v="71"/>
    <n v="6.8356118706235411E-2"/>
  </r>
  <r>
    <x v="1442"/>
    <s v="200 Birr Back"/>
    <n v="40036162"/>
    <s v="ORLOF 3"/>
    <s v="AZRUL"/>
    <x v="0"/>
    <n v="776"/>
    <n v="5994"/>
    <n v="5994"/>
    <n v="6"/>
    <m/>
    <n v="0"/>
    <n v="0"/>
    <n v="245"/>
    <n v="6000"/>
    <s v="YES"/>
    <m/>
    <n v="0"/>
    <s v="448117743006000YES"/>
    <n v="1451"/>
    <x v="71"/>
    <n v="0.05"/>
  </r>
  <r>
    <x v="1443"/>
    <s v="200 Birr Back"/>
    <n v="40036162"/>
    <s v="ORLOF 3"/>
    <s v="Izzuddin"/>
    <x v="1"/>
    <n v="779"/>
    <n v="5999"/>
    <n v="5999"/>
    <n v="1"/>
    <n v="0"/>
    <n v="0"/>
    <n v="0"/>
    <n v="831"/>
    <n v="6000"/>
    <s v="YES"/>
    <m/>
    <n v="0"/>
    <s v="4481177503506000YES"/>
    <n v="1452"/>
    <x v="71"/>
    <n v="5.8333333333333334E-2"/>
  </r>
  <r>
    <x v="1444"/>
    <s v="200 Birr Back"/>
    <n v="40036162"/>
    <s v="ORLOF 3"/>
    <s v="Izzuddin"/>
    <x v="1"/>
    <n v="800"/>
    <n v="5997"/>
    <n v="5997"/>
    <n v="3"/>
    <n v="0"/>
    <n v="6"/>
    <n v="0"/>
    <n v="599"/>
    <n v="6000"/>
    <s v="YES"/>
    <m/>
    <n v="0"/>
    <s v="4481177662455994YES"/>
    <n v="1453"/>
    <x v="71"/>
    <n v="4.0874207540874209E-2"/>
  </r>
  <r>
    <x v="1445"/>
    <s v="200 Birr Back"/>
    <n v="40036162"/>
    <s v="ORLOF 3"/>
    <s v="Izzuddin"/>
    <x v="1"/>
    <n v="801"/>
    <n v="5999"/>
    <n v="5999"/>
    <n v="1"/>
    <n v="0"/>
    <n v="1"/>
    <n v="0"/>
    <n v="194"/>
    <n v="6000"/>
    <s v="YES"/>
    <m/>
    <n v="0"/>
    <s v="4481177918315999YES"/>
    <n v="1454"/>
    <x v="71"/>
    <n v="0.13852308718119685"/>
  </r>
  <r>
    <x v="1446"/>
    <s v="200 Birr Back"/>
    <n v="40036162"/>
    <s v="ORLOF 3"/>
    <s v="Izzuddin"/>
    <x v="1"/>
    <n v="802"/>
    <n v="5985"/>
    <n v="5985"/>
    <n v="15"/>
    <n v="0"/>
    <n v="3"/>
    <n v="0"/>
    <n v="162"/>
    <n v="6000"/>
    <s v="YES"/>
    <m/>
    <n v="0"/>
    <s v="4481180035995997YES"/>
    <n v="1455"/>
    <x v="71"/>
    <n v="9.9883274970818739E-2"/>
  </r>
  <r>
    <x v="1447"/>
    <s v="200 Birr Back"/>
    <n v="40036162"/>
    <s v="ORLOF 3"/>
    <s v="Izzuddin"/>
    <x v="1"/>
    <n v="803"/>
    <n v="5974"/>
    <n v="5974"/>
    <n v="26"/>
    <n v="0"/>
    <n v="1"/>
    <n v="0"/>
    <n v="211"/>
    <n v="6000"/>
    <s v="YES"/>
    <m/>
    <n v="0"/>
    <s v="4481180111945999YES"/>
    <n v="1456"/>
    <x v="71"/>
    <n v="3.2338723120520087E-2"/>
  </r>
  <r>
    <x v="1448"/>
    <s v="200 Birr Back"/>
    <n v="40036162"/>
    <s v="ORLOF 3"/>
    <s v="Izzuddin"/>
    <x v="1"/>
    <n v="804"/>
    <n v="5993"/>
    <n v="5993"/>
    <n v="7"/>
    <n v="0"/>
    <n v="15"/>
    <n v="0"/>
    <n v="124"/>
    <n v="6000"/>
    <s v="YES"/>
    <m/>
    <n v="0"/>
    <s v="44811802151625985YES"/>
    <n v="1457"/>
    <x v="71"/>
    <n v="2.7067669172932331E-2"/>
  </r>
  <r>
    <x v="1449"/>
    <s v="200 Birr Back"/>
    <n v="40036162"/>
    <s v="ORLOF 3"/>
    <s v="Izzuddin"/>
    <x v="1"/>
    <n v="805"/>
    <n v="6000"/>
    <n v="6000"/>
    <n v="0"/>
    <n v="0"/>
    <n v="26"/>
    <n v="0"/>
    <n v="182"/>
    <n v="6000"/>
    <s v="YES"/>
    <m/>
    <n v="0"/>
    <s v="44811803262115974YES"/>
    <n v="1458"/>
    <x v="71"/>
    <n v="3.5319718781386004E-2"/>
  </r>
  <r>
    <x v="1450"/>
    <s v="200 Birr Back"/>
    <n v="40036162"/>
    <s v="ORLOF 3"/>
    <s v="Izzuddin"/>
    <x v="1"/>
    <n v="806"/>
    <n v="6000"/>
    <n v="6000"/>
    <n v="0"/>
    <n v="0"/>
    <n v="7"/>
    <n v="0"/>
    <n v="227"/>
    <n v="6000"/>
    <s v="YES"/>
    <m/>
    <n v="0"/>
    <s v="4481180471245993YES"/>
    <n v="1459"/>
    <x v="71"/>
    <n v="2.0690805940263641E-2"/>
  </r>
  <r>
    <x v="1451"/>
    <s v="200 Birr Back"/>
    <n v="40036162"/>
    <s v="ORLOF 3"/>
    <s v="Izzuddin"/>
    <x v="1"/>
    <n v="807"/>
    <n v="6000"/>
    <n v="6000"/>
    <n v="0"/>
    <n v="0"/>
    <n v="0"/>
    <n v="0"/>
    <n v="134"/>
    <n v="6000"/>
    <s v="YES"/>
    <m/>
    <n v="0"/>
    <s v="4481180501826000YES"/>
    <n v="1460"/>
    <x v="71"/>
    <n v="3.0333333333333334E-2"/>
  </r>
  <r>
    <x v="1452"/>
    <s v="200 Birr Back"/>
    <n v="40036162"/>
    <s v="ORLOF 3"/>
    <s v="Izzuddin"/>
    <x v="1"/>
    <n v="808"/>
    <n v="5995"/>
    <n v="5995"/>
    <n v="5"/>
    <n v="0"/>
    <n v="0"/>
    <n v="0"/>
    <n v="158"/>
    <n v="6000"/>
    <s v="YES"/>
    <m/>
    <n v="0"/>
    <s v="4481180602276000YES"/>
    <n v="1461"/>
    <x v="71"/>
    <n v="3.783333333333333E-2"/>
  </r>
  <r>
    <x v="1453"/>
    <s v="200 Birr Back"/>
    <n v="40036162"/>
    <s v="ORLOF 3"/>
    <s v="Izzuddin"/>
    <x v="1"/>
    <n v="809"/>
    <n v="5994"/>
    <n v="5994"/>
    <n v="6"/>
    <n v="0"/>
    <n v="0"/>
    <n v="0"/>
    <n v="168"/>
    <n v="6000"/>
    <s v="YES"/>
    <m/>
    <n v="0"/>
    <s v="4481180701346000YES"/>
    <n v="1462"/>
    <x v="71"/>
    <n v="2.2333333333333334E-2"/>
  </r>
  <r>
    <x v="1454"/>
    <s v="200 Birr Back"/>
    <n v="40036162"/>
    <s v="ORLOF 3"/>
    <s v="Izzuddin"/>
    <x v="1"/>
    <n v="810"/>
    <n v="5997"/>
    <n v="5997"/>
    <n v="3"/>
    <n v="0"/>
    <n v="5"/>
    <n v="0"/>
    <n v="164"/>
    <n v="6000"/>
    <s v="YES"/>
    <m/>
    <n v="0"/>
    <s v="4481180851585995YES"/>
    <n v="1463"/>
    <x v="71"/>
    <n v="2.6355296080066721E-2"/>
  </r>
  <r>
    <x v="1455"/>
    <s v="200 Birr Back"/>
    <n v="40036162"/>
    <s v="ORLOF 3"/>
    <s v="Lasai"/>
    <x v="0"/>
    <n v="686"/>
    <n v="5990"/>
    <n v="5990"/>
    <n v="10"/>
    <m/>
    <n v="6"/>
    <n v="0"/>
    <n v="-3054"/>
    <n v="6000"/>
    <s v="YES"/>
    <m/>
    <n v="0"/>
    <s v="4481180961685994YES"/>
    <n v="1464"/>
    <x v="71"/>
    <n v="2.8028028028028028E-2"/>
  </r>
  <r>
    <x v="1456"/>
    <s v="200 Birr Back"/>
    <n v="40036162"/>
    <s v="ORLOF 3"/>
    <s v="Lasai"/>
    <x v="0"/>
    <n v="701"/>
    <n v="5990"/>
    <n v="5990"/>
    <n v="10"/>
    <m/>
    <n v="3"/>
    <n v="0"/>
    <n v="-3063"/>
    <n v="6000"/>
    <s v="YES"/>
    <m/>
    <n v="0"/>
    <s v="4481181031645997YES"/>
    <n v="1465"/>
    <x v="71"/>
    <n v="2.734700683675171E-2"/>
  </r>
  <r>
    <x v="1457"/>
    <s v="200 Birr Front"/>
    <n v="40036162"/>
    <s v="ORLOF 3"/>
    <s v="Izzuddin"/>
    <x v="0"/>
    <n v="702"/>
    <n v="5989"/>
    <n v="5989"/>
    <n v="11"/>
    <n v="19"/>
    <n v="10"/>
    <n v="0"/>
    <n v="2211"/>
    <n v="6000"/>
    <s v="YES"/>
    <m/>
    <n v="0"/>
    <s v="4481568610-30545990YES"/>
    <n v="1466"/>
    <x v="72"/>
    <s v="-"/>
  </r>
  <r>
    <x v="1458"/>
    <s v="200 Birr Front"/>
    <n v="40036162"/>
    <s v="ORLOF 3"/>
    <s v="Izzuddin"/>
    <x v="0"/>
    <n v="703"/>
    <n v="5995"/>
    <n v="5995"/>
    <n v="5"/>
    <n v="0"/>
    <n v="10"/>
    <n v="0"/>
    <n v="384"/>
    <n v="6000"/>
    <s v="YES"/>
    <m/>
    <n v="0"/>
    <s v="4481570110-30635990YES"/>
    <n v="1467"/>
    <x v="72"/>
    <s v="-"/>
  </r>
  <r>
    <x v="1459"/>
    <s v="200 Birr Front"/>
    <n v="40036162"/>
    <s v="ORLOF 3"/>
    <s v="Izzuddin"/>
    <x v="0"/>
    <n v="704"/>
    <n v="5994"/>
    <n v="5994"/>
    <n v="6"/>
    <n v="0"/>
    <n v="30"/>
    <n v="0"/>
    <n v="763"/>
    <n v="6000"/>
    <s v="YES"/>
    <m/>
    <n v="0"/>
    <s v="448167021122115989YES"/>
    <n v="1468"/>
    <x v="73"/>
    <n v="0.36917682417765907"/>
  </r>
  <r>
    <x v="1460"/>
    <s v="200 Birr Front"/>
    <n v="40036162"/>
    <s v="ORLOF 3"/>
    <s v="Izzuddin"/>
    <x v="0"/>
    <n v="705"/>
    <n v="5985"/>
    <n v="5985"/>
    <n v="14"/>
    <n v="0"/>
    <n v="5"/>
    <n v="0"/>
    <n v="430"/>
    <n v="6000"/>
    <s v="NO"/>
    <s v="Machine qount not equal 6000"/>
    <n v="0"/>
    <s v="4481670353845995YES"/>
    <n v="1469"/>
    <x v="73"/>
    <n v="6.4053377814845699E-2"/>
  </r>
  <r>
    <x v="1461"/>
    <s v="200 Birr Front"/>
    <n v="40036162"/>
    <s v="ORLOF 3"/>
    <s v="Izzuddin"/>
    <x v="0"/>
    <n v="751"/>
    <n v="5996"/>
    <n v="5996"/>
    <n v="4"/>
    <n v="0"/>
    <n v="6"/>
    <n v="0"/>
    <n v="469"/>
    <n v="6000"/>
    <s v="YES"/>
    <m/>
    <n v="0"/>
    <s v="4481670467635994YES"/>
    <n v="1470"/>
    <x v="73"/>
    <n v="0.12729396062729395"/>
  </r>
  <r>
    <x v="1462"/>
    <s v="200 Birr Front"/>
    <n v="40036162"/>
    <s v="ORLOF 3"/>
    <s v="Izzuddin"/>
    <x v="0"/>
    <n v="752"/>
    <n v="5984"/>
    <n v="5984"/>
    <n v="16"/>
    <n v="0"/>
    <n v="14"/>
    <n v="0"/>
    <n v="1138"/>
    <n v="5999"/>
    <s v="YES"/>
    <m/>
    <n v="-1"/>
    <s v="44816705144305985NO"/>
    <n v="1471"/>
    <x v="73"/>
    <n v="7.1846282372598158E-2"/>
  </r>
  <r>
    <x v="1463"/>
    <s v="200 Birr Front"/>
    <n v="40036162"/>
    <s v="ORLOF 3"/>
    <s v="Lasai"/>
    <x v="1"/>
    <n v="754"/>
    <n v="5992"/>
    <n v="5992"/>
    <n v="8"/>
    <m/>
    <n v="4"/>
    <n v="0"/>
    <n v="655"/>
    <n v="6000"/>
    <s v="YES"/>
    <m/>
    <n v="0"/>
    <s v="4481675144695996YES"/>
    <n v="1472"/>
    <x v="73"/>
    <n v="7.8218812541694466E-2"/>
  </r>
  <r>
    <x v="1464"/>
    <s v="200 Birr Front"/>
    <n v="40036162"/>
    <s v="ORLOF 3"/>
    <s v="Lasai"/>
    <x v="1"/>
    <n v="755"/>
    <n v="5997"/>
    <n v="5997"/>
    <n v="3"/>
    <m/>
    <n v="16"/>
    <n v="0"/>
    <n v="645"/>
    <n v="6000"/>
    <s v="YES"/>
    <m/>
    <n v="0"/>
    <s v="448167521611385984YES"/>
    <n v="1473"/>
    <x v="73"/>
    <n v="0.19017379679144386"/>
  </r>
  <r>
    <x v="1465"/>
    <s v="200 Birr Front"/>
    <n v="40036162"/>
    <s v="ORLOF 3"/>
    <s v="Lasai"/>
    <x v="1"/>
    <n v="756"/>
    <n v="5992"/>
    <n v="5992"/>
    <n v="8"/>
    <m/>
    <n v="8"/>
    <n v="0"/>
    <n v="834"/>
    <n v="6000"/>
    <s v="YES"/>
    <m/>
    <n v="0"/>
    <s v="4481675486555992YES"/>
    <n v="1474"/>
    <x v="73"/>
    <n v="0.10931241655540722"/>
  </r>
  <r>
    <x v="1466"/>
    <s v="200 Birr Front"/>
    <n v="40036162"/>
    <s v="ORLOF 3"/>
    <s v="Lasai"/>
    <x v="1"/>
    <n v="757"/>
    <n v="6000"/>
    <n v="6000"/>
    <n v="0"/>
    <m/>
    <n v="3"/>
    <n v="0"/>
    <n v="0"/>
    <n v="6000"/>
    <s v="YES"/>
    <m/>
    <n v="0"/>
    <s v="4481675536455997YES"/>
    <n v="1475"/>
    <x v="73"/>
    <n v="0.10755377688844422"/>
  </r>
  <r>
    <x v="1467"/>
    <s v="200 Birr Front"/>
    <n v="40036162"/>
    <s v="ORLOF 3"/>
    <s v="Lasai"/>
    <x v="1"/>
    <n v="749"/>
    <n v="6000"/>
    <n v="6000"/>
    <n v="0"/>
    <m/>
    <n v="8"/>
    <n v="0"/>
    <n v="693"/>
    <n v="6000"/>
    <s v="YES"/>
    <m/>
    <n v="0"/>
    <s v="4481675688345992YES"/>
    <n v="1476"/>
    <x v="73"/>
    <n v="0.13918558077436582"/>
  </r>
  <r>
    <x v="1468"/>
    <s v="200 Birr Front"/>
    <n v="40036162"/>
    <s v="ORLOF 3"/>
    <s v="Lasai"/>
    <x v="1"/>
    <n v="750"/>
    <n v="5979"/>
    <n v="5979"/>
    <n v="21"/>
    <n v="0"/>
    <n v="0"/>
    <n v="0"/>
    <n v="763"/>
    <n v="6000"/>
    <s v="YES"/>
    <m/>
    <n v="0"/>
    <s v="44816757006000YES"/>
    <n v="1477"/>
    <x v="73"/>
    <n v="0"/>
  </r>
  <r>
    <x v="1469"/>
    <s v="200 Birr Front"/>
    <n v="40036162"/>
    <s v="ORLOF 3"/>
    <s v="Izzuddin"/>
    <x v="0"/>
    <n v="758"/>
    <n v="5998"/>
    <n v="5998"/>
    <n v="2"/>
    <n v="0"/>
    <n v="0"/>
    <n v="0"/>
    <n v="3945"/>
    <n v="6000"/>
    <s v="YES"/>
    <m/>
    <n v="0"/>
    <s v="4481674906936000YES"/>
    <n v="1478"/>
    <x v="73"/>
    <n v="0.11550000000000001"/>
  </r>
  <r>
    <x v="1470"/>
    <s v="200 Birr Front"/>
    <n v="40036162"/>
    <s v="ORLOF 3"/>
    <s v="Izzuddin"/>
    <x v="0"/>
    <n v="759"/>
    <n v="5974"/>
    <n v="5974"/>
    <n v="26"/>
    <n v="0"/>
    <n v="21"/>
    <n v="0"/>
    <n v="655"/>
    <n v="6000"/>
    <s v="YES"/>
    <m/>
    <n v="0"/>
    <s v="44817750217635979YES"/>
    <n v="1479"/>
    <x v="74"/>
    <n v="0.12761331326308747"/>
  </r>
  <r>
    <x v="1471"/>
    <s v="200 Birr Front"/>
    <n v="40036162"/>
    <s v="ORLOF 3"/>
    <s v="Lasai"/>
    <x v="1"/>
    <n v="760"/>
    <n v="5984"/>
    <n v="5984"/>
    <n v="16"/>
    <m/>
    <n v="2"/>
    <n v="0"/>
    <n v="590"/>
    <n v="6000"/>
    <s v="YES"/>
    <m/>
    <n v="0"/>
    <s v="44817758239455998YES"/>
    <n v="1480"/>
    <x v="74"/>
    <n v="0.6577192397465822"/>
  </r>
  <r>
    <x v="1472"/>
    <s v="200 Birr Front"/>
    <n v="40036162"/>
    <s v="ORLOF 3"/>
    <s v="Lasai"/>
    <x v="1"/>
    <n v="761"/>
    <n v="5964"/>
    <n v="5964"/>
    <n v="36"/>
    <m/>
    <n v="26"/>
    <n v="0"/>
    <n v="710"/>
    <n v="6000"/>
    <s v="YES"/>
    <m/>
    <n v="0"/>
    <s v="44817759266555974YES"/>
    <n v="1481"/>
    <x v="74"/>
    <n v="0.10964178105122196"/>
  </r>
  <r>
    <x v="1473"/>
    <s v="200 Birr Front"/>
    <n v="40036162"/>
    <s v="ORLOF 3"/>
    <s v="Lasai"/>
    <x v="1"/>
    <n v="762"/>
    <n v="5989"/>
    <n v="5989"/>
    <n v="11"/>
    <m/>
    <n v="16"/>
    <n v="0"/>
    <n v="717"/>
    <n v="6000"/>
    <s v="YES"/>
    <m/>
    <n v="0"/>
    <s v="44817760165905984YES"/>
    <n v="1482"/>
    <x v="74"/>
    <n v="9.8596256684491984E-2"/>
  </r>
  <r>
    <x v="1474"/>
    <s v="200 Birr Front"/>
    <n v="40036162"/>
    <s v="ORLOF 3"/>
    <s v="Lasai"/>
    <x v="1"/>
    <n v="763"/>
    <n v="5968"/>
    <n v="5968"/>
    <n v="32"/>
    <m/>
    <n v="36"/>
    <n v="0"/>
    <n v="161"/>
    <n v="6000"/>
    <s v="YES"/>
    <m/>
    <n v="0"/>
    <s v="44817761367105964YES"/>
    <n v="1483"/>
    <x v="74"/>
    <n v="0.11904761904761904"/>
  </r>
  <r>
    <x v="1475"/>
    <s v="200 Birr Front"/>
    <n v="40036162"/>
    <s v="ORLOF 3"/>
    <s v="Lasai"/>
    <x v="1"/>
    <n v="764"/>
    <n v="5971"/>
    <n v="5971"/>
    <n v="29"/>
    <m/>
    <n v="11"/>
    <n v="0"/>
    <n v="277"/>
    <n v="6000"/>
    <s v="YES"/>
    <m/>
    <n v="0"/>
    <s v="44817762117175989YES"/>
    <n v="1484"/>
    <x v="74"/>
    <n v="0.11971948572382701"/>
  </r>
  <r>
    <x v="1476"/>
    <s v="200 Birr Front"/>
    <n v="40036162"/>
    <s v="ORLOF 3"/>
    <s v="Lasai"/>
    <x v="1"/>
    <n v="765"/>
    <n v="5968"/>
    <n v="5968"/>
    <n v="32"/>
    <m/>
    <n v="32"/>
    <n v="0"/>
    <n v="789"/>
    <n v="6000"/>
    <s v="YES"/>
    <m/>
    <n v="0"/>
    <s v="44817763321615968YES"/>
    <n v="1485"/>
    <x v="74"/>
    <n v="2.6977211796246649E-2"/>
  </r>
  <r>
    <x v="1477"/>
    <s v="200 Birr Front"/>
    <n v="40036162"/>
    <s v="ORLOF 3"/>
    <s v="Lasai"/>
    <x v="1"/>
    <n v="766"/>
    <n v="5979"/>
    <n v="5979"/>
    <n v="21"/>
    <m/>
    <n v="29"/>
    <n v="0"/>
    <n v="254"/>
    <n v="6000"/>
    <s v="YES"/>
    <m/>
    <n v="0"/>
    <s v="44817764292775971YES"/>
    <n v="1486"/>
    <x v="74"/>
    <n v="4.6390889298274993E-2"/>
  </r>
  <r>
    <x v="1478"/>
    <s v="200 Birr Front"/>
    <n v="40036162"/>
    <s v="ORLOF 3"/>
    <s v="Lasai"/>
    <x v="1"/>
    <n v="767"/>
    <n v="5986"/>
    <n v="5986"/>
    <n v="14"/>
    <m/>
    <n v="32"/>
    <n v="0"/>
    <n v="262"/>
    <n v="6000"/>
    <s v="YES"/>
    <m/>
    <n v="0"/>
    <s v="44817765327895968YES"/>
    <n v="1487"/>
    <x v="74"/>
    <n v="0.13220509383378015"/>
  </r>
  <r>
    <x v="1479"/>
    <s v="200 Birr Front"/>
    <n v="40036162"/>
    <s v="ORLOF 3"/>
    <s v="Lasai"/>
    <x v="1"/>
    <n v="768"/>
    <n v="5957"/>
    <n v="5957"/>
    <n v="43"/>
    <m/>
    <n v="21"/>
    <n v="0"/>
    <n v="250"/>
    <n v="6000"/>
    <s v="YES"/>
    <m/>
    <n v="0"/>
    <s v="44817766212545979YES"/>
    <n v="1488"/>
    <x v="74"/>
    <n v="4.2482020404749958E-2"/>
  </r>
  <r>
    <x v="1480"/>
    <s v="200 Birr Front"/>
    <n v="40036162"/>
    <s v="ORLOF 3"/>
    <s v="AZRUL"/>
    <x v="1"/>
    <n v="776"/>
    <n v="5994"/>
    <n v="5994"/>
    <n v="6"/>
    <m/>
    <n v="14"/>
    <n v="0"/>
    <n v="350"/>
    <n v="6000"/>
    <s v="YES"/>
    <m/>
    <n v="0"/>
    <s v="44817767142625986YES"/>
    <n v="1489"/>
    <x v="74"/>
    <n v="4.3768793852322088E-2"/>
  </r>
  <r>
    <x v="1481"/>
    <s v="200 Birr Front"/>
    <n v="40036162"/>
    <s v="ORLOF 3"/>
    <s v="AZRUL"/>
    <x v="1"/>
    <n v="777"/>
    <n v="5998"/>
    <n v="5998"/>
    <n v="2"/>
    <m/>
    <n v="43"/>
    <n v="0"/>
    <n v="800"/>
    <n v="6000"/>
    <s v="YES"/>
    <s v="This column has been edited."/>
    <n v="0"/>
    <s v="44817768432505957YES"/>
    <n v="1490"/>
    <x v="74"/>
    <n v="4.1967433271781096E-2"/>
  </r>
  <r>
    <x v="1482"/>
    <s v="200 Birr Front"/>
    <n v="40036162"/>
    <s v="ORLOF 3"/>
    <s v="AZRUL"/>
    <x v="1"/>
    <n v="778"/>
    <n v="5978"/>
    <n v="5978"/>
    <n v="7"/>
    <m/>
    <n v="6"/>
    <n v="0"/>
    <n v="900"/>
    <n v="6000"/>
    <s v="NO"/>
    <s v="This column has been edited."/>
    <n v="0"/>
    <s v="4481877663505994YES"/>
    <n v="1491"/>
    <x v="75"/>
    <n v="5.8391725058391727E-2"/>
  </r>
  <r>
    <x v="1483"/>
    <s v="200 Birr Front"/>
    <n v="40036162"/>
    <s v="ORLOF 3"/>
    <s v="AZRUL"/>
    <x v="1"/>
    <n v="779"/>
    <n v="5999"/>
    <n v="5999"/>
    <n v="1"/>
    <m/>
    <n v="2"/>
    <n v="0"/>
    <n v="550"/>
    <n v="6000"/>
    <s v="YES"/>
    <m/>
    <n v="0"/>
    <s v="4481877728005998YES"/>
    <n v="1492"/>
    <x v="75"/>
    <n v="0.13337779259753252"/>
  </r>
  <r>
    <x v="1484"/>
    <s v="200 Birr Front"/>
    <n v="40036162"/>
    <s v="ORLOF 3"/>
    <s v="AZRUL"/>
    <x v="1"/>
    <n v="780"/>
    <n v="5992"/>
    <n v="5992"/>
    <n v="8"/>
    <m/>
    <n v="7"/>
    <n v="0"/>
    <n v="245"/>
    <n v="5985"/>
    <s v="YES"/>
    <m/>
    <n v="-15"/>
    <s v="4481877879005978NO"/>
    <n v="1493"/>
    <x v="75"/>
    <n v="0.15055202408832385"/>
  </r>
  <r>
    <x v="1485"/>
    <s v="200 Birr Front"/>
    <n v="40036162"/>
    <s v="ORLOF 3"/>
    <s v="AZRUL"/>
    <x v="1"/>
    <n v="781"/>
    <n v="5977"/>
    <n v="5977"/>
    <n v="23"/>
    <m/>
    <n v="1"/>
    <n v="0"/>
    <n v="735"/>
    <n v="6000"/>
    <s v="YES"/>
    <m/>
    <n v="0"/>
    <s v="4481877915505999YES"/>
    <n v="1494"/>
    <x v="75"/>
    <n v="9.1681946991165192E-2"/>
  </r>
  <r>
    <x v="1486"/>
    <s v="200 Birr Front"/>
    <n v="40036162"/>
    <s v="ORLOF 3"/>
    <s v="P.Devaraj"/>
    <x v="0"/>
    <n v="783"/>
    <n v="6000"/>
    <n v="6000"/>
    <n v="0"/>
    <m/>
    <n v="8"/>
    <n v="0"/>
    <n v="-3105"/>
    <n v="6000"/>
    <s v="YES"/>
    <m/>
    <n v="0"/>
    <s v="4481878082455992YES"/>
    <n v="1495"/>
    <x v="75"/>
    <n v="4.0887850467289717E-2"/>
  </r>
  <r>
    <x v="1487"/>
    <s v="200 Birr Front"/>
    <n v="40036162"/>
    <s v="ORLOF 3"/>
    <s v="P.Devaraj"/>
    <x v="0"/>
    <n v="784"/>
    <n v="5997"/>
    <n v="5997"/>
    <n v="3"/>
    <m/>
    <n v="23"/>
    <n v="0"/>
    <n v="-2570"/>
    <n v="6000"/>
    <s v="YES"/>
    <m/>
    <n v="0"/>
    <s v="44818781237355977YES"/>
    <n v="1496"/>
    <x v="75"/>
    <n v="0.12297139032959679"/>
  </r>
  <r>
    <x v="1488"/>
    <s v="200 Birr Front"/>
    <n v="40036162"/>
    <s v="ORLOF 3"/>
    <s v="CHAI"/>
    <x v="1"/>
    <n v="785"/>
    <n v="5983"/>
    <n v="5983"/>
    <n v="3"/>
    <m/>
    <n v="0"/>
    <n v="0"/>
    <n v="1002"/>
    <n v="6000"/>
    <s v="NO"/>
    <s v="Machine trip ( unsure )"/>
    <n v="0"/>
    <s v="448197830-31056000YES"/>
    <n v="1497"/>
    <x v="76"/>
    <s v="-"/>
  </r>
  <r>
    <x v="1489"/>
    <s v="200 Birr Front"/>
    <n v="40036162"/>
    <s v="ORLOF 3"/>
    <s v="CHAI"/>
    <x v="1"/>
    <n v="786"/>
    <n v="5913"/>
    <n v="5913"/>
    <n v="65"/>
    <m/>
    <n v="3"/>
    <n v="0"/>
    <n v="313"/>
    <n v="6000"/>
    <s v="NO"/>
    <s v="Machine trip ( unsure )"/>
    <n v="0"/>
    <s v="448197843-25705997YES"/>
    <n v="1498"/>
    <x v="76"/>
    <s v="-"/>
  </r>
  <r>
    <x v="1490"/>
    <s v="200 Birr Front"/>
    <n v="40036162"/>
    <s v="ORLOF 3"/>
    <s v="CHAI"/>
    <x v="1"/>
    <n v="787"/>
    <n v="6000"/>
    <n v="6000"/>
    <n v="0"/>
    <m/>
    <n v="3"/>
    <n v="0"/>
    <n v="323"/>
    <n v="5986"/>
    <s v="YES"/>
    <m/>
    <n v="-14"/>
    <s v="44819785310025983NO"/>
    <n v="1499"/>
    <x v="76"/>
    <n v="0.16747451111482534"/>
  </r>
  <r>
    <x v="1491"/>
    <s v="200 Birr Front"/>
    <n v="40036162"/>
    <s v="ORLOF 3"/>
    <s v="CHAI"/>
    <x v="1"/>
    <n v="788"/>
    <n v="5993"/>
    <n v="5993"/>
    <n v="7"/>
    <m/>
    <n v="65"/>
    <n v="0"/>
    <n v="454"/>
    <n v="5978"/>
    <s v="YES"/>
    <m/>
    <n v="-22"/>
    <s v="44819786653135913NO"/>
    <n v="1500"/>
    <x v="76"/>
    <n v="5.2934212751564347E-2"/>
  </r>
  <r>
    <x v="1492"/>
    <s v="200 Birr Front"/>
    <n v="40036162"/>
    <s v="ORLOF 3"/>
    <s v="CHAI"/>
    <x v="1"/>
    <n v="789"/>
    <n v="5963"/>
    <n v="5963"/>
    <n v="37"/>
    <m/>
    <n v="0"/>
    <n v="0"/>
    <n v="509"/>
    <n v="6000"/>
    <s v="YES"/>
    <m/>
    <n v="0"/>
    <s v="4481978703236000YES"/>
    <n v="1501"/>
    <x v="76"/>
    <n v="5.383333333333333E-2"/>
  </r>
  <r>
    <x v="1493"/>
    <s v="200 Birr Front"/>
    <n v="40036162"/>
    <s v="ORLOF 3"/>
    <s v="Izzuddin"/>
    <x v="0"/>
    <n v="791"/>
    <n v="5984"/>
    <n v="5984"/>
    <n v="16"/>
    <m/>
    <n v="7"/>
    <n v="0"/>
    <n v="304"/>
    <n v="6000"/>
    <s v="YES"/>
    <s v="This column has been edited."/>
    <n v="0"/>
    <s v="4481978874545993YES"/>
    <n v="1502"/>
    <x v="76"/>
    <n v="7.5755047555481389E-2"/>
  </r>
  <r>
    <x v="1494"/>
    <s v="200 Birr Front"/>
    <n v="40036162"/>
    <s v="ORLOF 3"/>
    <s v="Izzuddin"/>
    <x v="0"/>
    <n v="792"/>
    <n v="5978"/>
    <n v="5978"/>
    <n v="22"/>
    <m/>
    <n v="37"/>
    <n v="0"/>
    <n v="280"/>
    <n v="6000"/>
    <s v="YES"/>
    <s v="This column has been edited."/>
    <n v="0"/>
    <s v="44819789375095963YES"/>
    <n v="1503"/>
    <x v="76"/>
    <n v="8.5359718262619483E-2"/>
  </r>
  <r>
    <x v="1495"/>
    <s v="200 Birr Front"/>
    <n v="40036162"/>
    <s v="ORLOF 3"/>
    <s v="Izzuddin"/>
    <x v="0"/>
    <n v="793"/>
    <n v="5930"/>
    <n v="5930"/>
    <n v="61"/>
    <m/>
    <n v="16"/>
    <n v="0"/>
    <n v="196"/>
    <n v="6000"/>
    <s v="NO"/>
    <s v="This column has been edited."/>
    <n v="0"/>
    <s v="44820791163045984YES"/>
    <n v="1504"/>
    <x v="77"/>
    <n v="5.0802139037433157E-2"/>
  </r>
  <r>
    <x v="1496"/>
    <s v="200 Birr Front"/>
    <n v="40036162"/>
    <s v="ORLOF 3"/>
    <s v="Izzuddin"/>
    <x v="0"/>
    <n v="794"/>
    <n v="6005"/>
    <n v="6005"/>
    <n v="7"/>
    <m/>
    <n v="22"/>
    <n v="0"/>
    <n v="324"/>
    <n v="6000"/>
    <s v="NO"/>
    <s v="This column has been edited."/>
    <n v="0"/>
    <s v="44820792222805978YES"/>
    <n v="1505"/>
    <x v="77"/>
    <n v="4.6838407494145202E-2"/>
  </r>
  <r>
    <x v="1497"/>
    <s v="200 Birr Front"/>
    <n v="40036162"/>
    <s v="ORLOF 3"/>
    <s v="Izzuddin"/>
    <x v="0"/>
    <n v="795"/>
    <n v="5997"/>
    <n v="5997"/>
    <n v="3"/>
    <m/>
    <n v="61"/>
    <n v="0"/>
    <n v="211"/>
    <n v="5991"/>
    <s v="YES"/>
    <s v="This column has been edited."/>
    <n v="-9"/>
    <s v="44820793611965930NO"/>
    <n v="1506"/>
    <x v="77"/>
    <n v="3.305227655986509E-2"/>
  </r>
  <r>
    <x v="1498"/>
    <s v="200 Birr Front"/>
    <n v="40036162"/>
    <s v="ORLOF 3"/>
    <s v="Izzuddin"/>
    <x v="0"/>
    <n v="796"/>
    <n v="5990"/>
    <n v="5990"/>
    <n v="10"/>
    <m/>
    <n v="7"/>
    <n v="0"/>
    <n v="120"/>
    <n v="6012"/>
    <s v="YES"/>
    <s v="This column has been edited."/>
    <n v="12"/>
    <s v="4482079473246005NO"/>
    <n v="1507"/>
    <x v="77"/>
    <n v="5.3955037468776022E-2"/>
  </r>
  <r>
    <x v="1499"/>
    <s v="200 Birr Front"/>
    <n v="40036162"/>
    <s v="ORLOF 3"/>
    <s v="Izzuddin"/>
    <x v="0"/>
    <n v="797"/>
    <n v="5994"/>
    <n v="5994"/>
    <n v="6"/>
    <m/>
    <n v="3"/>
    <n v="0"/>
    <n v="266"/>
    <n v="6000"/>
    <s v="YES"/>
    <m/>
    <n v="0"/>
    <s v="4482079532115997YES"/>
    <n v="1508"/>
    <x v="77"/>
    <n v="3.5184258796064696E-2"/>
  </r>
  <r>
    <x v="1500"/>
    <s v="200 Birr Front"/>
    <n v="40036162"/>
    <s v="ORLOF 3"/>
    <s v="Izzuddin"/>
    <x v="0"/>
    <n v="798"/>
    <n v="5989"/>
    <n v="5989"/>
    <n v="11"/>
    <m/>
    <n v="10"/>
    <n v="0"/>
    <n v="268"/>
    <n v="6000"/>
    <s v="YES"/>
    <s v="This column has been edited."/>
    <n v="0"/>
    <s v="44820796101205990YES"/>
    <n v="1509"/>
    <x v="77"/>
    <n v="2.003338898163606E-2"/>
  </r>
  <r>
    <x v="1501"/>
    <s v="200 Birr Front"/>
    <n v="40036162"/>
    <s v="ORLOF 3"/>
    <s v="Setia"/>
    <x v="1"/>
    <n v="799"/>
    <n v="5989"/>
    <n v="5989"/>
    <n v="11"/>
    <m/>
    <n v="6"/>
    <n v="0"/>
    <n v="-74"/>
    <n v="6000"/>
    <s v="YES"/>
    <m/>
    <n v="0"/>
    <s v="4482079762665994YES"/>
    <n v="1510"/>
    <x v="77"/>
    <n v="4.437771104437771E-2"/>
  </r>
  <r>
    <x v="1502"/>
    <s v="200 Birr Front"/>
    <n v="40036162"/>
    <s v="ORLOF 3"/>
    <s v="Setia"/>
    <x v="1"/>
    <n v="800"/>
    <n v="5991"/>
    <n v="5991"/>
    <n v="4"/>
    <m/>
    <n v="11"/>
    <n v="0"/>
    <n v="740"/>
    <n v="6000"/>
    <s v="NO"/>
    <n v="-5"/>
    <n v="0"/>
    <s v="44820798112685989YES"/>
    <n v="1511"/>
    <x v="77"/>
    <n v="4.4748705960928371E-2"/>
  </r>
  <r>
    <x v="1503"/>
    <s v="200 Birr Front"/>
    <n v="40036162"/>
    <s v="ORLOF 3"/>
    <s v="Setia"/>
    <x v="1"/>
    <n v="801"/>
    <n v="5992"/>
    <n v="5992"/>
    <n v="4"/>
    <m/>
    <n v="11"/>
    <n v="0"/>
    <n v="770"/>
    <n v="6000"/>
    <s v="NO"/>
    <s v="This column has been edited."/>
    <n v="0"/>
    <s v="4482079911-745989YES"/>
    <n v="1512"/>
    <x v="77"/>
    <s v="-"/>
  </r>
  <r>
    <x v="1504"/>
    <s v="200 Birr Front"/>
    <n v="40036162"/>
    <s v="ORLOF 3"/>
    <s v="Setia"/>
    <x v="1"/>
    <n v="802"/>
    <n v="5985"/>
    <n v="5985"/>
    <n v="15"/>
    <m/>
    <n v="4"/>
    <n v="0"/>
    <n v="306"/>
    <n v="5995"/>
    <s v="YES"/>
    <s v="This column has been edited."/>
    <n v="-5"/>
    <s v="4482080047405991NO"/>
    <n v="1513"/>
    <x v="77"/>
    <n v="0.12351861125020865"/>
  </r>
  <r>
    <x v="1505"/>
    <s v="200 Birr Front"/>
    <n v="40036162"/>
    <s v="ORLOF 3"/>
    <s v="Setia"/>
    <x v="1"/>
    <n v="803"/>
    <n v="5969"/>
    <n v="5969"/>
    <n v="31"/>
    <m/>
    <n v="4"/>
    <n v="0"/>
    <n v="403"/>
    <n v="5996"/>
    <s v="YES"/>
    <s v="This column has been edited."/>
    <n v="-4"/>
    <s v="4482080147705992NO"/>
    <n v="1514"/>
    <x v="77"/>
    <n v="0.12850467289719625"/>
  </r>
  <r>
    <x v="1506"/>
    <s v="200 Birr Front"/>
    <n v="40036162"/>
    <s v="ORLOF 3"/>
    <s v="Setia"/>
    <x v="1"/>
    <n v="804"/>
    <n v="5986"/>
    <n v="5986"/>
    <n v="14"/>
    <m/>
    <n v="15"/>
    <n v="0"/>
    <n v="457"/>
    <n v="6000"/>
    <s v="YES"/>
    <s v="This column has been edited."/>
    <n v="0"/>
    <s v="44820802153065985YES"/>
    <n v="1515"/>
    <x v="77"/>
    <n v="5.1127819548872182E-2"/>
  </r>
  <r>
    <x v="1507"/>
    <s v="200 Birr Front"/>
    <n v="40036162"/>
    <s v="ORLOF 3"/>
    <s v="Izzuddin"/>
    <x v="0"/>
    <n v="805"/>
    <n v="5997"/>
    <n v="5997"/>
    <n v="3"/>
    <m/>
    <n v="31"/>
    <n v="0"/>
    <n v="550"/>
    <n v="6000"/>
    <s v="YES"/>
    <m/>
    <n v="0"/>
    <s v="44820803314035969YES"/>
    <n v="1516"/>
    <x v="77"/>
    <n v="6.7515496733121128E-2"/>
  </r>
  <r>
    <x v="1508"/>
    <s v="200 Birr Front"/>
    <n v="40036162"/>
    <s v="ORLOF 3"/>
    <s v="FIZAL"/>
    <x v="1"/>
    <n v="812"/>
    <n v="6000"/>
    <n v="6000"/>
    <n v="0"/>
    <m/>
    <n v="14"/>
    <n v="0"/>
    <n v="155"/>
    <n v="6000"/>
    <s v="YES"/>
    <m/>
    <n v="0"/>
    <s v="44820804144575986YES"/>
    <n v="1517"/>
    <x v="77"/>
    <n v="7.6344804543935857E-2"/>
  </r>
  <r>
    <x v="1509"/>
    <s v="200 Birr Front"/>
    <n v="40036162"/>
    <s v="ORLOF 3"/>
    <s v="FIZAL"/>
    <x v="1"/>
    <n v="813"/>
    <n v="5964"/>
    <n v="5964"/>
    <n v="36"/>
    <m/>
    <n v="3"/>
    <n v="0"/>
    <n v="405"/>
    <n v="6000"/>
    <s v="YES"/>
    <m/>
    <n v="0"/>
    <s v="4482180535505997YES"/>
    <n v="1518"/>
    <x v="78"/>
    <n v="9.171252292813073E-2"/>
  </r>
  <r>
    <x v="1510"/>
    <s v="200 Birr Front"/>
    <n v="40036162"/>
    <s v="ORLOF 3"/>
    <s v="FIZAL"/>
    <x v="1"/>
    <n v="814"/>
    <n v="6000"/>
    <n v="6000"/>
    <n v="0"/>
    <m/>
    <n v="0"/>
    <n v="0"/>
    <n v="204"/>
    <n v="6000"/>
    <s v="YES"/>
    <m/>
    <n v="0"/>
    <s v="4482181201556000YES"/>
    <n v="1519"/>
    <x v="78"/>
    <n v="2.5833333333333333E-2"/>
  </r>
  <r>
    <x v="1511"/>
    <s v="200 Birr Front"/>
    <n v="40036162"/>
    <s v="ORLOF 3"/>
    <s v="FIZAL"/>
    <x v="1"/>
    <n v="815"/>
    <n v="5993"/>
    <n v="5993"/>
    <n v="7"/>
    <m/>
    <n v="36"/>
    <n v="0"/>
    <n v="153"/>
    <n v="6000"/>
    <s v="YES"/>
    <m/>
    <n v="0"/>
    <s v="44821813364055964YES"/>
    <n v="1520"/>
    <x v="78"/>
    <n v="6.7907444668008049E-2"/>
  </r>
  <r>
    <x v="1512"/>
    <s v="200 Birr Front"/>
    <n v="40036162"/>
    <s v="ORLOF 3"/>
    <s v="FIZAL"/>
    <x v="1"/>
    <n v="816"/>
    <n v="5995"/>
    <n v="5995"/>
    <n v="5"/>
    <m/>
    <n v="0"/>
    <n v="0"/>
    <n v="185"/>
    <n v="6000"/>
    <s v="YES"/>
    <m/>
    <n v="0"/>
    <s v="4482181402046000YES"/>
    <n v="1521"/>
    <x v="78"/>
    <n v="3.4000000000000002E-2"/>
  </r>
  <r>
    <x v="1513"/>
    <s v="200 Birr Front"/>
    <n v="40036162"/>
    <s v="ORLOF 3"/>
    <s v="FIZAL"/>
    <x v="1"/>
    <n v="817"/>
    <n v="6000"/>
    <n v="6000"/>
    <n v="0"/>
    <n v="2"/>
    <n v="7"/>
    <n v="0"/>
    <n v="254"/>
    <n v="6000"/>
    <s v="YES"/>
    <m/>
    <n v="0"/>
    <s v="4482181571535993YES"/>
    <n v="1522"/>
    <x v="78"/>
    <n v="2.5529784748873685E-2"/>
  </r>
  <r>
    <x v="1514"/>
    <s v="200 Birr Front"/>
    <n v="40036162"/>
    <s v="ORLOF 3"/>
    <s v="FIZAL"/>
    <x v="1"/>
    <n v="818"/>
    <n v="5990"/>
    <n v="5990"/>
    <n v="10"/>
    <m/>
    <n v="5"/>
    <n v="0"/>
    <n v="374"/>
    <n v="6000"/>
    <s v="YES"/>
    <m/>
    <n v="0"/>
    <s v="4482181651855995YES"/>
    <n v="1523"/>
    <x v="78"/>
    <n v="3.0859049207673062E-2"/>
  </r>
  <r>
    <x v="1515"/>
    <s v="200 Birr Front"/>
    <n v="40036162"/>
    <s v="ORLOF 3"/>
    <s v="FIZAL"/>
    <x v="1"/>
    <n v="819"/>
    <n v="5999"/>
    <n v="5999"/>
    <n v="1"/>
    <m/>
    <n v="2"/>
    <n v="0"/>
    <n v="252"/>
    <n v="6000"/>
    <s v="YES"/>
    <m/>
    <n v="0"/>
    <s v="4482181702546000YES"/>
    <n v="1524"/>
    <x v="78"/>
    <n v="4.2333333333333334E-2"/>
  </r>
  <r>
    <x v="1516"/>
    <s v="200 Birr Front"/>
    <n v="40036162"/>
    <s v="ORLOF 3"/>
    <s v="FIZAL"/>
    <x v="1"/>
    <n v="820"/>
    <n v="6000"/>
    <n v="6000"/>
    <n v="0"/>
    <m/>
    <n v="10"/>
    <n v="0"/>
    <n v="240"/>
    <n v="6000"/>
    <s v="YES"/>
    <m/>
    <n v="0"/>
    <s v="44821818103745990YES"/>
    <n v="1525"/>
    <x v="78"/>
    <n v="6.243739565943239E-2"/>
  </r>
  <r>
    <x v="1517"/>
    <s v="200 Birr Front"/>
    <n v="40036162"/>
    <s v="ORLOF 3"/>
    <s v="FIZAL"/>
    <x v="1"/>
    <n v="821"/>
    <n v="5999"/>
    <n v="5999"/>
    <n v="1"/>
    <m/>
    <n v="1"/>
    <n v="0"/>
    <n v="488"/>
    <n v="6000"/>
    <s v="YES"/>
    <m/>
    <n v="0"/>
    <s v="4482181912525999YES"/>
    <n v="1526"/>
    <x v="78"/>
    <n v="4.2007001166861145E-2"/>
  </r>
  <r>
    <x v="1518"/>
    <s v="200 Birr Front"/>
    <n v="40036162"/>
    <s v="ORLOF 3"/>
    <s v="AZRUL"/>
    <x v="0"/>
    <n v="822"/>
    <n v="6001"/>
    <n v="6001"/>
    <n v="1"/>
    <m/>
    <n v="0"/>
    <n v="0"/>
    <n v="155"/>
    <n v="6000"/>
    <s v="NO"/>
    <s v="machine coynt not equal to 6000"/>
    <n v="0"/>
    <s v="4482282002406000YES"/>
    <n v="1527"/>
    <x v="79"/>
    <n v="0.04"/>
  </r>
  <r>
    <x v="1519"/>
    <s v="200 Birr Front"/>
    <n v="40036162"/>
    <s v="ORLOF 3"/>
    <s v="AZRUL"/>
    <x v="0"/>
    <n v="823"/>
    <n v="5989"/>
    <n v="5989"/>
    <n v="9"/>
    <m/>
    <n v="1"/>
    <n v="0"/>
    <n v="165"/>
    <n v="6000"/>
    <s v="NO"/>
    <s v="machine count not equal to 6000"/>
    <n v="0"/>
    <s v="4482282114885999YES"/>
    <n v="1528"/>
    <x v="79"/>
    <n v="8.1346891148524753E-2"/>
  </r>
  <r>
    <x v="1520"/>
    <s v="200 Birr Front"/>
    <n v="40036162"/>
    <s v="ORLOF 3"/>
    <s v="AZRUL"/>
    <x v="0"/>
    <n v="824"/>
    <n v="5999"/>
    <n v="5999"/>
    <n v="1"/>
    <m/>
    <n v="1"/>
    <n v="0"/>
    <n v="147"/>
    <n v="6002"/>
    <s v="YES"/>
    <m/>
    <n v="2"/>
    <s v="4482282211556001NO"/>
    <n v="1529"/>
    <x v="79"/>
    <n v="2.5829028495250792E-2"/>
  </r>
  <r>
    <x v="1521"/>
    <s v="200 Birr Front"/>
    <n v="40036162"/>
    <s v="ORLOF 3"/>
    <s v="AZRUL"/>
    <x v="0"/>
    <n v="825"/>
    <n v="5998"/>
    <n v="5998"/>
    <n v="2"/>
    <m/>
    <n v="9"/>
    <n v="0"/>
    <n v="83"/>
    <n v="5998"/>
    <s v="YES"/>
    <m/>
    <n v="-2"/>
    <s v="4482282391655989NO"/>
    <n v="1530"/>
    <x v="79"/>
    <n v="2.755050926698948E-2"/>
  </r>
  <r>
    <x v="1522"/>
    <s v="200 Birr Front"/>
    <n v="40036162"/>
    <s v="ORLOF 3"/>
    <s v="AZRUL"/>
    <x v="0"/>
    <n v="826"/>
    <n v="5996"/>
    <n v="5996"/>
    <n v="4"/>
    <m/>
    <n v="1"/>
    <n v="0"/>
    <n v="120"/>
    <n v="6000"/>
    <s v="YES"/>
    <m/>
    <n v="0"/>
    <s v="4482282411475999YES"/>
    <n v="1531"/>
    <x v="79"/>
    <n v="2.4504084014002333E-2"/>
  </r>
  <r>
    <x v="1523"/>
    <s v="200 Birr Front"/>
    <n v="40036162"/>
    <s v="ORLOF 3"/>
    <s v="AZRUL"/>
    <x v="0"/>
    <n v="827"/>
    <n v="5995"/>
    <n v="5995"/>
    <n v="5"/>
    <m/>
    <n v="2"/>
    <n v="0"/>
    <n v="180"/>
    <n v="6000"/>
    <s v="YES"/>
    <m/>
    <n v="0"/>
    <s v="448228252835998YES"/>
    <n v="1532"/>
    <x v="79"/>
    <n v="1.3837945981993997E-2"/>
  </r>
  <r>
    <x v="1524"/>
    <s v="200 Birr Front"/>
    <n v="40036162"/>
    <s v="ORLOF 3"/>
    <s v="AZRUL"/>
    <x v="0"/>
    <n v="828"/>
    <n v="5990"/>
    <n v="5990"/>
    <n v="10"/>
    <m/>
    <n v="4"/>
    <n v="0"/>
    <n v="220"/>
    <n v="6000"/>
    <s v="YES"/>
    <m/>
    <n v="0"/>
    <s v="4482282641205996YES"/>
    <n v="1533"/>
    <x v="79"/>
    <n v="2.0013342228152101E-2"/>
  </r>
  <r>
    <x v="1525"/>
    <s v="200 Birr Front"/>
    <n v="40036162"/>
    <s v="ORLOF 3"/>
    <s v="AZRUL"/>
    <x v="0"/>
    <n v="829"/>
    <n v="5998"/>
    <n v="5998"/>
    <n v="2"/>
    <m/>
    <n v="5"/>
    <n v="0"/>
    <n v="105"/>
    <n v="6000"/>
    <s v="YES"/>
    <m/>
    <n v="0"/>
    <s v="4482282751805995YES"/>
    <n v="1534"/>
    <x v="79"/>
    <n v="3.0025020850708923E-2"/>
  </r>
  <r>
    <x v="1526"/>
    <s v="200 Birr Front"/>
    <n v="40036162"/>
    <s v="ORLOF 3"/>
    <s v="Lasai"/>
    <x v="1"/>
    <n v="830"/>
    <n v="5974"/>
    <n v="5974"/>
    <n v="26"/>
    <m/>
    <n v="10"/>
    <n v="0"/>
    <n v="372"/>
    <n v="6000"/>
    <s v="YES"/>
    <m/>
    <n v="0"/>
    <s v="44822828102205990YES"/>
    <n v="1535"/>
    <x v="79"/>
    <n v="3.6727879799666109E-2"/>
  </r>
  <r>
    <x v="1527"/>
    <s v="200 Birr Front"/>
    <n v="40036162"/>
    <s v="ORLOF 3"/>
    <s v="Lasai"/>
    <x v="1"/>
    <n v="831"/>
    <n v="5999"/>
    <n v="5999"/>
    <n v="1"/>
    <m/>
    <n v="2"/>
    <n v="0"/>
    <n v="287"/>
    <n v="6000"/>
    <s v="YES"/>
    <m/>
    <n v="0"/>
    <s v="4482282921055998YES"/>
    <n v="1536"/>
    <x v="79"/>
    <n v="1.7505835278426141E-2"/>
  </r>
  <r>
    <x v="1528"/>
    <s v="200 Birr Front"/>
    <n v="40036162"/>
    <s v="ORLOF 3"/>
    <s v="Lasai"/>
    <x v="1"/>
    <n v="832"/>
    <n v="5998"/>
    <n v="5998"/>
    <n v="2"/>
    <m/>
    <n v="26"/>
    <n v="0"/>
    <n v="189"/>
    <n v="6000"/>
    <s v="YES"/>
    <m/>
    <n v="0"/>
    <s v="44822830263725974YES"/>
    <n v="1537"/>
    <x v="79"/>
    <n v="6.2269835955808504E-2"/>
  </r>
  <r>
    <x v="1529"/>
    <s v="200 Birr Front"/>
    <n v="40036162"/>
    <s v="ORLOF 3"/>
    <s v="Lasai"/>
    <x v="1"/>
    <n v="833"/>
    <n v="5998"/>
    <n v="5998"/>
    <n v="2"/>
    <m/>
    <n v="1"/>
    <n v="0"/>
    <n v="212"/>
    <n v="6000"/>
    <s v="YES"/>
    <m/>
    <n v="0"/>
    <s v="4482283112875999YES"/>
    <n v="1538"/>
    <x v="79"/>
    <n v="4.7841306884480746E-2"/>
  </r>
  <r>
    <x v="1530"/>
    <s v="200 Birr Front"/>
    <n v="40036162"/>
    <s v="ORLOF 3"/>
    <s v="Lasai"/>
    <x v="1"/>
    <n v="834"/>
    <n v="5996"/>
    <n v="5996"/>
    <n v="4"/>
    <m/>
    <n v="2"/>
    <n v="0"/>
    <n v="240"/>
    <n v="6000"/>
    <s v="YES"/>
    <m/>
    <n v="0"/>
    <s v="4482283221895998YES"/>
    <n v="1539"/>
    <x v="79"/>
    <n v="3.1510503501167055E-2"/>
  </r>
  <r>
    <x v="1531"/>
    <s v="200 Birr Front"/>
    <n v="40036162"/>
    <s v="ORLOF 3"/>
    <s v="Lasai"/>
    <x v="1"/>
    <n v="835"/>
    <n v="6000"/>
    <n v="6000"/>
    <n v="0"/>
    <m/>
    <n v="2"/>
    <n v="0"/>
    <n v="330"/>
    <n v="6000"/>
    <s v="YES"/>
    <m/>
    <n v="0"/>
    <s v="4482283322125998YES"/>
    <n v="1540"/>
    <x v="79"/>
    <n v="3.5345115038346114E-2"/>
  </r>
  <r>
    <x v="1532"/>
    <s v="200 Birr Front"/>
    <n v="40036162"/>
    <s v="ORLOF 3"/>
    <s v="Lasai"/>
    <x v="1"/>
    <n v="836"/>
    <n v="5996"/>
    <n v="5996"/>
    <n v="4"/>
    <m/>
    <n v="4"/>
    <n v="0"/>
    <n v="270"/>
    <n v="6000"/>
    <s v="YES"/>
    <m/>
    <n v="0"/>
    <s v="4482283442405996YES"/>
    <n v="1541"/>
    <x v="79"/>
    <n v="4.0026684456304203E-2"/>
  </r>
  <r>
    <x v="1533"/>
    <s v="200 Birr Front"/>
    <n v="40036162"/>
    <s v="ORLOF 3"/>
    <s v="Lasai"/>
    <x v="0"/>
    <n v="838"/>
    <n v="5999"/>
    <n v="5999"/>
    <n v="1"/>
    <m/>
    <n v="0"/>
    <n v="0"/>
    <n v="-1800"/>
    <n v="6000"/>
    <s v="YES"/>
    <m/>
    <n v="0"/>
    <s v="4482283503306000YES"/>
    <n v="1542"/>
    <x v="79"/>
    <n v="5.5E-2"/>
  </r>
  <r>
    <x v="1534"/>
    <s v="200 Birr Front"/>
    <n v="40036162"/>
    <s v="ORLOF 3"/>
    <s v="AZRUL"/>
    <x v="0"/>
    <n v="839"/>
    <n v="6127"/>
    <n v="6127"/>
    <n v="12"/>
    <m/>
    <n v="4"/>
    <n v="0"/>
    <n v="464"/>
    <n v="6000"/>
    <s v="NO"/>
    <m/>
    <n v="0"/>
    <s v="4482283642705996YES"/>
    <n v="1543"/>
    <x v="79"/>
    <n v="4.5030020013342227E-2"/>
  </r>
  <r>
    <x v="1535"/>
    <s v="200 Birr Front"/>
    <n v="40036162"/>
    <s v="ORLOF 3"/>
    <s v="AZRUL"/>
    <x v="0"/>
    <n v="840"/>
    <n v="6000"/>
    <n v="6000"/>
    <n v="0"/>
    <m/>
    <n v="1"/>
    <n v="0"/>
    <n v="286"/>
    <n v="6000"/>
    <s v="YES"/>
    <m/>
    <n v="0"/>
    <s v="448238381-18005999YES"/>
    <n v="1544"/>
    <x v="80"/>
    <s v="-"/>
  </r>
  <r>
    <x v="1536"/>
    <s v="200 Birr Front"/>
    <n v="40036162"/>
    <s v="ORLOF 3"/>
    <s v="P.Devaraj"/>
    <x v="1"/>
    <n v="841"/>
    <n v="5976"/>
    <n v="5976"/>
    <n v="18"/>
    <m/>
    <n v="12"/>
    <n v="0"/>
    <n v="236"/>
    <n v="6139"/>
    <s v="NO"/>
    <m/>
    <n v="139"/>
    <s v="44823839124646127NO"/>
    <n v="1545"/>
    <x v="80"/>
    <n v="7.5730373755508409E-2"/>
  </r>
  <r>
    <x v="1537"/>
    <s v="200 Birr Front"/>
    <n v="40036162"/>
    <s v="ORLOF 3"/>
    <s v="P.Devaraj"/>
    <x v="1"/>
    <n v="842"/>
    <n v="5997"/>
    <n v="5997"/>
    <n v="9"/>
    <m/>
    <n v="0"/>
    <n v="0"/>
    <n v="330"/>
    <n v="6000"/>
    <s v="NO"/>
    <s v="extra 6 sheet"/>
    <n v="0"/>
    <s v="4482384002866000YES"/>
    <n v="1546"/>
    <x v="80"/>
    <n v="4.766666666666667E-2"/>
  </r>
  <r>
    <x v="1538"/>
    <s v="200 Birr Front"/>
    <n v="40036162"/>
    <s v="ORLOF 3"/>
    <s v="P.Devaraj"/>
    <x v="1"/>
    <n v="843"/>
    <n v="5975"/>
    <n v="5975"/>
    <n v="25"/>
    <m/>
    <n v="18"/>
    <n v="0"/>
    <n v="340"/>
    <n v="5994"/>
    <s v="YES"/>
    <m/>
    <n v="-6"/>
    <s v="44823841182365976NO"/>
    <n v="1547"/>
    <x v="80"/>
    <n v="3.9491298527443104E-2"/>
  </r>
  <r>
    <x v="1539"/>
    <s v="200 Birr Front"/>
    <n v="40036162"/>
    <s v="ORLOF 3"/>
    <s v="P.Devaraj"/>
    <x v="1"/>
    <n v="844"/>
    <n v="5990"/>
    <n v="5990"/>
    <n v="10"/>
    <m/>
    <n v="9"/>
    <n v="0"/>
    <n v="226"/>
    <n v="6006"/>
    <s v="YES"/>
    <m/>
    <n v="6"/>
    <s v="4482384293305997NO"/>
    <n v="1548"/>
    <x v="80"/>
    <n v="5.5027513756878442E-2"/>
  </r>
  <r>
    <x v="1540"/>
    <s v="200 Birr Front"/>
    <n v="40036162"/>
    <s v="ORLOF 3"/>
    <s v="P.Devaraj"/>
    <x v="1"/>
    <n v="845"/>
    <n v="5997"/>
    <n v="5997"/>
    <n v="3"/>
    <m/>
    <n v="25"/>
    <n v="0"/>
    <n v="106"/>
    <n v="6000"/>
    <s v="YES"/>
    <m/>
    <n v="0"/>
    <s v="44823843253405975YES"/>
    <n v="1549"/>
    <x v="80"/>
    <n v="5.690376569037657E-2"/>
  </r>
  <r>
    <x v="1541"/>
    <s v="200 Birr Front"/>
    <n v="40036162"/>
    <s v="ORLOF 3"/>
    <s v="P.Devaraj"/>
    <x v="1"/>
    <n v="846"/>
    <n v="5996"/>
    <n v="5996"/>
    <n v="4"/>
    <m/>
    <n v="10"/>
    <n v="0"/>
    <n v="163"/>
    <n v="6000"/>
    <s v="YES"/>
    <m/>
    <n v="0"/>
    <s v="44823844102265990YES"/>
    <n v="1550"/>
    <x v="80"/>
    <n v="3.7729549248747912E-2"/>
  </r>
  <r>
    <x v="1542"/>
    <s v="200 Birr Front"/>
    <n v="40036162"/>
    <s v="ORLOF 3"/>
    <s v="P.Devaraj"/>
    <x v="1"/>
    <n v="847"/>
    <n v="5997"/>
    <n v="5997"/>
    <n v="3"/>
    <m/>
    <n v="3"/>
    <n v="0"/>
    <n v="321"/>
    <n v="6000"/>
    <s v="YES"/>
    <m/>
    <n v="0"/>
    <s v="4482384531065997YES"/>
    <n v="1551"/>
    <x v="80"/>
    <n v="1.7675504418876106E-2"/>
  </r>
  <r>
    <x v="1543"/>
    <s v="200 Birr Front"/>
    <n v="40036162"/>
    <s v="ORLOF 3"/>
    <s v="P.Devaraj"/>
    <x v="1"/>
    <n v="848"/>
    <n v="5994"/>
    <n v="5994"/>
    <n v="6"/>
    <m/>
    <n v="4"/>
    <n v="0"/>
    <n v="292"/>
    <n v="6000"/>
    <s v="YES"/>
    <m/>
    <n v="0"/>
    <s v="4482384641635996YES"/>
    <n v="1552"/>
    <x v="80"/>
    <n v="2.7184789859906605E-2"/>
  </r>
  <r>
    <x v="1544"/>
    <s v="200 Birr Front"/>
    <n v="40036162"/>
    <s v="ORLOF 3"/>
    <s v="P.Devaraj"/>
    <x v="1"/>
    <n v="849"/>
    <n v="5988"/>
    <n v="5988"/>
    <n v="12"/>
    <m/>
    <n v="3"/>
    <n v="0"/>
    <n v="204"/>
    <n v="6000"/>
    <s v="YES"/>
    <m/>
    <n v="0"/>
    <s v="4482384733215997YES"/>
    <n v="1553"/>
    <x v="80"/>
    <n v="5.3526763381690844E-2"/>
  </r>
  <r>
    <x v="1545"/>
    <s v="200 Birr Front"/>
    <n v="40036162"/>
    <s v="ORLOF 3"/>
    <s v="Setia"/>
    <x v="0"/>
    <n v="850"/>
    <n v="5989"/>
    <n v="5989"/>
    <n v="11"/>
    <m/>
    <n v="6"/>
    <n v="0"/>
    <n v="166"/>
    <n v="6000"/>
    <s v="YES"/>
    <m/>
    <n v="0"/>
    <s v="4482384862925994YES"/>
    <n v="1554"/>
    <x v="80"/>
    <n v="4.871538204871538E-2"/>
  </r>
  <r>
    <x v="1546"/>
    <s v="200 Birr Front"/>
    <n v="40036162"/>
    <s v="ORLOF 3"/>
    <s v="Setia"/>
    <x v="0"/>
    <n v="851"/>
    <n v="5995"/>
    <n v="5995"/>
    <n v="5"/>
    <m/>
    <n v="12"/>
    <n v="0"/>
    <n v="294"/>
    <n v="6000"/>
    <s v="YES"/>
    <m/>
    <n v="0"/>
    <s v="44823849122045988YES"/>
    <n v="1555"/>
    <x v="80"/>
    <n v="3.406813627254509E-2"/>
  </r>
  <r>
    <x v="1547"/>
    <s v="200 Birr Front"/>
    <n v="40036162"/>
    <s v="ORLOF 3"/>
    <s v="Setia"/>
    <x v="0"/>
    <n v="852"/>
    <n v="5998"/>
    <n v="5998"/>
    <n v="2"/>
    <n v="0"/>
    <n v="11"/>
    <n v="0"/>
    <n v="273"/>
    <n v="6000"/>
    <s v="YES"/>
    <m/>
    <n v="0"/>
    <s v="44824850111665989YES"/>
    <n v="1556"/>
    <x v="81"/>
    <n v="2.771748205042578E-2"/>
  </r>
  <r>
    <x v="1548"/>
    <s v="200 Birr Front"/>
    <n v="40036162"/>
    <s v="ORLOF 3"/>
    <s v="DEVARAJ"/>
    <x v="1"/>
    <n v="853"/>
    <n v="5997"/>
    <n v="5997"/>
    <n v="3"/>
    <n v="0"/>
    <n v="5"/>
    <n v="0"/>
    <n v="189"/>
    <n v="6000"/>
    <s v="YES"/>
    <m/>
    <n v="0"/>
    <s v="4482485152945995YES"/>
    <n v="1557"/>
    <x v="81"/>
    <n v="4.904086738949124E-2"/>
  </r>
  <r>
    <x v="1549"/>
    <s v="200 Birr Front"/>
    <n v="40036162"/>
    <s v="ORLOF 3"/>
    <s v="DEVARAJ"/>
    <x v="1"/>
    <n v="854"/>
    <n v="5995"/>
    <n v="5995"/>
    <n v="5"/>
    <n v="0"/>
    <n v="2"/>
    <n v="0"/>
    <n v="188"/>
    <n v="6000"/>
    <s v="YES"/>
    <m/>
    <n v="0"/>
    <s v="4482485222735998YES"/>
    <n v="1558"/>
    <x v="81"/>
    <n v="4.5515171723907968E-2"/>
  </r>
  <r>
    <x v="1550"/>
    <s v="200 Birr Front"/>
    <n v="40036162"/>
    <s v="ORLOF 3"/>
    <s v="DEVARAJ"/>
    <x v="1"/>
    <n v="82"/>
    <n v="5998"/>
    <n v="5998"/>
    <n v="2"/>
    <m/>
    <n v="3"/>
    <n v="0"/>
    <n v="930"/>
    <n v="6000"/>
    <s v="YES"/>
    <m/>
    <n v="0"/>
    <s v="4482485331895997YES"/>
    <n v="1559"/>
    <x v="81"/>
    <n v="3.1515757878939468E-2"/>
  </r>
  <r>
    <x v="1551"/>
    <s v="200 Birr Front"/>
    <n v="40036162"/>
    <s v="ORLOF 3"/>
    <s v="DEVARAJ"/>
    <x v="1"/>
    <n v="83"/>
    <n v="6000"/>
    <n v="6000"/>
    <n v="0"/>
    <m/>
    <n v="5"/>
    <n v="0"/>
    <n v="495"/>
    <n v="6000"/>
    <s v="YES"/>
    <m/>
    <n v="0"/>
    <s v="4482485451885995YES"/>
    <n v="1560"/>
    <x v="81"/>
    <n v="3.135946622185154E-2"/>
  </r>
  <r>
    <x v="1552"/>
    <s v="200 Birr Front"/>
    <n v="40036162"/>
    <s v="ORLOF 3"/>
    <s v="DEVARAJ"/>
    <x v="1"/>
    <n v="84"/>
    <n v="6000"/>
    <n v="6000"/>
    <n v="0"/>
    <m/>
    <n v="2"/>
    <n v="0"/>
    <n v="740"/>
    <n v="6000"/>
    <s v="YES"/>
    <m/>
    <n v="0"/>
    <s v="448428229305998YES"/>
    <n v="1561"/>
    <x v="82"/>
    <n v="0.15505168389463153"/>
  </r>
  <r>
    <x v="1553"/>
    <s v="200 Birr Front"/>
    <n v="40036162"/>
    <s v="ORLOF 3"/>
    <s v="DEVARAJ"/>
    <x v="1"/>
    <n v="85"/>
    <n v="5994"/>
    <n v="5994"/>
    <n v="6"/>
    <m/>
    <n v="0"/>
    <n v="0"/>
    <n v="540"/>
    <n v="6000"/>
    <s v="YES"/>
    <m/>
    <n v="0"/>
    <s v="448428304956000YES"/>
    <n v="1562"/>
    <x v="82"/>
    <n v="8.2500000000000004E-2"/>
  </r>
  <r>
    <x v="1554"/>
    <s v="200 Birr Front"/>
    <n v="40036162"/>
    <s v="ORLOF 3"/>
    <s v="DEVARAJ"/>
    <x v="1"/>
    <n v="86"/>
    <n v="5993"/>
    <n v="5993"/>
    <n v="7"/>
    <m/>
    <n v="0"/>
    <n v="0"/>
    <n v="518"/>
    <n v="6000"/>
    <s v="YES"/>
    <m/>
    <n v="0"/>
    <s v="448428407406000YES"/>
    <n v="1563"/>
    <x v="82"/>
    <n v="0.12333333333333334"/>
  </r>
  <r>
    <x v="1555"/>
    <s v="200 Birr Front"/>
    <n v="40036162"/>
    <s v="ORLOF 3"/>
    <s v="DEVARAJ"/>
    <x v="1"/>
    <n v="87"/>
    <n v="5999"/>
    <n v="5999"/>
    <n v="1"/>
    <m/>
    <n v="6"/>
    <n v="0"/>
    <n v="677"/>
    <n v="6000"/>
    <s v="YES"/>
    <m/>
    <n v="0"/>
    <s v="448428565405994YES"/>
    <n v="1564"/>
    <x v="82"/>
    <n v="9.0090090090090086E-2"/>
  </r>
  <r>
    <x v="1556"/>
    <s v="200 Birr Front"/>
    <n v="40036162"/>
    <s v="ORLOF 3"/>
    <s v="DEVARAJ"/>
    <x v="1"/>
    <n v="88"/>
    <n v="5999"/>
    <n v="5999"/>
    <n v="1"/>
    <m/>
    <n v="7"/>
    <n v="0"/>
    <n v="646"/>
    <n v="6000"/>
    <s v="YES"/>
    <m/>
    <n v="0"/>
    <s v="448428675185993YES"/>
    <n v="1565"/>
    <x v="82"/>
    <n v="8.6434173202069087E-2"/>
  </r>
  <r>
    <x v="1557"/>
    <s v="200 Birr Front"/>
    <n v="40036162"/>
    <s v="ORLOF 3"/>
    <s v="DEVARAJ"/>
    <x v="1"/>
    <n v="89"/>
    <n v="6000"/>
    <n v="6000"/>
    <n v="0"/>
    <m/>
    <n v="1"/>
    <n v="0"/>
    <n v="185"/>
    <n v="6000"/>
    <s v="YES"/>
    <m/>
    <n v="0"/>
    <s v="448428716775999YES"/>
    <n v="1566"/>
    <x v="82"/>
    <n v="0.11285214202367061"/>
  </r>
  <r>
    <x v="1558"/>
    <s v="200 Birr Front"/>
    <n v="40036162"/>
    <s v="ORLOF 3"/>
    <s v="DEVARAJ"/>
    <x v="1"/>
    <n v="90"/>
    <n v="6000"/>
    <n v="6000"/>
    <n v="0"/>
    <m/>
    <n v="1"/>
    <n v="0"/>
    <n v="337"/>
    <n v="6000"/>
    <s v="YES"/>
    <m/>
    <n v="0"/>
    <s v="448428816465999YES"/>
    <n v="1567"/>
    <x v="82"/>
    <n v="0.10768461410235039"/>
  </r>
  <r>
    <x v="1559"/>
    <s v="200 Birr Front"/>
    <n v="40036162"/>
    <s v="ORLOF 3"/>
    <s v="shamil"/>
    <x v="0"/>
    <n v="91"/>
    <n v="6000"/>
    <n v="6000"/>
    <n v="0"/>
    <m/>
    <n v="0"/>
    <n v="0"/>
    <n v="340"/>
    <n v="6000"/>
    <s v="YES"/>
    <m/>
    <n v="0"/>
    <s v="448428901856000YES"/>
    <n v="1568"/>
    <x v="82"/>
    <n v="3.0833333333333334E-2"/>
  </r>
  <r>
    <x v="1560"/>
    <s v="200 Birr Front"/>
    <n v="40036162"/>
    <s v="ORLOF 3"/>
    <s v="shamil"/>
    <x v="0"/>
    <n v="92"/>
    <n v="5999"/>
    <n v="5999"/>
    <n v="1"/>
    <m/>
    <n v="0"/>
    <n v="0"/>
    <n v="619"/>
    <n v="6000"/>
    <s v="YES"/>
    <m/>
    <n v="0"/>
    <s v="448429003376000YES"/>
    <n v="1569"/>
    <x v="82"/>
    <n v="5.6166666666666663E-2"/>
  </r>
  <r>
    <x v="1561"/>
    <s v="200 Birr Front"/>
    <n v="40036162"/>
    <s v="ORLOF 3"/>
    <s v="shamil"/>
    <x v="0"/>
    <n v="93"/>
    <n v="5999"/>
    <n v="5999"/>
    <n v="1"/>
    <m/>
    <n v="0"/>
    <n v="0"/>
    <n v="732"/>
    <n v="6000"/>
    <s v="YES"/>
    <m/>
    <n v="0"/>
    <s v="448439103406000YES"/>
    <n v="1570"/>
    <x v="83"/>
    <n v="5.6666666666666664E-2"/>
  </r>
  <r>
    <x v="1562"/>
    <s v="200 Birr Front"/>
    <n v="40036162"/>
    <s v="ORLOF 3"/>
    <s v="shamil"/>
    <x v="0"/>
    <n v="94"/>
    <n v="5996"/>
    <n v="5996"/>
    <n v="4"/>
    <m/>
    <n v="1"/>
    <n v="0"/>
    <n v="603"/>
    <n v="6000"/>
    <s v="YES"/>
    <m/>
    <n v="0"/>
    <s v="448439216195999YES"/>
    <n v="1571"/>
    <x v="83"/>
    <n v="0.10318386397732955"/>
  </r>
  <r>
    <x v="1563"/>
    <s v="200 Birr Front"/>
    <n v="40036162"/>
    <s v="ORLOF 3"/>
    <s v="shamil"/>
    <x v="0"/>
    <n v="95"/>
    <n v="5999"/>
    <n v="5999"/>
    <n v="1"/>
    <m/>
    <n v="1"/>
    <n v="0"/>
    <n v="310"/>
    <n v="6000"/>
    <s v="YES"/>
    <m/>
    <n v="0"/>
    <s v="448439317325999YES"/>
    <n v="1572"/>
    <x v="83"/>
    <n v="0.12202033672278713"/>
  </r>
  <r>
    <x v="1564"/>
    <s v="200 Birr Front"/>
    <n v="40036162"/>
    <s v="ORLOF 3"/>
    <s v="Lasai"/>
    <x v="0"/>
    <n v="98"/>
    <n v="5998"/>
    <n v="5998"/>
    <n v="2"/>
    <m/>
    <n v="4"/>
    <n v="0"/>
    <n v="470"/>
    <n v="6000"/>
    <s v="YES"/>
    <m/>
    <n v="0"/>
    <s v="448439446035996YES"/>
    <n v="1573"/>
    <x v="83"/>
    <n v="0.10056704469646431"/>
  </r>
  <r>
    <x v="1565"/>
    <s v="200 Birr Front"/>
    <n v="40036162"/>
    <s v="ORLOF 3"/>
    <s v="Lasai"/>
    <x v="0"/>
    <n v="99"/>
    <n v="6000"/>
    <n v="6000"/>
    <n v="0"/>
    <m/>
    <n v="1"/>
    <n v="0"/>
    <n v="590"/>
    <n v="6000"/>
    <s v="YES"/>
    <m/>
    <n v="0"/>
    <s v="448439513105999YES"/>
    <n v="1574"/>
    <x v="83"/>
    <n v="5.1675279213202203E-2"/>
  </r>
  <r>
    <x v="1566"/>
    <s v="200 Birr Front"/>
    <n v="40036162"/>
    <s v="ORLOF 3"/>
    <s v="Lasai"/>
    <x v="0"/>
    <n v="113"/>
    <n v="5999"/>
    <n v="5999"/>
    <n v="1"/>
    <m/>
    <n v="2"/>
    <n v="0"/>
    <n v="230"/>
    <n v="6000"/>
    <s v="YES"/>
    <m/>
    <n v="0"/>
    <s v="448449824705998YES"/>
    <n v="1575"/>
    <x v="84"/>
    <n v="7.8359453151050348E-2"/>
  </r>
  <r>
    <x v="1567"/>
    <s v="200 Birr Front"/>
    <n v="40036162"/>
    <s v="ORLOF 3"/>
    <s v="Lasai"/>
    <x v="0"/>
    <n v="114"/>
    <n v="6000"/>
    <n v="6000"/>
    <n v="0"/>
    <m/>
    <n v="0"/>
    <n v="0"/>
    <n v="233"/>
    <n v="6000"/>
    <s v="YES"/>
    <m/>
    <n v="0"/>
    <s v="448449905906000YES"/>
    <n v="1576"/>
    <x v="84"/>
    <n v="9.8333333333333328E-2"/>
  </r>
  <r>
    <x v="1568"/>
    <s v="200 Birr Front"/>
    <n v="40036162"/>
    <s v="ORLOF 3"/>
    <s v="Lasai"/>
    <x v="0"/>
    <n v="115"/>
    <n v="5996"/>
    <n v="5996"/>
    <n v="4"/>
    <m/>
    <n v="1"/>
    <n v="0"/>
    <n v="237"/>
    <n v="6000"/>
    <s v="YES"/>
    <m/>
    <n v="0"/>
    <s v="4484411312305999YES"/>
    <n v="1577"/>
    <x v="84"/>
    <n v="3.8339723287214536E-2"/>
  </r>
  <r>
    <x v="1569"/>
    <s v="200 Birr Front"/>
    <n v="40036162"/>
    <s v="ORLOF 3"/>
    <s v="Lasai"/>
    <x v="0"/>
    <n v="118"/>
    <n v="6000"/>
    <n v="6000"/>
    <n v="0"/>
    <m/>
    <n v="0"/>
    <n v="0"/>
    <n v="70"/>
    <n v="6000"/>
    <s v="YES"/>
    <m/>
    <n v="0"/>
    <s v="4484411402336000YES"/>
    <n v="1578"/>
    <x v="84"/>
    <n v="3.8833333333333331E-2"/>
  </r>
  <r>
    <x v="1570"/>
    <s v="200 Birr Front"/>
    <n v="40036162"/>
    <s v="ORLOF 3"/>
    <s v="Lasai"/>
    <x v="0"/>
    <n v="119"/>
    <n v="5995"/>
    <n v="5995"/>
    <n v="5"/>
    <m/>
    <n v="4"/>
    <n v="0"/>
    <n v="195"/>
    <n v="6000"/>
    <s v="YES"/>
    <m/>
    <n v="0"/>
    <s v="4484411542375996YES"/>
    <n v="1579"/>
    <x v="84"/>
    <n v="3.9526350900600402E-2"/>
  </r>
  <r>
    <x v="1571"/>
    <s v="200 Birr Front"/>
    <n v="40036162"/>
    <s v="ORLOF 3"/>
    <s v="Lasai"/>
    <x v="0"/>
    <n v="120"/>
    <n v="5999"/>
    <n v="5999"/>
    <n v="1"/>
    <m/>
    <n v="0"/>
    <n v="0"/>
    <n v="285"/>
    <n v="6000"/>
    <s v="YES"/>
    <m/>
    <n v="0"/>
    <s v="448441180706000YES"/>
    <n v="1580"/>
    <x v="84"/>
    <n v="1.1666666666666667E-2"/>
  </r>
  <r>
    <x v="1572"/>
    <s v="200 Birr Front"/>
    <n v="40036162"/>
    <s v="ORLOF 3"/>
    <s v="Lasai"/>
    <x v="0"/>
    <n v="121"/>
    <n v="6000"/>
    <n v="6000"/>
    <n v="0"/>
    <m/>
    <n v="5"/>
    <n v="0"/>
    <n v="115"/>
    <n v="6000"/>
    <s v="YES"/>
    <m/>
    <n v="0"/>
    <s v="4484411951955995YES"/>
    <n v="1581"/>
    <x v="84"/>
    <n v="3.2527105921601338E-2"/>
  </r>
  <r>
    <x v="1573"/>
    <s v="200 Birr Front"/>
    <n v="40036162"/>
    <s v="ORLOF 3"/>
    <s v="shamil"/>
    <x v="1"/>
    <n v="122"/>
    <n v="6000"/>
    <n v="6000"/>
    <n v="0"/>
    <m/>
    <n v="1"/>
    <n v="0"/>
    <n v="401"/>
    <n v="6000"/>
    <s v="YES"/>
    <m/>
    <n v="0"/>
    <s v="4484412012855999YES"/>
    <n v="1582"/>
    <x v="84"/>
    <n v="4.7507917986331055E-2"/>
  </r>
  <r>
    <x v="1574"/>
    <s v="200 Birr Front"/>
    <n v="40036162"/>
    <s v="ORLOF 3"/>
    <s v="shamil"/>
    <x v="1"/>
    <n v="123"/>
    <n v="6000"/>
    <n v="6000"/>
    <n v="0"/>
    <m/>
    <n v="0"/>
    <n v="0"/>
    <n v="233"/>
    <n v="6000"/>
    <s v="YES"/>
    <m/>
    <n v="0"/>
    <s v="4484412101156000YES"/>
    <n v="1583"/>
    <x v="84"/>
    <n v="1.9166666666666665E-2"/>
  </r>
  <r>
    <x v="1575"/>
    <s v="200 Birr Front"/>
    <n v="40036162"/>
    <s v="ORLOF 3"/>
    <s v="shamil"/>
    <x v="1"/>
    <n v="100"/>
    <n v="5995"/>
    <n v="5995"/>
    <n v="5"/>
    <m/>
    <n v="0"/>
    <n v="0"/>
    <n v="702"/>
    <n v="6000"/>
    <s v="YES"/>
    <m/>
    <n v="0"/>
    <s v="4484412204016000YES"/>
    <n v="1584"/>
    <x v="84"/>
    <n v="6.6833333333333328E-2"/>
  </r>
  <r>
    <x v="1576"/>
    <s v="200 Birr Front"/>
    <n v="40036162"/>
    <s v="ORLOF 3"/>
    <s v="shamil"/>
    <x v="1"/>
    <n v="129"/>
    <n v="5999"/>
    <n v="5999"/>
    <n v="1"/>
    <m/>
    <n v="0"/>
    <n v="0"/>
    <n v="147"/>
    <n v="6000"/>
    <s v="YES"/>
    <m/>
    <n v="0"/>
    <s v="4484412302336000YES"/>
    <n v="1585"/>
    <x v="84"/>
    <n v="3.8833333333333331E-2"/>
  </r>
  <r>
    <x v="1577"/>
    <s v="200 Birr Front"/>
    <n v="40036162"/>
    <s v="ORLOF 3"/>
    <s v="shamil"/>
    <x v="1"/>
    <n v="130"/>
    <n v="5999"/>
    <n v="5999"/>
    <n v="1"/>
    <m/>
    <n v="5"/>
    <n v="0"/>
    <n v="106"/>
    <n v="6000"/>
    <s v="YES"/>
    <m/>
    <n v="0"/>
    <s v="4484410057025995YES"/>
    <n v="1586"/>
    <x v="84"/>
    <n v="0.11709758131776481"/>
  </r>
  <r>
    <x v="1578"/>
    <s v="200 Birr Front"/>
    <n v="40036162"/>
    <s v="ORLOF 3"/>
    <s v="shamil"/>
    <x v="1"/>
    <n v="131"/>
    <n v="5998"/>
    <n v="5998"/>
    <n v="2"/>
    <m/>
    <n v="1"/>
    <n v="0"/>
    <n v="122"/>
    <n v="6000"/>
    <s v="YES"/>
    <m/>
    <n v="0"/>
    <s v="4484412911475999YES"/>
    <n v="1587"/>
    <x v="84"/>
    <n v="2.4504084014002333E-2"/>
  </r>
  <r>
    <x v="1579"/>
    <s v="200 Birr Front"/>
    <n v="40036162"/>
    <s v="ORLOF 3"/>
    <s v="shamil"/>
    <x v="1"/>
    <n v="136"/>
    <n v="5994"/>
    <n v="5994"/>
    <n v="6"/>
    <m/>
    <n v="1"/>
    <n v="0"/>
    <n v="139"/>
    <n v="6000"/>
    <s v="YES"/>
    <m/>
    <n v="0"/>
    <s v="4484413011065999YES"/>
    <n v="1588"/>
    <x v="84"/>
    <n v="1.7669611601933654E-2"/>
  </r>
  <r>
    <x v="1580"/>
    <s v="200 Birr Front"/>
    <n v="40036162"/>
    <s v="ORLOF 3"/>
    <s v="shamil"/>
    <x v="1"/>
    <n v="137"/>
    <n v="5990"/>
    <n v="5990"/>
    <n v="10"/>
    <m/>
    <n v="2"/>
    <n v="0"/>
    <n v="139"/>
    <n v="6000"/>
    <s v="YES"/>
    <m/>
    <n v="0"/>
    <s v="4484413121225998YES"/>
    <n v="1589"/>
    <x v="84"/>
    <n v="2.0340113371123708E-2"/>
  </r>
  <r>
    <x v="1581"/>
    <s v="200 Birr Front"/>
    <n v="40036162"/>
    <s v="ORLOF 3"/>
    <s v="shamil"/>
    <x v="1"/>
    <n v="138"/>
    <n v="5995"/>
    <n v="5995"/>
    <n v="5"/>
    <m/>
    <n v="6"/>
    <n v="0"/>
    <n v="249"/>
    <n v="6000"/>
    <s v="YES"/>
    <m/>
    <n v="0"/>
    <s v="4484413661395994YES"/>
    <n v="1590"/>
    <x v="84"/>
    <n v="2.3189856523189858E-2"/>
  </r>
  <r>
    <x v="1582"/>
    <s v="200 Birr Front"/>
    <n v="40036162"/>
    <s v="ORLOF 3"/>
    <s v="shamil"/>
    <x v="1"/>
    <n v="139"/>
    <n v="6000"/>
    <n v="6000"/>
    <n v="0"/>
    <m/>
    <n v="10"/>
    <n v="0"/>
    <n v="130"/>
    <n v="6000"/>
    <s v="YES"/>
    <m/>
    <n v="0"/>
    <s v="44844137101395990YES"/>
    <n v="1591"/>
    <x v="84"/>
    <n v="2.320534223706177E-2"/>
  </r>
  <r>
    <x v="1583"/>
    <s v="200 Birr Front"/>
    <n v="40036162"/>
    <s v="ORLOF 3"/>
    <s v="shamil"/>
    <x v="1"/>
    <n v="140"/>
    <n v="5996"/>
    <n v="5996"/>
    <n v="4"/>
    <m/>
    <n v="5"/>
    <n v="0"/>
    <n v="132"/>
    <n v="6000"/>
    <s v="YES"/>
    <m/>
    <n v="0"/>
    <s v="4484413852495995YES"/>
    <n v="1592"/>
    <x v="84"/>
    <n v="4.1534612176814013E-2"/>
  </r>
  <r>
    <x v="1584"/>
    <s v="5000 DINAR BACK"/>
    <n v="40038549"/>
    <s v="ORLOF 3"/>
    <s v="shamil"/>
    <x v="1"/>
    <n v="141"/>
    <n v="5995"/>
    <n v="5995"/>
    <n v="5"/>
    <m/>
    <n v="0"/>
    <n v="0"/>
    <n v="200"/>
    <n v="6000"/>
    <s v="YES"/>
    <m/>
    <n v="0"/>
    <s v="4484413901306000YES"/>
    <n v="1593"/>
    <x v="84"/>
    <n v="2.1666666666666667E-2"/>
  </r>
  <r>
    <x v="1585"/>
    <s v="5000 DINAR BACK"/>
    <n v="40038549"/>
    <s v="ORLOF 3"/>
    <s v="Lasai"/>
    <x v="0"/>
    <n v="146"/>
    <n v="5994"/>
    <n v="5994"/>
    <n v="6"/>
    <m/>
    <n v="4"/>
    <n v="0"/>
    <n v="463"/>
    <n v="6000"/>
    <s v="YES"/>
    <m/>
    <n v="0"/>
    <s v="4484414041325996YES"/>
    <n v="1594"/>
    <x v="84"/>
    <n v="2.2014676450967312E-2"/>
  </r>
  <r>
    <x v="1586"/>
    <s v="5000 DINAR BACK"/>
    <n v="40038549"/>
    <s v="ORLOF 3"/>
    <s v="Setia"/>
    <x v="0"/>
    <n v="173"/>
    <n v="5998"/>
    <n v="5998"/>
    <n v="2"/>
    <m/>
    <n v="5"/>
    <n v="0"/>
    <n v="495"/>
    <n v="6000"/>
    <s v="YES"/>
    <m/>
    <n v="0"/>
    <s v="4484414152005995YES"/>
    <n v="1595"/>
    <x v="84"/>
    <n v="3.336113427856547E-2"/>
  </r>
  <r>
    <x v="1587"/>
    <s v="5000 DINAR BACK"/>
    <n v="40038549"/>
    <s v="ORLOF 3"/>
    <s v="Setia"/>
    <x v="0"/>
    <n v="174"/>
    <n v="6000"/>
    <n v="6000"/>
    <n v="0"/>
    <m/>
    <n v="6"/>
    <n v="0"/>
    <n v="449"/>
    <n v="6000"/>
    <s v="YES"/>
    <m/>
    <n v="0"/>
    <s v="4484514664635994YES"/>
    <n v="1596"/>
    <x v="85"/>
    <n v="7.7243910577243904E-2"/>
  </r>
  <r>
    <x v="1588"/>
    <s v="5000 DINAR BACK"/>
    <n v="40038549"/>
    <s v="ORLOF 3"/>
    <s v="Setia"/>
    <x v="0"/>
    <n v="175"/>
    <n v="5994"/>
    <n v="5994"/>
    <n v="6"/>
    <m/>
    <n v="2"/>
    <n v="0"/>
    <n v="437"/>
    <n v="6000"/>
    <s v="YES"/>
    <m/>
    <n v="0"/>
    <s v="4484817324955998YES"/>
    <n v="1597"/>
    <x v="86"/>
    <n v="8.2527509169723234E-2"/>
  </r>
  <r>
    <x v="1589"/>
    <s v="5000 DINAR BACK"/>
    <n v="40038549"/>
    <s v="ORLOF 3"/>
    <s v="Setia"/>
    <x v="0"/>
    <n v="176"/>
    <n v="5975"/>
    <n v="5975"/>
    <n v="25"/>
    <m/>
    <n v="0"/>
    <n v="0"/>
    <n v="497"/>
    <n v="6000"/>
    <s v="YES"/>
    <m/>
    <n v="0"/>
    <s v="4484817404496000YES"/>
    <n v="1598"/>
    <x v="86"/>
    <n v="7.4833333333333335E-2"/>
  </r>
  <r>
    <x v="1590"/>
    <s v="5000 DINAR BACK"/>
    <n v="40038549"/>
    <s v="ORLOF 3"/>
    <s v="Setia"/>
    <x v="0"/>
    <n v="177"/>
    <n v="5993"/>
    <n v="5993"/>
    <n v="7"/>
    <m/>
    <n v="6"/>
    <n v="0"/>
    <n v="695"/>
    <n v="6000"/>
    <s v="YES"/>
    <m/>
    <n v="0"/>
    <s v="4484817564375994YES"/>
    <n v="1599"/>
    <x v="86"/>
    <n v="7.2906239572906234E-2"/>
  </r>
  <r>
    <x v="1591"/>
    <s v="5000 DINAR BACK"/>
    <n v="40038549"/>
    <s v="ORLOF 3"/>
    <s v="Setia"/>
    <x v="0"/>
    <n v="178"/>
    <n v="5998"/>
    <n v="5998"/>
    <n v="2"/>
    <m/>
    <n v="25"/>
    <n v="0"/>
    <n v="659"/>
    <n v="6000"/>
    <s v="YES"/>
    <m/>
    <n v="0"/>
    <s v="44848176254975975YES"/>
    <n v="1600"/>
    <x v="86"/>
    <n v="8.3179916317991626E-2"/>
  </r>
  <r>
    <x v="1592"/>
    <s v="5000 DINAR BACK"/>
    <n v="40038549"/>
    <s v="ORLOF 3"/>
    <s v="Setia"/>
    <x v="0"/>
    <n v="179"/>
    <n v="5994"/>
    <n v="5994"/>
    <n v="6"/>
    <m/>
    <n v="7"/>
    <n v="0"/>
    <n v="598"/>
    <n v="6000"/>
    <s v="YES"/>
    <m/>
    <n v="0"/>
    <s v="4484817776955993YES"/>
    <n v="1601"/>
    <x v="86"/>
    <n v="0.11596863006841315"/>
  </r>
  <r>
    <x v="1593"/>
    <s v="5000 DINAR BACK"/>
    <n v="40038549"/>
    <s v="ORLOF 3"/>
    <s v="Setia"/>
    <x v="0"/>
    <n v="180"/>
    <n v="6000"/>
    <n v="6000"/>
    <n v="0"/>
    <m/>
    <n v="2"/>
    <n v="0"/>
    <n v="805"/>
    <n v="6000"/>
    <s v="YES"/>
    <m/>
    <n v="0"/>
    <s v="4484817826595998YES"/>
    <n v="1602"/>
    <x v="86"/>
    <n v="0.10986995665221741"/>
  </r>
  <r>
    <x v="1594"/>
    <s v="5000 DINAR BACK"/>
    <n v="40038549"/>
    <s v="ORLOF 3"/>
    <s v="Setia"/>
    <x v="0"/>
    <n v="181"/>
    <n v="6000"/>
    <n v="6000"/>
    <n v="0"/>
    <m/>
    <n v="6"/>
    <n v="0"/>
    <n v="666"/>
    <n v="6000"/>
    <s v="YES"/>
    <m/>
    <n v="0"/>
    <s v="4484817965985994YES"/>
    <n v="1603"/>
    <x v="86"/>
    <n v="9.9766433099766433E-2"/>
  </r>
  <r>
    <x v="1595"/>
    <s v="5000 DINAR BACK"/>
    <n v="40038549"/>
    <s v="ORLOF 3"/>
    <s v="Setia"/>
    <x v="0"/>
    <n v="182"/>
    <n v="5999"/>
    <n v="5999"/>
    <n v="1"/>
    <m/>
    <n v="0"/>
    <n v="0"/>
    <n v="954"/>
    <n v="6000"/>
    <s v="YES"/>
    <m/>
    <n v="0"/>
    <s v="4484818008056000YES"/>
    <n v="1604"/>
    <x v="86"/>
    <n v="0.13416666666666666"/>
  </r>
  <r>
    <x v="1596"/>
    <s v="5000 DINAR BACK"/>
    <n v="40038549"/>
    <s v="ORLOF 3"/>
    <s v="Amin"/>
    <x v="1"/>
    <n v="183"/>
    <n v="5997"/>
    <n v="5997"/>
    <n v="3"/>
    <m/>
    <n v="0"/>
    <n v="0"/>
    <n v="564"/>
    <n v="6000"/>
    <s v="YES"/>
    <m/>
    <n v="0"/>
    <s v="4484818106666000YES"/>
    <n v="1605"/>
    <x v="86"/>
    <n v="0.111"/>
  </r>
  <r>
    <x v="1597"/>
    <s v="5000 DINAR BACK"/>
    <n v="40038549"/>
    <s v="ORLOF 3"/>
    <s v="Amin"/>
    <x v="1"/>
    <n v="184"/>
    <n v="5991"/>
    <n v="5991"/>
    <n v="9"/>
    <m/>
    <n v="1"/>
    <n v="0"/>
    <n v="392"/>
    <n v="6000"/>
    <s v="YES"/>
    <m/>
    <n v="0"/>
    <s v="4484818219545999YES"/>
    <n v="1606"/>
    <x v="86"/>
    <n v="0.1590265044174029"/>
  </r>
  <r>
    <x v="1598"/>
    <s v="5000 DINAR BACK"/>
    <n v="40038549"/>
    <s v="ORLOF 3"/>
    <s v="Amin"/>
    <x v="1"/>
    <n v="185"/>
    <n v="5991"/>
    <n v="5991"/>
    <n v="9"/>
    <m/>
    <n v="3"/>
    <n v="0"/>
    <n v="324"/>
    <n v="6000"/>
    <s v="YES"/>
    <m/>
    <n v="0"/>
    <s v="4484818335645997YES"/>
    <n v="1607"/>
    <x v="86"/>
    <n v="9.4047023511755881E-2"/>
  </r>
  <r>
    <x v="1599"/>
    <s v="5000 DINAR BACK"/>
    <n v="40038549"/>
    <s v="ORLOF 3"/>
    <s v="Amin"/>
    <x v="1"/>
    <n v="186"/>
    <n v="5993"/>
    <n v="5993"/>
    <n v="7"/>
    <m/>
    <n v="9"/>
    <n v="0"/>
    <n v="385"/>
    <n v="6000"/>
    <s v="YES"/>
    <m/>
    <n v="0"/>
    <s v="4484818493925991YES"/>
    <n v="1608"/>
    <x v="86"/>
    <n v="6.5431480554164576E-2"/>
  </r>
  <r>
    <x v="1600"/>
    <s v="5000 DINAR BACK"/>
    <n v="40038549"/>
    <s v="ORLOF 3"/>
    <s v="Setia"/>
    <x v="1"/>
    <n v="187"/>
    <n v="5994"/>
    <n v="5994"/>
    <n v="6"/>
    <m/>
    <n v="9"/>
    <n v="0"/>
    <n v="877"/>
    <n v="6000"/>
    <s v="YES"/>
    <m/>
    <n v="0"/>
    <s v="4484818593245991YES"/>
    <n v="1609"/>
    <x v="86"/>
    <n v="5.4081121682523783E-2"/>
  </r>
  <r>
    <x v="1601"/>
    <s v="5000 DINAR BACK"/>
    <n v="40038549"/>
    <s v="ORLOF 3"/>
    <s v="Setia"/>
    <x v="1"/>
    <n v="188"/>
    <n v="5995"/>
    <n v="5995"/>
    <n v="4"/>
    <m/>
    <n v="7"/>
    <n v="0"/>
    <n v="132"/>
    <n v="6000"/>
    <s v="NO"/>
    <n v="-1"/>
    <n v="0"/>
    <s v="4484818673855993YES"/>
    <n v="1610"/>
    <x v="86"/>
    <n v="6.4241615217754053E-2"/>
  </r>
  <r>
    <x v="1602"/>
    <s v="5000 DINAR BACK"/>
    <n v="40038549"/>
    <s v="ORLOF 3"/>
    <s v="Setia"/>
    <x v="1"/>
    <n v="189"/>
    <n v="5995"/>
    <n v="5995"/>
    <n v="5"/>
    <m/>
    <n v="6"/>
    <n v="0"/>
    <n v="204"/>
    <n v="6000"/>
    <s v="YES"/>
    <m/>
    <n v="0"/>
    <s v="4485118768775994YES"/>
    <n v="1611"/>
    <x v="87"/>
    <n v="0.14631297964631299"/>
  </r>
  <r>
    <x v="1603"/>
    <s v="5000 DINAR BACK"/>
    <n v="40038549"/>
    <s v="ORLOF 3"/>
    <s v="Setia"/>
    <x v="1"/>
    <n v="190"/>
    <n v="5989"/>
    <n v="5989"/>
    <n v="11"/>
    <m/>
    <n v="4"/>
    <n v="0"/>
    <n v="189"/>
    <n v="5999"/>
    <s v="YES"/>
    <m/>
    <n v="-1"/>
    <s v="4485118841325995NO"/>
    <n v="1612"/>
    <x v="87"/>
    <n v="2.2018348623853212E-2"/>
  </r>
  <r>
    <x v="1604"/>
    <s v="5000 DINAR BACK"/>
    <n v="40038549"/>
    <s v="ORLOF 3"/>
    <s v="Setia"/>
    <x v="1"/>
    <n v="191"/>
    <n v="5994"/>
    <n v="5994"/>
    <n v="6"/>
    <m/>
    <n v="5"/>
    <n v="0"/>
    <n v="176"/>
    <n v="6000"/>
    <s v="YES"/>
    <m/>
    <n v="0"/>
    <s v="4485118952045995YES"/>
    <n v="1613"/>
    <x v="87"/>
    <n v="3.402835696413678E-2"/>
  </r>
  <r>
    <x v="1605"/>
    <s v="5000 DINAR BACK"/>
    <n v="40038549"/>
    <s v="ORLOF 3"/>
    <s v="Setia"/>
    <x v="1"/>
    <n v="192"/>
    <n v="5994"/>
    <n v="5994"/>
    <n v="6"/>
    <m/>
    <n v="11"/>
    <n v="0"/>
    <n v="375"/>
    <n v="6000"/>
    <s v="YES"/>
    <m/>
    <n v="0"/>
    <s v="44851190111895989YES"/>
    <n v="1614"/>
    <x v="87"/>
    <n v="3.1557856069460676E-2"/>
  </r>
  <r>
    <x v="1606"/>
    <s v="5000 DINAR BACK"/>
    <n v="40038549"/>
    <s v="ORLOF 3"/>
    <s v="Setia"/>
    <x v="1"/>
    <n v="193"/>
    <n v="5995"/>
    <n v="5995"/>
    <n v="5"/>
    <m/>
    <n v="6"/>
    <n v="0"/>
    <n v="252"/>
    <n v="6000"/>
    <s v="YES"/>
    <m/>
    <n v="0"/>
    <s v="4485119161765994YES"/>
    <n v="1615"/>
    <x v="87"/>
    <n v="2.9362696029362697E-2"/>
  </r>
  <r>
    <x v="1607"/>
    <s v="5000 DINAR BACK"/>
    <n v="40038549"/>
    <s v="ORLOF 3"/>
    <s v="Setia"/>
    <x v="1"/>
    <n v="194"/>
    <n v="5981"/>
    <n v="5981"/>
    <n v="19"/>
    <m/>
    <n v="6"/>
    <n v="0"/>
    <n v="857"/>
    <n v="6000"/>
    <s v="YES"/>
    <m/>
    <n v="0"/>
    <s v="4485119263755994YES"/>
    <n v="1616"/>
    <x v="87"/>
    <n v="6.2562562562562568E-2"/>
  </r>
  <r>
    <x v="1608"/>
    <s v="5000 DINAR BACK"/>
    <n v="40038549"/>
    <s v="ORLOF 3"/>
    <s v="Setia"/>
    <x v="1"/>
    <n v="195"/>
    <n v="5994"/>
    <n v="5994"/>
    <n v="6"/>
    <m/>
    <n v="5"/>
    <n v="0"/>
    <n v="648"/>
    <n v="6000"/>
    <s v="YES"/>
    <m/>
    <n v="0"/>
    <s v="4485119352525995YES"/>
    <n v="1617"/>
    <x v="87"/>
    <n v="4.2035029190992494E-2"/>
  </r>
  <r>
    <x v="1609"/>
    <s v="5000 DINAR BACK"/>
    <n v="40038549"/>
    <s v="ORLOF 3"/>
    <s v="Setia"/>
    <x v="1"/>
    <n v="196"/>
    <n v="5995"/>
    <n v="5995"/>
    <n v="5"/>
    <m/>
    <n v="19"/>
    <n v="0"/>
    <n v="229"/>
    <n v="6000"/>
    <s v="YES"/>
    <m/>
    <n v="0"/>
    <s v="44851194198575981YES"/>
    <n v="1618"/>
    <x v="87"/>
    <n v="0.14328707573984284"/>
  </r>
  <r>
    <x v="1610"/>
    <s v="5000 DINAR BACK"/>
    <n v="40038549"/>
    <s v="ORLOF 3"/>
    <s v="Amin"/>
    <x v="0"/>
    <n v="197"/>
    <n v="5992"/>
    <n v="5992"/>
    <n v="8"/>
    <m/>
    <n v="6"/>
    <n v="0"/>
    <n v="189"/>
    <n v="6000"/>
    <s v="YES"/>
    <m/>
    <n v="0"/>
    <s v="4485119566485994YES"/>
    <n v="1619"/>
    <x v="87"/>
    <n v="0.10810810810810811"/>
  </r>
  <r>
    <x v="1611"/>
    <s v="5000 DINAR BACK"/>
    <n v="40038549"/>
    <s v="ORLOF 3"/>
    <s v="Amin"/>
    <x v="0"/>
    <n v="198"/>
    <n v="5992"/>
    <n v="5992"/>
    <n v="8"/>
    <m/>
    <n v="5"/>
    <n v="0"/>
    <n v="338"/>
    <n v="6000"/>
    <s v="YES"/>
    <m/>
    <n v="0"/>
    <s v="4485119652295995YES"/>
    <n v="1620"/>
    <x v="87"/>
    <n v="3.8198498748957463E-2"/>
  </r>
  <r>
    <x v="1612"/>
    <s v="5000 DINAR BACK"/>
    <n v="40038549"/>
    <s v="ORLOF 3"/>
    <s v="Amin"/>
    <x v="0"/>
    <n v="199"/>
    <n v="5990"/>
    <n v="5990"/>
    <n v="10"/>
    <m/>
    <n v="8"/>
    <n v="0"/>
    <n v="462"/>
    <n v="6000"/>
    <s v="YES"/>
    <m/>
    <n v="0"/>
    <s v="4485219781895992YES"/>
    <n v="1621"/>
    <x v="88"/>
    <n v="3.1542056074766352E-2"/>
  </r>
  <r>
    <x v="1613"/>
    <s v="5000 DINAR BACK"/>
    <n v="40038549"/>
    <s v="ORLOF 3"/>
    <s v="Amin"/>
    <x v="0"/>
    <n v="200"/>
    <n v="5995"/>
    <n v="5995"/>
    <n v="6"/>
    <m/>
    <n v="8"/>
    <n v="0"/>
    <n v="447"/>
    <n v="6000"/>
    <s v="NO"/>
    <m/>
    <n v="0"/>
    <s v="4485219883385992YES"/>
    <n v="1622"/>
    <x v="88"/>
    <n v="5.6408544726301739E-2"/>
  </r>
  <r>
    <x v="1614"/>
    <s v="5000 DINAR BACK"/>
    <n v="40038549"/>
    <s v="ORLOF 3"/>
    <s v="Amin"/>
    <x v="0"/>
    <n v="201"/>
    <n v="5986"/>
    <n v="5986"/>
    <n v="14"/>
    <m/>
    <n v="10"/>
    <n v="0"/>
    <n v="264"/>
    <n v="6000"/>
    <s v="YES"/>
    <m/>
    <n v="0"/>
    <s v="44852199104625990YES"/>
    <n v="1623"/>
    <x v="88"/>
    <n v="7.7128547579298837E-2"/>
  </r>
  <r>
    <x v="1615"/>
    <s v="5000 DINAR BACK"/>
    <n v="40038549"/>
    <s v="ORLOF 3"/>
    <s v="Amin"/>
    <x v="0"/>
    <n v="202"/>
    <n v="5995"/>
    <n v="5995"/>
    <n v="5"/>
    <m/>
    <n v="6"/>
    <n v="0"/>
    <n v="796"/>
    <n v="6001"/>
    <s v="YES"/>
    <m/>
    <n v="1"/>
    <s v="4485220064475995NO"/>
    <n v="1624"/>
    <x v="88"/>
    <n v="7.4562135112593825E-2"/>
  </r>
  <r>
    <x v="1616"/>
    <s v="5000 DINAR BACK"/>
    <n v="40038549"/>
    <s v="ORLOF 3"/>
    <s v="Amin"/>
    <x v="0"/>
    <n v="203"/>
    <n v="5996"/>
    <n v="5996"/>
    <n v="4"/>
    <m/>
    <n v="14"/>
    <n v="0"/>
    <n v="495"/>
    <n v="6000"/>
    <s v="YES"/>
    <m/>
    <n v="0"/>
    <s v="44852201142645986YES"/>
    <n v="1625"/>
    <x v="88"/>
    <n v="4.4102906782492485E-2"/>
  </r>
  <r>
    <x v="1617"/>
    <s v="5000 DINAR BACK"/>
    <n v="40038549"/>
    <s v="ORLOF 3"/>
    <s v="Amin"/>
    <x v="0"/>
    <n v="204"/>
    <n v="5994"/>
    <n v="5994"/>
    <n v="6"/>
    <m/>
    <n v="5"/>
    <n v="0"/>
    <n v="206"/>
    <n v="6000"/>
    <s v="YES"/>
    <m/>
    <n v="0"/>
    <s v="4485220257965995YES"/>
    <n v="1626"/>
    <x v="88"/>
    <n v="0.13277731442869056"/>
  </r>
  <r>
    <x v="1618"/>
    <s v="5000 DINAR BACK"/>
    <n v="40038549"/>
    <s v="ORLOF 3"/>
    <s v="Amin"/>
    <x v="0"/>
    <n v="205"/>
    <n v="5975"/>
    <n v="5975"/>
    <n v="25"/>
    <m/>
    <n v="4"/>
    <n v="0"/>
    <n v="535"/>
    <n v="6000"/>
    <s v="YES"/>
    <m/>
    <n v="0"/>
    <s v="4485220344955996YES"/>
    <n v="1627"/>
    <x v="88"/>
    <n v="8.2555036691127417E-2"/>
  </r>
  <r>
    <x v="1619"/>
    <s v="5000 DINAR BACK"/>
    <n v="40038549"/>
    <s v="ORLOF 3"/>
    <s v="Lasai"/>
    <x v="1"/>
    <n v="206"/>
    <n v="5993"/>
    <n v="5993"/>
    <n v="7"/>
    <m/>
    <n v="6"/>
    <n v="0"/>
    <n v="385"/>
    <n v="6000"/>
    <s v="YES"/>
    <m/>
    <n v="0"/>
    <s v="4485220462065994YES"/>
    <n v="1628"/>
    <x v="88"/>
    <n v="3.4367701034367704E-2"/>
  </r>
  <r>
    <x v="1620"/>
    <s v="5000 DINAR BACK"/>
    <n v="40038549"/>
    <s v="ORLOF 3"/>
    <s v="Lasai"/>
    <x v="1"/>
    <n v="207"/>
    <n v="5994"/>
    <n v="5994"/>
    <n v="6"/>
    <m/>
    <n v="25"/>
    <n v="0"/>
    <n v="81"/>
    <n v="6000"/>
    <s v="YES"/>
    <m/>
    <n v="0"/>
    <s v="44852205255355975YES"/>
    <n v="1629"/>
    <x v="88"/>
    <n v="8.9539748953974901E-2"/>
  </r>
  <r>
    <x v="1621"/>
    <s v="5000 DINAR BACK"/>
    <n v="40038549"/>
    <s v="ORLOF 3"/>
    <s v="Lasai"/>
    <x v="1"/>
    <n v="208"/>
    <n v="5996"/>
    <n v="5996"/>
    <n v="4"/>
    <m/>
    <n v="7"/>
    <n v="0"/>
    <n v="140"/>
    <n v="6000"/>
    <s v="YES"/>
    <m/>
    <n v="0"/>
    <s v="4485220673855993YES"/>
    <n v="1630"/>
    <x v="88"/>
    <n v="6.4241615217754053E-2"/>
  </r>
  <r>
    <x v="1622"/>
    <s v="5000 DINAR BACK"/>
    <n v="40038549"/>
    <s v="ORLOF 3"/>
    <s v="Lasai"/>
    <x v="1"/>
    <n v="209"/>
    <n v="5993"/>
    <n v="5993"/>
    <n v="7"/>
    <m/>
    <n v="6"/>
    <n v="0"/>
    <n v="174"/>
    <n v="6000"/>
    <s v="YES"/>
    <m/>
    <n v="0"/>
    <s v="448522076815994YES"/>
    <n v="1631"/>
    <x v="88"/>
    <n v="1.3513513513513514E-2"/>
  </r>
  <r>
    <x v="1623"/>
    <s v="5000 DINAR BACK"/>
    <n v="40038549"/>
    <s v="ORLOF 3"/>
    <s v="Lasai"/>
    <x v="1"/>
    <n v="210"/>
    <n v="5998"/>
    <n v="5998"/>
    <n v="2"/>
    <m/>
    <n v="4"/>
    <n v="0"/>
    <n v="148"/>
    <n v="6000"/>
    <s v="YES"/>
    <m/>
    <n v="0"/>
    <s v="4485220841405996YES"/>
    <n v="1632"/>
    <x v="88"/>
    <n v="2.3348899266177451E-2"/>
  </r>
  <r>
    <x v="1624"/>
    <s v="5000 DINAR BACK"/>
    <n v="40038549"/>
    <s v="ORLOF 3"/>
    <s v="Lasai"/>
    <x v="1"/>
    <n v="211"/>
    <n v="5993"/>
    <n v="5993"/>
    <n v="7"/>
    <m/>
    <n v="7"/>
    <n v="0"/>
    <n v="439"/>
    <n v="6000"/>
    <s v="YES"/>
    <m/>
    <n v="0"/>
    <s v="4485220971745993YES"/>
    <n v="1633"/>
    <x v="88"/>
    <n v="2.9033872851660269E-2"/>
  </r>
  <r>
    <x v="1625"/>
    <s v="5000 DINAR BACK"/>
    <n v="40038549"/>
    <s v="ORLOF 3"/>
    <s v="Lasai"/>
    <x v="1"/>
    <n v="212"/>
    <n v="5993"/>
    <n v="5993"/>
    <n v="7"/>
    <m/>
    <n v="2"/>
    <n v="0"/>
    <n v="282"/>
    <n v="6000"/>
    <s v="YES"/>
    <m/>
    <n v="0"/>
    <s v="4485221021485998YES"/>
    <n v="1634"/>
    <x v="88"/>
    <n v="2.4674891630543514E-2"/>
  </r>
  <r>
    <x v="1626"/>
    <s v="5000 DINAR BACK"/>
    <n v="40038549"/>
    <s v="ORLOF 3"/>
    <s v="Lasai"/>
    <x v="1"/>
    <n v="213"/>
    <n v="5995"/>
    <n v="5995"/>
    <n v="5"/>
    <m/>
    <n v="7"/>
    <n v="0"/>
    <n v="197"/>
    <n v="6000"/>
    <s v="YES"/>
    <m/>
    <n v="0"/>
    <s v="4485221174395993YES"/>
    <n v="1635"/>
    <x v="88"/>
    <n v="7.3252127482062404E-2"/>
  </r>
  <r>
    <x v="1627"/>
    <s v="5000 DINAR BACK"/>
    <n v="40038549"/>
    <s v="ORLOF 3"/>
    <s v="Lasai"/>
    <x v="1"/>
    <n v="214"/>
    <n v="5996"/>
    <n v="5996"/>
    <n v="4"/>
    <m/>
    <n v="7"/>
    <n v="0"/>
    <n v="143"/>
    <n v="6000"/>
    <s v="YES"/>
    <m/>
    <n v="0"/>
    <s v="4485221272825993YES"/>
    <n v="1636"/>
    <x v="88"/>
    <n v="4.7054897380276989E-2"/>
  </r>
  <r>
    <x v="1628"/>
    <s v="5000 DINAR BACK"/>
    <n v="40038549"/>
    <s v="ORLOF 3"/>
    <s v="Lasai"/>
    <x v="1"/>
    <n v="215"/>
    <n v="5997"/>
    <n v="5997"/>
    <n v="3"/>
    <m/>
    <n v="5"/>
    <n v="0"/>
    <n v="141"/>
    <n v="6000"/>
    <s v="YES"/>
    <m/>
    <n v="0"/>
    <s v="4485221351975995YES"/>
    <n v="1637"/>
    <x v="88"/>
    <n v="3.2860717264386989E-2"/>
  </r>
  <r>
    <x v="1629"/>
    <s v="5000 DINAR BACK"/>
    <n v="40038549"/>
    <s v="ORLOF 3"/>
    <s v="Amin"/>
    <x v="0"/>
    <n v="216"/>
    <n v="5994"/>
    <n v="5994"/>
    <n v="6"/>
    <m/>
    <n v="4"/>
    <n v="0"/>
    <n v="168"/>
    <n v="6000"/>
    <s v="YES"/>
    <m/>
    <n v="0"/>
    <s v="4485221441435996YES"/>
    <n v="1638"/>
    <x v="88"/>
    <n v="2.3849232821881255E-2"/>
  </r>
  <r>
    <x v="1630"/>
    <s v="5000 DINAR BACK"/>
    <n v="40038549"/>
    <s v="ORLOF 3"/>
    <s v="Amin"/>
    <x v="0"/>
    <n v="217"/>
    <n v="5994"/>
    <n v="5994"/>
    <n v="5"/>
    <m/>
    <n v="3"/>
    <n v="0"/>
    <n v="654"/>
    <n v="6000"/>
    <s v="NO"/>
    <m/>
    <n v="0"/>
    <s v="4485221531415997YES"/>
    <n v="1639"/>
    <x v="88"/>
    <n v="2.351175587793897E-2"/>
  </r>
  <r>
    <x v="1631"/>
    <s v="5000 DINAR BACK"/>
    <n v="40038549"/>
    <s v="ORLOF 3"/>
    <s v="Amin"/>
    <x v="0"/>
    <n v="218"/>
    <n v="5998"/>
    <n v="5998"/>
    <n v="2"/>
    <m/>
    <n v="6"/>
    <n v="0"/>
    <n v="537"/>
    <n v="6000"/>
    <s v="YES"/>
    <m/>
    <n v="0"/>
    <s v="4485321661685994YES"/>
    <n v="1640"/>
    <x v="89"/>
    <n v="2.8028028028028028E-2"/>
  </r>
  <r>
    <x v="1632"/>
    <s v="5000 DINAR BACK"/>
    <n v="40038549"/>
    <s v="ORLOF 3"/>
    <s v="Amin"/>
    <x v="0"/>
    <n v="219"/>
    <n v="6000"/>
    <n v="6000"/>
    <n v="0"/>
    <m/>
    <n v="5"/>
    <n v="0"/>
    <n v="455"/>
    <n v="5999"/>
    <s v="YES"/>
    <m/>
    <n v="-1"/>
    <s v="4485321756545994NO"/>
    <n v="1641"/>
    <x v="89"/>
    <n v="0.10910910910910911"/>
  </r>
  <r>
    <x v="1633"/>
    <s v="5000 DINAR BACK"/>
    <n v="40038549"/>
    <s v="ORLOF 3"/>
    <s v="Amin"/>
    <x v="0"/>
    <n v="220"/>
    <n v="5994"/>
    <n v="5994"/>
    <n v="6"/>
    <m/>
    <n v="2"/>
    <n v="0"/>
    <n v="213"/>
    <n v="6000"/>
    <s v="YES"/>
    <m/>
    <n v="0"/>
    <s v="4485321825375998YES"/>
    <n v="1642"/>
    <x v="89"/>
    <n v="8.9529843281093702E-2"/>
  </r>
  <r>
    <x v="1634"/>
    <s v="5000 DINAR BACK"/>
    <n v="40038549"/>
    <s v="ORLOF 3"/>
    <s v="Amin"/>
    <x v="0"/>
    <n v="221"/>
    <n v="5995"/>
    <n v="5995"/>
    <n v="5"/>
    <m/>
    <n v="0"/>
    <n v="0"/>
    <n v="350"/>
    <n v="6000"/>
    <s v="YES"/>
    <m/>
    <n v="0"/>
    <s v="4485321904556000YES"/>
    <n v="1643"/>
    <x v="89"/>
    <n v="7.5833333333333336E-2"/>
  </r>
  <r>
    <x v="1635"/>
    <s v="5000 DINAR BACK"/>
    <n v="40038549"/>
    <s v="ORLOF 3"/>
    <s v="Amin"/>
    <x v="0"/>
    <n v="222"/>
    <n v="5997"/>
    <n v="5997"/>
    <n v="3"/>
    <m/>
    <n v="6"/>
    <n v="0"/>
    <n v="232"/>
    <n v="6000"/>
    <s v="YES"/>
    <m/>
    <n v="0"/>
    <s v="4485322062135994YES"/>
    <n v="1644"/>
    <x v="89"/>
    <n v="3.5535535535535533E-2"/>
  </r>
  <r>
    <x v="1636"/>
    <s v="5000 DINAR BACK"/>
    <n v="40038549"/>
    <s v="ORLOF 3"/>
    <s v="Amin"/>
    <x v="0"/>
    <n v="223"/>
    <n v="5992"/>
    <n v="5992"/>
    <n v="8"/>
    <n v="0"/>
    <n v="5"/>
    <n v="0"/>
    <n v="201"/>
    <n v="6000"/>
    <s v="YES"/>
    <m/>
    <n v="0"/>
    <s v="4485322153505995YES"/>
    <n v="1645"/>
    <x v="89"/>
    <n v="5.8381984987489574E-2"/>
  </r>
  <r>
    <x v="1637"/>
    <s v="5000 DINAR BACK"/>
    <n v="40038549"/>
    <s v="ORLOF 3"/>
    <s v="Amin"/>
    <x v="0"/>
    <n v="224"/>
    <n v="5994"/>
    <n v="5994"/>
    <n v="6"/>
    <n v="0"/>
    <n v="3"/>
    <n v="0"/>
    <n v="250"/>
    <n v="6000"/>
    <s v="YES"/>
    <m/>
    <n v="0"/>
    <s v="4485322232325997YES"/>
    <n v="1646"/>
    <x v="89"/>
    <n v="3.8686009671502417E-2"/>
  </r>
  <r>
    <x v="1638"/>
    <s v="5000 DINAR BACK"/>
    <n v="40038549"/>
    <s v="ORLOF 3"/>
    <s v="Lasai"/>
    <x v="1"/>
    <n v="225"/>
    <n v="5997"/>
    <n v="5997"/>
    <n v="3"/>
    <n v="0"/>
    <n v="8"/>
    <n v="0"/>
    <n v="217"/>
    <n v="6000"/>
    <s v="YES"/>
    <m/>
    <n v="0"/>
    <s v="4485322382015992YES"/>
    <n v="1647"/>
    <x v="89"/>
    <n v="3.3544726301735647E-2"/>
  </r>
  <r>
    <x v="1639"/>
    <s v="5000 DINAR BACK"/>
    <n v="40038549"/>
    <s v="ORLOF 3"/>
    <s v="Lasai"/>
    <x v="1"/>
    <n v="226"/>
    <n v="5989"/>
    <n v="5989"/>
    <n v="11"/>
    <n v="0"/>
    <n v="6"/>
    <n v="0"/>
    <n v="164"/>
    <n v="6000"/>
    <s v="YES"/>
    <m/>
    <n v="0"/>
    <s v="4485322462505994YES"/>
    <n v="1648"/>
    <x v="89"/>
    <n v="4.1708375041708372E-2"/>
  </r>
  <r>
    <x v="1640"/>
    <s v="5000 DINAR BACK"/>
    <n v="40038549"/>
    <s v="ORLOF 3"/>
    <s v="Lasai"/>
    <x v="1"/>
    <n v="227"/>
    <n v="5993"/>
    <n v="5993"/>
    <n v="7"/>
    <n v="0"/>
    <n v="3"/>
    <n v="0"/>
    <n v="146"/>
    <n v="6000"/>
    <s v="YES"/>
    <m/>
    <n v="0"/>
    <s v="4485322532175997YES"/>
    <n v="1649"/>
    <x v="89"/>
    <n v="3.6184759046189764E-2"/>
  </r>
  <r>
    <x v="1641"/>
    <s v="5000 DINAR BACK"/>
    <n v="40038549"/>
    <s v="ORLOF 3"/>
    <s v="Lasai"/>
    <x v="1"/>
    <n v="228"/>
    <n v="5990"/>
    <n v="5990"/>
    <n v="10"/>
    <n v="0"/>
    <n v="11"/>
    <n v="0"/>
    <n v="154"/>
    <n v="6000"/>
    <s v="YES"/>
    <m/>
    <n v="0"/>
    <s v="44853226111645989YES"/>
    <n v="1650"/>
    <x v="89"/>
    <n v="2.738353648355318E-2"/>
  </r>
  <r>
    <x v="1642"/>
    <s v="5000 DINAR BACK"/>
    <n v="40038549"/>
    <s v="ORLOF 3"/>
    <s v="Lasai"/>
    <x v="1"/>
    <n v="229"/>
    <n v="5994"/>
    <n v="5994"/>
    <n v="6"/>
    <n v="0"/>
    <n v="7"/>
    <n v="0"/>
    <n v="199"/>
    <n v="6000"/>
    <s v="YES"/>
    <m/>
    <n v="0"/>
    <s v="4485322771465993YES"/>
    <n v="1651"/>
    <x v="89"/>
    <n v="2.4361755381278157E-2"/>
  </r>
  <r>
    <x v="1643"/>
    <s v="5000 DINAR BACK"/>
    <n v="40038549"/>
    <s v="ORLOF 3"/>
    <s v="Lasai"/>
    <x v="1"/>
    <n v="230"/>
    <n v="5996"/>
    <n v="5996"/>
    <n v="4"/>
    <n v="0"/>
    <n v="10"/>
    <n v="0"/>
    <n v="174"/>
    <n v="6000"/>
    <s v="YES"/>
    <m/>
    <n v="0"/>
    <s v="44853228101545990YES"/>
    <n v="1652"/>
    <x v="89"/>
    <n v="2.5709515859766278E-2"/>
  </r>
  <r>
    <x v="1644"/>
    <s v="5000 DINAR BACK"/>
    <n v="40038549"/>
    <s v="ORLOF 3"/>
    <s v="Lasai"/>
    <x v="1"/>
    <n v="231"/>
    <n v="5994"/>
    <n v="5994"/>
    <n v="6"/>
    <n v="0"/>
    <n v="6"/>
    <n v="0"/>
    <n v="353"/>
    <n v="6000"/>
    <s v="YES"/>
    <m/>
    <n v="0"/>
    <s v="4485322961995994YES"/>
    <n v="1653"/>
    <x v="89"/>
    <n v="3.3199866533199868E-2"/>
  </r>
  <r>
    <x v="1645"/>
    <s v="5000 DINAR BACK"/>
    <n v="40038549"/>
    <s v="ORLOF 3"/>
    <s v="Lasai"/>
    <x v="1"/>
    <n v="232"/>
    <n v="5993"/>
    <n v="5993"/>
    <n v="7"/>
    <m/>
    <n v="4"/>
    <n v="0"/>
    <n v="280"/>
    <n v="6000"/>
    <s v="YES"/>
    <m/>
    <n v="0"/>
    <s v="4485323041745996YES"/>
    <n v="1654"/>
    <x v="89"/>
    <n v="2.9019346230820548E-2"/>
  </r>
  <r>
    <x v="1646"/>
    <s v="5000 DINAR BACK"/>
    <n v="40038549"/>
    <s v="ORLOF 3"/>
    <s v="Lasai"/>
    <x v="1"/>
    <n v="233"/>
    <n v="5992"/>
    <n v="5992"/>
    <n v="8"/>
    <m/>
    <n v="6"/>
    <n v="0"/>
    <n v="373"/>
    <n v="6000"/>
    <s v="YES"/>
    <m/>
    <n v="0"/>
    <s v="4485323163535994YES"/>
    <n v="1655"/>
    <x v="89"/>
    <n v="5.8892225558892224E-2"/>
  </r>
  <r>
    <x v="1647"/>
    <s v="5000 DINAR BACK"/>
    <n v="40038549"/>
    <s v="ORLOF 3"/>
    <s v="Setia"/>
    <x v="0"/>
    <n v="411"/>
    <n v="6010"/>
    <n v="6010"/>
    <n v="3"/>
    <m/>
    <n v="7"/>
    <n v="0"/>
    <n v="1000"/>
    <n v="6000"/>
    <s v="NO"/>
    <s v="unsure early batch"/>
    <n v="0"/>
    <s v="4485323272805993YES"/>
    <n v="1656"/>
    <x v="89"/>
    <n v="4.6721174703821124E-2"/>
  </r>
  <r>
    <x v="1648"/>
    <s v="5000 DINAR BACK"/>
    <n v="40038549"/>
    <s v="ORLOF 3"/>
    <s v="AZRUL"/>
    <x v="1"/>
    <n v="652"/>
    <n v="6000"/>
    <n v="0"/>
    <m/>
    <m/>
    <n v="8"/>
    <n v="0"/>
    <n v="1180"/>
    <n v="6000"/>
    <s v="YES"/>
    <m/>
    <n v="0"/>
    <s v="4485323383735992YES"/>
    <n v="1657"/>
    <x v="89"/>
    <n v="6.2249666221628835E-2"/>
  </r>
  <r>
    <x v="1649"/>
    <s v="5000 DINAR BACK"/>
    <n v="40038549"/>
    <s v="ORLOF 3"/>
    <s v="AZRUL"/>
    <x v="1"/>
    <n v="653"/>
    <n v="5970"/>
    <n v="5970"/>
    <n v="22"/>
    <m/>
    <n v="3"/>
    <n v="0"/>
    <n v="880"/>
    <n v="6013"/>
    <s v="NO"/>
    <m/>
    <n v="13"/>
    <s v="44896411310006010NO"/>
    <n v="1658"/>
    <x v="90"/>
    <n v="0.16638935108153077"/>
  </r>
  <r>
    <x v="1650"/>
    <s v="5000 DINAR BACK"/>
    <n v="40038549"/>
    <s v="ORLOF 3"/>
    <s v="AZRUL"/>
    <x v="1"/>
    <n v="654"/>
    <n v="6020"/>
    <n v="6020"/>
    <n v="5"/>
    <m/>
    <n v="0"/>
    <n v="0"/>
    <n v="740"/>
    <n v="6000"/>
    <s v="NO"/>
    <m/>
    <n v="0"/>
    <s v="4489665211806000YES"/>
    <n v="1659"/>
    <x v="90"/>
    <n v="0.19666666666666666"/>
  </r>
  <r>
    <x v="1651"/>
    <s v="5000 DINAR BACK"/>
    <n v="40038549"/>
    <s v="ORLOF 3"/>
    <s v="AZRUL"/>
    <x v="1"/>
    <n v="655"/>
    <n v="5996"/>
    <n v="5996"/>
    <n v="4"/>
    <m/>
    <n v="22"/>
    <n v="0"/>
    <n v="228"/>
    <n v="5992"/>
    <s v="YES"/>
    <m/>
    <n v="-8"/>
    <s v="44896653228805970NO"/>
    <n v="1660"/>
    <x v="90"/>
    <n v="0.14740368509212731"/>
  </r>
  <r>
    <x v="1652"/>
    <s v="5000 DINAR BACK"/>
    <n v="40038549"/>
    <s v="ORLOF 3"/>
    <s v="AZRUL"/>
    <x v="1"/>
    <n v="656"/>
    <n v="5999"/>
    <n v="5999"/>
    <n v="1"/>
    <m/>
    <n v="5"/>
    <n v="0"/>
    <n v="722"/>
    <n v="6025"/>
    <s v="YES"/>
    <m/>
    <n v="25"/>
    <s v="4489665457406020NO"/>
    <n v="1661"/>
    <x v="90"/>
    <n v="0.12292358803986711"/>
  </r>
  <r>
    <x v="1653"/>
    <s v="5000 DINAR BACK"/>
    <n v="40038549"/>
    <s v="ORLOF 3"/>
    <s v="AZRUL"/>
    <x v="1"/>
    <n v="657"/>
    <n v="5995"/>
    <n v="5995"/>
    <n v="5"/>
    <m/>
    <n v="4"/>
    <n v="0"/>
    <n v="-3300"/>
    <n v="6000"/>
    <s v="YES"/>
    <m/>
    <n v="0"/>
    <s v="4489665542285996YES"/>
    <n v="1662"/>
    <x v="90"/>
    <n v="3.8025350233488991E-2"/>
  </r>
  <r>
    <x v="1654"/>
    <s v="5000 DINAR BACK"/>
    <n v="40038549"/>
    <s v="ORLOF 3"/>
    <s v="AZRUL"/>
    <x v="1"/>
    <n v="658"/>
    <n v="6000"/>
    <n v="6000"/>
    <n v="0"/>
    <m/>
    <n v="1"/>
    <n v="0"/>
    <n v="400"/>
    <n v="6000"/>
    <s v="YES"/>
    <m/>
    <n v="0"/>
    <s v="4489665617225999YES"/>
    <n v="1663"/>
    <x v="90"/>
    <n v="0.12035339223203867"/>
  </r>
  <r>
    <x v="1655"/>
    <s v="5000 DINAR BACK"/>
    <n v="40038549"/>
    <s v="ORLOF 3"/>
    <s v="AZRUL"/>
    <x v="1"/>
    <n v="659"/>
    <n v="5994"/>
    <n v="5994"/>
    <n v="6"/>
    <m/>
    <n v="5"/>
    <n v="0"/>
    <n v="400"/>
    <n v="6000"/>
    <s v="YES"/>
    <m/>
    <n v="0"/>
    <s v="448966575-33005995YES"/>
    <n v="1664"/>
    <x v="90"/>
    <s v="-"/>
  </r>
  <r>
    <x v="1656"/>
    <s v="5000 DINAR BACK"/>
    <n v="40038549"/>
    <s v="ORLOF 3"/>
    <s v="AZRUL"/>
    <x v="1"/>
    <n v="670"/>
    <n v="5999"/>
    <n v="5999"/>
    <n v="1"/>
    <m/>
    <n v="0"/>
    <n v="0"/>
    <n v="350"/>
    <n v="6000"/>
    <s v="YES"/>
    <m/>
    <n v="0"/>
    <s v="4489765804006000YES"/>
    <n v="1665"/>
    <x v="91"/>
    <n v="6.6666666666666666E-2"/>
  </r>
  <r>
    <x v="1657"/>
    <s v="5000 DINAR BACK"/>
    <n v="40038549"/>
    <s v="ORLOF 3"/>
    <s v="AZRUL"/>
    <x v="1"/>
    <n v="671"/>
    <n v="5999"/>
    <n v="5999"/>
    <n v="1"/>
    <m/>
    <n v="6"/>
    <n v="0"/>
    <n v="-760"/>
    <n v="6000"/>
    <s v="YES"/>
    <m/>
    <n v="0"/>
    <s v="4489765964005994YES"/>
    <n v="1666"/>
    <x v="91"/>
    <n v="6.6733400066733395E-2"/>
  </r>
  <r>
    <x v="1658"/>
    <s v="5000 DINAR BACK"/>
    <n v="40038549"/>
    <s v="ORLOF 3"/>
    <s v="Lasai"/>
    <x v="0"/>
    <n v="672"/>
    <n v="5992"/>
    <n v="5992"/>
    <n v="8"/>
    <m/>
    <n v="1"/>
    <n v="0"/>
    <n v="592"/>
    <n v="6000"/>
    <s v="YES"/>
    <m/>
    <n v="0"/>
    <s v="4489767013505999YES"/>
    <n v="1667"/>
    <x v="91"/>
    <n v="5.8343057176196034E-2"/>
  </r>
  <r>
    <x v="1659"/>
    <s v="5000 DINAR BACK"/>
    <n v="40038549"/>
    <s v="ORLOF 3"/>
    <s v="Lasai"/>
    <x v="0"/>
    <n v="673"/>
    <n v="6000"/>
    <n v="6000"/>
    <n v="0"/>
    <m/>
    <n v="1"/>
    <n v="0"/>
    <n v="527"/>
    <n v="6000"/>
    <s v="YES"/>
    <m/>
    <n v="0"/>
    <s v="448976711-7605999YES"/>
    <n v="1668"/>
    <x v="91"/>
    <s v="-"/>
  </r>
  <r>
    <x v="1660"/>
    <s v="5000 DINAR BACK"/>
    <n v="40038549"/>
    <s v="ORLOF 3"/>
    <s v="Lasai"/>
    <x v="0"/>
    <n v="674"/>
    <n v="5999"/>
    <n v="5999"/>
    <n v="1"/>
    <m/>
    <n v="8"/>
    <n v="0"/>
    <n v="350"/>
    <n v="6000"/>
    <s v="YES"/>
    <m/>
    <n v="0"/>
    <s v="4489867285925992YES"/>
    <n v="1669"/>
    <x v="92"/>
    <n v="9.879839786381843E-2"/>
  </r>
  <r>
    <x v="1661"/>
    <s v="5000 DINAR BACK"/>
    <n v="40038549"/>
    <s v="ORLOF 3"/>
    <s v="Lasai"/>
    <x v="0"/>
    <n v="675"/>
    <n v="6000"/>
    <n v="6000"/>
    <n v="0"/>
    <m/>
    <n v="0"/>
    <n v="0"/>
    <n v="370"/>
    <n v="6000"/>
    <s v="YES"/>
    <m/>
    <n v="0"/>
    <s v="4489867305276000YES"/>
    <n v="1670"/>
    <x v="92"/>
    <n v="8.7833333333333333E-2"/>
  </r>
  <r>
    <x v="1662"/>
    <s v="5000 DINAR BACK"/>
    <n v="40038549"/>
    <s v="ORLOF 3"/>
    <s v="Lasai"/>
    <x v="0"/>
    <n v="676"/>
    <n v="5999"/>
    <n v="5999"/>
    <n v="1"/>
    <m/>
    <n v="1"/>
    <n v="0"/>
    <n v="479"/>
    <n v="6000"/>
    <s v="YES"/>
    <m/>
    <n v="0"/>
    <s v="4489867413505999YES"/>
    <n v="1671"/>
    <x v="92"/>
    <n v="5.8343057176196034E-2"/>
  </r>
  <r>
    <x v="1663"/>
    <s v="5000 DINAR BACK"/>
    <n v="40038549"/>
    <s v="ORLOF 3"/>
    <s v="Lasai"/>
    <x v="0"/>
    <n v="677"/>
    <n v="5997"/>
    <n v="5997"/>
    <n v="3"/>
    <m/>
    <n v="0"/>
    <n v="0"/>
    <n v="417"/>
    <n v="6000"/>
    <s v="YES"/>
    <m/>
    <n v="0"/>
    <s v="4489867503706000YES"/>
    <n v="1672"/>
    <x v="92"/>
    <n v="6.1666666666666668E-2"/>
  </r>
  <r>
    <x v="1664"/>
    <s v="5000 DINAR BACK"/>
    <n v="40038549"/>
    <s v="ORLOF 3"/>
    <s v="Lasai"/>
    <x v="0"/>
    <n v="678"/>
    <n v="5996"/>
    <n v="5996"/>
    <n v="4"/>
    <m/>
    <n v="1"/>
    <n v="0"/>
    <n v="236"/>
    <n v="6000"/>
    <s v="YES"/>
    <m/>
    <n v="0"/>
    <s v="4489867614795999YES"/>
    <n v="1673"/>
    <x v="92"/>
    <n v="7.9846641106851135E-2"/>
  </r>
  <r>
    <x v="1665"/>
    <s v="5000 DINAR BACK"/>
    <n v="40038549"/>
    <s v="ORLOF 3"/>
    <s v="Lasai"/>
    <x v="0"/>
    <n v="681"/>
    <n v="5998"/>
    <n v="5998"/>
    <n v="2"/>
    <m/>
    <n v="3"/>
    <n v="0"/>
    <n v="285"/>
    <n v="6000"/>
    <s v="YES"/>
    <m/>
    <n v="0"/>
    <s v="4489967734175997YES"/>
    <n v="1674"/>
    <x v="93"/>
    <n v="6.953476738369184E-2"/>
  </r>
  <r>
    <x v="1666"/>
    <s v="5000 DINAR BACK"/>
    <n v="40038549"/>
    <s v="ORLOF 3"/>
    <s v="Lasai"/>
    <x v="0"/>
    <n v="682"/>
    <n v="5997"/>
    <n v="5997"/>
    <n v="3"/>
    <m/>
    <n v="4"/>
    <n v="0"/>
    <n v="90"/>
    <n v="6000"/>
    <s v="YES"/>
    <m/>
    <n v="0"/>
    <s v="4489967842365996YES"/>
    <n v="1675"/>
    <x v="93"/>
    <n v="3.935957304869913E-2"/>
  </r>
  <r>
    <x v="1667"/>
    <s v="5000 DINAR BACK"/>
    <n v="40038549"/>
    <s v="ORLOF 3"/>
    <s v="Lasai"/>
    <x v="0"/>
    <n v="683"/>
    <n v="5994"/>
    <n v="5994"/>
    <n v="6"/>
    <m/>
    <n v="2"/>
    <n v="0"/>
    <n v="132"/>
    <n v="6000"/>
    <s v="YES"/>
    <m/>
    <n v="0"/>
    <s v="4489968122855998YES"/>
    <n v="1676"/>
    <x v="93"/>
    <n v="4.751583861287096E-2"/>
  </r>
  <r>
    <x v="1668"/>
    <s v="5000 DINAR BACK"/>
    <n v="40038549"/>
    <s v="ORLOF 3"/>
    <s v="Lasai"/>
    <x v="0"/>
    <n v="684"/>
    <n v="5997"/>
    <n v="5997"/>
    <n v="3"/>
    <m/>
    <n v="3"/>
    <n v="0"/>
    <n v="106"/>
    <n v="6000"/>
    <s v="YES"/>
    <m/>
    <n v="0"/>
    <s v="448996823905997YES"/>
    <n v="1677"/>
    <x v="93"/>
    <n v="1.5007503751875938E-2"/>
  </r>
  <r>
    <x v="1669"/>
    <s v="5000 DINAR BACK"/>
    <n v="40038549"/>
    <s v="ORLOF 3"/>
    <s v="Lasai"/>
    <x v="0"/>
    <n v="685"/>
    <n v="5996"/>
    <n v="5996"/>
    <n v="4"/>
    <m/>
    <n v="6"/>
    <n v="0"/>
    <n v="168"/>
    <n v="6000"/>
    <s v="YES"/>
    <m/>
    <n v="0"/>
    <s v="4489968361325994YES"/>
    <n v="1678"/>
    <x v="93"/>
    <n v="2.2022022022022022E-2"/>
  </r>
  <r>
    <x v="1670"/>
    <s v="5000 DINAR BACK"/>
    <n v="40038549"/>
    <s v="ORLOF 3"/>
    <s v="AZRUL"/>
    <x v="0"/>
    <n v="686"/>
    <n v="5996"/>
    <n v="5996"/>
    <n v="4"/>
    <m/>
    <n v="3"/>
    <n v="0"/>
    <n v="400"/>
    <n v="6000"/>
    <s v="YES"/>
    <m/>
    <n v="0"/>
    <s v="4489968431065997YES"/>
    <n v="1679"/>
    <x v="93"/>
    <n v="1.7675504418876106E-2"/>
  </r>
  <r>
    <x v="1671"/>
    <s v="5000 DINAR BACK"/>
    <n v="40038549"/>
    <s v="ORLOF 3"/>
    <s v="AZRUL"/>
    <x v="0"/>
    <n v="687"/>
    <n v="5998"/>
    <n v="5998"/>
    <n v="2"/>
    <m/>
    <n v="4"/>
    <n v="0"/>
    <n v="-100"/>
    <n v="6000"/>
    <s v="YES"/>
    <m/>
    <n v="0"/>
    <s v="4489968541685996YES"/>
    <n v="1680"/>
    <x v="93"/>
    <n v="2.8018679119412943E-2"/>
  </r>
  <r>
    <x v="1672"/>
    <s v="5000 DINAR BACK"/>
    <n v="40038549"/>
    <s v="ORLOF 3"/>
    <s v="AZRUL"/>
    <x v="0"/>
    <n v="688"/>
    <n v="6000"/>
    <n v="6000"/>
    <n v="0"/>
    <m/>
    <n v="4"/>
    <n v="0"/>
    <n v="-95"/>
    <n v="6000"/>
    <s v="YES"/>
    <m/>
    <n v="0"/>
    <s v="4490068644005996YES"/>
    <n v="1681"/>
    <x v="94"/>
    <n v="6.6711140760507007E-2"/>
  </r>
  <r>
    <x v="1673"/>
    <s v="5000 DINAR BACK"/>
    <n v="40038549"/>
    <s v="ORLOF 3"/>
    <s v="AZRUL"/>
    <x v="0"/>
    <n v="689"/>
    <n v="5997"/>
    <n v="5997"/>
    <n v="3"/>
    <m/>
    <n v="2"/>
    <n v="0"/>
    <n v="975"/>
    <n v="6000"/>
    <s v="YES"/>
    <m/>
    <n v="0"/>
    <s v="449006872-1005998YES"/>
    <n v="1682"/>
    <x v="94"/>
    <s v="-"/>
  </r>
  <r>
    <x v="1674"/>
    <s v="5000 DINAR BACK"/>
    <n v="40038549"/>
    <s v="ORLOF 3"/>
    <s v="AZRUL"/>
    <x v="0"/>
    <n v="690"/>
    <n v="5998"/>
    <n v="5998"/>
    <n v="2"/>
    <m/>
    <n v="0"/>
    <n v="0"/>
    <n v="220"/>
    <n v="6000"/>
    <s v="YES"/>
    <m/>
    <n v="0"/>
    <s v="449006880-956000YES"/>
    <n v="1683"/>
    <x v="94"/>
    <s v="-"/>
  </r>
  <r>
    <x v="1675"/>
    <s v="5000 DINAR BACK"/>
    <n v="40038549"/>
    <s v="ORLOF 3"/>
    <s v="AZRUL"/>
    <x v="0"/>
    <n v="730"/>
    <n v="5999"/>
    <n v="5999"/>
    <n v="1"/>
    <m/>
    <n v="3"/>
    <n v="0"/>
    <n v="496"/>
    <n v="6000"/>
    <s v="YES"/>
    <m/>
    <n v="0"/>
    <s v="4490068939755997YES"/>
    <n v="1684"/>
    <x v="94"/>
    <n v="0.16258129064532267"/>
  </r>
  <r>
    <x v="1676"/>
    <s v="5000 DINAR BACK"/>
    <n v="40038549"/>
    <s v="ORLOF 3"/>
    <s v="AZRUL"/>
    <x v="0"/>
    <n v="732"/>
    <n v="5990"/>
    <n v="5990"/>
    <n v="10"/>
    <m/>
    <n v="2"/>
    <n v="0"/>
    <n v="302"/>
    <n v="6000"/>
    <s v="YES"/>
    <m/>
    <n v="0"/>
    <s v="4490069022205998YES"/>
    <n v="1685"/>
    <x v="94"/>
    <n v="3.667889296432144E-2"/>
  </r>
  <r>
    <x v="1677"/>
    <s v="5000 DINAR BACK"/>
    <n v="40038549"/>
    <s v="ORLOF 3"/>
    <s v="AZRUL"/>
    <x v="0"/>
    <n v="733"/>
    <n v="5999"/>
    <n v="5999"/>
    <n v="1"/>
    <m/>
    <n v="1"/>
    <n v="0"/>
    <n v="380"/>
    <n v="6000"/>
    <s v="YES"/>
    <m/>
    <n v="0"/>
    <s v="4490073014965999YES"/>
    <n v="1686"/>
    <x v="94"/>
    <n v="8.2680446741123514E-2"/>
  </r>
  <r>
    <x v="1678"/>
    <s v="5000 DINAR BACK"/>
    <n v="40038549"/>
    <s v="ORLOF 3"/>
    <s v="AZRUL"/>
    <x v="0"/>
    <n v="734"/>
    <n v="6000"/>
    <n v="6000"/>
    <n v="0"/>
    <m/>
    <n v="10"/>
    <n v="0"/>
    <n v="400"/>
    <n v="6000"/>
    <s v="YES"/>
    <m/>
    <n v="0"/>
    <s v="44900732103025990YES"/>
    <n v="1687"/>
    <x v="94"/>
    <n v="5.0417362270450752E-2"/>
  </r>
  <r>
    <x v="1679"/>
    <s v="5000 DINAR BACK"/>
    <n v="40038549"/>
    <s v="ORLOF 3"/>
    <s v="AZRUL"/>
    <x v="0"/>
    <n v="735"/>
    <n v="5998"/>
    <n v="5998"/>
    <n v="2"/>
    <m/>
    <n v="1"/>
    <n v="0"/>
    <n v="212"/>
    <n v="6000"/>
    <s v="YES"/>
    <m/>
    <n v="0"/>
    <s v="4490073313805999YES"/>
    <n v="1688"/>
    <x v="94"/>
    <n v="6.3343890648441412E-2"/>
  </r>
  <r>
    <x v="1680"/>
    <s v="5000 DINAR BACK"/>
    <n v="40038549"/>
    <s v="ORLOF 3"/>
    <s v="Lasai"/>
    <x v="1"/>
    <n v="736"/>
    <n v="5997"/>
    <n v="5997"/>
    <n v="3"/>
    <m/>
    <n v="0"/>
    <n v="0"/>
    <n v="180"/>
    <n v="6000"/>
    <s v="YES"/>
    <m/>
    <n v="0"/>
    <s v="4490073404006000YES"/>
    <n v="1689"/>
    <x v="94"/>
    <n v="6.6666666666666666E-2"/>
  </r>
  <r>
    <x v="1681"/>
    <s v="5000 DINAR BACK"/>
    <n v="40038549"/>
    <s v="ORLOF 3"/>
    <s v="Lasai"/>
    <x v="1"/>
    <n v="737"/>
    <n v="5994"/>
    <n v="5994"/>
    <n v="6"/>
    <m/>
    <n v="2"/>
    <n v="0"/>
    <n v="194"/>
    <n v="6000"/>
    <s v="YES"/>
    <m/>
    <n v="0"/>
    <s v="4490073522125998YES"/>
    <n v="1690"/>
    <x v="94"/>
    <n v="3.5345115038346114E-2"/>
  </r>
  <r>
    <x v="1682"/>
    <s v="5000 DINAR BACK"/>
    <n v="40038549"/>
    <s v="ORLOF 3"/>
    <s v="Lasai"/>
    <x v="1"/>
    <n v="738"/>
    <n v="5995"/>
    <n v="5995"/>
    <n v="5"/>
    <m/>
    <n v="3"/>
    <n v="0"/>
    <n v="373"/>
    <n v="6000"/>
    <s v="YES"/>
    <m/>
    <n v="0"/>
    <s v="4490073631805997YES"/>
    <n v="1691"/>
    <x v="94"/>
    <n v="3.0015007503751877E-2"/>
  </r>
  <r>
    <x v="1683"/>
    <s v="5000 DINAR BACK"/>
    <n v="40038549"/>
    <s v="ORLOF 3"/>
    <s v="Lasai"/>
    <x v="1"/>
    <n v="739"/>
    <n v="5999"/>
    <n v="5999"/>
    <n v="1"/>
    <m/>
    <n v="6"/>
    <n v="0"/>
    <n v="243"/>
    <n v="6000"/>
    <s v="YES"/>
    <m/>
    <n v="0"/>
    <s v="4490073761945994YES"/>
    <n v="1692"/>
    <x v="94"/>
    <n v="3.2365699032365698E-2"/>
  </r>
  <r>
    <x v="1684"/>
    <s v="5000 DINAR BACK"/>
    <n v="40038549"/>
    <s v="ORLOF 3"/>
    <s v="Lasai"/>
    <x v="1"/>
    <n v="740"/>
    <n v="5993"/>
    <n v="5993"/>
    <n v="7"/>
    <m/>
    <n v="5"/>
    <n v="0"/>
    <n v="226"/>
    <n v="6000"/>
    <s v="YES"/>
    <m/>
    <n v="0"/>
    <s v="4490073853735995YES"/>
    <n v="1693"/>
    <x v="94"/>
    <n v="6.2218515429524605E-2"/>
  </r>
  <r>
    <x v="1685"/>
    <s v="5000 DINAR BACK"/>
    <n v="40038549"/>
    <s v="ORLOF 3"/>
    <s v="Lasai"/>
    <x v="1"/>
    <n v="741"/>
    <n v="5999"/>
    <n v="5999"/>
    <n v="1"/>
    <m/>
    <n v="1"/>
    <n v="0"/>
    <n v="203"/>
    <n v="6000"/>
    <s v="YES"/>
    <m/>
    <n v="0"/>
    <s v="4490073912435999YES"/>
    <n v="1694"/>
    <x v="94"/>
    <n v="4.0506751125187535E-2"/>
  </r>
  <r>
    <x v="1686"/>
    <s v="5000 DINAR BACK"/>
    <n v="40038549"/>
    <s v="ORLOF 3"/>
    <s v="Lasai"/>
    <x v="1"/>
    <n v="742"/>
    <n v="5999"/>
    <n v="5999"/>
    <n v="1"/>
    <m/>
    <n v="7"/>
    <n v="0"/>
    <n v="341"/>
    <n v="6000"/>
    <s v="YES"/>
    <m/>
    <n v="0"/>
    <s v="4490074072265993YES"/>
    <n v="1695"/>
    <x v="94"/>
    <n v="3.7710662439512765E-2"/>
  </r>
  <r>
    <x v="1687"/>
    <s v="5000 DINAR BACK"/>
    <n v="40038549"/>
    <s v="ORLOF 3"/>
    <s v="Lasai"/>
    <x v="1"/>
    <n v="743"/>
    <n v="5976"/>
    <n v="5976"/>
    <n v="24"/>
    <m/>
    <n v="1"/>
    <n v="0"/>
    <n v="260"/>
    <n v="6000"/>
    <s v="YES"/>
    <m/>
    <n v="0"/>
    <s v="4490074112035999YES"/>
    <n v="1696"/>
    <x v="94"/>
    <n v="3.3838973162193697E-2"/>
  </r>
  <r>
    <x v="1688"/>
    <s v="5000 DINAR BACK"/>
    <n v="40038549"/>
    <s v="ORLOF 3"/>
    <s v="Lasai"/>
    <x v="1"/>
    <n v="744"/>
    <n v="5998"/>
    <n v="5998"/>
    <n v="2"/>
    <m/>
    <n v="1"/>
    <n v="0"/>
    <n v="321"/>
    <n v="6000"/>
    <s v="YES"/>
    <m/>
    <n v="0"/>
    <s v="4490074213415999YES"/>
    <n v="1697"/>
    <x v="94"/>
    <n v="5.6842807134522423E-2"/>
  </r>
  <r>
    <x v="1689"/>
    <s v="5000 DINAR BACK"/>
    <n v="40038549"/>
    <s v="ORLOF 3"/>
    <s v="Lasai"/>
    <x v="1"/>
    <n v="761"/>
    <n v="6000"/>
    <n v="6000"/>
    <n v="0"/>
    <m/>
    <n v="24"/>
    <n v="0"/>
    <n v="310"/>
    <n v="6000"/>
    <s v="YES"/>
    <m/>
    <n v="0"/>
    <s v="44900743242605976YES"/>
    <n v="1698"/>
    <x v="94"/>
    <n v="4.3507362784471218E-2"/>
  </r>
  <r>
    <x v="1690"/>
    <s v="5000 DINAR BACK"/>
    <n v="40038549"/>
    <s v="ORLOF 3"/>
    <s v="AZRUL"/>
    <x v="0"/>
    <n v="762"/>
    <n v="5998"/>
    <n v="5998"/>
    <n v="2"/>
    <m/>
    <n v="2"/>
    <n v="0"/>
    <n v="280"/>
    <n v="6000"/>
    <s v="YES"/>
    <m/>
    <n v="0"/>
    <s v="4490074423215998YES"/>
    <n v="1699"/>
    <x v="94"/>
    <n v="5.3517839279759921E-2"/>
  </r>
  <r>
    <x v="1691"/>
    <s v="5000 DINAR BACK"/>
    <n v="40038549"/>
    <s v="ORLOF 3"/>
    <s v="AZRUL"/>
    <x v="0"/>
    <n v="763"/>
    <n v="5996"/>
    <n v="5996"/>
    <n v="4"/>
    <m/>
    <n v="0"/>
    <n v="0"/>
    <n v="280"/>
    <n v="6000"/>
    <s v="YES"/>
    <m/>
    <n v="0"/>
    <s v="4490076103106000YES"/>
    <n v="1700"/>
    <x v="94"/>
    <n v="5.1666666666666666E-2"/>
  </r>
  <r>
    <x v="1692"/>
    <s v="5000 DINAR BACK"/>
    <n v="40038549"/>
    <s v="ORLOF 3"/>
    <s v="AZRUL"/>
    <x v="0"/>
    <n v="764"/>
    <n v="6000"/>
    <n v="6000"/>
    <n v="0"/>
    <m/>
    <n v="2"/>
    <n v="0"/>
    <n v="360"/>
    <n v="6000"/>
    <s v="YES"/>
    <m/>
    <n v="0"/>
    <s v="4490176222805998YES"/>
    <n v="1701"/>
    <x v="95"/>
    <n v="4.6682227409136377E-2"/>
  </r>
  <r>
    <x v="1693"/>
    <s v="5000 DINAR BACK"/>
    <n v="40038549"/>
    <s v="ORLOF 3"/>
    <s v="AZRUL"/>
    <x v="0"/>
    <n v="757"/>
    <n v="5999"/>
    <n v="5999"/>
    <n v="1"/>
    <m/>
    <n v="4"/>
    <n v="0"/>
    <n v="690"/>
    <n v="6000"/>
    <s v="YES"/>
    <m/>
    <n v="0"/>
    <s v="4490176342805996YES"/>
    <n v="1702"/>
    <x v="95"/>
    <n v="4.6697798532354902E-2"/>
  </r>
  <r>
    <x v="1694"/>
    <s v="5000 DINAR BACK"/>
    <n v="40038549"/>
    <s v="ORLOF 3"/>
    <s v="AZRUL"/>
    <x v="0"/>
    <n v="758"/>
    <n v="6001"/>
    <n v="6001"/>
    <m/>
    <m/>
    <n v="0"/>
    <n v="0"/>
    <n v="300"/>
    <n v="6000"/>
    <s v="NO"/>
    <m/>
    <n v="0"/>
    <s v="4490176403606000YES"/>
    <n v="1703"/>
    <x v="95"/>
    <n v="0.06"/>
  </r>
  <r>
    <x v="1695"/>
    <s v="5000 DINAR BACK"/>
    <n v="40038549"/>
    <s v="ORLOF 3"/>
    <s v="AZRUL"/>
    <x v="0"/>
    <n v="731"/>
    <n v="6000"/>
    <n v="6000"/>
    <m/>
    <m/>
    <n v="1"/>
    <n v="0"/>
    <n v="850"/>
    <n v="6000"/>
    <s v="YES"/>
    <m/>
    <n v="0"/>
    <s v="4490175716905999YES"/>
    <n v="1704"/>
    <x v="95"/>
    <n v="0.11501916986164361"/>
  </r>
  <r>
    <x v="1696"/>
    <s v="5000 DINAR BACK"/>
    <n v="40038549"/>
    <s v="ORLOF 3"/>
    <s v="AZRUL"/>
    <x v="0"/>
    <n v="759"/>
    <n v="5996"/>
    <n v="5996"/>
    <n v="4"/>
    <m/>
    <n v="0"/>
    <n v="0"/>
    <n v="680"/>
    <n v="6001"/>
    <s v="YES"/>
    <m/>
    <n v="1"/>
    <s v="449017583006001NO"/>
    <n v="1705"/>
    <x v="95"/>
    <n v="4.9991668055324109E-2"/>
  </r>
  <r>
    <x v="1697"/>
    <s v="5000 DINAR BACK"/>
    <n v="40038549"/>
    <s v="ORLOF 3"/>
    <s v="AZRUL"/>
    <x v="0"/>
    <n v="760"/>
    <n v="5999"/>
    <n v="5999"/>
    <n v="1"/>
    <m/>
    <n v="0"/>
    <n v="0"/>
    <n v="-380"/>
    <n v="6000"/>
    <s v="YES"/>
    <m/>
    <n v="0"/>
    <s v="449017318506000YES"/>
    <n v="1706"/>
    <x v="95"/>
    <n v="0.14166666666666666"/>
  </r>
  <r>
    <x v="1698"/>
    <s v="5000 DINAR BACK"/>
    <n v="40038549"/>
    <s v="ORLOF 3"/>
    <s v="AZRUL"/>
    <x v="0"/>
    <n v="750"/>
    <n v="5995"/>
    <n v="5995"/>
    <n v="5"/>
    <m/>
    <n v="4"/>
    <n v="0"/>
    <n v="390"/>
    <n v="6000"/>
    <s v="YES"/>
    <m/>
    <n v="0"/>
    <s v="4490175946805996YES"/>
    <n v="1707"/>
    <x v="95"/>
    <n v="0.1134089392928619"/>
  </r>
  <r>
    <x v="1699"/>
    <s v="5000 DINAR BACK"/>
    <n v="40038549"/>
    <s v="ORLOF 3"/>
    <s v="AZRUL"/>
    <x v="0"/>
    <n v="751"/>
    <n v="5994"/>
    <n v="5994"/>
    <n v="6"/>
    <m/>
    <n v="1"/>
    <n v="0"/>
    <n v="116"/>
    <n v="6000"/>
    <s v="YES"/>
    <m/>
    <n v="0"/>
    <s v="449017601-3805999YES"/>
    <n v="1708"/>
    <x v="95"/>
    <s v="-"/>
  </r>
  <r>
    <x v="1700"/>
    <s v="5000 DINAR BACK"/>
    <n v="40038549"/>
    <s v="ORLOF 3"/>
    <s v="Lasai"/>
    <x v="1"/>
    <n v="752"/>
    <n v="5999"/>
    <n v="5999"/>
    <n v="1"/>
    <m/>
    <n v="5"/>
    <n v="0"/>
    <n v="180"/>
    <n v="6000"/>
    <s v="YES"/>
    <m/>
    <n v="0"/>
    <s v="4490175053905995YES"/>
    <n v="1709"/>
    <x v="95"/>
    <n v="6.5054211843202675E-2"/>
  </r>
  <r>
    <x v="1701"/>
    <s v="5000 DINAR BACK"/>
    <n v="40038549"/>
    <s v="ORLOF 3"/>
    <s v="Lasai"/>
    <x v="1"/>
    <n v="753"/>
    <n v="5999"/>
    <n v="5999"/>
    <n v="1"/>
    <m/>
    <n v="6"/>
    <n v="0"/>
    <n v="265"/>
    <n v="6000"/>
    <s v="YES"/>
    <m/>
    <n v="0"/>
    <s v="4490175161165994YES"/>
    <n v="1710"/>
    <x v="95"/>
    <n v="1.9352686019352687E-2"/>
  </r>
  <r>
    <x v="1702"/>
    <s v="5000 DINAR BACK"/>
    <n v="40038549"/>
    <s v="ORLOF 3"/>
    <s v="Lasai"/>
    <x v="1"/>
    <n v="754"/>
    <n v="5995"/>
    <n v="5995"/>
    <n v="5"/>
    <m/>
    <n v="1"/>
    <n v="0"/>
    <n v="641"/>
    <n v="6000"/>
    <s v="YES"/>
    <m/>
    <n v="0"/>
    <s v="4490175211805999YES"/>
    <n v="1711"/>
    <x v="95"/>
    <n v="3.0005000833472247E-2"/>
  </r>
  <r>
    <x v="1703"/>
    <s v="5000 DINAR BACK"/>
    <n v="40038549"/>
    <s v="ORLOF 3"/>
    <s v="Lasai"/>
    <x v="1"/>
    <n v="755"/>
    <n v="5999"/>
    <n v="5999"/>
    <n v="1"/>
    <m/>
    <n v="1"/>
    <n v="0"/>
    <n v="773"/>
    <n v="6000"/>
    <s v="YES"/>
    <m/>
    <n v="0"/>
    <s v="4490175312655999YES"/>
    <n v="1712"/>
    <x v="95"/>
    <n v="4.4174029004834137E-2"/>
  </r>
  <r>
    <x v="1704"/>
    <s v="5000 DINAR BACK"/>
    <n v="40038549"/>
    <s v="ORLOF 3"/>
    <s v="Lasai"/>
    <x v="1"/>
    <n v="756"/>
    <n v="5995"/>
    <n v="5995"/>
    <n v="5"/>
    <m/>
    <n v="5"/>
    <n v="0"/>
    <n v="241"/>
    <n v="6000"/>
    <s v="YES"/>
    <m/>
    <n v="0"/>
    <s v="4490175456415995YES"/>
    <n v="1713"/>
    <x v="95"/>
    <n v="0.10692243536280234"/>
  </r>
  <r>
    <x v="1705"/>
    <s v="5000 DINAR BACK"/>
    <n v="40038549"/>
    <s v="ORLOF 3"/>
    <s v="Lasai"/>
    <x v="1"/>
    <n v="765"/>
    <n v="5999"/>
    <n v="5999"/>
    <n v="1"/>
    <m/>
    <n v="1"/>
    <n v="0"/>
    <n v="340"/>
    <n v="6000"/>
    <s v="YES"/>
    <m/>
    <n v="0"/>
    <s v="4490175517735999YES"/>
    <n v="1714"/>
    <x v="95"/>
    <n v="0.12885480913485581"/>
  </r>
  <r>
    <x v="1706"/>
    <s v="5000 DINAR BACK"/>
    <n v="40038549"/>
    <s v="ORLOF 3"/>
    <s v="Lasai"/>
    <x v="1"/>
    <n v="766"/>
    <n v="6000"/>
    <n v="6000"/>
    <n v="4"/>
    <m/>
    <n v="5"/>
    <n v="0"/>
    <n v="280"/>
    <n v="6000"/>
    <s v="NO"/>
    <s v="not equal 6000 sheet"/>
    <n v="0"/>
    <s v="4490175652415995YES"/>
    <n v="1715"/>
    <x v="95"/>
    <n v="4.0200166805671393E-2"/>
  </r>
  <r>
    <x v="1707"/>
    <s v="5000 DINAR BACK"/>
    <n v="40038549"/>
    <s v="ORLOF 3"/>
    <s v="Lasai"/>
    <x v="1"/>
    <n v="767"/>
    <n v="5991"/>
    <n v="5991"/>
    <n v="9"/>
    <m/>
    <n v="1"/>
    <n v="0"/>
    <n v="310"/>
    <n v="6000"/>
    <s v="YES"/>
    <m/>
    <n v="0"/>
    <s v="4490176513405999YES"/>
    <n v="1716"/>
    <x v="95"/>
    <n v="5.6676112685447574E-2"/>
  </r>
  <r>
    <x v="1708"/>
    <s v="5000 DINAR BACK"/>
    <n v="40038549"/>
    <s v="ORLOF 3"/>
    <s v="Lasai"/>
    <x v="1"/>
    <n v="768"/>
    <n v="6000"/>
    <n v="6000"/>
    <n v="0"/>
    <m/>
    <n v="4"/>
    <n v="0"/>
    <n v="290"/>
    <n v="6004"/>
    <s v="YES"/>
    <m/>
    <n v="4"/>
    <s v="4490176642806000NO"/>
    <n v="1717"/>
    <x v="95"/>
    <n v="4.6666666666666669E-2"/>
  </r>
  <r>
    <x v="1709"/>
    <s v="5000 DINAR BACK"/>
    <n v="40038549"/>
    <s v="ORLOF 3"/>
    <s v="Lasai"/>
    <x v="1"/>
    <n v="769"/>
    <n v="5999"/>
    <n v="5999"/>
    <n v="1"/>
    <m/>
    <n v="9"/>
    <n v="0"/>
    <n v="278"/>
    <n v="6000"/>
    <s v="YES"/>
    <m/>
    <n v="0"/>
    <s v="4490176793105991YES"/>
    <n v="1718"/>
    <x v="95"/>
    <n v="5.1744283091303619E-2"/>
  </r>
  <r>
    <x v="1710"/>
    <s v="5000 DINAR BACK"/>
    <n v="40038549"/>
    <s v="ORLOF 3"/>
    <s v="Lasai"/>
    <x v="1"/>
    <n v="770"/>
    <n v="5995"/>
    <n v="5995"/>
    <n v="5"/>
    <m/>
    <n v="0"/>
    <n v="0"/>
    <n v="312"/>
    <n v="6000"/>
    <s v="YES"/>
    <m/>
    <n v="0"/>
    <s v="4490176802906000YES"/>
    <n v="1719"/>
    <x v="95"/>
    <n v="4.8333333333333332E-2"/>
  </r>
  <r>
    <x v="1711"/>
    <s v="5000 DINAR BACK"/>
    <n v="40038549"/>
    <s v="ORLOF 3"/>
    <s v="Setia"/>
    <x v="0"/>
    <n v="771"/>
    <n v="5965"/>
    <n v="5965"/>
    <n v="6"/>
    <m/>
    <n v="1"/>
    <n v="0"/>
    <n v="283"/>
    <n v="6000"/>
    <s v="NO"/>
    <s v="machine count not equal to 6000"/>
    <n v="0"/>
    <s v="4490176912785999YES"/>
    <n v="1720"/>
    <x v="95"/>
    <n v="4.6341056842807135E-2"/>
  </r>
  <r>
    <x v="1712"/>
    <s v="5000 DINAR BACK"/>
    <n v="40038549"/>
    <s v="ORLOF 3"/>
    <s v="Setia"/>
    <x v="0"/>
    <n v="772"/>
    <n v="5998"/>
    <n v="5998"/>
    <n v="2"/>
    <m/>
    <n v="5"/>
    <n v="0"/>
    <n v="185"/>
    <n v="6000"/>
    <s v="YES"/>
    <m/>
    <n v="0"/>
    <s v="4490177053125995YES"/>
    <n v="1721"/>
    <x v="95"/>
    <n v="5.2043369474562132E-2"/>
  </r>
  <r>
    <x v="1713"/>
    <s v="5000 DINAR BACK"/>
    <n v="40038549"/>
    <s v="ORLOF 3"/>
    <s v="Setia"/>
    <x v="0"/>
    <n v="773"/>
    <n v="5996"/>
    <n v="5996"/>
    <n v="4"/>
    <m/>
    <n v="6"/>
    <n v="0"/>
    <n v="167"/>
    <n v="5971"/>
    <s v="YES"/>
    <m/>
    <n v="-29"/>
    <s v="4490277162835965NO"/>
    <n v="1722"/>
    <x v="96"/>
    <n v="4.7443419949706619E-2"/>
  </r>
  <r>
    <x v="1714"/>
    <s v="5000 DINAR BACK"/>
    <n v="40038549"/>
    <s v="ORLOF 3"/>
    <s v="Setia"/>
    <x v="0"/>
    <n v="774"/>
    <n v="5999"/>
    <n v="5999"/>
    <n v="1"/>
    <m/>
    <n v="2"/>
    <n v="0"/>
    <n v="176"/>
    <n v="6000"/>
    <s v="YES"/>
    <m/>
    <n v="0"/>
    <s v="4490277221855998YES"/>
    <n v="1723"/>
    <x v="96"/>
    <n v="3.0843614538179392E-2"/>
  </r>
  <r>
    <x v="1715"/>
    <s v="5000 DINAR BACK"/>
    <n v="40038549"/>
    <s v="ORLOF 3"/>
    <s v="Setia"/>
    <x v="0"/>
    <n v="775"/>
    <n v="5998"/>
    <n v="5998"/>
    <n v="2"/>
    <m/>
    <n v="4"/>
    <n v="0"/>
    <n v="120"/>
    <n v="6000"/>
    <s v="YES"/>
    <m/>
    <n v="0"/>
    <s v="4490277341675996YES"/>
    <n v="1724"/>
    <x v="96"/>
    <n v="2.7851901267511674E-2"/>
  </r>
  <r>
    <x v="1716"/>
    <s v="5000 DINAR BACK"/>
    <n v="40038549"/>
    <s v="ORLOF 3"/>
    <s v="Setia"/>
    <x v="0"/>
    <n v="776"/>
    <n v="5992"/>
    <n v="5992"/>
    <n v="8"/>
    <m/>
    <n v="1"/>
    <n v="0"/>
    <n v="219"/>
    <n v="6000"/>
    <s v="YES"/>
    <m/>
    <n v="0"/>
    <s v="4490277411765999YES"/>
    <n v="1725"/>
    <x v="96"/>
    <n v="2.9338223037172862E-2"/>
  </r>
  <r>
    <x v="1717"/>
    <s v="5000 DINAR BACK"/>
    <n v="40038549"/>
    <s v="ORLOF 3"/>
    <s v="Setia"/>
    <x v="0"/>
    <n v="777"/>
    <n v="5994"/>
    <n v="5994"/>
    <n v="6"/>
    <m/>
    <n v="2"/>
    <n v="0"/>
    <n v="190"/>
    <n v="6000"/>
    <s v="YES"/>
    <m/>
    <n v="0"/>
    <s v="4490277521205998YES"/>
    <n v="1726"/>
    <x v="96"/>
    <n v="2.0006668889629875E-2"/>
  </r>
  <r>
    <x v="1718"/>
    <s v="5000 DINAR BACK"/>
    <n v="40038549"/>
    <s v="ORLOF 3"/>
    <s v="Setia"/>
    <x v="0"/>
    <n v="778"/>
    <n v="5998"/>
    <n v="5998"/>
    <n v="2"/>
    <m/>
    <n v="8"/>
    <n v="0"/>
    <n v="234"/>
    <n v="6000"/>
    <s v="YES"/>
    <m/>
    <n v="0"/>
    <s v="4490277682195992YES"/>
    <n v="1727"/>
    <x v="96"/>
    <n v="3.6548731642189587E-2"/>
  </r>
  <r>
    <x v="1719"/>
    <s v="5000 DINAR BACK"/>
    <n v="40038549"/>
    <s v="ORLOF 3"/>
    <s v="Setia"/>
    <x v="0"/>
    <n v="779"/>
    <n v="5995"/>
    <n v="5995"/>
    <n v="5"/>
    <m/>
    <n v="6"/>
    <n v="0"/>
    <n v="325"/>
    <n v="6000"/>
    <s v="YES"/>
    <m/>
    <n v="0"/>
    <s v="4490277761905994YES"/>
    <n v="1728"/>
    <x v="96"/>
    <n v="3.1698365031698365E-2"/>
  </r>
  <r>
    <x v="1720"/>
    <s v="5000 DINAR BACK"/>
    <n v="40038549"/>
    <s v="ORLOF 3"/>
    <s v="Setia"/>
    <x v="0"/>
    <n v="780"/>
    <n v="5998"/>
    <n v="5998"/>
    <n v="2"/>
    <m/>
    <n v="2"/>
    <n v="0"/>
    <n v="207"/>
    <n v="6000"/>
    <s v="YES"/>
    <m/>
    <n v="0"/>
    <s v="4490277822345998YES"/>
    <n v="1729"/>
    <x v="96"/>
    <n v="3.9013004334778258E-2"/>
  </r>
  <r>
    <x v="1721"/>
    <s v="5000 DINAR BACK"/>
    <n v="40038549"/>
    <s v="ORLOF 3"/>
    <s v="Setia"/>
    <x v="0"/>
    <n v="781"/>
    <n v="5999"/>
    <n v="5999"/>
    <n v="1"/>
    <m/>
    <n v="5"/>
    <n v="0"/>
    <n v="364"/>
    <n v="6000"/>
    <s v="YES"/>
    <m/>
    <n v="0"/>
    <s v="4490277953255995YES"/>
    <n v="1730"/>
    <x v="96"/>
    <n v="5.4211843202668891E-2"/>
  </r>
  <r>
    <x v="1722"/>
    <s v="5000 DINAR BACK"/>
    <n v="40038549"/>
    <s v="ORLOF 3"/>
    <s v="Setia"/>
    <x v="0"/>
    <n v="782"/>
    <n v="6000"/>
    <n v="6000"/>
    <m/>
    <m/>
    <n v="2"/>
    <n v="0"/>
    <n v="300"/>
    <n v="6000"/>
    <s v="YES"/>
    <m/>
    <n v="0"/>
    <s v="4490278022075998YES"/>
    <n v="1731"/>
    <x v="96"/>
    <n v="3.4511503834611539E-2"/>
  </r>
  <r>
    <x v="1723"/>
    <s v="5000 DINAR BACK"/>
    <n v="40038549"/>
    <s v="ORLOF 3"/>
    <s v="Setia"/>
    <x v="0"/>
    <n v="783"/>
    <n v="5994"/>
    <n v="5994"/>
    <n v="6"/>
    <m/>
    <n v="1"/>
    <n v="0"/>
    <n v="250"/>
    <n v="6000"/>
    <s v="YES"/>
    <m/>
    <n v="0"/>
    <s v="4490278113645999YES"/>
    <n v="1732"/>
    <x v="96"/>
    <n v="6.0676779463243874E-2"/>
  </r>
  <r>
    <x v="1724"/>
    <s v="5000 DINAR BACK"/>
    <n v="40038549"/>
    <s v="ORLOF 3"/>
    <s v="AZRUL"/>
    <x v="1"/>
    <n v="783"/>
    <n v="5999"/>
    <n v="5999"/>
    <n v="0"/>
    <m/>
    <n v="0"/>
    <n v="0"/>
    <n v="400"/>
    <n v="6000"/>
    <s v="NO"/>
    <s v="Machine counter not equal to 6000"/>
    <n v="0"/>
    <s v="449027823006000YES"/>
    <n v="1733"/>
    <x v="96"/>
    <n v="0.05"/>
  </r>
  <r>
    <x v="1725"/>
    <s v="5000 DINAR BACK"/>
    <n v="40038549"/>
    <s v="ORLOF 3"/>
    <s v="AZRUL"/>
    <x v="1"/>
    <n v="784"/>
    <n v="5997"/>
    <n v="5997"/>
    <n v="4"/>
    <m/>
    <n v="6"/>
    <n v="0"/>
    <n v="500"/>
    <n v="6000"/>
    <s v="NO"/>
    <s v="Machine counter not equal to 6000"/>
    <n v="0"/>
    <s v="4490278362505994YES"/>
    <n v="1734"/>
    <x v="96"/>
    <n v="4.1708375041708372E-2"/>
  </r>
  <r>
    <x v="1726"/>
    <s v="5000 DINAR BACK"/>
    <n v="40038549"/>
    <s v="ORLOF 3"/>
    <s v="AZRUL"/>
    <x v="1"/>
    <n v="785"/>
    <n v="5999"/>
    <n v="5999"/>
    <n v="1"/>
    <m/>
    <n v="0"/>
    <n v="0"/>
    <n v="302"/>
    <n v="5999"/>
    <s v="YES"/>
    <m/>
    <n v="-1"/>
    <s v="4490278304005999NO"/>
    <n v="1735"/>
    <x v="96"/>
    <n v="6.6677779629938316E-2"/>
  </r>
  <r>
    <x v="1727"/>
    <s v="5000 DINAR BACK"/>
    <n v="40038549"/>
    <s v="ORLOF 3"/>
    <s v="AZRUL"/>
    <x v="1"/>
    <n v="786"/>
    <n v="6000"/>
    <n v="6000"/>
    <n v="0"/>
    <m/>
    <n v="4"/>
    <n v="0"/>
    <n v="698"/>
    <n v="6001"/>
    <s v="YES"/>
    <m/>
    <n v="1"/>
    <s v="4490278445005997NO"/>
    <n v="1736"/>
    <x v="96"/>
    <n v="8.3375020843755213E-2"/>
  </r>
  <r>
    <x v="1728"/>
    <s v="5000 DINAR BACK"/>
    <n v="40038549"/>
    <s v="ORLOF 3"/>
    <s v="AZRUL"/>
    <x v="1"/>
    <n v="787"/>
    <n v="6000"/>
    <n v="6000"/>
    <n v="0"/>
    <m/>
    <n v="1"/>
    <n v="0"/>
    <n v="500"/>
    <n v="6000"/>
    <s v="YES"/>
    <m/>
    <n v="0"/>
    <s v="4490278513025999YES"/>
    <n v="1737"/>
    <x v="96"/>
    <n v="5.0341723620603435E-2"/>
  </r>
  <r>
    <x v="1729"/>
    <s v="5000 DINAR BACK"/>
    <n v="40038549"/>
    <s v="ORLOF 3"/>
    <s v="AZRUL"/>
    <x v="1"/>
    <n v="788"/>
    <n v="6000"/>
    <n v="6000"/>
    <n v="0"/>
    <m/>
    <n v="0"/>
    <n v="0"/>
    <n v="270"/>
    <n v="6000"/>
    <s v="YES"/>
    <m/>
    <n v="0"/>
    <s v="4490278606986000YES"/>
    <n v="1738"/>
    <x v="96"/>
    <n v="0.11633333333333333"/>
  </r>
  <r>
    <x v="1730"/>
    <s v="5000 DINAR BACK"/>
    <n v="40038549"/>
    <s v="ORLOF 3"/>
    <s v="AZRUL"/>
    <x v="1"/>
    <n v="789"/>
    <n v="6000"/>
    <n v="6000"/>
    <n v="0"/>
    <m/>
    <n v="0"/>
    <n v="0"/>
    <n v="193"/>
    <n v="6000"/>
    <s v="YES"/>
    <m/>
    <n v="0"/>
    <s v="4490278705006000YES"/>
    <n v="1739"/>
    <x v="96"/>
    <n v="8.3333333333333329E-2"/>
  </r>
  <r>
    <x v="1731"/>
    <s v="5000 DINAR BACK"/>
    <n v="40038549"/>
    <s v="ORLOF 3"/>
    <s v="AZRUL"/>
    <x v="1"/>
    <n v="790"/>
    <n v="6000"/>
    <n v="6000"/>
    <n v="0"/>
    <m/>
    <n v="0"/>
    <n v="0"/>
    <n v="237"/>
    <n v="6000"/>
    <s v="YES"/>
    <m/>
    <n v="0"/>
    <s v="4490278802706000YES"/>
    <n v="1740"/>
    <x v="96"/>
    <n v="4.4999999999999998E-2"/>
  </r>
  <r>
    <x v="1732"/>
    <s v="5000 DINAR BACK"/>
    <n v="40038549"/>
    <s v="ORLOF 3"/>
    <s v="AZRUL"/>
    <x v="1"/>
    <n v="291"/>
    <n v="6000"/>
    <n v="6000"/>
    <m/>
    <m/>
    <n v="0"/>
    <n v="0"/>
    <n v="200"/>
    <n v="6000"/>
    <s v="YES"/>
    <m/>
    <n v="0"/>
    <s v="4490278901936000YES"/>
    <n v="1741"/>
    <x v="96"/>
    <n v="3.216666666666667E-2"/>
  </r>
  <r>
    <x v="1733"/>
    <s v="5000 DINAR BACK"/>
    <n v="40038549"/>
    <s v="ORLOF 3"/>
    <s v="Jamal"/>
    <x v="0"/>
    <n v="793"/>
    <n v="5996"/>
    <n v="5996"/>
    <n v="4"/>
    <n v="0"/>
    <n v="0"/>
    <n v="0"/>
    <n v="113"/>
    <n v="6000"/>
    <s v="YES"/>
    <m/>
    <n v="0"/>
    <s v="4490279002376000YES"/>
    <n v="1742"/>
    <x v="96"/>
    <n v="3.95E-2"/>
  </r>
  <r>
    <x v="1734"/>
    <s v="5000 DINAR BACK"/>
    <n v="40038549"/>
    <s v="ORLOF 3"/>
    <s v="Jamal"/>
    <x v="0"/>
    <n v="794"/>
    <n v="5999"/>
    <n v="5999"/>
    <n v="1"/>
    <n v="3"/>
    <n v="0"/>
    <n v="0"/>
    <n v="106"/>
    <n v="6000"/>
    <s v="YES"/>
    <m/>
    <n v="0"/>
    <s v="449022912006000YES"/>
    <n v="1743"/>
    <x v="96"/>
    <n v="3.3333333333333333E-2"/>
  </r>
  <r>
    <x v="1735"/>
    <s v="5000 DINAR BACK"/>
    <n v="40038549"/>
    <s v="ORLOF 3"/>
    <s v="Jamal"/>
    <x v="0"/>
    <n v="795"/>
    <n v="6000"/>
    <n v="6000"/>
    <n v="0"/>
    <n v="0"/>
    <n v="4"/>
    <n v="0"/>
    <n v="221"/>
    <n v="6000"/>
    <s v="YES"/>
    <m/>
    <n v="0"/>
    <s v="4490379341135996YES"/>
    <n v="1744"/>
    <x v="97"/>
    <n v="1.8845897264843228E-2"/>
  </r>
  <r>
    <x v="1736"/>
    <s v="5000 DINAR BACK"/>
    <n v="40038549"/>
    <s v="ORLOF 3"/>
    <s v="Jamal"/>
    <x v="0"/>
    <n v="796"/>
    <n v="5998"/>
    <n v="5998"/>
    <n v="2"/>
    <n v="0"/>
    <n v="4"/>
    <n v="0"/>
    <n v="588"/>
    <n v="6000"/>
    <s v="YES"/>
    <m/>
    <n v="0"/>
    <s v="4490379411065999YES"/>
    <n v="1745"/>
    <x v="97"/>
    <n v="1.7669611601933654E-2"/>
  </r>
  <r>
    <x v="1737"/>
    <s v="5000 DINAR BACK"/>
    <n v="40038549"/>
    <s v="ORLOF 3"/>
    <s v="Jamal"/>
    <x v="0"/>
    <n v="797"/>
    <n v="5997"/>
    <n v="5997"/>
    <n v="3"/>
    <n v="0"/>
    <n v="0"/>
    <n v="0"/>
    <n v="201"/>
    <n v="6000"/>
    <s v="YES"/>
    <m/>
    <n v="0"/>
    <s v="4490379502216000YES"/>
    <n v="1746"/>
    <x v="97"/>
    <n v="3.6833333333333336E-2"/>
  </r>
  <r>
    <x v="1738"/>
    <s v="5000 DINAR BACK"/>
    <n v="40038549"/>
    <s v="ORLOF 3"/>
    <s v="Jamal"/>
    <x v="0"/>
    <n v="798"/>
    <n v="5994"/>
    <n v="5994"/>
    <n v="6"/>
    <n v="0"/>
    <n v="2"/>
    <n v="0"/>
    <n v="262"/>
    <n v="6000"/>
    <s v="YES"/>
    <m/>
    <n v="0"/>
    <s v="4490379625885998YES"/>
    <n v="1747"/>
    <x v="97"/>
    <n v="9.803267755918639E-2"/>
  </r>
  <r>
    <x v="1739"/>
    <s v="5000 DINAR BACK"/>
    <n v="40038549"/>
    <s v="ORLOF 3"/>
    <s v="Jamal"/>
    <x v="0"/>
    <n v="799"/>
    <n v="5995"/>
    <n v="5995"/>
    <n v="5"/>
    <n v="0"/>
    <n v="3"/>
    <n v="0"/>
    <n v="235"/>
    <n v="6000"/>
    <s v="YES"/>
    <m/>
    <n v="0"/>
    <s v="4490379732015997YES"/>
    <n v="1748"/>
    <x v="97"/>
    <n v="3.3516758379189597E-2"/>
  </r>
  <r>
    <x v="1740"/>
    <s v="5000 DINAR BACK"/>
    <n v="40038549"/>
    <s v="ORLOF 3"/>
    <s v="Jamal"/>
    <x v="0"/>
    <n v="800"/>
    <n v="5998"/>
    <n v="5998"/>
    <n v="2"/>
    <n v="0"/>
    <n v="6"/>
    <n v="0"/>
    <n v="304"/>
    <n v="6000"/>
    <s v="YES"/>
    <m/>
    <n v="0"/>
    <s v="4490379862625994YES"/>
    <n v="1749"/>
    <x v="97"/>
    <n v="4.3710377043710377E-2"/>
  </r>
  <r>
    <x v="1741"/>
    <s v="5000 DINAR BACK"/>
    <n v="40038549"/>
    <s v="ORLOF 3"/>
    <s v="Jamal"/>
    <x v="0"/>
    <n v="801"/>
    <n v="5999"/>
    <n v="5999"/>
    <n v="1"/>
    <n v="0"/>
    <n v="5"/>
    <n v="0"/>
    <n v="17"/>
    <n v="6000"/>
    <s v="YES"/>
    <m/>
    <n v="0"/>
    <s v="4490379952355995YES"/>
    <n v="1750"/>
    <x v="97"/>
    <n v="3.9199332777314431E-2"/>
  </r>
  <r>
    <x v="1742"/>
    <s v="5000 DINAR BACK"/>
    <n v="40038549"/>
    <s v="ORLOF 3"/>
    <s v="Jamal"/>
    <x v="0"/>
    <n v="802"/>
    <n v="5998"/>
    <n v="5998"/>
    <n v="2"/>
    <n v="0"/>
    <n v="2"/>
    <n v="0"/>
    <n v="403"/>
    <n v="6000"/>
    <s v="YES"/>
    <m/>
    <n v="0"/>
    <s v="4490380023045998YES"/>
    <n v="1751"/>
    <x v="97"/>
    <n v="5.0683561187062354E-2"/>
  </r>
  <r>
    <x v="1743"/>
    <s v="5000 DINAR BACK"/>
    <n v="40038549"/>
    <s v="ORLOF 3"/>
    <s v="AZRUL"/>
    <x v="1"/>
    <n v="803"/>
    <n v="5996"/>
    <n v="0"/>
    <n v="4"/>
    <m/>
    <n v="1"/>
    <n v="0"/>
    <n v="150"/>
    <n v="6000"/>
    <s v="YES"/>
    <m/>
    <n v="0"/>
    <s v="449038011175999YES"/>
    <n v="1752"/>
    <x v="97"/>
    <n v="2.8338056342723785E-3"/>
  </r>
  <r>
    <x v="1744"/>
    <s v="5000 DINAR BACK"/>
    <n v="40038549"/>
    <s v="ORLOF 3"/>
    <s v="AZRUL"/>
    <x v="1"/>
    <n v="804"/>
    <n v="5997"/>
    <n v="5997"/>
    <n v="3"/>
    <m/>
    <n v="2"/>
    <n v="0"/>
    <n v="208"/>
    <n v="6000"/>
    <s v="YES"/>
    <m/>
    <n v="0"/>
    <s v="4490380224035998YES"/>
    <n v="1753"/>
    <x v="97"/>
    <n v="6.7189063021007009E-2"/>
  </r>
  <r>
    <x v="1745"/>
    <s v="5000 DINAR BACK"/>
    <n v="40038549"/>
    <s v="ORLOF 3"/>
    <s v="AZRUL"/>
    <x v="1"/>
    <n v="805"/>
    <n v="5999"/>
    <n v="5999"/>
    <n v="1"/>
    <m/>
    <n v="4"/>
    <n v="0"/>
    <n v="176"/>
    <n v="6000"/>
    <s v="YES"/>
    <m/>
    <n v="0"/>
    <s v="4490380341505996YES"/>
    <n v="1754"/>
    <x v="97"/>
    <n v="2.5016677785190126E-2"/>
  </r>
  <r>
    <x v="1746"/>
    <s v="5000 DINAR BACK"/>
    <n v="40038549"/>
    <s v="ORLOF 3"/>
    <s v="AZRUL"/>
    <x v="1"/>
    <n v="807"/>
    <n v="5997"/>
    <n v="5997"/>
    <n v="3"/>
    <m/>
    <n v="3"/>
    <n v="0"/>
    <n v="201"/>
    <n v="6000"/>
    <s v="YES"/>
    <m/>
    <n v="0"/>
    <s v="4490380432085997YES"/>
    <n v="1755"/>
    <x v="97"/>
    <n v="3.4684008671002166E-2"/>
  </r>
  <r>
    <x v="1747"/>
    <s v="5000 DINAR BACK"/>
    <n v="40038549"/>
    <s v="ORLOF 3"/>
    <s v="AZRUL"/>
    <x v="1"/>
    <n v="806"/>
    <n v="5999"/>
    <n v="5999"/>
    <n v="1"/>
    <m/>
    <n v="1"/>
    <n v="0"/>
    <n v="910"/>
    <n v="6000"/>
    <s v="YES"/>
    <m/>
    <n v="0"/>
    <s v="4490380511765999YES"/>
    <n v="1756"/>
    <x v="97"/>
    <n v="2.9338223037172862E-2"/>
  </r>
  <r>
    <x v="1748"/>
    <s v="5000 DINAR BACK"/>
    <n v="40038549"/>
    <s v="ORLOF 3"/>
    <s v="AZRUL"/>
    <x v="1"/>
    <n v="808"/>
    <n v="5998"/>
    <n v="5998"/>
    <n v="1"/>
    <m/>
    <n v="3"/>
    <n v="0"/>
    <n v="340"/>
    <n v="6000"/>
    <s v="NO"/>
    <m/>
    <n v="0"/>
    <s v="4490380732015997YES"/>
    <n v="1757"/>
    <x v="97"/>
    <n v="3.3516758379189597E-2"/>
  </r>
  <r>
    <x v="1749"/>
    <s v="5000 DINAR BACK"/>
    <n v="40038549"/>
    <s v="ORLOF 3"/>
    <s v="AZRUL"/>
    <x v="1"/>
    <n v="809"/>
    <n v="5992"/>
    <n v="5992"/>
    <n v="8"/>
    <m/>
    <n v="1"/>
    <n v="0"/>
    <n v="810"/>
    <n v="6000"/>
    <s v="YES"/>
    <m/>
    <n v="0"/>
    <s v="4490380619105999YES"/>
    <n v="1758"/>
    <x v="97"/>
    <n v="0.1516919486581097"/>
  </r>
  <r>
    <x v="1750"/>
    <s v="5000 DINAR BACK"/>
    <n v="40038549"/>
    <s v="ORLOF 3"/>
    <s v="AZRUL"/>
    <x v="1"/>
    <n v="810"/>
    <n v="5989"/>
    <n v="5989"/>
    <n v="6"/>
    <m/>
    <n v="1"/>
    <n v="0"/>
    <n v="265"/>
    <n v="5999"/>
    <s v="NO"/>
    <m/>
    <n v="-1"/>
    <s v="4490380813405998NO"/>
    <n v="1759"/>
    <x v="97"/>
    <n v="5.6685561853951315E-2"/>
  </r>
  <r>
    <x v="1751"/>
    <s v="5000 DINAR BACK"/>
    <n v="40038549"/>
    <s v="ORLOF 3"/>
    <s v="AZRUL"/>
    <x v="1"/>
    <n v="811"/>
    <n v="6000"/>
    <n v="6000"/>
    <n v="0"/>
    <m/>
    <n v="8"/>
    <n v="0"/>
    <n v="350"/>
    <n v="6000"/>
    <s v="YES"/>
    <m/>
    <n v="0"/>
    <s v="4490380988105992YES"/>
    <n v="1760"/>
    <x v="97"/>
    <n v="0.13518024032042725"/>
  </r>
  <r>
    <x v="1752"/>
    <s v="5000 DINAR BACK"/>
    <n v="40038549"/>
    <s v="ORLOF 3"/>
    <s v="AZRUL"/>
    <x v="1"/>
    <n v="812"/>
    <n v="5997"/>
    <n v="5997"/>
    <n v="3"/>
    <m/>
    <n v="6"/>
    <n v="0"/>
    <n v="275"/>
    <n v="5995"/>
    <s v="YES"/>
    <m/>
    <n v="-5"/>
    <s v="4490381062655989NO"/>
    <n v="1761"/>
    <x v="97"/>
    <n v="4.4247787610619468E-2"/>
  </r>
  <r>
    <x v="1753"/>
    <s v="5000 DINAR BACK"/>
    <n v="40038549"/>
    <s v="ORLOF 3"/>
    <s v="Jamal"/>
    <x v="0"/>
    <n v="814"/>
    <n v="5999"/>
    <n v="5999"/>
    <n v="1"/>
    <n v="0"/>
    <n v="0"/>
    <n v="0"/>
    <n v="245"/>
    <n v="6000"/>
    <s v="YES"/>
    <m/>
    <n v="0"/>
    <s v="4490381103506000YES"/>
    <n v="1762"/>
    <x v="97"/>
    <n v="5.8333333333333334E-2"/>
  </r>
  <r>
    <x v="1754"/>
    <s v="5000 DINAR BACK"/>
    <n v="40038549"/>
    <s v="ORLOF 3"/>
    <s v="Jamal"/>
    <x v="0"/>
    <n v="815"/>
    <n v="5997"/>
    <n v="5997"/>
    <n v="3"/>
    <n v="3"/>
    <n v="3"/>
    <n v="0"/>
    <n v="126"/>
    <n v="6000"/>
    <s v="YES"/>
    <m/>
    <n v="0"/>
    <s v="4490381232755997YES"/>
    <n v="1763"/>
    <x v="97"/>
    <n v="4.5856261464065365E-2"/>
  </r>
  <r>
    <x v="1755"/>
    <s v="5000 DINAR BACK"/>
    <n v="40038549"/>
    <s v="ORLOF 3"/>
    <s v="Jamal"/>
    <x v="0"/>
    <n v="816"/>
    <n v="5999"/>
    <n v="5999"/>
    <n v="0"/>
    <n v="0"/>
    <n v="1"/>
    <n v="0"/>
    <n v="89"/>
    <n v="6000"/>
    <s v="NO"/>
    <s v="Machine count not equal 6000"/>
    <n v="0"/>
    <s v="4490481412455999YES"/>
    <n v="1764"/>
    <x v="98"/>
    <n v="4.0840140023337225E-2"/>
  </r>
  <r>
    <x v="1756"/>
    <s v="5000 DINAR BACK"/>
    <n v="40038549"/>
    <s v="ORLOF 3"/>
    <s v="Jamal"/>
    <x v="0"/>
    <n v="817"/>
    <n v="5994"/>
    <n v="5994"/>
    <n v="6"/>
    <n v="0"/>
    <n v="6"/>
    <n v="0"/>
    <n v="111"/>
    <n v="6000"/>
    <s v="YES"/>
    <m/>
    <n v="0"/>
    <s v="4490481531265997YES"/>
    <n v="1765"/>
    <x v="98"/>
    <n v="2.1010505252626314E-2"/>
  </r>
  <r>
    <x v="1757"/>
    <s v="5000 DINAR BACK"/>
    <n v="40038549"/>
    <s v="ORLOF 3"/>
    <s v="Jamal"/>
    <x v="0"/>
    <n v="818"/>
    <n v="5999"/>
    <n v="5999"/>
    <n v="1"/>
    <n v="2"/>
    <n v="0"/>
    <n v="0"/>
    <n v="88"/>
    <n v="5999"/>
    <s v="YES"/>
    <m/>
    <n v="-1"/>
    <s v="449048160895999NO"/>
    <n v="1766"/>
    <x v="98"/>
    <n v="1.4835805967661276E-2"/>
  </r>
  <r>
    <x v="1758"/>
    <s v="5000 DINAR BACK"/>
    <n v="40038549"/>
    <s v="ORLOF 3"/>
    <s v="Jamal"/>
    <x v="0"/>
    <n v="819"/>
    <n v="6000"/>
    <n v="6000"/>
    <n v="0"/>
    <n v="0"/>
    <n v="6"/>
    <n v="0"/>
    <n v="99"/>
    <n v="6000"/>
    <s v="YES"/>
    <m/>
    <n v="0"/>
    <s v="4490481761115994YES"/>
    <n v="1767"/>
    <x v="98"/>
    <n v="1.8518518518518517E-2"/>
  </r>
  <r>
    <x v="1759"/>
    <s v="5000 DINAR BACK"/>
    <n v="40038549"/>
    <s v="ORLOF 3"/>
    <s v="Jamal"/>
    <x v="0"/>
    <n v="820"/>
    <n v="5998"/>
    <n v="5998"/>
    <n v="2"/>
    <n v="0"/>
    <n v="3"/>
    <n v="0"/>
    <n v="73"/>
    <n v="6000"/>
    <s v="YES"/>
    <m/>
    <n v="0"/>
    <s v="449048181885999YES"/>
    <n v="1768"/>
    <x v="98"/>
    <n v="1.4669111518586431E-2"/>
  </r>
  <r>
    <x v="1760"/>
    <s v="5000 DINAR BACK"/>
    <n v="40038549"/>
    <s v="ORLOF 3"/>
    <s v="Jamal"/>
    <x v="0"/>
    <n v="821"/>
    <n v="5998"/>
    <n v="5998"/>
    <n v="2"/>
    <n v="2"/>
    <n v="0"/>
    <n v="0"/>
    <n v="132"/>
    <n v="6000"/>
    <s v="YES"/>
    <m/>
    <n v="0"/>
    <s v="449048190996000YES"/>
    <n v="1769"/>
    <x v="98"/>
    <n v="1.6500000000000001E-2"/>
  </r>
  <r>
    <x v="1761"/>
    <s v="5000 DINAR BACK"/>
    <n v="40038549"/>
    <s v="ORLOF 3"/>
    <s v="Jamal"/>
    <x v="0"/>
    <n v="822"/>
    <n v="5999"/>
    <n v="5999"/>
    <n v="1"/>
    <n v="0"/>
    <n v="2"/>
    <n v="0"/>
    <n v="64"/>
    <n v="6000"/>
    <s v="YES"/>
    <m/>
    <n v="0"/>
    <s v="449048202735998YES"/>
    <n v="1770"/>
    <x v="98"/>
    <n v="1.2170723574524842E-2"/>
  </r>
  <r>
    <x v="1762"/>
    <s v="5000 DINAR BACK"/>
    <n v="40038549"/>
    <s v="ORLOF 3"/>
    <s v="Jamal"/>
    <x v="0"/>
    <n v="823"/>
    <n v="5999"/>
    <n v="5999"/>
    <n v="1"/>
    <n v="1"/>
    <n v="4"/>
    <n v="0"/>
    <n v="142"/>
    <n v="6000"/>
    <s v="YES"/>
    <m/>
    <n v="0"/>
    <s v="4490482121325998YES"/>
    <n v="1771"/>
    <x v="98"/>
    <n v="2.2007335778592863E-2"/>
  </r>
  <r>
    <x v="1763"/>
    <s v="5000 DINAR BACK"/>
    <n v="40038549"/>
    <s v="ORLOF 3"/>
    <s v="Setia"/>
    <x v="1"/>
    <n v="824"/>
    <n v="5997"/>
    <n v="5997"/>
    <n v="3"/>
    <m/>
    <n v="1"/>
    <n v="0"/>
    <n v="121"/>
    <n v="6000"/>
    <s v="YES"/>
    <m/>
    <n v="0"/>
    <s v="449048221645999YES"/>
    <n v="1772"/>
    <x v="98"/>
    <n v="1.0668444740790132E-2"/>
  </r>
  <r>
    <x v="1764"/>
    <s v="5000 DINAR BACK"/>
    <n v="40038549"/>
    <s v="ORLOF 3"/>
    <s v="Setia"/>
    <x v="1"/>
    <n v="825"/>
    <n v="5994"/>
    <n v="5994"/>
    <n v="6"/>
    <m/>
    <n v="2"/>
    <n v="0"/>
    <n v="278"/>
    <n v="6000"/>
    <s v="YES"/>
    <m/>
    <n v="0"/>
    <s v="4490482311425999YES"/>
    <n v="1773"/>
    <x v="98"/>
    <n v="2.3670611768628103E-2"/>
  </r>
  <r>
    <x v="1765"/>
    <s v="5000 DINAR BACK"/>
    <n v="40038549"/>
    <s v="ORLOF 3"/>
    <s v="Setia"/>
    <x v="1"/>
    <n v="826"/>
    <n v="5994"/>
    <n v="5994"/>
    <n v="6"/>
    <m/>
    <n v="3"/>
    <n v="0"/>
    <n v="116"/>
    <n v="6000"/>
    <s v="YES"/>
    <m/>
    <n v="0"/>
    <s v="4490482431215997YES"/>
    <n v="1774"/>
    <x v="98"/>
    <n v="2.0176755044188761E-2"/>
  </r>
  <r>
    <x v="1766"/>
    <s v="5000 DINAR BACK"/>
    <n v="40038549"/>
    <s v="ORLOF 3"/>
    <s v="Setia"/>
    <x v="1"/>
    <n v="748"/>
    <n v="5997"/>
    <n v="5997"/>
    <n v="3"/>
    <m/>
    <n v="6"/>
    <n v="0"/>
    <n v="41"/>
    <n v="6000"/>
    <s v="YES"/>
    <m/>
    <n v="0"/>
    <s v="4490482562785994YES"/>
    <n v="1775"/>
    <x v="98"/>
    <n v="4.6379713046379716E-2"/>
  </r>
  <r>
    <x v="1767"/>
    <s v="5000 DINAR BACK"/>
    <n v="40038549"/>
    <s v="ORLOF 3"/>
    <s v="Setia"/>
    <x v="1"/>
    <n v="749"/>
    <n v="5994"/>
    <n v="5994"/>
    <n v="6"/>
    <m/>
    <n v="6"/>
    <n v="0"/>
    <n v="96"/>
    <n v="6000"/>
    <s v="YES"/>
    <m/>
    <n v="0"/>
    <s v="4490482661165994YES"/>
    <n v="1776"/>
    <x v="98"/>
    <n v="1.9352686019352687E-2"/>
  </r>
  <r>
    <x v="1768"/>
    <s v="5000 DINAR BACK"/>
    <n v="40038549"/>
    <s v="ORLOF 3"/>
    <s v="Setia"/>
    <x v="1"/>
    <n v="827"/>
    <n v="5997"/>
    <n v="5997"/>
    <n v="3"/>
    <m/>
    <n v="3"/>
    <n v="0"/>
    <n v="140"/>
    <n v="6000"/>
    <s v="YES"/>
    <m/>
    <n v="0"/>
    <s v="449047483415997YES"/>
    <n v="1777"/>
    <x v="98"/>
    <n v="6.8367517091879274E-3"/>
  </r>
  <r>
    <x v="1769"/>
    <s v="5000 DINAR BACK"/>
    <n v="40038549"/>
    <s v="ORLOF 3"/>
    <s v="Setia"/>
    <x v="1"/>
    <n v="828"/>
    <n v="5995"/>
    <n v="5995"/>
    <n v="5"/>
    <m/>
    <n v="6"/>
    <n v="0"/>
    <n v="260"/>
    <n v="6000"/>
    <s v="YES"/>
    <m/>
    <n v="0"/>
    <s v="449047496965994YES"/>
    <n v="1778"/>
    <x v="98"/>
    <n v="1.6016016016016016E-2"/>
  </r>
  <r>
    <x v="1770"/>
    <s v="5000 DINAR BACK"/>
    <n v="40038549"/>
    <s v="ORLOF 3"/>
    <s v="Setia"/>
    <x v="1"/>
    <n v="829"/>
    <n v="5995"/>
    <n v="5995"/>
    <n v="5"/>
    <m/>
    <n v="3"/>
    <n v="0"/>
    <n v="147"/>
    <n v="6000"/>
    <s v="YES"/>
    <m/>
    <n v="0"/>
    <s v="4490482731405997YES"/>
    <n v="1779"/>
    <x v="98"/>
    <n v="2.3345005836251459E-2"/>
  </r>
  <r>
    <x v="1771"/>
    <s v="5000 DINAR BACK"/>
    <n v="40038549"/>
    <s v="ORLOF 3"/>
    <s v="Setia"/>
    <x v="1"/>
    <n v="830"/>
    <n v="5999"/>
    <n v="5999"/>
    <n v="1"/>
    <m/>
    <n v="5"/>
    <n v="0"/>
    <n v="124"/>
    <n v="6000"/>
    <s v="YES"/>
    <m/>
    <n v="0"/>
    <s v="4490482852605995YES"/>
    <n v="1780"/>
    <x v="98"/>
    <n v="4.3369474562135114E-2"/>
  </r>
  <r>
    <x v="1772"/>
    <s v="5000 DINAR BACK"/>
    <n v="40038549"/>
    <s v="ORLOF 3"/>
    <s v="Setia"/>
    <x v="1"/>
    <n v="831"/>
    <n v="5996"/>
    <n v="5996"/>
    <n v="4"/>
    <m/>
    <n v="5"/>
    <n v="0"/>
    <n v="154"/>
    <n v="6000"/>
    <s v="YES"/>
    <m/>
    <n v="0"/>
    <s v="4490482951475995YES"/>
    <n v="1781"/>
    <x v="98"/>
    <n v="2.452043369474562E-2"/>
  </r>
  <r>
    <x v="1773"/>
    <s v="5000 DINAR BACK"/>
    <n v="40038549"/>
    <s v="ORLOF 3"/>
    <s v="Setia"/>
    <x v="1"/>
    <n v="832"/>
    <n v="5999"/>
    <n v="5999"/>
    <n v="1"/>
    <m/>
    <n v="1"/>
    <n v="0"/>
    <n v="132"/>
    <n v="6000"/>
    <s v="YES"/>
    <m/>
    <n v="0"/>
    <s v="4490483011245999YES"/>
    <n v="1782"/>
    <x v="98"/>
    <n v="2.0670111685280879E-2"/>
  </r>
  <r>
    <x v="1774"/>
    <s v="5000 DINAR BACK"/>
    <n v="40038549"/>
    <s v="ORLOF 3"/>
    <s v="Setia"/>
    <x v="1"/>
    <n v="833"/>
    <n v="5999"/>
    <n v="5999"/>
    <n v="1"/>
    <m/>
    <n v="4"/>
    <n v="0"/>
    <n v="294"/>
    <n v="6000"/>
    <s v="YES"/>
    <m/>
    <n v="0"/>
    <s v="4490483141545996YES"/>
    <n v="1783"/>
    <x v="98"/>
    <n v="2.5683789192795198E-2"/>
  </r>
  <r>
    <x v="1775"/>
    <s v="5000 DINAR BACK"/>
    <n v="40038549"/>
    <s v="ORLOF 3"/>
    <s v="AZRUL"/>
    <x v="0"/>
    <n v="834"/>
    <n v="5994"/>
    <n v="5994"/>
    <n v="6"/>
    <m/>
    <n v="1"/>
    <n v="0"/>
    <n v="130"/>
    <n v="6000"/>
    <s v="YES"/>
    <m/>
    <n v="0"/>
    <s v="4490483211325999YES"/>
    <n v="1784"/>
    <x v="98"/>
    <n v="2.2003667277879647E-2"/>
  </r>
  <r>
    <x v="1776"/>
    <s v="5000 DINAR BACK"/>
    <n v="40038549"/>
    <s v="ORLOF 3"/>
    <s v="AZRUL"/>
    <x v="0"/>
    <n v="835"/>
    <n v="5994"/>
    <n v="5994"/>
    <n v="6"/>
    <m/>
    <n v="1"/>
    <n v="0"/>
    <n v="120"/>
    <n v="6000"/>
    <s v="YES"/>
    <m/>
    <n v="0"/>
    <s v="4490483312945999YES"/>
    <n v="1785"/>
    <x v="98"/>
    <n v="4.9008168028004666E-2"/>
  </r>
  <r>
    <x v="1777"/>
    <s v="5000 DINAR BACK"/>
    <n v="40038549"/>
    <s v="ORLOF 3"/>
    <s v="AZRUL"/>
    <x v="0"/>
    <n v="836"/>
    <n v="5999"/>
    <n v="5999"/>
    <n v="1"/>
    <m/>
    <n v="6"/>
    <n v="0"/>
    <n v="112"/>
    <n v="6000"/>
    <s v="YES"/>
    <m/>
    <n v="0"/>
    <s v="4490583461305994YES"/>
    <n v="1786"/>
    <x v="99"/>
    <n v="2.1688355021688355E-2"/>
  </r>
  <r>
    <x v="1778"/>
    <s v="5000 DINAR BACK"/>
    <n v="40038549"/>
    <s v="ORLOF 3"/>
    <s v="AZRUL"/>
    <x v="0"/>
    <n v="837"/>
    <n v="5998"/>
    <n v="5998"/>
    <n v="2"/>
    <m/>
    <n v="6"/>
    <n v="0"/>
    <n v="88"/>
    <n v="6000"/>
    <s v="YES"/>
    <m/>
    <n v="0"/>
    <s v="4490583561205994YES"/>
    <n v="1787"/>
    <x v="99"/>
    <n v="2.002002002002002E-2"/>
  </r>
  <r>
    <x v="1779"/>
    <s v="5000 DINAR BACK"/>
    <n v="40038549"/>
    <s v="ORLOF 3"/>
    <s v="AZRUL"/>
    <x v="0"/>
    <n v="838"/>
    <n v="5997"/>
    <n v="5997"/>
    <n v="3"/>
    <m/>
    <n v="1"/>
    <n v="0"/>
    <n v="103"/>
    <n v="6000"/>
    <s v="YES"/>
    <m/>
    <n v="0"/>
    <s v="4490583611125999YES"/>
    <n v="1788"/>
    <x v="99"/>
    <n v="1.8669778296382729E-2"/>
  </r>
  <r>
    <x v="1780"/>
    <s v="5000 DINAR BACK"/>
    <n v="40038549"/>
    <s v="ORLOF 3"/>
    <s v="AZRUL"/>
    <x v="0"/>
    <n v="839"/>
    <n v="5996"/>
    <n v="5996"/>
    <n v="3"/>
    <m/>
    <n v="2"/>
    <n v="0"/>
    <n v="132"/>
    <n v="6000"/>
    <s v="NO"/>
    <m/>
    <n v="0"/>
    <s v="449058372885998YES"/>
    <n v="1789"/>
    <x v="99"/>
    <n v="1.4671557185728577E-2"/>
  </r>
  <r>
    <x v="1781"/>
    <s v="5000 DINAR BACK"/>
    <n v="40038549"/>
    <s v="ORLOF 3"/>
    <s v="AZRUL"/>
    <x v="0"/>
    <n v="840"/>
    <n v="5999"/>
    <n v="5999"/>
    <n v="1"/>
    <m/>
    <n v="3"/>
    <n v="0"/>
    <n v="165"/>
    <n v="6000"/>
    <s v="YES"/>
    <m/>
    <n v="0"/>
    <s v="4490583831035997YES"/>
    <n v="1790"/>
    <x v="99"/>
    <n v="1.7175254293813575E-2"/>
  </r>
  <r>
    <x v="1782"/>
    <s v="5000 DINAR BACK"/>
    <n v="40038549"/>
    <s v="ORLOF 3"/>
    <s v="FIRDAUS"/>
    <x v="0"/>
    <n v="841"/>
    <n v="5995"/>
    <n v="5995"/>
    <n v="5"/>
    <m/>
    <n v="3"/>
    <n v="0"/>
    <n v="318"/>
    <n v="5999"/>
    <s v="YES"/>
    <m/>
    <n v="-1"/>
    <s v="4490583931325996NO"/>
    <n v="1791"/>
    <x v="99"/>
    <n v="2.2014676450967312E-2"/>
  </r>
  <r>
    <x v="1783"/>
    <s v="5000 DINAR BACK"/>
    <n v="40038549"/>
    <s v="ORLOF 3"/>
    <s v="FIRDAUS"/>
    <x v="0"/>
    <n v="842"/>
    <n v="5998"/>
    <n v="5998"/>
    <n v="2"/>
    <m/>
    <n v="1"/>
    <n v="0"/>
    <n v="231"/>
    <n v="6000"/>
    <s v="YES"/>
    <m/>
    <n v="0"/>
    <s v="4490584011655999YES"/>
    <n v="1792"/>
    <x v="99"/>
    <n v="2.7504584097349558E-2"/>
  </r>
  <r>
    <x v="1784"/>
    <s v="5000 DINAR BACK"/>
    <n v="40038549"/>
    <s v="ORLOF 3"/>
    <s v="FIRDAUS"/>
    <x v="0"/>
    <n v="843"/>
    <n v="5999"/>
    <n v="5999"/>
    <n v="1"/>
    <m/>
    <n v="5"/>
    <n v="0"/>
    <n v="129"/>
    <n v="6000"/>
    <s v="YES"/>
    <m/>
    <n v="0"/>
    <s v="4490784153185995YES"/>
    <n v="1793"/>
    <x v="100"/>
    <n v="5.30442035029191E-2"/>
  </r>
  <r>
    <x v="1785"/>
    <s v="5000 DINAR BACK"/>
    <n v="40038549"/>
    <s v="ORLOF 3"/>
    <s v="FIRDAUS"/>
    <x v="0"/>
    <n v="844"/>
    <n v="5998"/>
    <n v="5998"/>
    <n v="2"/>
    <m/>
    <n v="2"/>
    <n v="0"/>
    <n v="172"/>
    <n v="6000"/>
    <s v="YES"/>
    <m/>
    <n v="0"/>
    <s v="4490784222315998YES"/>
    <n v="1794"/>
    <x v="100"/>
    <n v="3.8512837612537515E-2"/>
  </r>
  <r>
    <x v="1786"/>
    <s v="5000 DINAR BACK"/>
    <n v="40038549"/>
    <s v="ORLOF 3"/>
    <s v="FIRDAUS"/>
    <x v="0"/>
    <n v="845"/>
    <n v="5996"/>
    <n v="5996"/>
    <n v="4"/>
    <m/>
    <n v="1"/>
    <n v="0"/>
    <n v="250"/>
    <n v="6000"/>
    <s v="YES"/>
    <m/>
    <n v="0"/>
    <s v="4490784311295999YES"/>
    <n v="1795"/>
    <x v="100"/>
    <n v="2.1503583930655108E-2"/>
  </r>
  <r>
    <x v="1787"/>
    <s v="5000 DINAR BACK"/>
    <n v="40038549"/>
    <s v="ORLOF 3"/>
    <s v="FIRDAUS"/>
    <x v="0"/>
    <n v="846"/>
    <n v="5992"/>
    <n v="5992"/>
    <n v="8"/>
    <m/>
    <n v="2"/>
    <n v="0"/>
    <n v="222"/>
    <n v="6000"/>
    <s v="YES"/>
    <m/>
    <n v="0"/>
    <s v="4490784421725998YES"/>
    <n v="1796"/>
    <x v="100"/>
    <n v="2.8676225408469491E-2"/>
  </r>
  <r>
    <x v="1788"/>
    <s v="5000 DINAR BACK"/>
    <n v="40038549"/>
    <s v="ORLOF 3"/>
    <s v="FIRDAUS"/>
    <x v="0"/>
    <n v="847"/>
    <n v="5995"/>
    <n v="5995"/>
    <n v="5"/>
    <m/>
    <n v="4"/>
    <n v="0"/>
    <n v="256"/>
    <n v="6000"/>
    <s v="YES"/>
    <m/>
    <n v="0"/>
    <s v="4490784542505996YES"/>
    <n v="1797"/>
    <x v="100"/>
    <n v="4.1694462975316877E-2"/>
  </r>
  <r>
    <x v="1789"/>
    <s v="5000 DINAR BACK"/>
    <n v="40038549"/>
    <s v="ORLOF 3"/>
    <s v="FIRDAUS"/>
    <x v="0"/>
    <n v="848"/>
    <n v="5996"/>
    <n v="5996"/>
    <n v="4"/>
    <m/>
    <n v="8"/>
    <n v="0"/>
    <n v="293"/>
    <n v="6000"/>
    <s v="YES"/>
    <m/>
    <n v="0"/>
    <s v="4490784682225992YES"/>
    <n v="1798"/>
    <x v="100"/>
    <n v="3.7049399198931909E-2"/>
  </r>
  <r>
    <x v="1790"/>
    <s v="5000 DINAR BACK"/>
    <n v="40038549"/>
    <s v="ORLOF 3"/>
    <s v="FIRDAUS"/>
    <x v="0"/>
    <n v="849"/>
    <n v="5997"/>
    <n v="5997"/>
    <n v="3"/>
    <m/>
    <n v="5"/>
    <n v="0"/>
    <n v="191"/>
    <n v="6000"/>
    <s v="YES"/>
    <m/>
    <n v="0"/>
    <s v="4490784752565995YES"/>
    <n v="1799"/>
    <x v="100"/>
    <n v="4.2702251876563804E-2"/>
  </r>
  <r>
    <x v="1791"/>
    <s v="5000 DINAR BACK"/>
    <n v="40038549"/>
    <s v="ORLOF 3"/>
    <s v="FIRDAUS"/>
    <x v="0"/>
    <n v="850"/>
    <n v="5990"/>
    <n v="5990"/>
    <n v="10"/>
    <m/>
    <n v="4"/>
    <n v="0"/>
    <n v="281"/>
    <n v="6000"/>
    <s v="YES"/>
    <m/>
    <n v="0"/>
    <s v="4490784842935996YES"/>
    <n v="1800"/>
    <x v="100"/>
    <n v="4.8865910607071378E-2"/>
  </r>
  <r>
    <x v="1792"/>
    <s v="5000 DINAR BACK"/>
    <n v="40038549"/>
    <s v="ORLOF 3"/>
    <s v="FIRDAUS"/>
    <x v="0"/>
    <n v="851"/>
    <n v="5999"/>
    <n v="5999"/>
    <n v="1"/>
    <m/>
    <n v="3"/>
    <n v="0"/>
    <n v="290"/>
    <n v="6000"/>
    <s v="YES"/>
    <m/>
    <n v="0"/>
    <s v="4490784931915997YES"/>
    <n v="1801"/>
    <x v="100"/>
    <n v="3.1849257962314491E-2"/>
  </r>
  <r>
    <x v="1793"/>
    <s v="5000 DINAR BACK"/>
    <n v="40038549"/>
    <s v="ORLOF 3"/>
    <s v="P.Devaraj"/>
    <x v="1"/>
    <n v="852"/>
    <n v="5997"/>
    <n v="5997"/>
    <n v="3"/>
    <m/>
    <n v="10"/>
    <n v="0"/>
    <n v="191"/>
    <n v="6000"/>
    <s v="YES"/>
    <m/>
    <n v="0"/>
    <s v="44907850102815990YES"/>
    <n v="1802"/>
    <x v="100"/>
    <n v="4.6911519198664438E-2"/>
  </r>
  <r>
    <x v="1794"/>
    <s v="5000 DINAR BACK"/>
    <n v="40038549"/>
    <s v="ORLOF 3"/>
    <s v="P.Devaraj"/>
    <x v="1"/>
    <n v="853"/>
    <n v="5995"/>
    <n v="5995"/>
    <n v="5"/>
    <m/>
    <n v="1"/>
    <n v="0"/>
    <n v="119"/>
    <n v="6000"/>
    <s v="YES"/>
    <m/>
    <n v="0"/>
    <s v="4490785112905999YES"/>
    <n v="1803"/>
    <x v="100"/>
    <n v="4.8341390231705285E-2"/>
  </r>
  <r>
    <x v="1795"/>
    <s v="5000 DINAR BACK"/>
    <n v="40038549"/>
    <s v="ORLOF 3"/>
    <s v="P.Devaraj"/>
    <x v="1"/>
    <n v="854"/>
    <n v="5990"/>
    <n v="5990"/>
    <n v="10"/>
    <m/>
    <n v="3"/>
    <n v="0"/>
    <n v="238"/>
    <n v="6000"/>
    <s v="YES"/>
    <m/>
    <n v="0"/>
    <s v="4490785231915997YES"/>
    <n v="1804"/>
    <x v="100"/>
    <n v="3.1849257962314491E-2"/>
  </r>
  <r>
    <x v="1796"/>
    <s v="5000 DINAR BACK"/>
    <n v="40038549"/>
    <s v="ORLOF 3"/>
    <s v="P.Devaraj"/>
    <x v="1"/>
    <n v="855"/>
    <n v="5994"/>
    <n v="5994"/>
    <n v="6"/>
    <m/>
    <n v="5"/>
    <n v="0"/>
    <n v="178"/>
    <n v="6000"/>
    <s v="YES"/>
    <m/>
    <n v="0"/>
    <s v="4490785351195995YES"/>
    <n v="1805"/>
    <x v="100"/>
    <n v="1.9849874895746456E-2"/>
  </r>
  <r>
    <x v="1797"/>
    <s v="5000 DINAR BACK"/>
    <n v="40038549"/>
    <s v="ORLOF 3"/>
    <s v="P.Devaraj"/>
    <x v="1"/>
    <n v="856"/>
    <n v="5997"/>
    <n v="5997"/>
    <n v="3"/>
    <m/>
    <n v="10"/>
    <n v="0"/>
    <n v="419"/>
    <n v="6000"/>
    <s v="YES"/>
    <m/>
    <n v="0"/>
    <s v="44907854102385990YES"/>
    <n v="1806"/>
    <x v="100"/>
    <n v="3.9732888146911519E-2"/>
  </r>
  <r>
    <x v="1798"/>
    <s v="5000 DINAR BACK"/>
    <n v="40038549"/>
    <s v="ORLOF 3"/>
    <s v="P.Devaraj"/>
    <x v="1"/>
    <n v="857"/>
    <n v="5997"/>
    <n v="5997"/>
    <n v="3"/>
    <m/>
    <n v="6"/>
    <n v="0"/>
    <n v="299"/>
    <n v="6000"/>
    <s v="YES"/>
    <m/>
    <n v="0"/>
    <s v="4490785561785994YES"/>
    <n v="1807"/>
    <x v="100"/>
    <n v="2.9696363029696363E-2"/>
  </r>
  <r>
    <x v="1799"/>
    <s v="5000 DINAR BACK"/>
    <n v="40038549"/>
    <s v="ORLOF 3"/>
    <s v="P.Devaraj"/>
    <x v="1"/>
    <n v="858"/>
    <n v="5989"/>
    <n v="5989"/>
    <n v="11"/>
    <m/>
    <n v="3"/>
    <n v="0"/>
    <n v="296"/>
    <n v="6000"/>
    <s v="YES"/>
    <m/>
    <n v="0"/>
    <s v="4490785634195997YES"/>
    <n v="1808"/>
    <x v="100"/>
    <n v="6.9868267467066869E-2"/>
  </r>
  <r>
    <x v="1800"/>
    <s v="5000 DINAR BACK"/>
    <n v="40038549"/>
    <s v="ORLOF 3"/>
    <s v="P.Devaraj"/>
    <x v="1"/>
    <n v="859"/>
    <n v="5997"/>
    <n v="5997"/>
    <n v="3"/>
    <m/>
    <n v="3"/>
    <n v="0"/>
    <n v="313"/>
    <n v="6000"/>
    <s v="YES"/>
    <m/>
    <n v="0"/>
    <s v="4490785732995997YES"/>
    <n v="1809"/>
    <x v="100"/>
    <n v="4.9858262464565616E-2"/>
  </r>
  <r>
    <x v="1801"/>
    <s v="5000 DINAR BACK"/>
    <n v="40038549"/>
    <s v="ORLOF 3"/>
    <s v="P.Devaraj"/>
    <x v="1"/>
    <n v="860"/>
    <n v="5992"/>
    <n v="5992"/>
    <n v="8"/>
    <m/>
    <n v="11"/>
    <n v="0"/>
    <n v="285"/>
    <n v="6000"/>
    <s v="YES"/>
    <m/>
    <n v="0"/>
    <s v="44907858112965989YES"/>
    <n v="1810"/>
    <x v="100"/>
    <n v="4.9423943897144766E-2"/>
  </r>
  <r>
    <x v="1802"/>
    <s v="5000 DINAR BACK"/>
    <n v="40038549"/>
    <s v="ORLOF 3"/>
    <s v="P.Devaraj"/>
    <x v="1"/>
    <n v="861"/>
    <n v="5980"/>
    <n v="5980"/>
    <n v="20"/>
    <m/>
    <n v="3"/>
    <n v="0"/>
    <n v="163"/>
    <n v="6000"/>
    <s v="YES"/>
    <m/>
    <n v="0"/>
    <s v="4490785933135997YES"/>
    <n v="1811"/>
    <x v="100"/>
    <n v="5.219276304819076E-2"/>
  </r>
  <r>
    <x v="1803"/>
    <s v="5000 DINAR BACK"/>
    <n v="40038549"/>
    <s v="ORLOF 3"/>
    <s v="shamil"/>
    <x v="0"/>
    <n v="864"/>
    <n v="5987"/>
    <n v="5987"/>
    <n v="7"/>
    <m/>
    <n v="8"/>
    <n v="0"/>
    <n v="188"/>
    <n v="6000"/>
    <s v="NO"/>
    <s v="machine trip"/>
    <n v="0"/>
    <s v="4490786082855992YES"/>
    <n v="1812"/>
    <x v="100"/>
    <n v="4.7563417890520696E-2"/>
  </r>
  <r>
    <x v="1804"/>
    <s v="5000 DINAR BACK"/>
    <n v="40038549"/>
    <s v="ORLOF 3"/>
    <s v="shamil"/>
    <x v="0"/>
    <n v="865"/>
    <n v="5995"/>
    <n v="5995"/>
    <n v="5"/>
    <m/>
    <n v="20"/>
    <n v="0"/>
    <n v="393"/>
    <n v="6000"/>
    <s v="YES"/>
    <m/>
    <n v="0"/>
    <s v="44907861201635980YES"/>
    <n v="1813"/>
    <x v="100"/>
    <n v="2.7257525083612039E-2"/>
  </r>
  <r>
    <x v="1805"/>
    <s v="5000 DINAR BACK"/>
    <n v="40038549"/>
    <s v="ORLOF 3"/>
    <s v="shamil"/>
    <x v="0"/>
    <n v="866"/>
    <n v="5999"/>
    <n v="5999"/>
    <n v="1"/>
    <m/>
    <n v="7"/>
    <n v="0"/>
    <n v="154"/>
    <n v="5994"/>
    <s v="YES"/>
    <m/>
    <n v="-6"/>
    <s v="4490886471885987NO"/>
    <n v="1814"/>
    <x v="101"/>
    <n v="3.1401369634207449E-2"/>
  </r>
  <r>
    <x v="1806"/>
    <s v="5000 DINAR BACK"/>
    <n v="40038549"/>
    <s v="ORLOF 3"/>
    <s v="shamil"/>
    <x v="0"/>
    <n v="867"/>
    <n v="5997"/>
    <n v="5997"/>
    <n v="3"/>
    <m/>
    <n v="5"/>
    <n v="0"/>
    <n v="159"/>
    <n v="6000"/>
    <s v="YES"/>
    <m/>
    <n v="0"/>
    <s v="4490886553935995YES"/>
    <n v="1815"/>
    <x v="101"/>
    <n v="6.5554628857381156E-2"/>
  </r>
  <r>
    <x v="1807"/>
    <s v="5000 DINAR BACK"/>
    <n v="40038549"/>
    <s v="ORLOF 3"/>
    <s v="Jamal"/>
    <x v="1"/>
    <n v="869"/>
    <n v="5999"/>
    <n v="5999"/>
    <n v="1"/>
    <n v="11"/>
    <n v="1"/>
    <n v="0"/>
    <n v="2251"/>
    <n v="6000"/>
    <s v="YES"/>
    <m/>
    <n v="0"/>
    <s v="4490886611545999YES"/>
    <n v="1816"/>
    <x v="101"/>
    <n v="2.5670945157526253E-2"/>
  </r>
  <r>
    <x v="1808"/>
    <s v="5000 DINAR BACK"/>
    <n v="40038549"/>
    <s v="ORLOF 3"/>
    <s v="Jamal"/>
    <x v="1"/>
    <n v="870"/>
    <n v="5994"/>
    <n v="5994"/>
    <n v="6"/>
    <n v="0"/>
    <n v="3"/>
    <n v="0"/>
    <n v="168"/>
    <n v="6000"/>
    <s v="YES"/>
    <m/>
    <n v="0"/>
    <s v="4490886731595997YES"/>
    <n v="1817"/>
    <x v="101"/>
    <n v="2.6513256628314157E-2"/>
  </r>
  <r>
    <x v="1809"/>
    <s v="5000 DINAR BACK"/>
    <n v="40038549"/>
    <s v="ORLOF 3"/>
    <s v="Jamal"/>
    <x v="1"/>
    <n v="871"/>
    <n v="5984"/>
    <n v="5984"/>
    <n v="16"/>
    <n v="2"/>
    <n v="12"/>
    <n v="0"/>
    <n v="197"/>
    <n v="6000"/>
    <s v="YES"/>
    <m/>
    <n v="0"/>
    <s v="44908869122515999YES"/>
    <n v="1818"/>
    <x v="101"/>
    <n v="0.37522920486747791"/>
  </r>
  <r>
    <x v="1810"/>
    <s v="5000 DINAR BACK"/>
    <n v="40038549"/>
    <s v="ORLOF 3"/>
    <s v="Jamal"/>
    <x v="1"/>
    <n v="872"/>
    <n v="5993"/>
    <n v="5993"/>
    <n v="7"/>
    <n v="0"/>
    <n v="6"/>
    <n v="0"/>
    <n v="189"/>
    <n v="6000"/>
    <s v="YES"/>
    <m/>
    <n v="0"/>
    <s v="4490887061685994YES"/>
    <n v="1819"/>
    <x v="101"/>
    <n v="2.8028028028028028E-2"/>
  </r>
  <r>
    <x v="1811"/>
    <s v="5000 DINAR BACK"/>
    <n v="40038549"/>
    <s v="ORLOF 3"/>
    <s v="Jamal"/>
    <x v="1"/>
    <n v="873"/>
    <n v="5999"/>
    <n v="5999"/>
    <n v="1"/>
    <n v="0"/>
    <n v="18"/>
    <n v="0"/>
    <n v="192"/>
    <n v="6000"/>
    <s v="YES"/>
    <m/>
    <n v="0"/>
    <s v="44908871161975984YES"/>
    <n v="1820"/>
    <x v="101"/>
    <n v="3.2921122994652406E-2"/>
  </r>
  <r>
    <x v="1812"/>
    <s v="5000 DINAR BACK"/>
    <n v="40038549"/>
    <s v="ORLOF 3"/>
    <s v="Jamal"/>
    <x v="1"/>
    <n v="874"/>
    <n v="5996"/>
    <n v="5996"/>
    <n v="4"/>
    <n v="12"/>
    <n v="7"/>
    <n v="0"/>
    <n v="1014"/>
    <n v="6000"/>
    <s v="YES"/>
    <m/>
    <n v="0"/>
    <s v="4490887271895993YES"/>
    <n v="1821"/>
    <x v="101"/>
    <n v="3.1536792925079257E-2"/>
  </r>
  <r>
    <x v="1813"/>
    <s v="5000 DINAR BACK"/>
    <n v="40038549"/>
    <s v="ORLOF 3"/>
    <s v="Jamal"/>
    <x v="1"/>
    <n v="875"/>
    <n v="5993"/>
    <n v="5993"/>
    <n v="7"/>
    <n v="16"/>
    <n v="1"/>
    <n v="0"/>
    <n v="689"/>
    <n v="6000"/>
    <s v="YES"/>
    <m/>
    <n v="0"/>
    <s v="4490887311925999YES"/>
    <n v="1822"/>
    <x v="101"/>
    <n v="3.2005334222370396E-2"/>
  </r>
  <r>
    <x v="1814"/>
    <s v="5000 DINAR BACK"/>
    <n v="40038549"/>
    <s v="ORLOF 3"/>
    <s v="Jamal"/>
    <x v="1"/>
    <n v="876"/>
    <n v="5993"/>
    <n v="5993"/>
    <n v="7"/>
    <n v="1"/>
    <n v="16"/>
    <n v="0"/>
    <n v="678"/>
    <n v="6000"/>
    <s v="YES"/>
    <m/>
    <n v="0"/>
    <s v="44908874410145996YES"/>
    <n v="1823"/>
    <x v="101"/>
    <n v="0.16911274182788524"/>
  </r>
  <r>
    <x v="1815"/>
    <s v="5000 DINAR BACK"/>
    <n v="40038549"/>
    <s v="ORLOF 3"/>
    <s v="Jamal"/>
    <x v="1"/>
    <n v="877"/>
    <n v="5993"/>
    <n v="5993"/>
    <n v="7"/>
    <n v="0"/>
    <n v="23"/>
    <n v="0"/>
    <n v="332"/>
    <n v="6000"/>
    <s v="YES"/>
    <m/>
    <n v="0"/>
    <s v="4490887576895993YES"/>
    <n v="1824"/>
    <x v="101"/>
    <n v="0.11496746203904555"/>
  </r>
  <r>
    <x v="1816"/>
    <s v="5000 DINAR BACK"/>
    <n v="40038549"/>
    <s v="ORLOF 3"/>
    <s v="Jamal"/>
    <x v="1"/>
    <n v="878"/>
    <n v="5984"/>
    <n v="5984"/>
    <n v="16"/>
    <n v="0"/>
    <n v="8"/>
    <n v="0"/>
    <n v="137"/>
    <n v="6000"/>
    <s v="YES"/>
    <m/>
    <n v="0"/>
    <s v="4490887676785993YES"/>
    <n v="1825"/>
    <x v="101"/>
    <n v="0.1131319873185383"/>
  </r>
  <r>
    <x v="1817"/>
    <s v="5000 DINAR BACK"/>
    <n v="40038549"/>
    <s v="ORLOF 3"/>
    <s v="shamil"/>
    <x v="0"/>
    <n v="879"/>
    <n v="5993"/>
    <n v="5993"/>
    <n v="7"/>
    <m/>
    <n v="7"/>
    <n v="0"/>
    <n v="180"/>
    <n v="6000"/>
    <s v="YES"/>
    <m/>
    <n v="0"/>
    <s v="4490887773325993YES"/>
    <n v="1826"/>
    <x v="101"/>
    <n v="5.5397964291673617E-2"/>
  </r>
  <r>
    <x v="1818"/>
    <s v="5000 DINAR BACK"/>
    <n v="40038549"/>
    <s v="ORLOF 3"/>
    <s v="shamil"/>
    <x v="0"/>
    <n v="880"/>
    <n v="5992"/>
    <n v="5992"/>
    <n v="8"/>
    <m/>
    <n v="16"/>
    <n v="0"/>
    <n v="-172"/>
    <n v="6000"/>
    <s v="YES"/>
    <m/>
    <n v="0"/>
    <s v="44908878161375984YES"/>
    <n v="1827"/>
    <x v="101"/>
    <n v="2.2894385026737969E-2"/>
  </r>
  <r>
    <x v="1819"/>
    <s v="5000 DINAR BACK"/>
    <n v="40038549"/>
    <s v="ORLOF 3"/>
    <s v="shamil"/>
    <x v="0"/>
    <n v="881"/>
    <n v="6000"/>
    <n v="6000"/>
    <n v="0"/>
    <m/>
    <n v="7"/>
    <n v="0"/>
    <n v="2540"/>
    <n v="6000"/>
    <s v="YES"/>
    <m/>
    <n v="0"/>
    <s v="4490987971805993YES"/>
    <n v="1828"/>
    <x v="102"/>
    <n v="3.0035040881027864E-2"/>
  </r>
  <r>
    <x v="1820"/>
    <s v="5000 DINAR BACK"/>
    <n v="40038549"/>
    <s v="ORLOF 3"/>
    <s v="shamil"/>
    <x v="0"/>
    <n v="886"/>
    <n v="5999"/>
    <n v="5999"/>
    <n v="1"/>
    <m/>
    <n v="8"/>
    <n v="0"/>
    <n v="339"/>
    <n v="6000"/>
    <s v="YES"/>
    <m/>
    <n v="0"/>
    <s v="449098808-1725992YES"/>
    <n v="1829"/>
    <x v="102"/>
    <s v="-"/>
  </r>
  <r>
    <x v="1821"/>
    <s v="5000 DINAR BACK"/>
    <n v="40038549"/>
    <s v="ORLOF 3"/>
    <s v="shamil"/>
    <x v="0"/>
    <n v="887"/>
    <n v="5998"/>
    <n v="5998"/>
    <n v="2"/>
    <m/>
    <n v="0"/>
    <n v="0"/>
    <n v="760"/>
    <n v="6000"/>
    <s v="YES"/>
    <m/>
    <n v="0"/>
    <s v="44909881025406000YES"/>
    <n v="1830"/>
    <x v="102"/>
    <n v="0.42333333333333334"/>
  </r>
  <r>
    <x v="1822"/>
    <s v="5000 DINAR BACK"/>
    <n v="40038549"/>
    <s v="ORLOF 3"/>
    <s v="shamil"/>
    <x v="0"/>
    <n v="882"/>
    <n v="5998"/>
    <n v="5998"/>
    <n v="2"/>
    <m/>
    <n v="1"/>
    <n v="0"/>
    <n v="283"/>
    <n v="6000"/>
    <s v="YES"/>
    <m/>
    <n v="0"/>
    <s v="4490988613395999YES"/>
    <n v="1831"/>
    <x v="102"/>
    <n v="5.6509418236372726E-2"/>
  </r>
  <r>
    <x v="1823"/>
    <s v="5000 DINAR BACK"/>
    <n v="40038549"/>
    <s v="ORLOF 3"/>
    <s v="shamil"/>
    <x v="0"/>
    <n v="883"/>
    <n v="5999"/>
    <n v="5999"/>
    <n v="1"/>
    <m/>
    <n v="2"/>
    <n v="0"/>
    <n v="732"/>
    <n v="6000"/>
    <s v="YES"/>
    <m/>
    <n v="0"/>
    <s v="4490988727605998YES"/>
    <n v="1832"/>
    <x v="102"/>
    <n v="0.12670890296765588"/>
  </r>
  <r>
    <x v="1824"/>
    <s v="5000 DINAR BACK"/>
    <n v="40038549"/>
    <s v="ORLOF 3"/>
    <s v="shamil"/>
    <x v="0"/>
    <n v="884"/>
    <n v="5983"/>
    <n v="5983"/>
    <n v="17"/>
    <m/>
    <n v="2"/>
    <n v="0"/>
    <n v="616"/>
    <n v="6000"/>
    <s v="YES"/>
    <m/>
    <n v="0"/>
    <s v="4490988222835998YES"/>
    <n v="1833"/>
    <x v="102"/>
    <n v="4.7182394131377127E-2"/>
  </r>
  <r>
    <x v="1825"/>
    <s v="5000 DINAR BACK"/>
    <n v="40038549"/>
    <s v="ORLOF 3"/>
    <s v="shamil"/>
    <x v="0"/>
    <n v="885"/>
    <n v="5994"/>
    <n v="5994"/>
    <n v="6"/>
    <m/>
    <n v="1"/>
    <n v="0"/>
    <n v="382"/>
    <n v="6000"/>
    <s v="YES"/>
    <m/>
    <n v="0"/>
    <s v="4490988317325999YES"/>
    <n v="1834"/>
    <x v="102"/>
    <n v="0.12202033672278713"/>
  </r>
  <r>
    <x v="1826"/>
    <s v="5000 DINAR BACK"/>
    <n v="40038549"/>
    <s v="ORLOF 3"/>
    <s v="shamil"/>
    <x v="0"/>
    <n v="888"/>
    <n v="5999"/>
    <n v="5999"/>
    <n v="1"/>
    <m/>
    <n v="17"/>
    <n v="0"/>
    <n v="360"/>
    <n v="6000"/>
    <s v="YES"/>
    <m/>
    <n v="0"/>
    <s v="44909884176165983YES"/>
    <n v="1835"/>
    <x v="102"/>
    <n v="0.10295838208256727"/>
  </r>
  <r>
    <x v="1827"/>
    <s v="5000 DINAR BACK"/>
    <n v="40038549"/>
    <s v="ORLOF 3"/>
    <s v="Jamal"/>
    <x v="1"/>
    <n v="889"/>
    <n v="5999"/>
    <n v="5999"/>
    <n v="1"/>
    <n v="0"/>
    <n v="6"/>
    <n v="0"/>
    <n v="438"/>
    <n v="6000"/>
    <s v="YES"/>
    <m/>
    <n v="0"/>
    <s v="4490988563825994YES"/>
    <n v="1836"/>
    <x v="102"/>
    <n v="6.373039706373039E-2"/>
  </r>
  <r>
    <x v="1828"/>
    <s v="5000 DINAR BACK"/>
    <n v="40038549"/>
    <s v="ORLOF 3"/>
    <s v="Jamal"/>
    <x v="1"/>
    <n v="890"/>
    <n v="5996"/>
    <n v="5996"/>
    <n v="4"/>
    <n v="0"/>
    <n v="1"/>
    <n v="0"/>
    <n v="518"/>
    <n v="6000"/>
    <s v="YES"/>
    <m/>
    <n v="0"/>
    <s v="4490988813605999YES"/>
    <n v="1837"/>
    <x v="102"/>
    <n v="6.0010001666944493E-2"/>
  </r>
  <r>
    <x v="1829"/>
    <s v="5000 DINAR BACK"/>
    <n v="40038549"/>
    <s v="ORLOF 3"/>
    <s v="Jamal"/>
    <x v="1"/>
    <n v="891"/>
    <n v="5993"/>
    <n v="5993"/>
    <n v="7"/>
    <n v="3"/>
    <n v="1"/>
    <n v="0"/>
    <n v="203"/>
    <n v="6000"/>
    <s v="YES"/>
    <m/>
    <n v="0"/>
    <s v="4490988914385999YES"/>
    <n v="1838"/>
    <x v="102"/>
    <n v="7.301216869478247E-2"/>
  </r>
  <r>
    <x v="1830"/>
    <s v="5000 DINAR BACK"/>
    <n v="40038549"/>
    <s v="ORLOF 3"/>
    <s v="Jamal"/>
    <x v="1"/>
    <n v="892"/>
    <n v="5997"/>
    <n v="5997"/>
    <n v="3"/>
    <n v="0"/>
    <n v="4"/>
    <n v="0"/>
    <n v="314"/>
    <n v="6000"/>
    <s v="YES"/>
    <m/>
    <n v="0"/>
    <s v="4490989045185996YES"/>
    <n v="1839"/>
    <x v="102"/>
    <n v="8.6390927284856575E-2"/>
  </r>
  <r>
    <x v="1830"/>
    <s v="5000 DINAR BACK"/>
    <n v="40038549"/>
    <s v="ORLOF 3"/>
    <s v="Jamal"/>
    <x v="1"/>
    <n v="893"/>
    <n v="5996"/>
    <n v="5996"/>
    <n v="4"/>
    <n v="0"/>
    <n v="10"/>
    <n v="0"/>
    <n v="1871"/>
    <n v="6000"/>
    <s v="YES"/>
    <m/>
    <n v="0"/>
    <s v="4490989172035993YES"/>
    <n v="1840"/>
    <x v="102"/>
    <n v="3.3872851660270313E-2"/>
  </r>
  <r>
    <x v="1831"/>
    <s v="5000 DINAR BACK"/>
    <n v="40038549"/>
    <s v="ORLOF 3"/>
    <s v="Jamal"/>
    <x v="1"/>
    <n v="894"/>
    <n v="5999"/>
    <n v="5999"/>
    <n v="1"/>
    <n v="0"/>
    <n v="3"/>
    <n v="0"/>
    <n v="293"/>
    <n v="6000"/>
    <s v="YES"/>
    <m/>
    <n v="0"/>
    <s v="4490989233145997YES"/>
    <n v="1841"/>
    <x v="102"/>
    <n v="5.2359513089878275E-2"/>
  </r>
  <r>
    <x v="1832"/>
    <s v="5000 DINAR BACK"/>
    <n v="40038549"/>
    <s v="ORLOF 3"/>
    <s v="Jamal"/>
    <x v="1"/>
    <n v="895"/>
    <n v="5995"/>
    <n v="5995"/>
    <n v="5"/>
    <n v="3"/>
    <n v="4"/>
    <n v="0"/>
    <n v="223"/>
    <n v="6000"/>
    <s v="YES"/>
    <m/>
    <n v="0"/>
    <s v="44909893418715996YES"/>
    <n v="1842"/>
    <x v="102"/>
    <n v="0.31204136090727153"/>
  </r>
  <r>
    <x v="1833"/>
    <s v="5000 DINAR BACK"/>
    <n v="40038549"/>
    <s v="ORLOF 3"/>
    <s v="Jamal"/>
    <x v="1"/>
    <n v="896"/>
    <n v="5998"/>
    <n v="5998"/>
    <n v="2"/>
    <n v="0"/>
    <n v="1"/>
    <n v="0"/>
    <n v="310"/>
    <n v="6000"/>
    <s v="YES"/>
    <m/>
    <n v="0"/>
    <s v="4490989412935999YES"/>
    <n v="1843"/>
    <x v="102"/>
    <n v="4.8841473578929824E-2"/>
  </r>
  <r>
    <x v="1834"/>
    <s v="5000 DINAR BACK"/>
    <n v="40038549"/>
    <s v="ORLOF 3"/>
    <s v="Jamal"/>
    <x v="1"/>
    <n v="897"/>
    <n v="5996"/>
    <n v="5996"/>
    <n v="4"/>
    <n v="0"/>
    <n v="8"/>
    <n v="0"/>
    <n v="352"/>
    <n v="6000"/>
    <s v="YES"/>
    <m/>
    <n v="0"/>
    <s v="4490989552235995YES"/>
    <n v="1844"/>
    <x v="102"/>
    <n v="3.7197664720600501E-2"/>
  </r>
  <r>
    <x v="1835"/>
    <s v="5000 DINAR BACK"/>
    <n v="40038549"/>
    <s v="ORLOF 3"/>
    <s v="Jamal"/>
    <x v="1"/>
    <n v="898"/>
    <n v="5946"/>
    <n v="5946"/>
    <n v="54"/>
    <n v="1"/>
    <n v="2"/>
    <n v="0"/>
    <n v="238"/>
    <n v="6000"/>
    <s v="YES"/>
    <m/>
    <n v="0"/>
    <s v="4490989623105998YES"/>
    <n v="1845"/>
    <x v="102"/>
    <n v="5.1683894631543846E-2"/>
  </r>
  <r>
    <x v="1836"/>
    <s v="5000 DINAR BACK"/>
    <n v="40038549"/>
    <s v="ORLOF 3"/>
    <s v="Jamal"/>
    <x v="1"/>
    <n v="899"/>
    <n v="5995"/>
    <n v="5995"/>
    <n v="5"/>
    <n v="0"/>
    <n v="4"/>
    <n v="0"/>
    <n v="263"/>
    <n v="6000"/>
    <s v="YES"/>
    <m/>
    <n v="0"/>
    <s v="4490989743525996YES"/>
    <n v="1846"/>
    <x v="102"/>
    <n v="5.8705803869246162E-2"/>
  </r>
  <r>
    <x v="1837"/>
    <s v="5000 DINAR BACK"/>
    <n v="40038549"/>
    <s v="ORLOF 3"/>
    <s v="shamil"/>
    <x v="0"/>
    <n v="900"/>
    <n v="5989"/>
    <n v="5989"/>
    <n v="11"/>
    <m/>
    <n v="55"/>
    <n v="0"/>
    <n v="215"/>
    <n v="6000"/>
    <s v="YES"/>
    <m/>
    <n v="0"/>
    <s v="44909898542385946YES"/>
    <n v="1847"/>
    <x v="102"/>
    <n v="4.0026908846283217E-2"/>
  </r>
  <r>
    <x v="1838"/>
    <s v="5000 DINAR BACK"/>
    <n v="40038549"/>
    <s v="ORLOF 3"/>
    <s v="shamil"/>
    <x v="0"/>
    <n v="901"/>
    <n v="5998"/>
    <n v="5998"/>
    <n v="2"/>
    <m/>
    <n v="5"/>
    <n v="0"/>
    <n v="256"/>
    <n v="6000"/>
    <s v="YES"/>
    <m/>
    <n v="0"/>
    <s v="4490989952635995YES"/>
    <n v="1848"/>
    <x v="102"/>
    <n v="4.3869891576313595E-2"/>
  </r>
  <r>
    <x v="1839"/>
    <s v="5000 DINAR BACK"/>
    <n v="40038549"/>
    <s v="ORLOF 3"/>
    <s v="shamil"/>
    <x v="0"/>
    <n v="902"/>
    <n v="5988"/>
    <n v="5988"/>
    <n v="12"/>
    <m/>
    <n v="11"/>
    <n v="0"/>
    <n v="249"/>
    <n v="6000"/>
    <s v="YES"/>
    <m/>
    <n v="0"/>
    <s v="44910900112155989YES"/>
    <n v="1849"/>
    <x v="103"/>
    <n v="3.5899148438804478E-2"/>
  </r>
  <r>
    <x v="1840"/>
    <s v="5000 DINAR BACK"/>
    <n v="40038549"/>
    <s v="ORLOF 3"/>
    <s v="shamil"/>
    <x v="0"/>
    <n v="903"/>
    <n v="5988"/>
    <n v="5988"/>
    <n v="12"/>
    <m/>
    <n v="2"/>
    <n v="0"/>
    <n v="256"/>
    <n v="6000"/>
    <s v="YES"/>
    <m/>
    <n v="0"/>
    <s v="4491090122565998YES"/>
    <n v="1850"/>
    <x v="103"/>
    <n v="4.2680893631210401E-2"/>
  </r>
  <r>
    <x v="1841"/>
    <s v="5000 DINAR BACK"/>
    <n v="40038549"/>
    <s v="ORLOF 3"/>
    <s v="shamil"/>
    <x v="0"/>
    <n v="904"/>
    <n v="5997"/>
    <n v="5997"/>
    <n v="3"/>
    <m/>
    <n v="12"/>
    <n v="0"/>
    <n v="224"/>
    <n v="6000"/>
    <s v="YES"/>
    <m/>
    <n v="0"/>
    <s v="44910902122495988YES"/>
    <n v="1851"/>
    <x v="103"/>
    <n v="4.1583166332665331E-2"/>
  </r>
  <r>
    <x v="1842"/>
    <s v="5000 DINAR BACK"/>
    <n v="40038549"/>
    <s v="ORLOF 3"/>
    <s v="shamil"/>
    <x v="0"/>
    <n v="905"/>
    <n v="5999"/>
    <n v="5999"/>
    <n v="1"/>
    <m/>
    <n v="12"/>
    <n v="0"/>
    <n v="241"/>
    <n v="6000"/>
    <s v="YES"/>
    <m/>
    <n v="0"/>
    <s v="44910903122565988YES"/>
    <n v="1852"/>
    <x v="103"/>
    <n v="4.2752171008684038E-2"/>
  </r>
  <r>
    <x v="1843"/>
    <s v="5000 DINAR BACK"/>
    <n v="40038549"/>
    <s v="ORLOF 3"/>
    <s v="shamil"/>
    <x v="0"/>
    <n v="906"/>
    <n v="5996"/>
    <n v="5996"/>
    <n v="4"/>
    <m/>
    <n v="3"/>
    <n v="0"/>
    <n v="260"/>
    <n v="6000"/>
    <s v="YES"/>
    <m/>
    <n v="0"/>
    <s v="4491090432245997YES"/>
    <n v="1853"/>
    <x v="103"/>
    <n v="3.7352009338002333E-2"/>
  </r>
  <r>
    <x v="1844"/>
    <s v="5000 DINAR BACK"/>
    <n v="40038549"/>
    <s v="ORLOF 3"/>
    <s v="shamil"/>
    <x v="0"/>
    <n v="907"/>
    <n v="5991"/>
    <n v="5991"/>
    <n v="9"/>
    <m/>
    <n v="1"/>
    <n v="0"/>
    <n v="143"/>
    <n v="6000"/>
    <s v="YES"/>
    <m/>
    <n v="0"/>
    <s v="4491090512415999YES"/>
    <n v="1854"/>
    <x v="103"/>
    <n v="4.0173362227037837E-2"/>
  </r>
  <r>
    <x v="1845"/>
    <s v="5000 DINAR BACK"/>
    <n v="40038549"/>
    <s v="ORLOF 3"/>
    <s v="shamil"/>
    <x v="0"/>
    <n v="908"/>
    <n v="5998"/>
    <n v="5998"/>
    <n v="2"/>
    <m/>
    <n v="4"/>
    <n v="0"/>
    <n v="157"/>
    <n v="6000"/>
    <s v="YES"/>
    <m/>
    <n v="0"/>
    <s v="4491090642605996YES"/>
    <n v="1855"/>
    <x v="103"/>
    <n v="4.3362241494329552E-2"/>
  </r>
  <r>
    <x v="1846"/>
    <s v="5000 DINAR BACK"/>
    <n v="40038549"/>
    <s v="ORLOF 3"/>
    <s v="shamil"/>
    <x v="0"/>
    <n v="909"/>
    <n v="5994"/>
    <n v="0"/>
    <n v="6"/>
    <m/>
    <n v="9"/>
    <n v="0"/>
    <n v="369"/>
    <n v="6000"/>
    <s v="YES"/>
    <m/>
    <n v="0"/>
    <s v="4491090791435991YES"/>
    <n v="1856"/>
    <x v="103"/>
    <n v="2.386913703889167E-2"/>
  </r>
  <r>
    <x v="1847"/>
    <s v="100 BIRR BACK"/>
    <n v="40039201"/>
    <s v="ORLOF 3"/>
    <s v="Izzudin"/>
    <x v="0"/>
    <n v="201"/>
    <n v="5986"/>
    <n v="5986"/>
    <n v="17"/>
    <m/>
    <n v="2"/>
    <n v="0"/>
    <n v="1370"/>
    <n v="6000"/>
    <s v="NO"/>
    <s v="Machine count not equal 6000"/>
    <n v="0"/>
    <s v="4491090821575998YES"/>
    <n v="1857"/>
    <x v="103"/>
    <n v="2.6175391797265756E-2"/>
  </r>
  <r>
    <x v="1848"/>
    <s v="100 BIRR BACK"/>
    <n v="40039201"/>
    <s v="ORLOF 3"/>
    <s v="Izzudin"/>
    <x v="0"/>
    <n v="202"/>
    <n v="5998"/>
    <n v="5998"/>
    <n v="2"/>
    <m/>
    <n v="6"/>
    <n v="0"/>
    <n v="1337"/>
    <n v="6000"/>
    <s v="YES"/>
    <m/>
    <n v="0"/>
    <s v="4491090963695994YES"/>
    <n v="1858"/>
    <x v="103"/>
    <n v="6.1561561561561562E-2"/>
  </r>
  <r>
    <x v="1849"/>
    <s v="100 BIRR BACK"/>
    <n v="40039201"/>
    <s v="ORLOF 3"/>
    <s v="Izzudin"/>
    <x v="0"/>
    <n v="203"/>
    <n v="5998"/>
    <n v="5998"/>
    <n v="2"/>
    <m/>
    <n v="17"/>
    <n v="0"/>
    <n v="723"/>
    <n v="6003"/>
    <s v="YES"/>
    <m/>
    <n v="3"/>
    <s v="449722011713705986NO"/>
    <n v="1859"/>
    <x v="104"/>
    <n v="0.22886735716672235"/>
  </r>
  <r>
    <x v="1850"/>
    <s v="100 BIRR BACK"/>
    <n v="40039201"/>
    <s v="ORLOF 3"/>
    <s v="Izzudin"/>
    <x v="0"/>
    <n v="204"/>
    <n v="5996"/>
    <n v="5996"/>
    <n v="3"/>
    <m/>
    <n v="2"/>
    <n v="0"/>
    <n v="480"/>
    <n v="6000"/>
    <s v="NO"/>
    <s v="counting not equal to 6000 ( -1)"/>
    <n v="0"/>
    <s v="44972202213375998YES"/>
    <n v="1860"/>
    <x v="104"/>
    <n v="0.22290763587862622"/>
  </r>
  <r>
    <x v="1851"/>
    <s v="100 BIRR BACK"/>
    <n v="40039201"/>
    <s v="ORLOF 3"/>
    <s v="Izzudin"/>
    <x v="0"/>
    <n v="205"/>
    <n v="5994"/>
    <n v="5994"/>
    <n v="6"/>
    <m/>
    <n v="2"/>
    <n v="0"/>
    <n v="260"/>
    <n v="6000"/>
    <s v="YES"/>
    <m/>
    <n v="0"/>
    <s v="4497220327235998YES"/>
    <n v="1861"/>
    <x v="104"/>
    <n v="0.12054018006002001"/>
  </r>
  <r>
    <x v="1852"/>
    <s v="100 BIRR BACK"/>
    <n v="40039201"/>
    <s v="ORLOF 3"/>
    <s v="Izzudin"/>
    <x v="0"/>
    <n v="206"/>
    <n v="5995"/>
    <n v="5995"/>
    <n v="5"/>
    <m/>
    <n v="3"/>
    <n v="0"/>
    <n v="300"/>
    <n v="5999"/>
    <s v="YES"/>
    <m/>
    <n v="-1"/>
    <s v="4497220434805996NO"/>
    <n v="1862"/>
    <x v="104"/>
    <n v="8.0053368912608405E-2"/>
  </r>
  <r>
    <x v="1853"/>
    <s v="100 BIRR BACK"/>
    <n v="40039201"/>
    <s v="ORLOF 3"/>
    <s v="Izzudin"/>
    <x v="0"/>
    <n v="207"/>
    <n v="5999"/>
    <n v="5999"/>
    <n v="1"/>
    <m/>
    <n v="6"/>
    <n v="0"/>
    <n v="358"/>
    <n v="6000"/>
    <s v="YES"/>
    <m/>
    <n v="0"/>
    <s v="4497220562605994YES"/>
    <n v="1863"/>
    <x v="104"/>
    <n v="4.3376710043376711E-2"/>
  </r>
  <r>
    <x v="1854"/>
    <s v="100 BIRR BACK"/>
    <n v="40039201"/>
    <s v="ORLOF 3"/>
    <s v="CHAI CHEE KEONG"/>
    <x v="1"/>
    <n v="208"/>
    <n v="5993"/>
    <n v="5993"/>
    <n v="7"/>
    <m/>
    <n v="5"/>
    <n v="0"/>
    <n v="283"/>
    <n v="6000"/>
    <s v="YES"/>
    <m/>
    <n v="0"/>
    <s v="4497220653005995YES"/>
    <n v="1864"/>
    <x v="104"/>
    <n v="5.0041701417848208E-2"/>
  </r>
  <r>
    <x v="1855"/>
    <s v="100 BIRR BACK"/>
    <n v="40039201"/>
    <s v="ORLOF 3"/>
    <s v="CHAI CHEE KEONG"/>
    <x v="1"/>
    <n v="209"/>
    <n v="5999"/>
    <n v="5999"/>
    <n v="1"/>
    <m/>
    <n v="1"/>
    <n v="0"/>
    <n v="322"/>
    <n v="6000"/>
    <s v="YES"/>
    <m/>
    <n v="0"/>
    <s v="4497220713585999YES"/>
    <n v="1865"/>
    <x v="104"/>
    <n v="5.9676612768794803E-2"/>
  </r>
  <r>
    <x v="1856"/>
    <s v="100 BIRR BACK"/>
    <n v="40039201"/>
    <s v="ORLOF 3"/>
    <s v="CHAI CHEE KEONG"/>
    <x v="1"/>
    <n v="210"/>
    <n v="5998"/>
    <n v="5998"/>
    <n v="2"/>
    <m/>
    <n v="7"/>
    <n v="0"/>
    <n v="251"/>
    <n v="6000"/>
    <s v="YES"/>
    <m/>
    <n v="0"/>
    <s v="4497220872835993YES"/>
    <n v="1866"/>
    <x v="104"/>
    <n v="4.7221758718504925E-2"/>
  </r>
  <r>
    <x v="1857"/>
    <s v="100 BIRR BACK"/>
    <n v="40039201"/>
    <s v="ORLOF 3"/>
    <s v="CHAI CHEE KEONG"/>
    <x v="1"/>
    <n v="211"/>
    <n v="5998"/>
    <n v="5998"/>
    <n v="2"/>
    <m/>
    <n v="1"/>
    <n v="0"/>
    <n v="184"/>
    <n v="6000"/>
    <s v="YES"/>
    <m/>
    <n v="0"/>
    <s v="4497220913225999YES"/>
    <n v="1867"/>
    <x v="104"/>
    <n v="5.3675612602100353E-2"/>
  </r>
  <r>
    <x v="1858"/>
    <s v="100 BIRR BACK"/>
    <n v="40039201"/>
    <s v="ORLOF 3"/>
    <s v="CHAI CHEE KEONG"/>
    <x v="1"/>
    <n v="212"/>
    <n v="6000"/>
    <n v="6000"/>
    <n v="0"/>
    <m/>
    <n v="2"/>
    <n v="0"/>
    <n v="200"/>
    <n v="6000"/>
    <s v="YES"/>
    <m/>
    <n v="0"/>
    <s v="4497221022515998YES"/>
    <n v="1868"/>
    <x v="104"/>
    <n v="4.1847282427475825E-2"/>
  </r>
  <r>
    <x v="1859"/>
    <s v="100 BIRR BACK"/>
    <n v="40039201"/>
    <s v="ORLOF 3"/>
    <s v="CHAI CHEE KEONG"/>
    <x v="1"/>
    <n v="213"/>
    <n v="5999"/>
    <n v="5999"/>
    <n v="1"/>
    <m/>
    <n v="2"/>
    <n v="0"/>
    <n v="330"/>
    <n v="6000"/>
    <s v="YES"/>
    <m/>
    <n v="0"/>
    <s v="4497221121845998YES"/>
    <n v="1869"/>
    <x v="104"/>
    <n v="3.0676892297432479E-2"/>
  </r>
  <r>
    <x v="1860"/>
    <s v="100 BIRR BACK"/>
    <n v="40039201"/>
    <s v="ORLOF 3"/>
    <s v="CHAI CHEE KEONG"/>
    <x v="1"/>
    <n v="214"/>
    <n v="5999"/>
    <n v="5999"/>
    <n v="1"/>
    <m/>
    <n v="0"/>
    <n v="0"/>
    <n v="55"/>
    <n v="6000"/>
    <s v="YES"/>
    <m/>
    <n v="0"/>
    <s v="4497221202006000YES"/>
    <n v="1870"/>
    <x v="104"/>
    <n v="3.3333333333333333E-2"/>
  </r>
  <r>
    <x v="1861"/>
    <s v="100 BIRR BACK"/>
    <n v="40039201"/>
    <s v="ORLOF 3"/>
    <s v="CHAI CHEE KEONG"/>
    <x v="1"/>
    <n v="215"/>
    <n v="5993"/>
    <n v="5993"/>
    <n v="7"/>
    <m/>
    <n v="1"/>
    <n v="0"/>
    <n v="71"/>
    <n v="6000"/>
    <s v="YES"/>
    <m/>
    <n v="0"/>
    <s v="4497221313305999YES"/>
    <n v="1871"/>
    <x v="104"/>
    <n v="5.5009168194699115E-2"/>
  </r>
  <r>
    <x v="1862"/>
    <s v="100 BIRR BACK"/>
    <n v="40039201"/>
    <s v="ORLOF 3"/>
    <s v="CHAI CHEE KEONG"/>
    <x v="1"/>
    <n v="216"/>
    <n v="5997"/>
    <n v="5997"/>
    <n v="3"/>
    <m/>
    <n v="1"/>
    <n v="0"/>
    <n v="51"/>
    <n v="6000"/>
    <s v="YES"/>
    <m/>
    <n v="0"/>
    <s v="449722141555999YES"/>
    <n v="1872"/>
    <x v="104"/>
    <n v="9.1681946991165192E-3"/>
  </r>
  <r>
    <x v="1863"/>
    <s v="100 BIRR BACK"/>
    <n v="40039201"/>
    <s v="ORLOF 3"/>
    <s v="CHAI CHEE KEONG"/>
    <x v="1"/>
    <n v="217"/>
    <n v="5995"/>
    <n v="5995"/>
    <n v="5"/>
    <m/>
    <n v="7"/>
    <n v="0"/>
    <n v="138"/>
    <n v="6000"/>
    <s v="YES"/>
    <m/>
    <n v="0"/>
    <s v="449722157715993YES"/>
    <n v="1873"/>
    <x v="104"/>
    <n v="1.1847155014183213E-2"/>
  </r>
  <r>
    <x v="1864"/>
    <s v="100 BIRR BACK"/>
    <n v="40039201"/>
    <s v="ORLOF 3"/>
    <s v="CHAI CHEE KEONG"/>
    <x v="1"/>
    <n v="218"/>
    <n v="6000"/>
    <n v="6000"/>
    <n v="0"/>
    <m/>
    <n v="3"/>
    <n v="0"/>
    <n v="53"/>
    <n v="6000"/>
    <s v="YES"/>
    <m/>
    <n v="0"/>
    <s v="449722163515997YES"/>
    <n v="1874"/>
    <x v="104"/>
    <n v="8.5042521260630319E-3"/>
  </r>
  <r>
    <x v="1865"/>
    <s v="100 BIRR BACK"/>
    <n v="40039201"/>
    <s v="ORLOF 3"/>
    <s v="Izzudin"/>
    <x v="0"/>
    <n v="219"/>
    <n v="5995"/>
    <n v="5995"/>
    <n v="4"/>
    <m/>
    <n v="5"/>
    <n v="0"/>
    <n v="254"/>
    <n v="6000"/>
    <s v="NO"/>
    <s v="MC COUNT NOT EQUAL 6000"/>
    <n v="0"/>
    <s v="4497221751385995YES"/>
    <n v="1875"/>
    <x v="104"/>
    <n v="2.3019182652210174E-2"/>
  </r>
  <r>
    <x v="1866"/>
    <s v="100 BIRR BACK"/>
    <n v="40039201"/>
    <s v="ORLOF 3"/>
    <s v="Izzudin"/>
    <x v="0"/>
    <n v="220"/>
    <n v="5998"/>
    <n v="5998"/>
    <n v="2"/>
    <m/>
    <n v="0"/>
    <n v="0"/>
    <n v="86"/>
    <n v="6000"/>
    <s v="YES"/>
    <m/>
    <n v="0"/>
    <s v="449722180536000YES"/>
    <n v="1876"/>
    <x v="104"/>
    <n v="8.8333333333333337E-3"/>
  </r>
  <r>
    <x v="1867"/>
    <s v="100 BIRR BACK"/>
    <n v="40039201"/>
    <s v="ORLOF 3"/>
    <s v="Izzudin"/>
    <x v="0"/>
    <n v="221"/>
    <n v="5998"/>
    <n v="5998"/>
    <n v="2"/>
    <m/>
    <n v="4"/>
    <n v="0"/>
    <n v="260"/>
    <n v="5999"/>
    <s v="YES"/>
    <m/>
    <n v="-1"/>
    <s v="4497321942545995NO"/>
    <n v="1877"/>
    <x v="105"/>
    <n v="4.2368640533778146E-2"/>
  </r>
  <r>
    <x v="1868"/>
    <s v="100 BIRR BACK"/>
    <n v="40039201"/>
    <s v="ORLOF 3"/>
    <s v="Izzudin"/>
    <x v="0"/>
    <n v="222"/>
    <n v="5992"/>
    <n v="5992"/>
    <n v="8"/>
    <m/>
    <n v="2"/>
    <n v="0"/>
    <n v="-11"/>
    <n v="6000"/>
    <s v="YES"/>
    <m/>
    <n v="0"/>
    <s v="449732202865998YES"/>
    <n v="1878"/>
    <x v="105"/>
    <n v="1.4338112704234745E-2"/>
  </r>
  <r>
    <x v="1869"/>
    <s v="100 BIRR BACK"/>
    <n v="40039201"/>
    <s v="ORLOF 3"/>
    <s v="Izzudin"/>
    <x v="0"/>
    <n v="223"/>
    <n v="5998"/>
    <n v="5998"/>
    <n v="2"/>
    <m/>
    <n v="2"/>
    <n v="0"/>
    <n v="248"/>
    <n v="6000"/>
    <s v="YES"/>
    <m/>
    <n v="0"/>
    <s v="4497322122605998YES"/>
    <n v="1879"/>
    <x v="105"/>
    <n v="4.3347782594198067E-2"/>
  </r>
  <r>
    <x v="1870"/>
    <s v="100 BIRR BACK"/>
    <n v="40039201"/>
    <s v="ORLOF 3"/>
    <s v="Izzudin"/>
    <x v="0"/>
    <n v="224"/>
    <n v="5999"/>
    <n v="5999"/>
    <n v="1"/>
    <m/>
    <n v="8"/>
    <n v="0"/>
    <n v="143"/>
    <n v="6000"/>
    <s v="YES"/>
    <m/>
    <n v="0"/>
    <s v="449732228-115992YES"/>
    <n v="1880"/>
    <x v="105"/>
    <s v="-"/>
  </r>
  <r>
    <x v="1871"/>
    <s v="100 BIRR BACK"/>
    <n v="40039201"/>
    <s v="ORLOF 3"/>
    <s v="Izzudin"/>
    <x v="0"/>
    <n v="225"/>
    <n v="6000"/>
    <n v="6000"/>
    <n v="0"/>
    <m/>
    <n v="2"/>
    <n v="0"/>
    <n v="259"/>
    <n v="6000"/>
    <s v="YES"/>
    <m/>
    <n v="0"/>
    <s v="4497322322485998YES"/>
    <n v="1881"/>
    <x v="105"/>
    <n v="4.1347115705235075E-2"/>
  </r>
  <r>
    <x v="1872"/>
    <s v="100 BIRR BACK"/>
    <n v="40039201"/>
    <s v="ORLOF 3"/>
    <s v="Izzudin"/>
    <x v="0"/>
    <n v="226"/>
    <n v="5994"/>
    <n v="5994"/>
    <n v="6"/>
    <m/>
    <n v="1"/>
    <n v="0"/>
    <n v="250"/>
    <n v="6000"/>
    <s v="YES"/>
    <m/>
    <n v="0"/>
    <s v="4497322411435999YES"/>
    <n v="1882"/>
    <x v="105"/>
    <n v="2.3837306217702952E-2"/>
  </r>
  <r>
    <x v="1873"/>
    <s v="100 BIRR BACK"/>
    <n v="40039201"/>
    <s v="ORLOF 3"/>
    <s v="Izzudin"/>
    <x v="0"/>
    <n v="227"/>
    <n v="5994"/>
    <n v="5994"/>
    <n v="6"/>
    <m/>
    <n v="0"/>
    <n v="0"/>
    <n v="111"/>
    <n v="6000"/>
    <s v="YES"/>
    <m/>
    <n v="0"/>
    <s v="4497322502596000YES"/>
    <n v="1883"/>
    <x v="105"/>
    <n v="4.3166666666666666E-2"/>
  </r>
  <r>
    <x v="1874"/>
    <s v="100 BIRR BACK"/>
    <n v="40039201"/>
    <s v="ORLOF 3"/>
    <s v="Izzudin"/>
    <x v="0"/>
    <n v="228"/>
    <n v="5999"/>
    <n v="5999"/>
    <n v="1"/>
    <m/>
    <n v="6"/>
    <n v="0"/>
    <n v="90"/>
    <n v="6000"/>
    <s v="YES"/>
    <m/>
    <n v="0"/>
    <s v="4497322662505994YES"/>
    <n v="1884"/>
    <x v="105"/>
    <n v="4.1708375041708372E-2"/>
  </r>
  <r>
    <x v="1875"/>
    <s v="100 BIRR BACK"/>
    <n v="40039201"/>
    <s v="ORLOF 3"/>
    <s v="Izzudin"/>
    <x v="0"/>
    <n v="229"/>
    <n v="5981"/>
    <n v="5981"/>
    <n v="19"/>
    <m/>
    <n v="6"/>
    <n v="0"/>
    <n v="308"/>
    <n v="6000"/>
    <s v="YES"/>
    <m/>
    <n v="0"/>
    <s v="4497322761115994YES"/>
    <n v="1885"/>
    <x v="105"/>
    <n v="1.8518518518518517E-2"/>
  </r>
  <r>
    <x v="1876"/>
    <s v="100 BIRR BACK"/>
    <n v="40039201"/>
    <s v="ORLOF 3"/>
    <s v="IZZAT"/>
    <x v="1"/>
    <n v="230"/>
    <n v="6000"/>
    <n v="6000"/>
    <n v="0"/>
    <m/>
    <n v="1"/>
    <n v="0"/>
    <n v="219"/>
    <n v="6000"/>
    <s v="YES"/>
    <m/>
    <n v="0"/>
    <s v="449732281905999YES"/>
    <n v="1886"/>
    <x v="105"/>
    <n v="1.5002500416736123E-2"/>
  </r>
  <r>
    <x v="1877"/>
    <s v="100 BIRR BACK"/>
    <n v="40039201"/>
    <s v="ORLOF 3"/>
    <s v="IZZAT"/>
    <x v="1"/>
    <n v="231"/>
    <n v="5997"/>
    <n v="5997"/>
    <n v="3"/>
    <n v="5"/>
    <n v="19"/>
    <n v="0"/>
    <n v="101"/>
    <n v="6000"/>
    <s v="YES"/>
    <m/>
    <n v="0"/>
    <s v="44973229193085981YES"/>
    <n v="1887"/>
    <x v="105"/>
    <n v="5.1496405283397426E-2"/>
  </r>
  <r>
    <x v="1878"/>
    <s v="100 BIRR BACK"/>
    <n v="40039201"/>
    <s v="ORLOF 3"/>
    <s v="IZZAT"/>
    <x v="1"/>
    <n v="232"/>
    <n v="5999"/>
    <n v="5999"/>
    <n v="1"/>
    <m/>
    <n v="0"/>
    <n v="0"/>
    <n v="546"/>
    <n v="6000"/>
    <s v="YES"/>
    <m/>
    <n v="0"/>
    <s v="4497323002196000YES"/>
    <n v="1888"/>
    <x v="105"/>
    <n v="3.6499999999999998E-2"/>
  </r>
  <r>
    <x v="1879"/>
    <s v="100 BIRR BACK"/>
    <n v="40039201"/>
    <s v="ORLOF 3"/>
    <s v="IZZAT"/>
    <x v="1"/>
    <n v="233"/>
    <n v="5998"/>
    <n v="5998"/>
    <n v="2"/>
    <m/>
    <n v="8"/>
    <n v="0"/>
    <n v="201"/>
    <n v="6000"/>
    <s v="YES"/>
    <m/>
    <n v="0"/>
    <s v="4497323131015997YES"/>
    <n v="1889"/>
    <x v="105"/>
    <n v="1.6841754210438552E-2"/>
  </r>
  <r>
    <x v="1880"/>
    <s v="100 BIRR BACK"/>
    <n v="40039201"/>
    <s v="ORLOF 3"/>
    <s v="IZZAT"/>
    <x v="1"/>
    <n v="234"/>
    <n v="5998"/>
    <n v="5998"/>
    <n v="2"/>
    <m/>
    <n v="1"/>
    <n v="0"/>
    <n v="325"/>
    <n v="6000"/>
    <s v="YES"/>
    <m/>
    <n v="0"/>
    <s v="4497323215465999YES"/>
    <n v="1890"/>
    <x v="105"/>
    <n v="9.1015169194865811E-2"/>
  </r>
  <r>
    <x v="1881"/>
    <s v="100 BIRR BACK"/>
    <n v="40039201"/>
    <s v="ORLOF 3"/>
    <s v="IZZAT"/>
    <x v="1"/>
    <n v="235"/>
    <n v="5997"/>
    <n v="5997"/>
    <n v="3"/>
    <m/>
    <n v="2"/>
    <n v="0"/>
    <n v="148"/>
    <n v="6000"/>
    <s v="YES"/>
    <m/>
    <n v="0"/>
    <s v="4497323322015998YES"/>
    <n v="1891"/>
    <x v="105"/>
    <n v="3.3511170390130046E-2"/>
  </r>
  <r>
    <x v="1882"/>
    <s v="100 BIRR BACK"/>
    <n v="40039201"/>
    <s v="ORLOF 3"/>
    <s v="IZZAT"/>
    <x v="1"/>
    <n v="236"/>
    <n v="5999"/>
    <n v="5999"/>
    <n v="1"/>
    <m/>
    <n v="2"/>
    <n v="0"/>
    <n v="166"/>
    <n v="6000"/>
    <s v="YES"/>
    <m/>
    <n v="0"/>
    <s v="4497323423255998YES"/>
    <n v="1892"/>
    <x v="105"/>
    <n v="5.418472824274758E-2"/>
  </r>
  <r>
    <x v="1883"/>
    <s v="100 BIRR BACK"/>
    <n v="40039201"/>
    <s v="ORLOF 3"/>
    <s v="IZZAT"/>
    <x v="1"/>
    <n v="237"/>
    <n v="5994"/>
    <n v="5994"/>
    <n v="6"/>
    <m/>
    <n v="3"/>
    <n v="0"/>
    <n v="324"/>
    <n v="6000"/>
    <s v="YES"/>
    <m/>
    <n v="0"/>
    <s v="4497323531485997YES"/>
    <n v="1893"/>
    <x v="105"/>
    <n v="2.4679006169751543E-2"/>
  </r>
  <r>
    <x v="1884"/>
    <s v="100 BIRR BACK"/>
    <n v="40039201"/>
    <s v="ORLOF 3"/>
    <s v="IZZAT"/>
    <x v="1"/>
    <n v="238"/>
    <n v="6000"/>
    <n v="6000"/>
    <n v="0"/>
    <m/>
    <n v="1"/>
    <n v="0"/>
    <n v="260"/>
    <n v="6000"/>
    <s v="YES"/>
    <m/>
    <n v="0"/>
    <s v="4497323611665999YES"/>
    <n v="1894"/>
    <x v="105"/>
    <n v="2.7671278546424403E-2"/>
  </r>
  <r>
    <x v="1885"/>
    <s v="100 BIRR BACK"/>
    <n v="40039201"/>
    <s v="ORLOF 3"/>
    <s v="Jamal"/>
    <x v="0"/>
    <n v="239"/>
    <n v="5999"/>
    <n v="5999"/>
    <n v="1"/>
    <m/>
    <n v="6"/>
    <n v="0"/>
    <n v="160"/>
    <n v="6000"/>
    <s v="YES"/>
    <m/>
    <n v="0"/>
    <s v="4497323763245994YES"/>
    <n v="1895"/>
    <x v="105"/>
    <n v="5.4054054054054057E-2"/>
  </r>
  <r>
    <x v="1886"/>
    <s v="100 BIRR BACK"/>
    <n v="40039201"/>
    <s v="ORLOF 3"/>
    <s v="Jamal"/>
    <x v="0"/>
    <n v="240"/>
    <n v="5999"/>
    <n v="5999"/>
    <n v="1"/>
    <m/>
    <n v="0"/>
    <n v="0"/>
    <n v="132"/>
    <n v="6000"/>
    <s v="YES"/>
    <m/>
    <n v="0"/>
    <s v="4497323802606000YES"/>
    <n v="1896"/>
    <x v="105"/>
    <n v="4.3333333333333335E-2"/>
  </r>
  <r>
    <x v="1887"/>
    <s v="100 BIRR BACK"/>
    <n v="40039201"/>
    <s v="ORLOF 3"/>
    <s v="Jamal"/>
    <x v="0"/>
    <n v="241"/>
    <n v="5996"/>
    <n v="5996"/>
    <n v="4"/>
    <m/>
    <n v="1"/>
    <n v="0"/>
    <n v="168"/>
    <n v="6000"/>
    <s v="YES"/>
    <m/>
    <n v="0"/>
    <s v="4497423911605999YES"/>
    <n v="1897"/>
    <x v="106"/>
    <n v="2.6671111851975328E-2"/>
  </r>
  <r>
    <x v="1888"/>
    <s v="100 BIRR BACK"/>
    <n v="40039201"/>
    <s v="ORLOF 3"/>
    <s v="Jamal"/>
    <x v="0"/>
    <n v="242"/>
    <n v="5993"/>
    <n v="5993"/>
    <n v="7"/>
    <m/>
    <n v="1"/>
    <n v="0"/>
    <n v="200"/>
    <n v="6000"/>
    <s v="YES"/>
    <m/>
    <n v="0"/>
    <s v="4497424011325999YES"/>
    <n v="1898"/>
    <x v="106"/>
    <n v="2.2003667277879647E-2"/>
  </r>
  <r>
    <x v="1889"/>
    <s v="100 BIRR BACK"/>
    <n v="40039201"/>
    <s v="ORLOF 3"/>
    <s v="Jamal"/>
    <x v="0"/>
    <n v="243"/>
    <n v="6000"/>
    <n v="6000"/>
    <n v="0"/>
    <m/>
    <n v="4"/>
    <n v="0"/>
    <n v="100"/>
    <n v="6000"/>
    <s v="YES"/>
    <m/>
    <n v="0"/>
    <s v="4497424141685996YES"/>
    <n v="1899"/>
    <x v="106"/>
    <n v="2.8018679119412943E-2"/>
  </r>
  <r>
    <x v="1890"/>
    <s v="100 BIRR BACK"/>
    <n v="40039201"/>
    <s v="ORLOF 3"/>
    <s v="Jamal"/>
    <x v="0"/>
    <n v="244"/>
    <n v="5997"/>
    <n v="5997"/>
    <n v="3"/>
    <m/>
    <n v="7"/>
    <n v="0"/>
    <n v="110"/>
    <n v="6000"/>
    <s v="YES"/>
    <m/>
    <n v="0"/>
    <s v="4497424272005993YES"/>
    <n v="1900"/>
    <x v="106"/>
    <n v="3.3372267645586519E-2"/>
  </r>
  <r>
    <x v="1891"/>
    <s v="100 BIRR BACK"/>
    <n v="40039201"/>
    <s v="ORLOF 3"/>
    <s v="Jamal"/>
    <x v="0"/>
    <n v="245"/>
    <n v="5995"/>
    <n v="5995"/>
    <n v="3"/>
    <m/>
    <n v="0"/>
    <n v="0"/>
    <n v="135"/>
    <n v="6000"/>
    <s v="NO"/>
    <s v="counting not equal to 6000 (-2)"/>
    <n v="0"/>
    <s v="4497424301006000YES"/>
    <n v="1901"/>
    <x v="106"/>
    <n v="1.6666666666666666E-2"/>
  </r>
  <r>
    <x v="1892"/>
    <s v="100 BIRR BACK"/>
    <n v="40039201"/>
    <s v="ORLOF 3"/>
    <s v="Jamal"/>
    <x v="0"/>
    <n v="246"/>
    <n v="6000"/>
    <n v="6000"/>
    <m/>
    <m/>
    <n v="3"/>
    <n v="0"/>
    <n v="145"/>
    <n v="6000"/>
    <s v="YES"/>
    <m/>
    <n v="0"/>
    <s v="4497424431105997YES"/>
    <n v="1902"/>
    <x v="106"/>
    <n v="1.8342504585626147E-2"/>
  </r>
  <r>
    <x v="1893"/>
    <s v="100 BIRR BACK"/>
    <n v="40039201"/>
    <s v="ORLOF 3"/>
    <s v="Jamal"/>
    <x v="0"/>
    <n v="247"/>
    <n v="5998"/>
    <n v="5998"/>
    <n v="2"/>
    <m/>
    <n v="3"/>
    <n v="0"/>
    <n v="139"/>
    <n v="5998"/>
    <s v="YES"/>
    <m/>
    <n v="-2"/>
    <s v="4497424531355995NO"/>
    <n v="1903"/>
    <x v="106"/>
    <n v="2.2518765638031693E-2"/>
  </r>
  <r>
    <x v="1894"/>
    <s v="100 BIRR BACK"/>
    <n v="40039201"/>
    <s v="ORLOF 3"/>
    <s v="Jamal"/>
    <x v="0"/>
    <n v="248"/>
    <n v="6000"/>
    <n v="6000"/>
    <n v="0"/>
    <m/>
    <n v="0"/>
    <n v="0"/>
    <n v="167"/>
    <n v="6000"/>
    <s v="YES"/>
    <m/>
    <n v="0"/>
    <s v="449742461456000YES"/>
    <n v="1904"/>
    <x v="106"/>
    <n v="2.4166666666666666E-2"/>
  </r>
  <r>
    <x v="1895"/>
    <s v="100 BIRR BACK"/>
    <n v="40039201"/>
    <s v="ORLOF 3"/>
    <s v="Jamal"/>
    <x v="0"/>
    <n v="249"/>
    <n v="5994"/>
    <n v="5994"/>
    <n v="6"/>
    <m/>
    <n v="2"/>
    <n v="0"/>
    <n v="119"/>
    <n v="6000"/>
    <s v="YES"/>
    <m/>
    <n v="0"/>
    <s v="4497424721395998YES"/>
    <n v="1905"/>
    <x v="106"/>
    <n v="2.3174391463821272E-2"/>
  </r>
  <r>
    <x v="1896"/>
    <s v="100 BIRR BACK"/>
    <n v="40039201"/>
    <s v="ORLOF 3"/>
    <s v="Jamal"/>
    <x v="0"/>
    <n v="399"/>
    <n v="5975"/>
    <n v="5975"/>
    <n v="25"/>
    <m/>
    <n v="0"/>
    <n v="0"/>
    <n v="166"/>
    <n v="6000"/>
    <s v="YES"/>
    <m/>
    <n v="0"/>
    <s v="4497424801676000YES"/>
    <n v="1906"/>
    <x v="106"/>
    <n v="2.7833333333333335E-2"/>
  </r>
  <r>
    <x v="1897"/>
    <s v="100 BIRR BACK"/>
    <n v="40039201"/>
    <s v="ORLOF 3"/>
    <s v="Jamal"/>
    <x v="0"/>
    <n v="400"/>
    <n v="5996"/>
    <n v="5996"/>
    <n v="4"/>
    <m/>
    <n v="6"/>
    <n v="0"/>
    <n v="237"/>
    <n v="6000"/>
    <s v="YES"/>
    <m/>
    <n v="0"/>
    <s v="4497424961195994YES"/>
    <n v="1907"/>
    <x v="106"/>
    <n v="1.9853186519853187E-2"/>
  </r>
  <r>
    <x v="1898"/>
    <s v="100 BIRR BACK"/>
    <n v="40039201"/>
    <s v="ORLOF 3"/>
    <s v="IZZAT"/>
    <x v="1"/>
    <n v="401"/>
    <n v="6000"/>
    <n v="6000"/>
    <n v="0"/>
    <m/>
    <n v="25"/>
    <n v="0"/>
    <n v="98"/>
    <n v="6000"/>
    <s v="YES"/>
    <m/>
    <n v="0"/>
    <s v="44974399251665975YES"/>
    <n v="1908"/>
    <x v="106"/>
    <n v="2.7782426778242678E-2"/>
  </r>
  <r>
    <x v="1899"/>
    <s v="100 BIRR BACK"/>
    <n v="40039201"/>
    <s v="ORLOF 3"/>
    <s v="IZZAT"/>
    <x v="1"/>
    <n v="402"/>
    <n v="5987"/>
    <n v="5987"/>
    <n v="13"/>
    <m/>
    <n v="4"/>
    <n v="0"/>
    <n v="82"/>
    <n v="6000"/>
    <s v="YES"/>
    <m/>
    <n v="0"/>
    <s v="4497440042375996YES"/>
    <n v="1909"/>
    <x v="106"/>
    <n v="3.9526350900600402E-2"/>
  </r>
  <r>
    <x v="1900"/>
    <s v="100 BIRR BACK"/>
    <n v="40039201"/>
    <s v="ORLOF 3"/>
    <s v="IZZAT"/>
    <x v="1"/>
    <n v="403"/>
    <n v="5998"/>
    <n v="5998"/>
    <n v="2"/>
    <m/>
    <n v="0"/>
    <n v="0"/>
    <n v="156"/>
    <n v="6000"/>
    <s v="YES"/>
    <m/>
    <n v="0"/>
    <s v="449744010986000YES"/>
    <n v="1910"/>
    <x v="106"/>
    <n v="1.6333333333333332E-2"/>
  </r>
  <r>
    <x v="1901"/>
    <s v="100 BIRR BACK"/>
    <n v="40039201"/>
    <s v="ORLOF 3"/>
    <s v="IZZAT"/>
    <x v="1"/>
    <n v="404"/>
    <n v="6000"/>
    <n v="6000"/>
    <n v="0"/>
    <n v="4"/>
    <n v="13"/>
    <n v="0"/>
    <n v="294"/>
    <n v="6000"/>
    <s v="YES"/>
    <m/>
    <n v="0"/>
    <s v="4497440213825987YES"/>
    <n v="1911"/>
    <x v="106"/>
    <n v="1.3696342074494739E-2"/>
  </r>
  <r>
    <x v="1902"/>
    <s v="100 BIRR BACK"/>
    <n v="40039201"/>
    <s v="ORLOF 3"/>
    <s v="IZZAT"/>
    <x v="1"/>
    <n v="405"/>
    <n v="5997"/>
    <n v="5997"/>
    <n v="3"/>
    <m/>
    <n v="2"/>
    <n v="0"/>
    <n v="335"/>
    <n v="6000"/>
    <s v="YES"/>
    <m/>
    <n v="0"/>
    <s v="4497440321565998YES"/>
    <n v="1912"/>
    <x v="106"/>
    <n v="2.600866955651884E-2"/>
  </r>
  <r>
    <x v="1903"/>
    <s v="100 BIRR BACK"/>
    <n v="40039201"/>
    <s v="ORLOF 3"/>
    <s v="IZZAT"/>
    <x v="1"/>
    <n v="406"/>
    <n v="5997"/>
    <n v="5997"/>
    <n v="3"/>
    <m/>
    <n v="4"/>
    <n v="0"/>
    <n v="70"/>
    <n v="6000"/>
    <s v="YES"/>
    <m/>
    <n v="0"/>
    <s v="4497440402946000YES"/>
    <n v="1913"/>
    <x v="106"/>
    <n v="4.9000000000000002E-2"/>
  </r>
  <r>
    <x v="1904"/>
    <s v="100 BIRR BACK"/>
    <n v="40039201"/>
    <s v="ORLOF 3"/>
    <s v="IZZAT"/>
    <x v="1"/>
    <n v="407"/>
    <n v="6000"/>
    <n v="6000"/>
    <n v="0"/>
    <m/>
    <n v="3"/>
    <n v="0"/>
    <n v="135"/>
    <n v="6000"/>
    <s v="YES"/>
    <m/>
    <n v="0"/>
    <s v="4497440533355997YES"/>
    <n v="1914"/>
    <x v="106"/>
    <n v="5.5861263965315988E-2"/>
  </r>
  <r>
    <x v="1905"/>
    <s v="100 BIRR BACK"/>
    <n v="40039201"/>
    <s v="ORLOF 3"/>
    <s v="IZZAT"/>
    <x v="1"/>
    <n v="408"/>
    <n v="5997"/>
    <n v="5997"/>
    <n v="3"/>
    <m/>
    <n v="3"/>
    <n v="0"/>
    <n v="389"/>
    <n v="6000"/>
    <s v="YES"/>
    <m/>
    <n v="0"/>
    <s v="449744063705997YES"/>
    <n v="1915"/>
    <x v="106"/>
    <n v="1.1672502918125729E-2"/>
  </r>
  <r>
    <x v="1906"/>
    <s v="100 BIRR BACK"/>
    <n v="40039201"/>
    <s v="ORLOF 3"/>
    <s v="CHAI CHEE KEONG"/>
    <x v="0"/>
    <n v="409"/>
    <n v="5998"/>
    <n v="5998"/>
    <n v="2"/>
    <m/>
    <n v="0"/>
    <n v="0"/>
    <n v="157"/>
    <n v="6000"/>
    <s v="YES"/>
    <m/>
    <n v="0"/>
    <s v="4497440701356000YES"/>
    <n v="1916"/>
    <x v="106"/>
    <n v="2.2499999999999999E-2"/>
  </r>
  <r>
    <x v="1907"/>
    <s v="100 BIRR BACK"/>
    <n v="40039201"/>
    <s v="ORLOF 3"/>
    <s v="CHAI CHEE KEONG"/>
    <x v="0"/>
    <n v="410"/>
    <n v="5996"/>
    <n v="5996"/>
    <n v="4"/>
    <m/>
    <n v="3"/>
    <n v="0"/>
    <n v="268"/>
    <n v="6000"/>
    <s v="YES"/>
    <m/>
    <n v="0"/>
    <s v="4497440833895997YES"/>
    <n v="1917"/>
    <x v="106"/>
    <n v="6.486576621644155E-2"/>
  </r>
  <r>
    <x v="1908"/>
    <s v="100 BIRR BACK"/>
    <n v="40039201"/>
    <s v="ORLOF 3"/>
    <s v="CHAI CHEE KEONG"/>
    <x v="0"/>
    <n v="411"/>
    <n v="5999"/>
    <n v="5999"/>
    <n v="1"/>
    <m/>
    <n v="2"/>
    <n v="0"/>
    <n v="174"/>
    <n v="6000"/>
    <s v="YES"/>
    <m/>
    <n v="0"/>
    <s v="4497740921575998YES"/>
    <n v="1918"/>
    <x v="107"/>
    <n v="2.6175391797265756E-2"/>
  </r>
  <r>
    <x v="1909"/>
    <s v="100 BIRR BACK"/>
    <n v="40039201"/>
    <s v="ORLOF 3"/>
    <s v="CHAI CHEE KEONG"/>
    <x v="0"/>
    <n v="412"/>
    <n v="5999"/>
    <n v="5999"/>
    <n v="1"/>
    <m/>
    <n v="4"/>
    <n v="0"/>
    <n v="80"/>
    <n v="6000"/>
    <s v="YES"/>
    <m/>
    <n v="0"/>
    <s v="4497741042685996YES"/>
    <n v="1919"/>
    <x v="107"/>
    <n v="4.4696464309539691E-2"/>
  </r>
  <r>
    <x v="1910"/>
    <s v="100 BIRR BACK"/>
    <n v="40039201"/>
    <s v="ORLOF 3"/>
    <s v="CHAI CHEE KEONG"/>
    <x v="0"/>
    <n v="413"/>
    <n v="5999"/>
    <n v="5999"/>
    <n v="1"/>
    <m/>
    <n v="1"/>
    <n v="0"/>
    <n v="156"/>
    <n v="6000"/>
    <s v="YES"/>
    <m/>
    <n v="0"/>
    <s v="4497741111745999YES"/>
    <n v="1920"/>
    <x v="107"/>
    <n v="2.9004834139023172E-2"/>
  </r>
  <r>
    <x v="1911"/>
    <s v="100 BIRR BACK"/>
    <n v="40039201"/>
    <s v="ORLOF 3"/>
    <s v="CHAI CHEE KEONG"/>
    <x v="0"/>
    <n v="414"/>
    <n v="5995"/>
    <n v="5995"/>
    <n v="5"/>
    <m/>
    <n v="1"/>
    <n v="0"/>
    <n v="194"/>
    <n v="6000"/>
    <s v="YES"/>
    <m/>
    <n v="0"/>
    <s v="449774121805999YES"/>
    <n v="1921"/>
    <x v="107"/>
    <n v="1.3335555925987664E-2"/>
  </r>
  <r>
    <x v="1912"/>
    <s v="100 BIRR BACK"/>
    <n v="40039201"/>
    <s v="ORLOF 3"/>
    <s v="CHAI CHEE KEONG"/>
    <x v="0"/>
    <n v="415"/>
    <n v="5996"/>
    <n v="5996"/>
    <n v="4"/>
    <m/>
    <n v="1"/>
    <n v="0"/>
    <n v="159"/>
    <n v="6000"/>
    <s v="YES"/>
    <m/>
    <n v="0"/>
    <s v="4497741311565999YES"/>
    <n v="1922"/>
    <x v="107"/>
    <n v="2.6004334055675947E-2"/>
  </r>
  <r>
    <x v="1913"/>
    <s v="100 BIRR BACK"/>
    <n v="40039201"/>
    <s v="ORLOF 3"/>
    <s v="CHAI CHEE KEONG"/>
    <x v="0"/>
    <n v="416"/>
    <n v="5999"/>
    <n v="5999"/>
    <n v="1"/>
    <m/>
    <n v="5"/>
    <n v="0"/>
    <n v="308"/>
    <n v="6000"/>
    <s v="YES"/>
    <m/>
    <n v="0"/>
    <s v="4497741451945995YES"/>
    <n v="1923"/>
    <x v="107"/>
    <n v="3.2360300250208508E-2"/>
  </r>
  <r>
    <x v="1914"/>
    <s v="100 BIRR BACK"/>
    <n v="40039201"/>
    <s v="ORLOF 3"/>
    <s v="CHAI CHEE KEONG"/>
    <x v="0"/>
    <n v="417"/>
    <n v="5978"/>
    <n v="5978"/>
    <n v="6"/>
    <m/>
    <n v="4"/>
    <n v="0"/>
    <n v="237"/>
    <n v="6000"/>
    <s v="NO"/>
    <n v="-16"/>
    <n v="0"/>
    <s v="4497741541595996YES"/>
    <n v="1924"/>
    <x v="107"/>
    <n v="2.6517678452301536E-2"/>
  </r>
  <r>
    <x v="1915"/>
    <s v="100 BIRR BACK"/>
    <n v="40039201"/>
    <s v="ORLOF 3"/>
    <s v="CHAI CHEE KEONG"/>
    <x v="0"/>
    <n v="418"/>
    <n v="5999"/>
    <n v="5999"/>
    <n v="1"/>
    <m/>
    <n v="1"/>
    <n v="0"/>
    <n v="337"/>
    <n v="6000"/>
    <s v="YES"/>
    <m/>
    <n v="0"/>
    <s v="4497741613085999YES"/>
    <n v="1925"/>
    <x v="107"/>
    <n v="5.1341890315052506E-2"/>
  </r>
  <r>
    <x v="1916"/>
    <s v="100 BIRR BACK"/>
    <n v="40039201"/>
    <s v="ORLOF 3"/>
    <s v="CHAI CHEE KEONG"/>
    <x v="0"/>
    <n v="419"/>
    <n v="5996"/>
    <n v="5996"/>
    <n v="4"/>
    <m/>
    <n v="6"/>
    <n v="0"/>
    <n v="-2070"/>
    <n v="5984"/>
    <s v="YES"/>
    <m/>
    <n v="-16"/>
    <s v="4497741762375978NO"/>
    <n v="1926"/>
    <x v="107"/>
    <n v="3.9645366343258617E-2"/>
  </r>
  <r>
    <x v="1917"/>
    <s v="100 BIRR BACK"/>
    <n v="40039201"/>
    <s v="ORLOF 3"/>
    <s v="Jamal"/>
    <x v="1"/>
    <n v="421"/>
    <n v="5987"/>
    <n v="5987"/>
    <n v="13"/>
    <m/>
    <n v="1"/>
    <n v="0"/>
    <n v="160"/>
    <n v="6000"/>
    <s v="YES"/>
    <m/>
    <n v="0"/>
    <s v="4497741813375999YES"/>
    <n v="1927"/>
    <x v="107"/>
    <n v="5.6176029338223035E-2"/>
  </r>
  <r>
    <x v="1918"/>
    <s v="100 BIRR BACK"/>
    <n v="40039201"/>
    <s v="ORLOF 3"/>
    <s v="Jamal"/>
    <x v="1"/>
    <n v="422"/>
    <n v="5997"/>
    <n v="5997"/>
    <n v="3"/>
    <m/>
    <n v="4"/>
    <n v="0"/>
    <n v="186"/>
    <n v="6000"/>
    <s v="YES"/>
    <m/>
    <n v="0"/>
    <s v="449774194-20705996YES"/>
    <n v="1928"/>
    <x v="107"/>
    <s v="-"/>
  </r>
  <r>
    <x v="1919"/>
    <s v="100 BIRR BACK"/>
    <n v="40039201"/>
    <s v="ORLOF 3"/>
    <s v="Jamal"/>
    <x v="1"/>
    <n v="423"/>
    <n v="5872"/>
    <n v="5872"/>
    <n v="128"/>
    <m/>
    <n v="13"/>
    <n v="0"/>
    <n v="340"/>
    <n v="6000"/>
    <s v="YES"/>
    <m/>
    <n v="0"/>
    <s v="44977421131605987YES"/>
    <n v="1929"/>
    <x v="107"/>
    <n v="2.6724569901453148E-2"/>
  </r>
  <r>
    <x v="1920"/>
    <s v="100 BIRR BACK"/>
    <n v="40039201"/>
    <s v="ORLOF 3"/>
    <s v="Jamal"/>
    <x v="1"/>
    <n v="424"/>
    <n v="5997"/>
    <n v="5997"/>
    <n v="3"/>
    <m/>
    <n v="3"/>
    <n v="0"/>
    <n v="76"/>
    <n v="6000"/>
    <s v="YES"/>
    <m/>
    <n v="0"/>
    <s v="4497742231865997YES"/>
    <n v="1930"/>
    <x v="107"/>
    <n v="3.1015507753876938E-2"/>
  </r>
  <r>
    <x v="1921"/>
    <s v="100 BIRR BACK"/>
    <n v="40039201"/>
    <s v="ORLOF 3"/>
    <s v="Jamal"/>
    <x v="1"/>
    <n v="425"/>
    <n v="5999"/>
    <n v="5999"/>
    <n v="1"/>
    <m/>
    <n v="128"/>
    <n v="0"/>
    <n v="79"/>
    <n v="6000"/>
    <s v="YES"/>
    <m/>
    <n v="0"/>
    <s v="449774231283405872YES"/>
    <n v="1931"/>
    <x v="107"/>
    <n v="5.790190735694823E-2"/>
  </r>
  <r>
    <x v="1922"/>
    <s v="100 BIRR BACK"/>
    <n v="40039201"/>
    <s v="ORLOF 3"/>
    <s v="Jamal"/>
    <x v="1"/>
    <n v="426"/>
    <n v="6000"/>
    <n v="6000"/>
    <m/>
    <m/>
    <n v="3"/>
    <n v="0"/>
    <n v="150"/>
    <n v="6000"/>
    <s v="YES"/>
    <m/>
    <n v="0"/>
    <s v="449774243765997YES"/>
    <n v="1932"/>
    <x v="107"/>
    <n v="1.2673003168250792E-2"/>
  </r>
  <r>
    <x v="1923"/>
    <s v="100 BIRR BACK"/>
    <n v="40039201"/>
    <s v="ORLOF 3"/>
    <s v="Jamal"/>
    <x v="1"/>
    <n v="427"/>
    <n v="6000"/>
    <n v="6000"/>
    <m/>
    <m/>
    <n v="1"/>
    <n v="0"/>
    <n v="119"/>
    <n v="6000"/>
    <s v="YES"/>
    <m/>
    <n v="0"/>
    <s v="449774251795999YES"/>
    <n v="1933"/>
    <x v="107"/>
    <n v="1.3168861476912819E-2"/>
  </r>
  <r>
    <x v="1924"/>
    <s v="100 BIRR BACK"/>
    <n v="40039201"/>
    <s v="ORLOF 3"/>
    <s v="Jamal"/>
    <x v="1"/>
    <n v="428"/>
    <n v="5998"/>
    <n v="5998"/>
    <n v="2"/>
    <m/>
    <n v="0"/>
    <n v="0"/>
    <n v="152"/>
    <n v="6000"/>
    <s v="YES"/>
    <m/>
    <n v="0"/>
    <s v="449774261506000YES"/>
    <n v="1934"/>
    <x v="107"/>
    <n v="2.5000000000000001E-2"/>
  </r>
  <r>
    <x v="1925"/>
    <s v="100 BIRR BACK"/>
    <n v="40039201"/>
    <s v="ORLOF 3"/>
    <s v="Jamal"/>
    <x v="1"/>
    <n v="429"/>
    <n v="5999"/>
    <n v="5999"/>
    <n v="1"/>
    <m/>
    <n v="0"/>
    <n v="0"/>
    <n v="115"/>
    <n v="6000"/>
    <s v="YES"/>
    <m/>
    <n v="0"/>
    <s v="449774271196000YES"/>
    <n v="1935"/>
    <x v="107"/>
    <n v="1.9833333333333335E-2"/>
  </r>
  <r>
    <x v="1926"/>
    <s v="100 BIRR BACK"/>
    <n v="40039201"/>
    <s v="ORLOF 3"/>
    <s v="Jamal"/>
    <x v="1"/>
    <n v="430"/>
    <n v="5999"/>
    <n v="5999"/>
    <n v="1"/>
    <m/>
    <n v="2"/>
    <n v="0"/>
    <n v="139"/>
    <n v="6000"/>
    <s v="YES"/>
    <m/>
    <n v="0"/>
    <s v="4497742821525998YES"/>
    <n v="1936"/>
    <x v="107"/>
    <n v="2.5341780593531177E-2"/>
  </r>
  <r>
    <x v="1927"/>
    <s v="100 BIRR BACK"/>
    <n v="40039201"/>
    <s v="ORLOF 3"/>
    <s v="Jamal"/>
    <x v="1"/>
    <n v="431"/>
    <n v="6000"/>
    <n v="6000"/>
    <m/>
    <m/>
    <n v="1"/>
    <n v="0"/>
    <n v="134"/>
    <n v="6000"/>
    <s v="YES"/>
    <m/>
    <n v="0"/>
    <s v="4497742911155999YES"/>
    <n v="1937"/>
    <x v="107"/>
    <n v="1.9169861643607268E-2"/>
  </r>
  <r>
    <x v="1928"/>
    <s v="100 BIRR BACK"/>
    <n v="40039201"/>
    <s v="ORLOF 3"/>
    <s v="Jamal"/>
    <x v="1"/>
    <n v="433"/>
    <n v="5999"/>
    <n v="5999"/>
    <n v="1"/>
    <m/>
    <n v="1"/>
    <n v="0"/>
    <n v="190"/>
    <n v="6000"/>
    <s v="YES"/>
    <m/>
    <n v="0"/>
    <s v="4497743011395999YES"/>
    <n v="1938"/>
    <x v="107"/>
    <n v="2.3170528421403568E-2"/>
  </r>
  <r>
    <x v="1929"/>
    <s v="100 BIRR BACK"/>
    <n v="40039201"/>
    <s v="ORLOF 3"/>
    <s v="Jamal"/>
    <x v="1"/>
    <n v="434"/>
    <n v="5993"/>
    <n v="5993"/>
    <n v="7"/>
    <m/>
    <n v="0"/>
    <n v="0"/>
    <n v="549"/>
    <n v="6000"/>
    <s v="YES"/>
    <m/>
    <n v="0"/>
    <s v="449774311346000YES"/>
    <n v="1939"/>
    <x v="107"/>
    <n v="2.2333333333333334E-2"/>
  </r>
  <r>
    <x v="1930"/>
    <s v="100 BIRR BACK"/>
    <n v="40039201"/>
    <s v="ORLOF 3"/>
    <s v="Jamal"/>
    <x v="1"/>
    <n v="435"/>
    <n v="5997"/>
    <n v="5997"/>
    <n v="3"/>
    <m/>
    <n v="1"/>
    <n v="0"/>
    <n v="252"/>
    <n v="6000"/>
    <s v="YES"/>
    <m/>
    <n v="0"/>
    <s v="4497743311905999YES"/>
    <n v="1940"/>
    <x v="107"/>
    <n v="3.1671945324220706E-2"/>
  </r>
  <r>
    <x v="1931"/>
    <s v="100 BIRR BACK"/>
    <n v="40039201"/>
    <s v="ORLOF 3"/>
    <s v="CHAI CHEE KEONG"/>
    <x v="0"/>
    <n v="436"/>
    <n v="5985"/>
    <n v="5985"/>
    <n v="15"/>
    <m/>
    <n v="7"/>
    <n v="0"/>
    <n v="184"/>
    <n v="6000"/>
    <s v="YES"/>
    <m/>
    <n v="0"/>
    <s v="4497743475495993YES"/>
    <n v="1941"/>
    <x v="107"/>
    <n v="9.1606874687134993E-2"/>
  </r>
  <r>
    <x v="1932"/>
    <s v="100 BIRR BACK"/>
    <n v="40039201"/>
    <s v="ORLOF 3"/>
    <s v="CHAI CHEE KEONG"/>
    <x v="0"/>
    <n v="437"/>
    <n v="5991"/>
    <n v="5991"/>
    <n v="9"/>
    <m/>
    <n v="3"/>
    <n v="0"/>
    <n v="158"/>
    <n v="6000"/>
    <s v="YES"/>
    <m/>
    <n v="0"/>
    <s v="4497743532525997YES"/>
    <n v="1942"/>
    <x v="107"/>
    <n v="4.2021010505252629E-2"/>
  </r>
  <r>
    <x v="1933"/>
    <s v="100 BIRR BACK"/>
    <n v="40039201"/>
    <s v="ORLOF 3"/>
    <s v="CHAI CHEE KEONG"/>
    <x v="0"/>
    <n v="438"/>
    <n v="5994"/>
    <n v="5994"/>
    <n v="6"/>
    <m/>
    <n v="15"/>
    <n v="0"/>
    <n v="166"/>
    <n v="6000"/>
    <s v="YES"/>
    <m/>
    <n v="0"/>
    <s v="44978436151845985YES"/>
    <n v="1943"/>
    <x v="108"/>
    <n v="3.0743525480367587E-2"/>
  </r>
  <r>
    <x v="1934"/>
    <s v="100 BIRR BACK"/>
    <n v="40039201"/>
    <s v="ORLOF 3"/>
    <s v="CHAI CHEE KEONG"/>
    <x v="0"/>
    <n v="439"/>
    <n v="6000"/>
    <n v="6000"/>
    <n v="0"/>
    <m/>
    <n v="9"/>
    <n v="0"/>
    <n v="119"/>
    <n v="6000"/>
    <s v="YES"/>
    <m/>
    <n v="0"/>
    <s v="4497843791585991YES"/>
    <n v="1944"/>
    <x v="108"/>
    <n v="2.6372892672341847E-2"/>
  </r>
  <r>
    <x v="1935"/>
    <s v="100 BIRR BACK"/>
    <n v="40039201"/>
    <s v="ORLOF 3"/>
    <s v="CHAI CHEE KEONG"/>
    <x v="0"/>
    <n v="440"/>
    <n v="5999"/>
    <n v="5999"/>
    <n v="1"/>
    <m/>
    <n v="6"/>
    <n v="0"/>
    <n v="597"/>
    <n v="6000"/>
    <s v="YES"/>
    <m/>
    <n v="0"/>
    <s v="4497843861665994YES"/>
    <n v="1945"/>
    <x v="108"/>
    <n v="2.7694361027694361E-2"/>
  </r>
  <r>
    <x v="1936"/>
    <s v="100 BIRR BACK"/>
    <n v="40039201"/>
    <s v="ORLOF 3"/>
    <s v="CHAI CHEE KEONG"/>
    <x v="0"/>
    <n v="441"/>
    <n v="6000"/>
    <n v="6000"/>
    <n v="0"/>
    <m/>
    <n v="0"/>
    <n v="0"/>
    <n v="1807"/>
    <n v="6000"/>
    <s v="YES"/>
    <m/>
    <n v="0"/>
    <s v="4497843901196000YES"/>
    <n v="1946"/>
    <x v="108"/>
    <n v="1.9833333333333335E-2"/>
  </r>
  <r>
    <x v="1937"/>
    <s v="100 BIRR BACK"/>
    <n v="40039201"/>
    <s v="ORLOF 3"/>
    <s v="Jamal"/>
    <x v="1"/>
    <n v="442"/>
    <n v="5997"/>
    <n v="5997"/>
    <n v="3"/>
    <m/>
    <n v="1"/>
    <n v="0"/>
    <n v="187"/>
    <n v="6000"/>
    <s v="YES"/>
    <m/>
    <n v="0"/>
    <s v="4497844015975999YES"/>
    <n v="1947"/>
    <x v="108"/>
    <n v="9.9516586097682949E-2"/>
  </r>
  <r>
    <x v="1938"/>
    <s v="100 BIRR BACK"/>
    <n v="40039201"/>
    <s v="ORLOF 3"/>
    <s v="Jamal"/>
    <x v="1"/>
    <n v="443"/>
    <n v="6000"/>
    <n v="6000"/>
    <n v="0"/>
    <m/>
    <n v="0"/>
    <n v="0"/>
    <n v="127"/>
    <n v="6000"/>
    <s v="YES"/>
    <m/>
    <n v="0"/>
    <s v="44978441018076000YES"/>
    <n v="1948"/>
    <x v="108"/>
    <n v="0.30116666666666669"/>
  </r>
  <r>
    <x v="1939"/>
    <s v="100 BIRR BACK"/>
    <n v="40039201"/>
    <s v="ORLOF 3"/>
    <s v="Jamal"/>
    <x v="1"/>
    <n v="444"/>
    <n v="5998"/>
    <n v="5998"/>
    <n v="2"/>
    <m/>
    <n v="3"/>
    <n v="0"/>
    <n v="186"/>
    <n v="6000"/>
    <s v="YES"/>
    <m/>
    <n v="0"/>
    <s v="4497844231875997YES"/>
    <n v="1949"/>
    <x v="108"/>
    <n v="3.1182257795564449E-2"/>
  </r>
  <r>
    <x v="1940"/>
    <s v="100 BIRR BACK"/>
    <n v="40039201"/>
    <s v="ORLOF 3"/>
    <s v="Jamal"/>
    <x v="1"/>
    <n v="445"/>
    <n v="5998"/>
    <n v="5998"/>
    <n v="2"/>
    <m/>
    <n v="0"/>
    <n v="0"/>
    <n v="90"/>
    <n v="6000"/>
    <s v="YES"/>
    <m/>
    <n v="0"/>
    <s v="4497844301276000YES"/>
    <n v="1950"/>
    <x v="108"/>
    <n v="2.1166666666666667E-2"/>
  </r>
  <r>
    <x v="1941"/>
    <s v="100 BIRR BACK"/>
    <n v="40039201"/>
    <s v="ORLOF 3"/>
    <s v="Jamal"/>
    <x v="1"/>
    <n v="446"/>
    <n v="5997"/>
    <n v="5997"/>
    <n v="3"/>
    <m/>
    <n v="2"/>
    <n v="0"/>
    <n v="146"/>
    <n v="6000"/>
    <s v="YES"/>
    <m/>
    <n v="0"/>
    <s v="4497844421865998YES"/>
    <n v="1951"/>
    <x v="108"/>
    <n v="3.1010336778926308E-2"/>
  </r>
  <r>
    <x v="1942"/>
    <s v="100 BIRR BACK"/>
    <n v="40039201"/>
    <s v="ORLOF 3"/>
    <s v="Jamal"/>
    <x v="1"/>
    <n v="447"/>
    <n v="5999"/>
    <n v="5999"/>
    <n v="1"/>
    <m/>
    <n v="2"/>
    <n v="0"/>
    <n v="103"/>
    <n v="6000"/>
    <s v="YES"/>
    <m/>
    <n v="0"/>
    <s v="449784452905998YES"/>
    <n v="1952"/>
    <x v="108"/>
    <n v="1.5005001667222408E-2"/>
  </r>
  <r>
    <x v="1943"/>
    <s v="100 BIRR BACK"/>
    <n v="40039201"/>
    <s v="ORLOF 3"/>
    <s v="Jamal"/>
    <x v="1"/>
    <n v="448"/>
    <n v="5995"/>
    <n v="5995"/>
    <n v="5"/>
    <m/>
    <n v="3"/>
    <n v="0"/>
    <n v="131"/>
    <n v="6000"/>
    <s v="YES"/>
    <m/>
    <n v="0"/>
    <s v="4497844631465997YES"/>
    <n v="1953"/>
    <x v="108"/>
    <n v="2.434550608637652E-2"/>
  </r>
  <r>
    <x v="1944"/>
    <s v="100 BIRR BACK"/>
    <n v="40039201"/>
    <s v="ORLOF 3"/>
    <s v="Jamal"/>
    <x v="1"/>
    <n v="449"/>
    <n v="6000"/>
    <n v="6000"/>
    <n v="0"/>
    <m/>
    <n v="1"/>
    <n v="0"/>
    <n v="170"/>
    <n v="6000"/>
    <s v="YES"/>
    <m/>
    <n v="0"/>
    <s v="4497844711035999YES"/>
    <n v="1954"/>
    <x v="108"/>
    <n v="1.7169528254709118E-2"/>
  </r>
  <r>
    <x v="1945"/>
    <s v="100 BIRR BACK"/>
    <n v="40039201"/>
    <s v="ORLOF 3"/>
    <s v="Jamal"/>
    <x v="1"/>
    <n v="450"/>
    <n v="6000"/>
    <n v="6000"/>
    <m/>
    <m/>
    <n v="5"/>
    <n v="0"/>
    <n v="110"/>
    <n v="6000"/>
    <s v="YES"/>
    <m/>
    <n v="0"/>
    <s v="4497844851315995YES"/>
    <n v="1955"/>
    <x v="108"/>
    <n v="2.1851542952460383E-2"/>
  </r>
  <r>
    <x v="1946"/>
    <s v="100 BIRR BACK"/>
    <n v="40039201"/>
    <s v="ORLOF 3"/>
    <s v="Jamal"/>
    <x v="1"/>
    <n v="451"/>
    <n v="6000"/>
    <n v="6000"/>
    <m/>
    <m/>
    <n v="0"/>
    <n v="0"/>
    <n v="1450"/>
    <n v="6000"/>
    <s v="YES"/>
    <m/>
    <n v="0"/>
    <s v="4497844901706000YES"/>
    <n v="1956"/>
    <x v="108"/>
    <n v="2.8333333333333332E-2"/>
  </r>
  <r>
    <x v="1947"/>
    <s v="100 BIRR BACK"/>
    <n v="40039201"/>
    <s v="ORLOF 3"/>
    <s v="Jamal"/>
    <x v="1"/>
    <n v="452"/>
    <n v="5999"/>
    <n v="5999"/>
    <n v="1"/>
    <m/>
    <n v="0"/>
    <n v="0"/>
    <n v="325"/>
    <n v="6000"/>
    <s v="YES"/>
    <m/>
    <n v="0"/>
    <s v="449784501106000YES"/>
    <n v="1957"/>
    <x v="108"/>
    <n v="1.8333333333333333E-2"/>
  </r>
  <r>
    <x v="1948"/>
    <s v="100 BIRR BACK"/>
    <n v="40039201"/>
    <s v="ORLOF 3"/>
    <s v="Jamal"/>
    <x v="1"/>
    <n v="453"/>
    <n v="6000"/>
    <n v="6000"/>
    <m/>
    <m/>
    <n v="0"/>
    <n v="0"/>
    <n v="122"/>
    <n v="6000"/>
    <s v="YES"/>
    <m/>
    <n v="0"/>
    <s v="4497845114506000YES"/>
    <n v="1958"/>
    <x v="108"/>
    <n v="0.24166666666666667"/>
  </r>
  <r>
    <x v="1949"/>
    <s v="100 BIRR BACK"/>
    <n v="40039201"/>
    <s v="ORLOF 3"/>
    <s v="Jamal"/>
    <x v="1"/>
    <n v="432"/>
    <n v="5999"/>
    <n v="5999"/>
    <n v="1"/>
    <m/>
    <n v="1"/>
    <n v="0"/>
    <n v="719"/>
    <n v="6000"/>
    <s v="YES"/>
    <m/>
    <n v="0"/>
    <s v="4497845213255999YES"/>
    <n v="1959"/>
    <x v="108"/>
    <n v="5.4175695949324885E-2"/>
  </r>
  <r>
    <x v="1950"/>
    <s v="100 BIRR BACK"/>
    <n v="40039201"/>
    <s v="ORLOF 3"/>
    <s v="Chai C.K"/>
    <x v="0"/>
    <n v="420"/>
    <n v="5927"/>
    <n v="5927"/>
    <n v="27"/>
    <m/>
    <n v="0"/>
    <n v="0"/>
    <n v="4723"/>
    <n v="6000"/>
    <s v="NO"/>
    <s v="continue from orlof 2."/>
    <n v="0"/>
    <s v="449784531226000YES"/>
    <n v="1960"/>
    <x v="108"/>
    <n v="2.0333333333333332E-2"/>
  </r>
  <r>
    <x v="1951"/>
    <s v="100 BIRR BACK"/>
    <n v="40039201"/>
    <s v="ORLOF 3"/>
    <s v="Chai C.K"/>
    <x v="0"/>
    <n v="454"/>
    <n v="5995"/>
    <n v="5995"/>
    <n v="5"/>
    <m/>
    <n v="1"/>
    <n v="0"/>
    <n v="53"/>
    <n v="6000"/>
    <s v="YES"/>
    <m/>
    <n v="0"/>
    <s v="4497843217195999YES"/>
    <n v="1961"/>
    <x v="108"/>
    <n v="0.11985330888481413"/>
  </r>
  <r>
    <x v="1952"/>
    <s v="100 BIRR BACK"/>
    <n v="40039201"/>
    <s v="ORLOF 3"/>
    <s v="Chai C.K"/>
    <x v="0"/>
    <n v="455"/>
    <n v="5995"/>
    <n v="5995"/>
    <n v="5"/>
    <m/>
    <n v="27"/>
    <n v="0"/>
    <n v="119"/>
    <n v="5954"/>
    <s v="YES"/>
    <m/>
    <n v="-46"/>
    <s v="449794202747235927NO"/>
    <n v="1962"/>
    <x v="109"/>
    <n v="0.79686181879534335"/>
  </r>
  <r>
    <x v="1953"/>
    <s v="100 BIRR BACK"/>
    <n v="40039201"/>
    <s v="ORLOF 3"/>
    <s v="Chai C.K"/>
    <x v="0"/>
    <n v="456"/>
    <n v="5999"/>
    <n v="5999"/>
    <n v="1"/>
    <m/>
    <n v="5"/>
    <n v="0"/>
    <n v="70"/>
    <n v="6000"/>
    <s v="YES"/>
    <m/>
    <n v="0"/>
    <s v="449794545535995YES"/>
    <n v="1963"/>
    <x v="109"/>
    <n v="8.8407005838198501E-3"/>
  </r>
  <r>
    <x v="1954"/>
    <s v="100 BIRR BACK"/>
    <n v="40039201"/>
    <s v="ORLOF 3"/>
    <s v="Chai C.K"/>
    <x v="0"/>
    <n v="457"/>
    <n v="6000"/>
    <n v="6000"/>
    <n v="0"/>
    <m/>
    <n v="5"/>
    <n v="0"/>
    <n v="179"/>
    <n v="6000"/>
    <s v="YES"/>
    <m/>
    <n v="0"/>
    <s v="4497945551195995YES"/>
    <n v="1964"/>
    <x v="109"/>
    <n v="1.9849874895746456E-2"/>
  </r>
  <r>
    <x v="1955"/>
    <s v="100 BIRR BACK"/>
    <n v="40039201"/>
    <s v="ORLOF 3"/>
    <s v="Chai C.K"/>
    <x v="0"/>
    <n v="458"/>
    <n v="5991"/>
    <n v="5991"/>
    <n v="9"/>
    <m/>
    <n v="1"/>
    <n v="0"/>
    <n v="137"/>
    <n v="6000"/>
    <s v="YES"/>
    <m/>
    <n v="0"/>
    <s v="449794561705999YES"/>
    <n v="1965"/>
    <x v="109"/>
    <n v="1.1668611435239206E-2"/>
  </r>
  <r>
    <x v="1956"/>
    <s v="100 BIRR BACK"/>
    <n v="40039201"/>
    <s v="ORLOF 3"/>
    <s v="Chai C.K"/>
    <x v="0"/>
    <n v="459"/>
    <n v="5999"/>
    <n v="5999"/>
    <n v="1"/>
    <m/>
    <n v="0"/>
    <n v="0"/>
    <n v="81"/>
    <n v="6000"/>
    <s v="YES"/>
    <m/>
    <n v="0"/>
    <s v="4497945701796000YES"/>
    <n v="1966"/>
    <x v="109"/>
    <n v="2.9833333333333333E-2"/>
  </r>
  <r>
    <x v="1957"/>
    <s v="100 BIRR BACK"/>
    <n v="40039201"/>
    <s v="ORLOF 3"/>
    <s v="Chai C.K"/>
    <x v="0"/>
    <n v="460"/>
    <n v="5999"/>
    <n v="5999"/>
    <n v="1"/>
    <m/>
    <n v="9"/>
    <n v="0"/>
    <n v="178"/>
    <n v="6000"/>
    <s v="YES"/>
    <m/>
    <n v="0"/>
    <s v="4497945891375991YES"/>
    <n v="1967"/>
    <x v="109"/>
    <n v="2.2867634785511601E-2"/>
  </r>
  <r>
    <x v="1958"/>
    <s v="100 BIRR BACK"/>
    <n v="40039201"/>
    <s v="ORLOF 3"/>
    <s v="Chai C.K"/>
    <x v="0"/>
    <n v="461"/>
    <n v="5996"/>
    <n v="5996"/>
    <n v="4"/>
    <m/>
    <n v="1"/>
    <n v="0"/>
    <n v="122"/>
    <n v="6000"/>
    <s v="YES"/>
    <m/>
    <n v="0"/>
    <s v="449794591815999YES"/>
    <n v="1968"/>
    <x v="109"/>
    <n v="1.3502250375062511E-2"/>
  </r>
  <r>
    <x v="1959"/>
    <s v="100 BIRR BACK"/>
    <n v="40039201"/>
    <s v="ORLOF 3"/>
    <s v="Chai C.K"/>
    <x v="0"/>
    <n v="462"/>
    <n v="5999"/>
    <n v="5999"/>
    <n v="1"/>
    <m/>
    <n v="1"/>
    <n v="0"/>
    <n v="115"/>
    <n v="6000"/>
    <s v="YES"/>
    <m/>
    <n v="0"/>
    <s v="4497946011785999YES"/>
    <n v="1969"/>
    <x v="109"/>
    <n v="2.9671611935322553E-2"/>
  </r>
  <r>
    <x v="1960"/>
    <s v="100 BIRR BACK"/>
    <n v="40039201"/>
    <s v="ORLOF 3"/>
    <s v="Chai C.K"/>
    <x v="0"/>
    <n v="463"/>
    <n v="6000"/>
    <n v="6000"/>
    <n v="0"/>
    <m/>
    <n v="4"/>
    <n v="0"/>
    <n v="121"/>
    <n v="6000"/>
    <s v="YES"/>
    <m/>
    <n v="0"/>
    <s v="4497946141225996YES"/>
    <n v="1970"/>
    <x v="109"/>
    <n v="2.0346897931954638E-2"/>
  </r>
  <r>
    <x v="1961"/>
    <s v="100 BIRR BACK"/>
    <n v="40039201"/>
    <s v="ORLOF 3"/>
    <s v="Chai C.K"/>
    <x v="0"/>
    <n v="464"/>
    <n v="5997"/>
    <n v="5997"/>
    <n v="3"/>
    <m/>
    <n v="1"/>
    <n v="0"/>
    <n v="117"/>
    <n v="6000"/>
    <s v="YES"/>
    <m/>
    <n v="0"/>
    <s v="4497946211155999YES"/>
    <n v="1971"/>
    <x v="109"/>
    <n v="1.9169861643607268E-2"/>
  </r>
  <r>
    <x v="1962"/>
    <s v="100 BIRR BACK"/>
    <n v="40039201"/>
    <s v="ORLOF 3"/>
    <s v="Chai C.K"/>
    <x v="0"/>
    <n v="465"/>
    <n v="5998"/>
    <n v="5998"/>
    <n v="2"/>
    <m/>
    <n v="0"/>
    <n v="0"/>
    <n v="197"/>
    <n v="6000"/>
    <s v="YES"/>
    <m/>
    <n v="0"/>
    <s v="4497946301216000YES"/>
    <n v="1972"/>
    <x v="109"/>
    <n v="2.0166666666666666E-2"/>
  </r>
  <r>
    <x v="1963"/>
    <s v="100 BIRR BACK"/>
    <n v="40039201"/>
    <s v="ORLOF 3"/>
    <s v="Jamal"/>
    <x v="1"/>
    <n v="466"/>
    <n v="6000"/>
    <n v="6000"/>
    <m/>
    <m/>
    <n v="3"/>
    <n v="0"/>
    <n v="86"/>
    <n v="6000"/>
    <s v="YES"/>
    <m/>
    <n v="0"/>
    <s v="4497946431175997YES"/>
    <n v="1973"/>
    <x v="109"/>
    <n v="1.950975487743872E-2"/>
  </r>
  <r>
    <x v="1964"/>
    <s v="100 BIRR BACK"/>
    <n v="40039201"/>
    <s v="ORLOF 3"/>
    <s v="Jamal"/>
    <x v="1"/>
    <n v="467"/>
    <n v="5999"/>
    <n v="0"/>
    <n v="1"/>
    <m/>
    <n v="2"/>
    <n v="0"/>
    <n v="75"/>
    <n v="6000"/>
    <s v="YES"/>
    <s v="mc count not equal 6000"/>
    <n v="0"/>
    <s v="4497946521975998YES"/>
    <n v="1974"/>
    <x v="109"/>
    <n v="3.284428142714238E-2"/>
  </r>
  <r>
    <x v="1965"/>
    <s v="100 BIRR BACK"/>
    <n v="40039201"/>
    <s v="ORLOF 3"/>
    <s v="Jamal"/>
    <x v="1"/>
    <n v="468"/>
    <n v="5997"/>
    <n v="5997"/>
    <n v="3"/>
    <m/>
    <n v="0"/>
    <n v="0"/>
    <n v="-161"/>
    <n v="6000"/>
    <s v="YES"/>
    <m/>
    <n v="0"/>
    <s v="44979466866000YES"/>
    <n v="1975"/>
    <x v="109"/>
    <n v="1.4333333333333333E-2"/>
  </r>
  <r>
    <x v="1966"/>
    <s v="100 BIRR BACK"/>
    <n v="40039201"/>
    <s v="ORLOF 3"/>
    <s v="Jamal"/>
    <x v="1"/>
    <n v="469"/>
    <n v="6000"/>
    <n v="6000"/>
    <m/>
    <m/>
    <n v="1"/>
    <n v="0"/>
    <n v="410"/>
    <n v="6000"/>
    <s v="YES"/>
    <m/>
    <n v="0"/>
    <s v="449794671755999YES"/>
    <n v="1976"/>
    <x v="109"/>
    <n v="1.2502083680613436E-2"/>
  </r>
  <r>
    <x v="1967"/>
    <s v="100 BIRR BACK"/>
    <n v="40039201"/>
    <s v="ORLOF 3"/>
    <s v="Jamal"/>
    <x v="1"/>
    <n v="470"/>
    <n v="6000"/>
    <n v="6000"/>
    <m/>
    <m/>
    <n v="3"/>
    <n v="0"/>
    <n v="121"/>
    <n v="6000"/>
    <s v="YES"/>
    <m/>
    <n v="0"/>
    <s v="449794683-1615997YES"/>
    <n v="1977"/>
    <x v="109"/>
    <s v="-"/>
  </r>
  <r>
    <x v="1968"/>
    <s v="100 BIRR BACK"/>
    <n v="40039201"/>
    <s v="ORLOF 3"/>
    <s v="Jamal"/>
    <x v="1"/>
    <n v="471"/>
    <n v="6000"/>
    <n v="6000"/>
    <m/>
    <m/>
    <n v="0"/>
    <n v="0"/>
    <n v="234"/>
    <n v="6000"/>
    <s v="YES"/>
    <m/>
    <n v="0"/>
    <s v="449794694106000YES"/>
    <n v="1978"/>
    <x v="109"/>
    <n v="6.8333333333333329E-2"/>
  </r>
  <r>
    <x v="1969"/>
    <s v="100 BIRR BACK"/>
    <n v="40039201"/>
    <s v="ORLOF 3"/>
    <s v="Jamal"/>
    <x v="1"/>
    <n v="472"/>
    <n v="6000"/>
    <n v="6000"/>
    <m/>
    <m/>
    <n v="0"/>
    <n v="0"/>
    <n v="232"/>
    <n v="6000"/>
    <s v="YES"/>
    <m/>
    <n v="0"/>
    <s v="449794701216000YES"/>
    <n v="1979"/>
    <x v="109"/>
    <n v="2.0166666666666666E-2"/>
  </r>
  <r>
    <x v="1970"/>
    <s v="100 BIRR BACK"/>
    <n v="40039201"/>
    <s v="ORLOF 3"/>
    <s v="Jamal"/>
    <x v="1"/>
    <n v="473"/>
    <n v="5997"/>
    <n v="5997"/>
    <n v="3"/>
    <m/>
    <n v="0"/>
    <n v="0"/>
    <n v="118"/>
    <n v="6000"/>
    <s v="YES"/>
    <m/>
    <n v="0"/>
    <s v="449794712346000YES"/>
    <n v="1980"/>
    <x v="109"/>
    <n v="3.9E-2"/>
  </r>
  <r>
    <x v="1971"/>
    <s v="100 BIRR BACK"/>
    <n v="40039201"/>
    <s v="ORLOF 3"/>
    <s v="Jamal"/>
    <x v="1"/>
    <n v="474"/>
    <n v="6000"/>
    <n v="6000"/>
    <n v="0"/>
    <m/>
    <n v="0"/>
    <n v="0"/>
    <n v="127"/>
    <n v="6000"/>
    <s v="YES"/>
    <m/>
    <n v="0"/>
    <s v="449794722326000YES"/>
    <n v="1981"/>
    <x v="109"/>
    <n v="3.8666666666666669E-2"/>
  </r>
  <r>
    <x v="1972"/>
    <s v="100 BIRR BACK"/>
    <n v="40039201"/>
    <s v="ORLOF 3"/>
    <s v="Jamal"/>
    <x v="1"/>
    <n v="475"/>
    <n v="5998"/>
    <n v="5998"/>
    <n v="2"/>
    <m/>
    <n v="3"/>
    <n v="0"/>
    <n v="132"/>
    <n v="6000"/>
    <s v="YES"/>
    <m/>
    <n v="0"/>
    <s v="4497947331185997YES"/>
    <n v="1982"/>
    <x v="109"/>
    <n v="1.9676504919126231E-2"/>
  </r>
  <r>
    <x v="1973"/>
    <s v="100 BIRR BACK"/>
    <n v="40039201"/>
    <s v="ORLOF 3"/>
    <s v="Jamal"/>
    <x v="1"/>
    <n v="476"/>
    <n v="6000"/>
    <n v="6000"/>
    <m/>
    <m/>
    <n v="0"/>
    <n v="0"/>
    <n v="119"/>
    <n v="6000"/>
    <s v="YES"/>
    <m/>
    <n v="0"/>
    <s v="4497947401276000YES"/>
    <n v="1983"/>
    <x v="109"/>
    <n v="2.1166666666666667E-2"/>
  </r>
  <r>
    <x v="1974"/>
    <s v="100 BIRR BACK"/>
    <n v="40039201"/>
    <s v="ORLOF 3"/>
    <s v="Chai C.K"/>
    <x v="0"/>
    <n v="477"/>
    <n v="6000"/>
    <n v="6000"/>
    <n v="0"/>
    <m/>
    <n v="2"/>
    <n v="0"/>
    <n v="158"/>
    <n v="6000"/>
    <s v="YES"/>
    <m/>
    <n v="0"/>
    <s v="4497947521325998YES"/>
    <n v="1984"/>
    <x v="109"/>
    <n v="2.2007335778592863E-2"/>
  </r>
  <r>
    <x v="1975"/>
    <s v="100 BIRR BACK"/>
    <n v="40039201"/>
    <s v="ORLOF 3"/>
    <s v="Chai C.K"/>
    <x v="0"/>
    <n v="478"/>
    <n v="6000"/>
    <n v="6000"/>
    <n v="0"/>
    <m/>
    <n v="0"/>
    <n v="0"/>
    <n v="122"/>
    <n v="6000"/>
    <s v="YES"/>
    <m/>
    <n v="0"/>
    <s v="449794761196000YES"/>
    <n v="1985"/>
    <x v="109"/>
    <n v="1.9833333333333335E-2"/>
  </r>
  <r>
    <x v="1976"/>
    <s v="100 BIRR BACK"/>
    <n v="40039201"/>
    <s v="ORLOF 3"/>
    <s v="Chai C.K"/>
    <x v="0"/>
    <n v="479"/>
    <n v="5995"/>
    <n v="5995"/>
    <n v="5"/>
    <m/>
    <n v="0"/>
    <n v="0"/>
    <n v="108"/>
    <n v="6000"/>
    <s v="YES"/>
    <m/>
    <n v="0"/>
    <s v="4498047701586000YES"/>
    <n v="1986"/>
    <x v="110"/>
    <n v="2.6333333333333334E-2"/>
  </r>
  <r>
    <x v="1977"/>
    <s v="100 BIRR BACK"/>
    <n v="40039201"/>
    <s v="ORLOF 3"/>
    <s v="Chai C.K"/>
    <x v="0"/>
    <n v="480"/>
    <n v="6000"/>
    <n v="6000"/>
    <n v="0"/>
    <m/>
    <n v="0"/>
    <n v="0"/>
    <n v="208"/>
    <n v="6000"/>
    <s v="YES"/>
    <m/>
    <n v="0"/>
    <s v="4498047801226000YES"/>
    <n v="1987"/>
    <x v="110"/>
    <n v="2.0333333333333332E-2"/>
  </r>
  <r>
    <x v="1978"/>
    <s v="100 BIRR BACK"/>
    <n v="40039201"/>
    <s v="ORLOF 3"/>
    <s v="Chai C.K"/>
    <x v="0"/>
    <n v="481"/>
    <n v="5998"/>
    <n v="5998"/>
    <n v="2"/>
    <m/>
    <n v="5"/>
    <n v="0"/>
    <n v="264"/>
    <n v="6000"/>
    <s v="YES"/>
    <m/>
    <n v="0"/>
    <s v="4498047951085995YES"/>
    <n v="1988"/>
    <x v="110"/>
    <n v="1.8015012510425355E-2"/>
  </r>
  <r>
    <x v="1979"/>
    <s v="100 BIRR BACK"/>
    <n v="40039201"/>
    <s v="ORLOF 3"/>
    <s v="Chai C.K"/>
    <x v="0"/>
    <n v="482"/>
    <n v="5996"/>
    <n v="5996"/>
    <n v="4"/>
    <m/>
    <n v="0"/>
    <n v="0"/>
    <n v="221"/>
    <n v="6000"/>
    <s v="YES"/>
    <m/>
    <n v="0"/>
    <s v="4498048002086000YES"/>
    <n v="1989"/>
    <x v="110"/>
    <n v="3.4666666666666665E-2"/>
  </r>
  <r>
    <x v="1980"/>
    <s v="100 BIRR BACK"/>
    <n v="40039201"/>
    <s v="ORLOF 3"/>
    <s v="Chai C.K"/>
    <x v="0"/>
    <n v="483"/>
    <n v="5997"/>
    <n v="5997"/>
    <n v="3"/>
    <m/>
    <n v="2"/>
    <n v="0"/>
    <n v="134"/>
    <n v="6000"/>
    <s v="YES"/>
    <m/>
    <n v="0"/>
    <s v="4498048122645998YES"/>
    <n v="1990"/>
    <x v="110"/>
    <n v="4.4014671557185726E-2"/>
  </r>
  <r>
    <x v="1981"/>
    <s v="100 BIRR BACK"/>
    <n v="40039201"/>
    <s v="ORLOF 3"/>
    <s v="Chai C.K"/>
    <x v="0"/>
    <n v="484"/>
    <n v="5998"/>
    <n v="5998"/>
    <n v="2"/>
    <m/>
    <n v="4"/>
    <n v="0"/>
    <n v="125"/>
    <n v="6000"/>
    <s v="YES"/>
    <m/>
    <n v="0"/>
    <s v="4498048242215996YES"/>
    <n v="1991"/>
    <x v="110"/>
    <n v="3.6857905270180118E-2"/>
  </r>
  <r>
    <x v="1982"/>
    <s v="100 BIRR BACK"/>
    <n v="40039201"/>
    <s v="ORLOF 3"/>
    <s v="Chai C.K"/>
    <x v="0"/>
    <n v="485"/>
    <n v="6000"/>
    <n v="6000"/>
    <n v="0"/>
    <m/>
    <n v="3"/>
    <n v="0"/>
    <n v="190"/>
    <n v="6000"/>
    <s v="YES"/>
    <m/>
    <n v="0"/>
    <s v="4498048331345997YES"/>
    <n v="1992"/>
    <x v="110"/>
    <n v="2.2344505586126398E-2"/>
  </r>
  <r>
    <x v="1983"/>
    <s v="100 BIRR BACK"/>
    <n v="40039201"/>
    <s v="ORLOF 3"/>
    <s v="Chai C.K"/>
    <x v="0"/>
    <n v="486"/>
    <n v="6000"/>
    <n v="6000"/>
    <n v="0"/>
    <m/>
    <n v="2"/>
    <n v="0"/>
    <n v="225"/>
    <n v="6000"/>
    <s v="YES"/>
    <m/>
    <n v="0"/>
    <s v="4498048421255998YES"/>
    <n v="1993"/>
    <x v="110"/>
    <n v="2.0840280093364454E-2"/>
  </r>
  <r>
    <x v="1984"/>
    <s v="100 BIRR BACK"/>
    <n v="40039201"/>
    <s v="ORLOF 3"/>
    <s v="Chai C.K"/>
    <x v="0"/>
    <n v="487"/>
    <n v="5995"/>
    <n v="5995"/>
    <n v="5"/>
    <m/>
    <n v="0"/>
    <n v="0"/>
    <n v="282"/>
    <n v="6000"/>
    <s v="YES"/>
    <m/>
    <n v="0"/>
    <s v="4498048501906000YES"/>
    <n v="1994"/>
    <x v="110"/>
    <n v="3.1666666666666669E-2"/>
  </r>
  <r>
    <x v="1985"/>
    <s v="100 BIRR BACK"/>
    <n v="40039201"/>
    <s v="ORLOF 3"/>
    <s v="Chai C.K"/>
    <x v="0"/>
    <n v="488"/>
    <n v="5999"/>
    <n v="5999"/>
    <n v="1"/>
    <m/>
    <n v="0"/>
    <n v="0"/>
    <n v="219"/>
    <n v="6000"/>
    <s v="YES"/>
    <m/>
    <n v="0"/>
    <s v="4498048602256000YES"/>
    <n v="1995"/>
    <x v="110"/>
    <n v="3.7499999999999999E-2"/>
  </r>
  <r>
    <x v="1986"/>
    <s v="100 BIRR BACK"/>
    <n v="40039201"/>
    <s v="ORLOF 3"/>
    <s v="Chai C.K"/>
    <x v="0"/>
    <n v="489"/>
    <n v="5999"/>
    <n v="5999"/>
    <n v="1"/>
    <m/>
    <n v="5"/>
    <n v="0"/>
    <n v="134"/>
    <n v="6000"/>
    <s v="YES"/>
    <m/>
    <n v="0"/>
    <s v="4498048752825995YES"/>
    <n v="1996"/>
    <x v="110"/>
    <n v="4.7039199332777316E-2"/>
  </r>
  <r>
    <x v="1987"/>
    <s v="100 BIRR BACK"/>
    <n v="40039201"/>
    <s v="ORLOF 3"/>
    <s v="Chai C.K"/>
    <x v="0"/>
    <n v="490"/>
    <n v="5991"/>
    <n v="5991"/>
    <n v="8"/>
    <m/>
    <n v="1"/>
    <n v="0"/>
    <n v="172"/>
    <n v="6000"/>
    <s v="NO"/>
    <m/>
    <n v="0"/>
    <s v="4498048812195999YES"/>
    <n v="1997"/>
    <x v="110"/>
    <n v="3.6506084347391235E-2"/>
  </r>
  <r>
    <x v="1988"/>
    <s v="100 BIRR BACK"/>
    <n v="40039201"/>
    <s v="ORLOF 3"/>
    <s v="Chai C.K"/>
    <x v="0"/>
    <n v="491"/>
    <n v="5995"/>
    <n v="5995"/>
    <n v="6"/>
    <m/>
    <n v="1"/>
    <n v="0"/>
    <n v="253"/>
    <n v="6000"/>
    <s v="NO"/>
    <s v="MC COUNT NOT EQUAL 6000"/>
    <n v="0"/>
    <s v="4498048911345999YES"/>
    <n v="1998"/>
    <x v="110"/>
    <n v="2.2337056176029338E-2"/>
  </r>
  <r>
    <x v="1989"/>
    <s v="100 BIRR BACK"/>
    <n v="40039201"/>
    <s v="ORLOF 3"/>
    <s v="Jamal"/>
    <x v="1"/>
    <n v="492"/>
    <n v="6000"/>
    <n v="6000"/>
    <n v="0"/>
    <m/>
    <n v="8"/>
    <n v="0"/>
    <n v="233"/>
    <n v="5999"/>
    <s v="YES"/>
    <m/>
    <n v="-1"/>
    <s v="4498049081725991NO"/>
    <n v="1999"/>
    <x v="110"/>
    <n v="2.8709731263562011E-2"/>
  </r>
  <r>
    <x v="1990"/>
    <s v="100 BIRR BACK"/>
    <n v="40039201"/>
    <s v="ORLOF 3"/>
    <s v="Jamal"/>
    <x v="1"/>
    <n v="493"/>
    <n v="5999"/>
    <n v="5999"/>
    <n v="1"/>
    <m/>
    <n v="6"/>
    <n v="0"/>
    <n v="112"/>
    <n v="6001"/>
    <s v="YES"/>
    <m/>
    <n v="1"/>
    <s v="4498049162535995NO"/>
    <n v="2000"/>
    <x v="110"/>
    <n v="4.2201834862385323E-2"/>
  </r>
  <r>
    <x v="1991"/>
    <s v="100 BIRR BACK"/>
    <n v="40039201"/>
    <s v="ORLOF 3"/>
    <s v="Jamal"/>
    <x v="1"/>
    <n v="494"/>
    <n v="5997"/>
    <n v="5997"/>
    <n v="3"/>
    <m/>
    <n v="0"/>
    <n v="0"/>
    <n v="62"/>
    <n v="6000"/>
    <s v="YES"/>
    <m/>
    <n v="0"/>
    <s v="4498049202336000YES"/>
    <n v="2001"/>
    <x v="110"/>
    <n v="3.8833333333333331E-2"/>
  </r>
  <r>
    <x v="1992"/>
    <s v="100 BIRR BACK"/>
    <n v="40039201"/>
    <s v="ORLOF 3"/>
    <s v="Jamal"/>
    <x v="1"/>
    <n v="495"/>
    <n v="5997"/>
    <n v="5997"/>
    <n v="3"/>
    <m/>
    <n v="1"/>
    <n v="0"/>
    <n v="73"/>
    <n v="6000"/>
    <s v="YES"/>
    <m/>
    <n v="0"/>
    <s v="4498049311125999YES"/>
    <n v="2002"/>
    <x v="110"/>
    <n v="1.8669778296382729E-2"/>
  </r>
  <r>
    <x v="1993"/>
    <s v="100 BIRR BACK"/>
    <n v="40039201"/>
    <s v="ORLOF 3"/>
    <s v="Jamal"/>
    <x v="1"/>
    <n v="496"/>
    <n v="5997"/>
    <n v="5997"/>
    <n v="3"/>
    <m/>
    <n v="3"/>
    <n v="0"/>
    <n v="87"/>
    <n v="6000"/>
    <s v="YES"/>
    <m/>
    <n v="0"/>
    <s v="449804943625997YES"/>
    <n v="2003"/>
    <x v="110"/>
    <n v="1.0338502584625646E-2"/>
  </r>
  <r>
    <x v="1994"/>
    <s v="100 BIRR BACK"/>
    <n v="40039201"/>
    <s v="ORLOF 3"/>
    <s v="Jamal"/>
    <x v="1"/>
    <n v="497"/>
    <n v="5999"/>
    <n v="5999"/>
    <n v="1"/>
    <m/>
    <n v="3"/>
    <n v="0"/>
    <n v="71"/>
    <n v="6000"/>
    <s v="YES"/>
    <m/>
    <n v="0"/>
    <s v="449804953735997YES"/>
    <n v="2004"/>
    <x v="110"/>
    <n v="1.217275304318826E-2"/>
  </r>
  <r>
    <x v="1995"/>
    <s v="100 BIRR BACK"/>
    <n v="40039201"/>
    <s v="ORLOF 3"/>
    <s v="Jamal"/>
    <x v="1"/>
    <n v="498"/>
    <n v="6000"/>
    <n v="6000"/>
    <m/>
    <m/>
    <n v="3"/>
    <n v="0"/>
    <n v="82"/>
    <n v="6000"/>
    <s v="YES"/>
    <m/>
    <n v="0"/>
    <s v="449804963875997YES"/>
    <n v="2005"/>
    <x v="110"/>
    <n v="1.4507253626813406E-2"/>
  </r>
  <r>
    <x v="1996"/>
    <s v="100 BIRR BACK"/>
    <n v="40039201"/>
    <s v="ORLOF 3"/>
    <s v="Jamal"/>
    <x v="1"/>
    <n v="499"/>
    <n v="5998"/>
    <n v="5998"/>
    <n v="2"/>
    <m/>
    <n v="1"/>
    <n v="0"/>
    <n v="66"/>
    <n v="6000"/>
    <s v="YES"/>
    <m/>
    <n v="0"/>
    <s v="449804971715999YES"/>
    <n v="2006"/>
    <x v="110"/>
    <n v="1.1835305884314052E-2"/>
  </r>
  <r>
    <x v="1997"/>
    <s v="100 BIRR BACK"/>
    <n v="40039201"/>
    <s v="ORLOF 3"/>
    <s v="Jamal"/>
    <x v="1"/>
    <n v="500"/>
    <n v="6000"/>
    <n v="6000"/>
    <m/>
    <m/>
    <n v="0"/>
    <n v="0"/>
    <n v="112"/>
    <n v="6000"/>
    <s v="YES"/>
    <m/>
    <n v="0"/>
    <s v="44980498826000YES"/>
    <n v="2007"/>
    <x v="110"/>
    <n v="1.3666666666666667E-2"/>
  </r>
  <r>
    <x v="1998"/>
    <s v="100 BIRR BACK"/>
    <n v="40039201"/>
    <s v="ORLOF 3"/>
    <s v="Jamal"/>
    <x v="1"/>
    <n v="601"/>
    <n v="6000"/>
    <n v="6000"/>
    <m/>
    <m/>
    <n v="2"/>
    <n v="0"/>
    <n v="162"/>
    <n v="6000"/>
    <s v="YES"/>
    <m/>
    <n v="0"/>
    <s v="449804992665998YES"/>
    <n v="2008"/>
    <x v="110"/>
    <n v="1.1003667889296432E-2"/>
  </r>
  <r>
    <x v="1999"/>
    <s v="100 BIRR BACK"/>
    <n v="40039201"/>
    <s v="ORLOF 3"/>
    <s v="Jamal"/>
    <x v="1"/>
    <n v="602"/>
    <n v="5997"/>
    <n v="5997"/>
    <n v="3"/>
    <m/>
    <n v="0"/>
    <n v="0"/>
    <n v="102"/>
    <n v="6000"/>
    <s v="YES"/>
    <m/>
    <n v="0"/>
    <s v="449805001126000YES"/>
    <n v="2009"/>
    <x v="110"/>
    <n v="1.8666666666666668E-2"/>
  </r>
  <r>
    <x v="2000"/>
    <s v="100 BIRR BACK"/>
    <n v="40039201"/>
    <s v="ORLOF 3"/>
    <s v="Jamal"/>
    <x v="1"/>
    <n v="603"/>
    <n v="5998"/>
    <n v="5998"/>
    <n v="2"/>
    <m/>
    <n v="0"/>
    <n v="0"/>
    <n v="224"/>
    <n v="6000"/>
    <s v="YES"/>
    <m/>
    <n v="0"/>
    <s v="449806011626000YES"/>
    <n v="2010"/>
    <x v="110"/>
    <n v="2.7E-2"/>
  </r>
  <r>
    <x v="2001"/>
    <s v="100 BIRR BACK"/>
    <n v="40039201"/>
    <s v="ORLOF 3"/>
    <s v="Jamal"/>
    <x v="1"/>
    <n v="604"/>
    <n v="5995"/>
    <n v="5995"/>
    <n v="5"/>
    <m/>
    <n v="3"/>
    <n v="0"/>
    <n v="276"/>
    <n v="6000"/>
    <s v="YES"/>
    <m/>
    <n v="0"/>
    <s v="4498060231025997YES"/>
    <n v="2011"/>
    <x v="110"/>
    <n v="1.7008504252126064E-2"/>
  </r>
  <r>
    <x v="2002"/>
    <s v="100 BIRR BACK"/>
    <n v="40039201"/>
    <s v="ORLOF 3"/>
    <s v="Jamal"/>
    <x v="1"/>
    <n v="605"/>
    <n v="5995"/>
    <n v="5995"/>
    <n v="5"/>
    <m/>
    <n v="2"/>
    <n v="0"/>
    <n v="0"/>
    <n v="6000"/>
    <s v="YES"/>
    <m/>
    <n v="0"/>
    <s v="4498060322245998YES"/>
    <n v="2012"/>
    <x v="110"/>
    <n v="3.7345781927309106E-2"/>
  </r>
  <r>
    <x v="2003"/>
    <s v="100 BIRR BACK"/>
    <n v="40039201"/>
    <s v="ORLOF 3"/>
    <s v="CHAI"/>
    <x v="0"/>
    <n v="606"/>
    <n v="5999"/>
    <n v="5999"/>
    <n v="1"/>
    <m/>
    <n v="5"/>
    <n v="0"/>
    <n v="125"/>
    <n v="6000"/>
    <s v="YES"/>
    <m/>
    <n v="0"/>
    <s v="4498060452765995YES"/>
    <n v="2013"/>
    <x v="110"/>
    <n v="4.6038365304420348E-2"/>
  </r>
  <r>
    <x v="2004"/>
    <s v="100 BIRR BACK"/>
    <n v="40039201"/>
    <s v="ORLOF 3"/>
    <s v="CHAI"/>
    <x v="0"/>
    <n v="607"/>
    <n v="5999"/>
    <n v="5999"/>
    <n v="1"/>
    <m/>
    <n v="5"/>
    <n v="0"/>
    <n v="132"/>
    <n v="6000"/>
    <s v="YES"/>
    <m/>
    <n v="0"/>
    <s v="44980605505995YES"/>
    <n v="2014"/>
    <x v="110"/>
    <n v="0"/>
  </r>
  <r>
    <x v="2005"/>
    <s v="100 BIRR BACK"/>
    <n v="40039201"/>
    <s v="ORLOF 3"/>
    <s v="CHAI"/>
    <x v="0"/>
    <n v="608"/>
    <n v="5999"/>
    <n v="5999"/>
    <n v="1"/>
    <m/>
    <n v="1"/>
    <n v="0"/>
    <n v="141"/>
    <n v="6000"/>
    <s v="YES"/>
    <m/>
    <n v="0"/>
    <s v="4498160611255999YES"/>
    <n v="2015"/>
    <x v="111"/>
    <n v="2.0836806134355727E-2"/>
  </r>
  <r>
    <x v="2006"/>
    <s v="100 BIRR BACK"/>
    <n v="40039201"/>
    <s v="ORLOF 3"/>
    <s v="CHAI"/>
    <x v="0"/>
    <n v="609"/>
    <n v="5996"/>
    <n v="5996"/>
    <n v="4"/>
    <m/>
    <n v="1"/>
    <n v="0"/>
    <n v="174"/>
    <n v="6000"/>
    <s v="YES"/>
    <m/>
    <n v="0"/>
    <s v="4498160711325999YES"/>
    <n v="2016"/>
    <x v="111"/>
    <n v="2.2003667277879647E-2"/>
  </r>
  <r>
    <x v="2007"/>
    <s v="100 BIRR BACK"/>
    <n v="40039201"/>
    <s v="ORLOF 3"/>
    <s v="CHAI"/>
    <x v="0"/>
    <n v="610"/>
    <n v="5996"/>
    <n v="5996"/>
    <n v="4"/>
    <n v="4"/>
    <n v="1"/>
    <n v="0"/>
    <n v="193"/>
    <n v="6000"/>
    <s v="YES"/>
    <m/>
    <n v="0"/>
    <s v="4498160811415999YES"/>
    <n v="2017"/>
    <x v="111"/>
    <n v="2.3503917319553258E-2"/>
  </r>
  <r>
    <x v="2008"/>
    <s v="100 BIRR BACK"/>
    <n v="40039201"/>
    <s v="ORLOF 3"/>
    <s v="CHAI"/>
    <x v="0"/>
    <n v="611"/>
    <n v="6000"/>
    <n v="6000"/>
    <n v="0"/>
    <m/>
    <n v="4"/>
    <n v="0"/>
    <n v="285"/>
    <n v="6000"/>
    <s v="YES"/>
    <m/>
    <n v="0"/>
    <s v="4498160941745996YES"/>
    <n v="2018"/>
    <x v="111"/>
    <n v="2.9019346230820548E-2"/>
  </r>
  <r>
    <x v="2009"/>
    <s v="100 BIRR BACK"/>
    <n v="40039201"/>
    <s v="ORLOF 3"/>
    <s v="CHAI"/>
    <x v="0"/>
    <n v="612"/>
    <n v="5999"/>
    <n v="5999"/>
    <n v="1"/>
    <m/>
    <n v="8"/>
    <n v="0"/>
    <n v="198"/>
    <n v="6000"/>
    <s v="YES"/>
    <m/>
    <n v="0"/>
    <s v="4498161041935996YES"/>
    <n v="2019"/>
    <x v="111"/>
    <n v="3.218812541694463E-2"/>
  </r>
  <r>
    <x v="2010"/>
    <s v="100 BIRR BACK"/>
    <n v="40039201"/>
    <s v="ORLOF 3"/>
    <s v="CHAI"/>
    <x v="0"/>
    <n v="613"/>
    <n v="5999"/>
    <n v="5999"/>
    <n v="1"/>
    <m/>
    <n v="0"/>
    <n v="0"/>
    <n v="130"/>
    <n v="6000"/>
    <s v="YES"/>
    <m/>
    <n v="0"/>
    <s v="4498161102856000YES"/>
    <n v="2020"/>
    <x v="111"/>
    <n v="4.7500000000000001E-2"/>
  </r>
  <r>
    <x v="2011"/>
    <s v="100 BIRR BACK"/>
    <n v="40039201"/>
    <s v="ORLOF 3"/>
    <s v="CHAI"/>
    <x v="0"/>
    <n v="614"/>
    <n v="5999"/>
    <n v="5999"/>
    <n v="1"/>
    <m/>
    <n v="1"/>
    <n v="0"/>
    <n v="171"/>
    <n v="6000"/>
    <s v="YES"/>
    <m/>
    <n v="0"/>
    <s v="4498161211985999YES"/>
    <n v="2021"/>
    <x v="111"/>
    <n v="3.3005500916819468E-2"/>
  </r>
  <r>
    <x v="2012"/>
    <s v="100 BIRR BACK"/>
    <n v="40039201"/>
    <s v="ORLOF 3"/>
    <s v="CHAI"/>
    <x v="0"/>
    <n v="615"/>
    <n v="5997"/>
    <n v="5997"/>
    <n v="3"/>
    <m/>
    <n v="1"/>
    <n v="0"/>
    <n v="141"/>
    <n v="6000"/>
    <s v="YES"/>
    <m/>
    <n v="0"/>
    <s v="4498161311305999YES"/>
    <n v="2022"/>
    <x v="111"/>
    <n v="2.1670278379729953E-2"/>
  </r>
  <r>
    <x v="2013"/>
    <s v="100 BIRR BACK"/>
    <n v="40039201"/>
    <s v="ORLOF 3"/>
    <s v="Jamal"/>
    <x v="1"/>
    <n v="616"/>
    <n v="5993"/>
    <n v="5993"/>
    <n v="7"/>
    <m/>
    <n v="1"/>
    <n v="0"/>
    <n v="117"/>
    <n v="6000"/>
    <s v="YES"/>
    <m/>
    <n v="0"/>
    <s v="4498161411715999YES"/>
    <n v="2023"/>
    <x v="111"/>
    <n v="2.8504750791798632E-2"/>
  </r>
  <r>
    <x v="2014"/>
    <s v="100 BIRR BACK"/>
    <n v="40039201"/>
    <s v="ORLOF 3"/>
    <s v="Jamal"/>
    <x v="1"/>
    <n v="617"/>
    <n v="5998"/>
    <n v="5998"/>
    <n v="2"/>
    <m/>
    <n v="3"/>
    <n v="0"/>
    <n v="129"/>
    <n v="6000"/>
    <s v="YES"/>
    <m/>
    <n v="0"/>
    <s v="4498161531415997YES"/>
    <n v="2024"/>
    <x v="111"/>
    <n v="2.351175587793897E-2"/>
  </r>
  <r>
    <x v="2015"/>
    <s v="100 BIRR BACK"/>
    <n v="40039201"/>
    <s v="ORLOF 3"/>
    <s v="Jamal"/>
    <x v="1"/>
    <n v="618"/>
    <n v="5998"/>
    <n v="5998"/>
    <n v="2"/>
    <m/>
    <n v="7"/>
    <n v="0"/>
    <n v="149"/>
    <n v="6000"/>
    <s v="YES"/>
    <m/>
    <n v="0"/>
    <s v="4498161671175993YES"/>
    <n v="2025"/>
    <x v="111"/>
    <n v="1.9522776572668113E-2"/>
  </r>
  <r>
    <x v="2016"/>
    <s v="100 BIRR BACK"/>
    <n v="40039201"/>
    <s v="ORLOF 3"/>
    <s v="Jamal"/>
    <x v="1"/>
    <n v="619"/>
    <n v="6000"/>
    <n v="6000"/>
    <m/>
    <m/>
    <n v="2"/>
    <n v="0"/>
    <n v="285"/>
    <n v="6000"/>
    <s v="YES"/>
    <m/>
    <n v="0"/>
    <s v="4498161721295998YES"/>
    <n v="2026"/>
    <x v="111"/>
    <n v="2.1507169056352117E-2"/>
  </r>
  <r>
    <x v="2017"/>
    <s v="100 BIRR BACK"/>
    <n v="40039201"/>
    <s v="ORLOF 3"/>
    <s v="Jamal"/>
    <x v="1"/>
    <n v="620"/>
    <n v="5999"/>
    <n v="5999"/>
    <n v="1"/>
    <m/>
    <n v="2"/>
    <n v="0"/>
    <n v="158"/>
    <n v="6000"/>
    <s v="YES"/>
    <m/>
    <n v="0"/>
    <s v="4498161821495998YES"/>
    <n v="2027"/>
    <x v="111"/>
    <n v="2.4841613871290431E-2"/>
  </r>
  <r>
    <x v="2018"/>
    <s v="100 BIRR BACK"/>
    <n v="40039201"/>
    <s v="ORLOF 3"/>
    <s v="Jamal"/>
    <x v="1"/>
    <n v="621"/>
    <n v="5999"/>
    <n v="5999"/>
    <n v="1"/>
    <m/>
    <n v="0"/>
    <n v="0"/>
    <n v="228"/>
    <n v="6000"/>
    <s v="YES"/>
    <m/>
    <n v="0"/>
    <s v="449816192856000YES"/>
    <n v="2028"/>
    <x v="111"/>
    <n v="4.7500000000000001E-2"/>
  </r>
  <r>
    <x v="2019"/>
    <s v="100 BIRR BACK"/>
    <n v="40039201"/>
    <s v="ORLOF 3"/>
    <s v="Jamal"/>
    <x v="1"/>
    <n v="622"/>
    <n v="5996"/>
    <n v="5996"/>
    <n v="4"/>
    <m/>
    <n v="1"/>
    <n v="0"/>
    <n v="173"/>
    <n v="6000"/>
    <s v="YES"/>
    <m/>
    <n v="0"/>
    <s v="4498162011585999YES"/>
    <n v="2029"/>
    <x v="111"/>
    <n v="2.6337722953825637E-2"/>
  </r>
  <r>
    <x v="2020"/>
    <s v="100 BIRR BACK"/>
    <n v="40039201"/>
    <s v="ORLOF 3"/>
    <s v="Jamal"/>
    <x v="1"/>
    <n v="623"/>
    <n v="5997"/>
    <n v="5997"/>
    <n v="2"/>
    <m/>
    <n v="1"/>
    <n v="0"/>
    <n v="119"/>
    <n v="6000"/>
    <s v="NO"/>
    <s v="mc count not equal 6000"/>
    <n v="0"/>
    <s v="4498162112285999YES"/>
    <n v="2030"/>
    <x v="111"/>
    <n v="3.8006334389064846E-2"/>
  </r>
  <r>
    <x v="2021"/>
    <s v="100 BIRR BACK"/>
    <n v="40039201"/>
    <s v="ORLOF 3"/>
    <s v="Jamal"/>
    <x v="1"/>
    <n v="624"/>
    <n v="5995"/>
    <n v="5995"/>
    <n v="5"/>
    <m/>
    <n v="4"/>
    <n v="0"/>
    <n v="152"/>
    <n v="6000"/>
    <s v="YES"/>
    <m/>
    <n v="0"/>
    <s v="4498162241735996YES"/>
    <n v="2031"/>
    <x v="111"/>
    <n v="2.885256837891928E-2"/>
  </r>
  <r>
    <x v="2022"/>
    <s v="100 BIRR BACK"/>
    <n v="40039201"/>
    <s v="ORLOF 3"/>
    <s v="Jamal"/>
    <x v="1"/>
    <n v="625"/>
    <n v="5995"/>
    <n v="5995"/>
    <n v="5"/>
    <m/>
    <n v="2"/>
    <n v="0"/>
    <n v="170"/>
    <n v="5999"/>
    <s v="YES"/>
    <m/>
    <n v="-1"/>
    <s v="4498162321195997NO"/>
    <n v="2032"/>
    <x v="111"/>
    <n v="1.9843254960813739E-2"/>
  </r>
  <r>
    <x v="2023"/>
    <s v="100 BIRR BACK"/>
    <n v="40039201"/>
    <s v="ORLOF 3"/>
    <s v="Jamal"/>
    <x v="1"/>
    <n v="626"/>
    <n v="5996"/>
    <n v="5996"/>
    <n v="4"/>
    <m/>
    <n v="5"/>
    <n v="0"/>
    <n v="139"/>
    <n v="6000"/>
    <s v="YES"/>
    <m/>
    <n v="0"/>
    <s v="4498162451525995YES"/>
    <n v="2033"/>
    <x v="111"/>
    <n v="2.5354462051709759E-2"/>
  </r>
  <r>
    <x v="2024"/>
    <s v="100 BIRR BACK"/>
    <n v="40039201"/>
    <s v="ORLOF 3"/>
    <s v="Jamal"/>
    <x v="1"/>
    <n v="627"/>
    <n v="5998"/>
    <n v="5998"/>
    <n v="2"/>
    <m/>
    <n v="5"/>
    <n v="0"/>
    <n v="158"/>
    <n v="6000"/>
    <s v="YES"/>
    <m/>
    <n v="0"/>
    <s v="4498162551705995YES"/>
    <n v="2034"/>
    <x v="111"/>
    <n v="2.8356964136780651E-2"/>
  </r>
  <r>
    <x v="2025"/>
    <s v="100 BIRR BACK"/>
    <n v="40039201"/>
    <s v="ORLOF 3"/>
    <s v="Jamal"/>
    <x v="1"/>
    <n v="628"/>
    <n v="6000"/>
    <n v="6000"/>
    <m/>
    <m/>
    <n v="4"/>
    <n v="0"/>
    <n v="123"/>
    <n v="6000"/>
    <s v="YES"/>
    <m/>
    <n v="0"/>
    <s v="4498162641395996YES"/>
    <n v="2035"/>
    <x v="111"/>
    <n v="2.3182121414276183E-2"/>
  </r>
  <r>
    <x v="2026"/>
    <s v="100 BIRR BACK"/>
    <n v="40039201"/>
    <s v="ORLOF 3"/>
    <s v="shamil"/>
    <x v="0"/>
    <n v="629"/>
    <n v="5997"/>
    <n v="5997"/>
    <n v="3"/>
    <m/>
    <n v="2"/>
    <n v="0"/>
    <n v="230"/>
    <n v="6000"/>
    <s v="YES"/>
    <m/>
    <n v="0"/>
    <s v="4498162721585998YES"/>
    <n v="2036"/>
    <x v="111"/>
    <n v="2.6342114038012669E-2"/>
  </r>
  <r>
    <x v="2027"/>
    <s v="100 BIRR BACK"/>
    <n v="40039201"/>
    <s v="ORLOF 3"/>
    <s v="shamil"/>
    <x v="0"/>
    <n v="630"/>
    <n v="6000"/>
    <n v="6000"/>
    <n v="0"/>
    <m/>
    <n v="0"/>
    <n v="0"/>
    <n v="223"/>
    <n v="6000"/>
    <s v="YES"/>
    <m/>
    <n v="0"/>
    <s v="449816281236000YES"/>
    <n v="2037"/>
    <x v="111"/>
    <n v="2.0500000000000001E-2"/>
  </r>
  <r>
    <x v="2028"/>
    <s v="100 BIRR BACK"/>
    <n v="40039201"/>
    <s v="ORLOF 3"/>
    <s v="shamil"/>
    <x v="0"/>
    <n v="631"/>
    <n v="5996"/>
    <n v="5996"/>
    <n v="4"/>
    <m/>
    <n v="3"/>
    <n v="0"/>
    <n v="289"/>
    <n v="6000"/>
    <s v="YES"/>
    <m/>
    <n v="0"/>
    <s v="4498262932305997YES"/>
    <n v="2038"/>
    <x v="112"/>
    <n v="3.8352509588127394E-2"/>
  </r>
  <r>
    <x v="2029"/>
    <s v="100 BIRR BACK"/>
    <n v="40039201"/>
    <s v="ORLOF 3"/>
    <s v="shamil"/>
    <x v="0"/>
    <n v="632"/>
    <n v="5995"/>
    <n v="5995"/>
    <n v="5"/>
    <m/>
    <n v="0"/>
    <n v="0"/>
    <n v="131"/>
    <n v="6000"/>
    <s v="YES"/>
    <m/>
    <n v="0"/>
    <s v="4498263002236000YES"/>
    <n v="2039"/>
    <x v="112"/>
    <n v="3.7166666666666667E-2"/>
  </r>
  <r>
    <x v="2030"/>
    <s v="100 BIRR BACK"/>
    <n v="40039201"/>
    <s v="ORLOF 3"/>
    <s v="shamil"/>
    <x v="0"/>
    <n v="633"/>
    <n v="5998"/>
    <n v="5998"/>
    <n v="2"/>
    <m/>
    <n v="4"/>
    <n v="0"/>
    <n v="160"/>
    <n v="6000"/>
    <s v="YES"/>
    <m/>
    <n v="0"/>
    <s v="4498263142895996YES"/>
    <n v="2040"/>
    <x v="112"/>
    <n v="4.8198799199466312E-2"/>
  </r>
  <r>
    <x v="2031"/>
    <s v="100 BIRR BACK"/>
    <n v="40039201"/>
    <s v="ORLOF 3"/>
    <s v="shamil"/>
    <x v="0"/>
    <n v="634"/>
    <n v="6000"/>
    <n v="6000"/>
    <n v="0"/>
    <m/>
    <n v="5"/>
    <n v="0"/>
    <n v="147"/>
    <n v="6000"/>
    <s v="YES"/>
    <m/>
    <n v="0"/>
    <s v="4498263251315995YES"/>
    <n v="2041"/>
    <x v="112"/>
    <n v="2.1851542952460383E-2"/>
  </r>
  <r>
    <x v="2032"/>
    <s v="100 BIRR BACK"/>
    <n v="40039201"/>
    <s v="ORLOF 3"/>
    <s v="shamil"/>
    <x v="0"/>
    <n v="635"/>
    <n v="5993"/>
    <n v="5993"/>
    <n v="7"/>
    <m/>
    <n v="2"/>
    <n v="0"/>
    <n v="103"/>
    <n v="6000"/>
    <s v="YES"/>
    <m/>
    <n v="0"/>
    <s v="4498263321605998YES"/>
    <n v="2042"/>
    <x v="112"/>
    <n v="2.6675558519506502E-2"/>
  </r>
  <r>
    <x v="2033"/>
    <s v="100 BIRR BACK"/>
    <n v="40039201"/>
    <s v="ORLOF 3"/>
    <s v="shamil"/>
    <x v="0"/>
    <n v="636"/>
    <n v="5996"/>
    <n v="5996"/>
    <n v="4"/>
    <m/>
    <n v="0"/>
    <n v="0"/>
    <n v="137"/>
    <n v="6000"/>
    <s v="YES"/>
    <m/>
    <n v="0"/>
    <s v="4498263401476000YES"/>
    <n v="2043"/>
    <x v="112"/>
    <n v="2.4500000000000001E-2"/>
  </r>
  <r>
    <x v="2034"/>
    <s v="100 BIRR BACK"/>
    <n v="40039201"/>
    <s v="ORLOF 3"/>
    <s v="Amin"/>
    <x v="1"/>
    <n v="641"/>
    <n v="5999"/>
    <n v="5999"/>
    <n v="1"/>
    <m/>
    <n v="7"/>
    <n v="0"/>
    <n v="139"/>
    <n v="6000"/>
    <s v="YES"/>
    <m/>
    <n v="0"/>
    <s v="4498263571035993YES"/>
    <n v="2044"/>
    <x v="112"/>
    <n v="1.7186717837477057E-2"/>
  </r>
  <r>
    <x v="2035"/>
    <s v="100 BIRR BACK"/>
    <n v="40039201"/>
    <s v="ORLOF 3"/>
    <s v="Amin"/>
    <x v="1"/>
    <n v="642"/>
    <n v="5996"/>
    <n v="5996"/>
    <n v="4"/>
    <m/>
    <n v="4"/>
    <n v="0"/>
    <n v="98"/>
    <n v="6000"/>
    <s v="YES"/>
    <m/>
    <n v="0"/>
    <s v="4498263641375996YES"/>
    <n v="2045"/>
    <x v="112"/>
    <n v="2.284856571047365E-2"/>
  </r>
  <r>
    <x v="2036"/>
    <s v="100 BIRR BACK"/>
    <n v="40039201"/>
    <s v="ORLOF 3"/>
    <s v="Amin"/>
    <x v="1"/>
    <n v="643"/>
    <n v="5997"/>
    <n v="5997"/>
    <n v="3"/>
    <m/>
    <n v="1"/>
    <n v="0"/>
    <n v="124"/>
    <n v="6000"/>
    <s v="YES"/>
    <m/>
    <n v="0"/>
    <s v="4498464111395999YES"/>
    <n v="2046"/>
    <x v="113"/>
    <n v="2.3170528421403568E-2"/>
  </r>
  <r>
    <x v="2037"/>
    <s v="100 BIRR BACK"/>
    <n v="40039201"/>
    <s v="ORLOF 3"/>
    <s v="Amin"/>
    <x v="1"/>
    <n v="644"/>
    <n v="5998"/>
    <n v="5998"/>
    <n v="2"/>
    <m/>
    <n v="4"/>
    <n v="0"/>
    <n v="117"/>
    <n v="6000"/>
    <s v="YES"/>
    <m/>
    <n v="0"/>
    <s v="449846424985996YES"/>
    <n v="2047"/>
    <x v="113"/>
    <n v="1.6344229486324215E-2"/>
  </r>
  <r>
    <x v="2038"/>
    <s v="100 BIRR BACK"/>
    <n v="40039201"/>
    <s v="ORLOF 3"/>
    <s v="Amin"/>
    <x v="1"/>
    <n v="645"/>
    <n v="5993"/>
    <n v="5993"/>
    <n v="7"/>
    <m/>
    <n v="3"/>
    <n v="0"/>
    <n v="171"/>
    <n v="6000"/>
    <s v="YES"/>
    <m/>
    <n v="0"/>
    <s v="4498464331245997YES"/>
    <n v="2048"/>
    <x v="113"/>
    <n v="2.0677005169251292E-2"/>
  </r>
  <r>
    <x v="2039"/>
    <s v="100 BIRR BACK"/>
    <n v="40039201"/>
    <s v="ORLOF 3"/>
    <s v="Amin"/>
    <x v="1"/>
    <n v="646"/>
    <n v="6000"/>
    <n v="6000"/>
    <n v="0"/>
    <n v="2"/>
    <n v="2"/>
    <n v="0"/>
    <n v="78"/>
    <n v="6000"/>
    <s v="YES"/>
    <m/>
    <n v="0"/>
    <s v="4498464421175998YES"/>
    <n v="2049"/>
    <x v="113"/>
    <n v="1.9506502167389129E-2"/>
  </r>
  <r>
    <x v="2040"/>
    <s v="100 BIRR BACK"/>
    <n v="40039201"/>
    <s v="ORLOF 3"/>
    <s v="Amin"/>
    <x v="1"/>
    <n v="647"/>
    <n v="6000"/>
    <n v="6000"/>
    <n v="0"/>
    <m/>
    <n v="7"/>
    <n v="0"/>
    <n v="93"/>
    <n v="6000"/>
    <s v="YES"/>
    <m/>
    <n v="0"/>
    <s v="4498464571715993YES"/>
    <n v="2050"/>
    <x v="113"/>
    <n v="2.8533288836976471E-2"/>
  </r>
  <r>
    <x v="2041"/>
    <s v="100 BIRR BACK"/>
    <n v="40039201"/>
    <s v="ORLOF 3"/>
    <s v="Amin"/>
    <x v="1"/>
    <n v="648"/>
    <n v="6000"/>
    <n v="6000"/>
    <n v="0"/>
    <m/>
    <n v="2"/>
    <n v="0"/>
    <n v="83"/>
    <n v="6000"/>
    <s v="YES"/>
    <m/>
    <n v="0"/>
    <s v="449846460786000YES"/>
    <n v="2051"/>
    <x v="113"/>
    <n v="1.2999999999999999E-2"/>
  </r>
  <r>
    <x v="2042"/>
    <s v="100 BIRR BACK"/>
    <n v="40039201"/>
    <s v="ORLOF 3"/>
    <s v="Amin"/>
    <x v="1"/>
    <n v="649"/>
    <n v="5998"/>
    <n v="5998"/>
    <n v="2"/>
    <m/>
    <n v="0"/>
    <n v="0"/>
    <n v="85"/>
    <n v="6000"/>
    <s v="YES"/>
    <m/>
    <n v="0"/>
    <s v="449846470936000YES"/>
    <n v="2052"/>
    <x v="113"/>
    <n v="1.55E-2"/>
  </r>
  <r>
    <x v="2043"/>
    <s v="100 BIRR BACK"/>
    <n v="40039201"/>
    <s v="ORLOF 3"/>
    <s v="Amin"/>
    <x v="1"/>
    <n v="650"/>
    <n v="5998"/>
    <n v="5998"/>
    <n v="2"/>
    <m/>
    <n v="0"/>
    <n v="0"/>
    <n v="145"/>
    <n v="6000"/>
    <s v="YES"/>
    <m/>
    <n v="0"/>
    <s v="449846480836000YES"/>
    <n v="2053"/>
    <x v="113"/>
    <n v="1.3833333333333333E-2"/>
  </r>
  <r>
    <x v="2044"/>
    <s v="100 BIRR BACK"/>
    <n v="40039201"/>
    <s v="ORLOF 3"/>
    <s v="Amin"/>
    <x v="1"/>
    <n v="651"/>
    <n v="5997"/>
    <n v="5997"/>
    <n v="3"/>
    <m/>
    <n v="2"/>
    <n v="0"/>
    <n v="60"/>
    <n v="6000"/>
    <s v="YES"/>
    <m/>
    <n v="0"/>
    <s v="449846492855998YES"/>
    <n v="2054"/>
    <x v="113"/>
    <n v="1.4171390463487829E-2"/>
  </r>
  <r>
    <x v="2045"/>
    <s v="100 BIRR BACK"/>
    <n v="40039201"/>
    <s v="ORLOF 3"/>
    <s v="Amin"/>
    <x v="1"/>
    <n v="652"/>
    <n v="6000"/>
    <n v="6000"/>
    <m/>
    <m/>
    <n v="2"/>
    <n v="0"/>
    <n v="187"/>
    <n v="6000"/>
    <s v="YES"/>
    <m/>
    <n v="0"/>
    <s v="4498465021455998YES"/>
    <n v="2055"/>
    <x v="113"/>
    <n v="2.4174724908302768E-2"/>
  </r>
  <r>
    <x v="2046"/>
    <s v="100 BIRR BACK"/>
    <n v="40039201"/>
    <s v="ORLOF 3"/>
    <s v="Jamal"/>
    <x v="0"/>
    <n v="653"/>
    <n v="6000"/>
    <n v="6000"/>
    <m/>
    <m/>
    <n v="3"/>
    <n v="0"/>
    <n v="161"/>
    <n v="6000"/>
    <s v="YES"/>
    <m/>
    <n v="0"/>
    <s v="449846513605997YES"/>
    <n v="2056"/>
    <x v="113"/>
    <n v="1.0005002501250625E-2"/>
  </r>
  <r>
    <x v="2047"/>
    <s v="100 BIRR BACK"/>
    <n v="40039201"/>
    <s v="ORLOF 3"/>
    <s v="Jamal"/>
    <x v="0"/>
    <n v="654"/>
    <n v="5996"/>
    <n v="5996"/>
    <n v="4"/>
    <m/>
    <n v="0"/>
    <n v="0"/>
    <n v="165"/>
    <n v="6000"/>
    <s v="YES"/>
    <m/>
    <n v="0"/>
    <s v="449846521876000YES"/>
    <n v="2057"/>
    <x v="113"/>
    <n v="3.1166666666666665E-2"/>
  </r>
  <r>
    <x v="2048"/>
    <s v="100 BIRR BACK"/>
    <n v="40039201"/>
    <s v="ORLOF 3"/>
    <s v="Jamal"/>
    <x v="0"/>
    <n v="655"/>
    <n v="6000"/>
    <n v="6000"/>
    <m/>
    <m/>
    <n v="0"/>
    <n v="0"/>
    <n v="112"/>
    <n v="6000"/>
    <s v="YES"/>
    <m/>
    <n v="0"/>
    <s v="449856531616000YES"/>
    <n v="2058"/>
    <x v="114"/>
    <n v="2.6833333333333334E-2"/>
  </r>
  <r>
    <x v="2049"/>
    <s v="100 BIRR BACK"/>
    <n v="40039201"/>
    <s v="ORLOF 3"/>
    <s v="Jamal"/>
    <x v="0"/>
    <n v="656"/>
    <n v="5998"/>
    <n v="5998"/>
    <n v="2"/>
    <m/>
    <n v="4"/>
    <n v="0"/>
    <n v="100"/>
    <n v="6000"/>
    <s v="YES"/>
    <m/>
    <n v="0"/>
    <s v="4498565441655996YES"/>
    <n v="2059"/>
    <x v="114"/>
    <n v="2.7518345563709138E-2"/>
  </r>
  <r>
    <x v="2050"/>
    <s v="100 BIRR BACK"/>
    <n v="40039201"/>
    <s v="ORLOF 3"/>
    <s v="Jamal"/>
    <x v="0"/>
    <n v="657"/>
    <n v="5998"/>
    <n v="5998"/>
    <n v="2"/>
    <m/>
    <n v="0"/>
    <n v="0"/>
    <n v="96"/>
    <n v="6000"/>
    <s v="YES"/>
    <m/>
    <n v="0"/>
    <s v="449856551126000YES"/>
    <n v="2060"/>
    <x v="114"/>
    <n v="1.8666666666666668E-2"/>
  </r>
  <r>
    <x v="2051"/>
    <s v="100 BIRR BACK"/>
    <n v="40039201"/>
    <s v="ORLOF 3"/>
    <s v="Jamal"/>
    <x v="0"/>
    <n v="658"/>
    <n v="6000"/>
    <n v="6000"/>
    <m/>
    <m/>
    <n v="2"/>
    <n v="0"/>
    <n v="73"/>
    <n v="6000"/>
    <s v="YES"/>
    <m/>
    <n v="0"/>
    <s v="4498565621005998YES"/>
    <n v="2061"/>
    <x v="114"/>
    <n v="1.6672224074691565E-2"/>
  </r>
  <r>
    <x v="2052"/>
    <s v="100 BIRR BACK"/>
    <n v="40039201"/>
    <s v="ORLOF 3"/>
    <s v="Jamal"/>
    <x v="0"/>
    <n v="659"/>
    <n v="6000"/>
    <n v="6000"/>
    <m/>
    <m/>
    <n v="2"/>
    <n v="0"/>
    <n v="178"/>
    <n v="6000"/>
    <s v="YES"/>
    <m/>
    <n v="0"/>
    <s v="449856572965998YES"/>
    <n v="2062"/>
    <x v="114"/>
    <n v="1.6005335111703902E-2"/>
  </r>
  <r>
    <x v="2053"/>
    <s v="100 BIRR BACK"/>
    <n v="40039201"/>
    <s v="ORLOF 3"/>
    <s v="Jamal"/>
    <x v="0"/>
    <n v="660"/>
    <n v="5997"/>
    <n v="5997"/>
    <n v="3"/>
    <m/>
    <n v="0"/>
    <n v="0"/>
    <n v="76"/>
    <n v="6000"/>
    <s v="YES"/>
    <m/>
    <n v="0"/>
    <s v="44985658736000YES"/>
    <n v="2063"/>
    <x v="114"/>
    <n v="1.2166666666666666E-2"/>
  </r>
  <r>
    <x v="2054"/>
    <s v="100 BIRR BACK"/>
    <n v="40039201"/>
    <s v="ORLOF 3"/>
    <s v="Jamal"/>
    <x v="0"/>
    <n v="661"/>
    <n v="5998"/>
    <n v="5998"/>
    <n v="2"/>
    <m/>
    <n v="0"/>
    <n v="0"/>
    <n v="93"/>
    <n v="6000"/>
    <s v="YES"/>
    <m/>
    <n v="0"/>
    <s v="449856591786000YES"/>
    <n v="2064"/>
    <x v="114"/>
    <n v="2.9666666666666668E-2"/>
  </r>
  <r>
    <x v="2055"/>
    <s v="100 BIRR BACK"/>
    <n v="40039201"/>
    <s v="ORLOF 3"/>
    <s v="Jamal"/>
    <x v="0"/>
    <n v="662"/>
    <n v="5996"/>
    <n v="5996"/>
    <n v="4"/>
    <m/>
    <n v="3"/>
    <n v="0"/>
    <n v="128"/>
    <n v="6000"/>
    <s v="YES"/>
    <m/>
    <n v="0"/>
    <s v="449856603765997YES"/>
    <n v="2065"/>
    <x v="114"/>
    <n v="1.2673003168250792E-2"/>
  </r>
  <r>
    <x v="2056"/>
    <s v="100 BIRR BACK"/>
    <n v="40039201"/>
    <s v="ORLOF 3"/>
    <s v="Jamal"/>
    <x v="0"/>
    <n v="663"/>
    <n v="5999"/>
    <n v="5999"/>
    <n v="1"/>
    <m/>
    <n v="2"/>
    <n v="0"/>
    <n v="115"/>
    <n v="6000"/>
    <s v="YES"/>
    <m/>
    <n v="0"/>
    <s v="449856612935998YES"/>
    <n v="2066"/>
    <x v="114"/>
    <n v="1.5505168389463154E-2"/>
  </r>
  <r>
    <x v="2057"/>
    <s v="100 BIRR BACK"/>
    <n v="40039201"/>
    <s v="ORLOF 3"/>
    <s v="Jamal"/>
    <x v="0"/>
    <n v="664"/>
    <n v="6000"/>
    <n v="6000"/>
    <m/>
    <m/>
    <n v="4"/>
    <n v="0"/>
    <n v="115"/>
    <n v="6000"/>
    <s v="YES"/>
    <m/>
    <n v="0"/>
    <s v="4498566241285996YES"/>
    <n v="2067"/>
    <x v="114"/>
    <n v="2.134756504336224E-2"/>
  </r>
  <r>
    <x v="2058"/>
    <s v="100 BIRR BACK"/>
    <n v="40039201"/>
    <s v="ORLOF 3"/>
    <s v="Jamal"/>
    <x v="0"/>
    <n v="665"/>
    <n v="6000"/>
    <n v="6000"/>
    <m/>
    <m/>
    <n v="1"/>
    <n v="0"/>
    <n v="212"/>
    <n v="6000"/>
    <s v="YES"/>
    <m/>
    <n v="0"/>
    <s v="4498566311155999YES"/>
    <n v="2068"/>
    <x v="114"/>
    <n v="1.9169861643607268E-2"/>
  </r>
  <r>
    <x v="2059"/>
    <s v="100 BIRR BACK"/>
    <n v="40039201"/>
    <s v="ORLOF 3"/>
    <s v="HAFIZAN"/>
    <x v="1"/>
    <n v="666"/>
    <n v="5998"/>
    <n v="5998"/>
    <n v="2"/>
    <m/>
    <n v="0"/>
    <n v="0"/>
    <n v="165"/>
    <n v="6000"/>
    <s v="YES"/>
    <m/>
    <n v="0"/>
    <s v="449856641156000YES"/>
    <n v="2069"/>
    <x v="114"/>
    <n v="1.9166666666666665E-2"/>
  </r>
  <r>
    <x v="2060"/>
    <s v="100 BIRR BACK"/>
    <n v="40039201"/>
    <s v="ORLOF 3"/>
    <s v="HAFIZAN"/>
    <x v="1"/>
    <n v="667"/>
    <n v="5999"/>
    <n v="5999"/>
    <n v="1"/>
    <m/>
    <n v="0"/>
    <n v="0"/>
    <n v="114"/>
    <n v="6000"/>
    <s v="YES"/>
    <m/>
    <n v="0"/>
    <s v="449856652126000YES"/>
    <n v="2070"/>
    <x v="114"/>
    <n v="3.5333333333333335E-2"/>
  </r>
  <r>
    <x v="2061"/>
    <s v="100 BIRR BACK"/>
    <n v="40039201"/>
    <s v="ORLOF 3"/>
    <s v="HAFIZAN"/>
    <x v="1"/>
    <n v="668"/>
    <n v="6000"/>
    <n v="6000"/>
    <n v="0"/>
    <m/>
    <n v="2"/>
    <n v="0"/>
    <n v="150"/>
    <n v="6000"/>
    <s v="YES"/>
    <m/>
    <n v="0"/>
    <s v="4498566621655998YES"/>
    <n v="2071"/>
    <x v="114"/>
    <n v="2.7509169723241082E-2"/>
  </r>
  <r>
    <x v="2062"/>
    <s v="100 BIRR BACK"/>
    <n v="40039201"/>
    <s v="ORLOF 3"/>
    <s v="Jamal"/>
    <x v="0"/>
    <n v="669"/>
    <n v="6000"/>
    <n v="6000"/>
    <m/>
    <m/>
    <n v="1"/>
    <n v="0"/>
    <n v="653"/>
    <n v="6000"/>
    <s v="YES"/>
    <m/>
    <n v="0"/>
    <s v="4498566711145999YES"/>
    <n v="2072"/>
    <x v="114"/>
    <n v="1.9003167194532423E-2"/>
  </r>
  <r>
    <x v="2063"/>
    <s v="100 BIRR BACK"/>
    <n v="40039201"/>
    <s v="ORLOF 3"/>
    <s v="Jamal"/>
    <x v="0"/>
    <n v="670"/>
    <n v="6000"/>
    <n v="6000"/>
    <m/>
    <m/>
    <n v="0"/>
    <n v="0"/>
    <n v="166"/>
    <n v="6000"/>
    <s v="YES"/>
    <m/>
    <n v="0"/>
    <s v="4498566801506000YES"/>
    <n v="2073"/>
    <x v="114"/>
    <n v="2.5000000000000001E-2"/>
  </r>
  <r>
    <x v="2064"/>
    <s v="100 BIRR BACK"/>
    <n v="40039201"/>
    <s v="ORLOF 3"/>
    <s v="Jamal"/>
    <x v="0"/>
    <n v="671"/>
    <n v="5974"/>
    <n v="5974"/>
    <n v="26"/>
    <m/>
    <n v="0"/>
    <n v="0"/>
    <n v="122"/>
    <n v="6000"/>
    <s v="YES"/>
    <m/>
    <n v="0"/>
    <s v="449866696536000YES"/>
    <n v="2074"/>
    <x v="115"/>
    <n v="0.10883333333333334"/>
  </r>
  <r>
    <x v="2065"/>
    <s v="100 BIRR BACK"/>
    <n v="40039201"/>
    <s v="ORLOF 3"/>
    <s v="Jamal"/>
    <x v="0"/>
    <n v="672"/>
    <n v="5999"/>
    <n v="5999"/>
    <n v="1"/>
    <m/>
    <n v="0"/>
    <n v="0"/>
    <n v="203"/>
    <n v="6000"/>
    <s v="YES"/>
    <m/>
    <n v="0"/>
    <s v="449866701666000YES"/>
    <n v="2075"/>
    <x v="115"/>
    <n v="2.7666666666666666E-2"/>
  </r>
  <r>
    <x v="2066"/>
    <s v="100 BIRR BACK"/>
    <n v="40039201"/>
    <s v="ORLOF 3"/>
    <s v="Jamal"/>
    <x v="0"/>
    <n v="673"/>
    <n v="6000"/>
    <n v="6000"/>
    <m/>
    <m/>
    <n v="26"/>
    <n v="0"/>
    <n v="212"/>
    <n v="6000"/>
    <s v="YES"/>
    <m/>
    <n v="0"/>
    <s v="44986671261225974YES"/>
    <n v="2076"/>
    <x v="115"/>
    <n v="2.0421827920990961E-2"/>
  </r>
  <r>
    <x v="2067"/>
    <s v="100 BIRR BACK"/>
    <n v="40039201"/>
    <s v="ORLOF 3"/>
    <s v="Jamal"/>
    <x v="0"/>
    <n v="674"/>
    <n v="5996"/>
    <n v="5996"/>
    <n v="4"/>
    <m/>
    <n v="1"/>
    <n v="0"/>
    <n v="100"/>
    <n v="6000"/>
    <s v="YES"/>
    <m/>
    <n v="0"/>
    <s v="4498667212035999YES"/>
    <n v="2077"/>
    <x v="115"/>
    <n v="3.3838973162193697E-2"/>
  </r>
  <r>
    <x v="2068"/>
    <s v="100 BIRR BACK"/>
    <n v="40039201"/>
    <s v="ORLOF 3"/>
    <s v="Jamal"/>
    <x v="0"/>
    <n v="675"/>
    <n v="5999"/>
    <n v="5999"/>
    <n v="1"/>
    <m/>
    <n v="0"/>
    <n v="0"/>
    <n v="169"/>
    <n v="6000"/>
    <s v="YES"/>
    <m/>
    <n v="0"/>
    <s v="449866732126000YES"/>
    <n v="2078"/>
    <x v="115"/>
    <n v="3.5333333333333335E-2"/>
  </r>
  <r>
    <x v="2069"/>
    <s v="100 BIRR BACK"/>
    <n v="40039201"/>
    <s v="ORLOF 3"/>
    <s v="Jamal"/>
    <x v="0"/>
    <n v="676"/>
    <n v="6000"/>
    <n v="6000"/>
    <m/>
    <m/>
    <n v="4"/>
    <n v="0"/>
    <n v="92"/>
    <n v="6000"/>
    <s v="YES"/>
    <m/>
    <n v="0"/>
    <s v="4498667441005996YES"/>
    <n v="2079"/>
    <x v="115"/>
    <n v="1.6677785190126752E-2"/>
  </r>
  <r>
    <x v="2070"/>
    <s v="100 BIRR BACK"/>
    <n v="40039201"/>
    <s v="ORLOF 3"/>
    <s v="Jamal"/>
    <x v="0"/>
    <n v="677"/>
    <n v="5998"/>
    <n v="5998"/>
    <n v="2"/>
    <m/>
    <n v="1"/>
    <n v="0"/>
    <n v="194"/>
    <n v="6000"/>
    <s v="YES"/>
    <m/>
    <n v="0"/>
    <s v="4498667511695999YES"/>
    <n v="2080"/>
    <x v="115"/>
    <n v="2.8171361893648942E-2"/>
  </r>
  <r>
    <x v="2071"/>
    <s v="100 BIRR BACK"/>
    <n v="40039201"/>
    <s v="ORLOF 3"/>
    <s v="Jamal"/>
    <x v="0"/>
    <n v="678"/>
    <n v="5999"/>
    <n v="5999"/>
    <n v="1"/>
    <m/>
    <n v="0"/>
    <n v="0"/>
    <n v="139"/>
    <n v="6000"/>
    <s v="YES"/>
    <m/>
    <n v="0"/>
    <s v="44986676926000YES"/>
    <n v="2081"/>
    <x v="115"/>
    <n v="1.5333333333333332E-2"/>
  </r>
  <r>
    <x v="2072"/>
    <s v="100 BIRR BACK"/>
    <n v="40039201"/>
    <s v="ORLOF 3"/>
    <s v="Jamal"/>
    <x v="0"/>
    <n v="679"/>
    <n v="5999"/>
    <n v="5999"/>
    <n v="1"/>
    <m/>
    <n v="2"/>
    <n v="0"/>
    <n v="127"/>
    <n v="6000"/>
    <s v="YES"/>
    <m/>
    <n v="0"/>
    <s v="4498667721945998YES"/>
    <n v="2082"/>
    <x v="115"/>
    <n v="3.2344114704901637E-2"/>
  </r>
  <r>
    <x v="2073"/>
    <s v="100 BIRR BACK"/>
    <n v="40039201"/>
    <s v="ORLOF 3"/>
    <s v="Jamal"/>
    <x v="0"/>
    <n v="680"/>
    <n v="6000"/>
    <n v="6000"/>
    <n v="0"/>
    <m/>
    <n v="1"/>
    <n v="0"/>
    <n v="150"/>
    <n v="6000"/>
    <s v="YES"/>
    <m/>
    <n v="0"/>
    <s v="4498667811395999YES"/>
    <n v="2083"/>
    <x v="115"/>
    <n v="2.3170528421403568E-2"/>
  </r>
  <r>
    <x v="2074"/>
    <s v="100 BIRR BACK"/>
    <n v="40039201"/>
    <s v="ORLOF 3"/>
    <s v="Jamal"/>
    <x v="0"/>
    <n v="681"/>
    <n v="5997"/>
    <n v="5997"/>
    <n v="3"/>
    <m/>
    <n v="1"/>
    <n v="0"/>
    <n v="170"/>
    <n v="6000"/>
    <s v="YES"/>
    <m/>
    <n v="0"/>
    <s v="4498667911275999YES"/>
    <n v="2084"/>
    <x v="115"/>
    <n v="2.1170195032505418E-2"/>
  </r>
  <r>
    <x v="2075"/>
    <s v="100 BIRR BACK"/>
    <n v="40039201"/>
    <s v="ORLOF 3"/>
    <s v="Jamal"/>
    <x v="0"/>
    <n v="682"/>
    <n v="6000"/>
    <n v="6000"/>
    <m/>
    <m/>
    <n v="0"/>
    <n v="0"/>
    <n v="180"/>
    <n v="6000"/>
    <s v="YES"/>
    <m/>
    <n v="0"/>
    <s v="4498668001506000YES"/>
    <n v="2085"/>
    <x v="115"/>
    <n v="2.5000000000000001E-2"/>
  </r>
  <r>
    <x v="2076"/>
    <s v="100 BIRR BACK"/>
    <n v="40039201"/>
    <s v="ORLOF 3"/>
    <s v="Jamal"/>
    <x v="0"/>
    <n v="683"/>
    <n v="5990"/>
    <n v="5990"/>
    <n v="10"/>
    <m/>
    <n v="3"/>
    <n v="0"/>
    <n v="458"/>
    <n v="6000"/>
    <s v="YES"/>
    <m/>
    <n v="0"/>
    <s v="4498768131705997YES"/>
    <n v="2086"/>
    <x v="116"/>
    <n v="2.8347507086876771E-2"/>
  </r>
  <r>
    <x v="2077"/>
    <s v="100 BIRR BACK"/>
    <n v="40039201"/>
    <s v="ORLOF 3"/>
    <s v="Jamal"/>
    <x v="0"/>
    <n v="684"/>
    <n v="5990"/>
    <n v="5990"/>
    <n v="10"/>
    <m/>
    <n v="0"/>
    <n v="0"/>
    <n v="167"/>
    <n v="6000"/>
    <s v="YES"/>
    <m/>
    <n v="0"/>
    <s v="449876821806000YES"/>
    <n v="2087"/>
    <x v="116"/>
    <n v="0.03"/>
  </r>
  <r>
    <x v="2078"/>
    <s v="100 BIRR BACK"/>
    <n v="40039201"/>
    <s v="ORLOF 3"/>
    <s v="Jamal"/>
    <x v="0"/>
    <n v="685"/>
    <n v="5999"/>
    <n v="5999"/>
    <n v="1"/>
    <m/>
    <n v="10"/>
    <n v="0"/>
    <n v="207"/>
    <n v="6000"/>
    <s v="YES"/>
    <m/>
    <n v="0"/>
    <s v="44987683104585990YES"/>
    <n v="2088"/>
    <x v="116"/>
    <n v="7.6460767946577635E-2"/>
  </r>
  <r>
    <x v="2079"/>
    <s v="100 BIRR BACK"/>
    <n v="40039201"/>
    <s v="ORLOF 3"/>
    <s v="Jamal"/>
    <x v="0"/>
    <n v="686"/>
    <n v="5999"/>
    <n v="5999"/>
    <n v="1"/>
    <m/>
    <n v="10"/>
    <n v="0"/>
    <n v="112"/>
    <n v="6000"/>
    <s v="YES"/>
    <m/>
    <n v="0"/>
    <s v="44987684101675990YES"/>
    <n v="2089"/>
    <x v="116"/>
    <n v="2.7879799666110185E-2"/>
  </r>
  <r>
    <x v="2080"/>
    <s v="100 BIRR BACK"/>
    <n v="40039201"/>
    <s v="ORLOF 3"/>
    <s v="Jamal"/>
    <x v="0"/>
    <n v="687"/>
    <n v="5997"/>
    <n v="5997"/>
    <n v="3"/>
    <m/>
    <n v="1"/>
    <n v="0"/>
    <n v="166"/>
    <n v="6000"/>
    <s v="YES"/>
    <m/>
    <n v="0"/>
    <s v="4498768512075999YES"/>
    <n v="2090"/>
    <x v="116"/>
    <n v="3.4505750958493085E-2"/>
  </r>
  <r>
    <x v="2081"/>
    <s v="100 BIRR BACK"/>
    <n v="40039201"/>
    <s v="ORLOF 3"/>
    <s v="Jamal"/>
    <x v="0"/>
    <n v="688"/>
    <n v="6000"/>
    <n v="6000"/>
    <n v="0"/>
    <m/>
    <n v="1"/>
    <n v="0"/>
    <n v="240"/>
    <n v="6000"/>
    <s v="YES"/>
    <m/>
    <n v="0"/>
    <s v="4498768611125999YES"/>
    <n v="2091"/>
    <x v="116"/>
    <n v="1.8669778296382729E-2"/>
  </r>
  <r>
    <x v="2082"/>
    <s v="100 BIRR BACK"/>
    <n v="40039201"/>
    <s v="ORLOF 3"/>
    <s v="Jamal"/>
    <x v="0"/>
    <n v="689"/>
    <n v="5999"/>
    <n v="5999"/>
    <n v="1"/>
    <m/>
    <n v="3"/>
    <n v="0"/>
    <n v="159"/>
    <n v="6000"/>
    <s v="YES"/>
    <m/>
    <n v="0"/>
    <s v="4498768731665997YES"/>
    <n v="2092"/>
    <x v="116"/>
    <n v="2.7680506920126729E-2"/>
  </r>
  <r>
    <x v="2083"/>
    <s v="100 BIRR BACK"/>
    <n v="40039201"/>
    <s v="ORLOF 3"/>
    <s v="Jamal"/>
    <x v="0"/>
    <n v="690"/>
    <n v="5986"/>
    <n v="5986"/>
    <n v="14"/>
    <m/>
    <n v="0"/>
    <n v="0"/>
    <n v="350"/>
    <n v="6000"/>
    <s v="YES"/>
    <m/>
    <n v="0"/>
    <s v="4498768802406000YES"/>
    <n v="2093"/>
    <x v="116"/>
    <n v="0.04"/>
  </r>
  <r>
    <x v="2084"/>
    <s v="100 BIRR BACK"/>
    <n v="40039201"/>
    <s v="ORLOF 3"/>
    <s v="Jamal"/>
    <x v="0"/>
    <n v="691"/>
    <n v="5996"/>
    <n v="5996"/>
    <n v="4"/>
    <m/>
    <n v="1"/>
    <n v="0"/>
    <n v="248"/>
    <n v="6000"/>
    <s v="YES"/>
    <m/>
    <n v="0"/>
    <s v="4498768911595999YES"/>
    <n v="2094"/>
    <x v="116"/>
    <n v="2.6504417402900483E-2"/>
  </r>
  <r>
    <x v="2085"/>
    <s v="100 BIRR BACK"/>
    <n v="40039201"/>
    <s v="ORLOF 3"/>
    <s v="Jamal"/>
    <x v="0"/>
    <n v="692"/>
    <n v="6000"/>
    <n v="6000"/>
    <n v="0"/>
    <m/>
    <n v="14"/>
    <n v="0"/>
    <n v="262"/>
    <n v="6000"/>
    <s v="YES"/>
    <m/>
    <n v="0"/>
    <s v="44987690143505986YES"/>
    <n v="2095"/>
    <x v="116"/>
    <n v="5.8469762779819578E-2"/>
  </r>
  <r>
    <x v="2086"/>
    <s v="100 BIRR BACK"/>
    <n v="40039201"/>
    <s v="ORLOF 3"/>
    <s v="Jamal"/>
    <x v="0"/>
    <n v="693"/>
    <n v="5997"/>
    <n v="5997"/>
    <n v="3"/>
    <m/>
    <n v="4"/>
    <n v="0"/>
    <n v="171"/>
    <n v="6000"/>
    <s v="YES"/>
    <m/>
    <n v="0"/>
    <s v="4498769142485996YES"/>
    <n v="2096"/>
    <x v="116"/>
    <n v="4.1360907271514341E-2"/>
  </r>
  <r>
    <x v="2087"/>
    <s v="100 BIRR BACK"/>
    <n v="40039201"/>
    <s v="ORLOF 3"/>
    <s v="CHAI"/>
    <x v="1"/>
    <n v="694"/>
    <n v="6000"/>
    <n v="6000"/>
    <n v="0"/>
    <m/>
    <n v="0"/>
    <n v="0"/>
    <n v="278"/>
    <n v="6000"/>
    <s v="YES"/>
    <m/>
    <n v="0"/>
    <s v="4498769202626000YES"/>
    <n v="2097"/>
    <x v="116"/>
    <n v="4.3666666666666666E-2"/>
  </r>
  <r>
    <x v="2088"/>
    <s v="100 BIRR BACK"/>
    <n v="40039201"/>
    <s v="ORLOF 3"/>
    <s v="CHAI"/>
    <x v="1"/>
    <n v="695"/>
    <n v="5998"/>
    <n v="5998"/>
    <n v="2"/>
    <m/>
    <n v="3"/>
    <n v="0"/>
    <n v="226"/>
    <n v="6000"/>
    <s v="YES"/>
    <m/>
    <n v="0"/>
    <s v="4498769331715997YES"/>
    <n v="2098"/>
    <x v="116"/>
    <n v="2.8514257128564282E-2"/>
  </r>
  <r>
    <x v="2089"/>
    <s v="100 BIRR BACK"/>
    <n v="40039201"/>
    <s v="ORLOF 3"/>
    <s v="CHAI"/>
    <x v="1"/>
    <n v="696"/>
    <n v="6000"/>
    <n v="0"/>
    <n v="0"/>
    <m/>
    <n v="0"/>
    <n v="0"/>
    <n v="446"/>
    <n v="6000"/>
    <s v="YES"/>
    <m/>
    <n v="0"/>
    <s v="4498769402786000YES"/>
    <n v="2099"/>
    <x v="116"/>
    <n v="4.6333333333333331E-2"/>
  </r>
  <r>
    <x v="2090"/>
    <s v="100 BIRR BACK"/>
    <n v="40039201"/>
    <s v="ORLOF 3"/>
    <s v="CHAI"/>
    <x v="1"/>
    <n v="697"/>
    <n v="5999"/>
    <n v="5999"/>
    <n v="1"/>
    <m/>
    <n v="2"/>
    <n v="0"/>
    <n v="195"/>
    <n v="6000"/>
    <s v="YES"/>
    <m/>
    <n v="0"/>
    <s v="4498769522265998YES"/>
    <n v="2100"/>
    <x v="116"/>
    <n v="3.7679226408802932E-2"/>
  </r>
  <r>
    <x v="2091"/>
    <s v="100 BIRR BACK"/>
    <n v="40039201"/>
    <s v="ORLOF 3"/>
    <s v="CHAI"/>
    <x v="1"/>
    <n v="698"/>
    <n v="5999"/>
    <n v="5999"/>
    <n v="1"/>
    <m/>
    <n v="0"/>
    <n v="0"/>
    <n v="185"/>
    <n v="6000"/>
    <s v="YES"/>
    <m/>
    <n v="0"/>
    <s v="4498769604466000YES"/>
    <n v="2101"/>
    <x v="116"/>
    <n v="7.4333333333333335E-2"/>
  </r>
  <r>
    <x v="2092"/>
    <s v="100 BIRR BACK"/>
    <n v="40039201"/>
    <s v="ORLOF 3"/>
    <s v="CHAI"/>
    <x v="1"/>
    <n v="699"/>
    <n v="6000"/>
    <n v="6000"/>
    <n v="0"/>
    <m/>
    <n v="1"/>
    <n v="0"/>
    <n v="220"/>
    <n v="6000"/>
    <s v="YES"/>
    <m/>
    <n v="0"/>
    <s v="4498769711955999YES"/>
    <n v="2102"/>
    <x v="116"/>
    <n v="3.2505417569594935E-2"/>
  </r>
  <r>
    <x v="2093"/>
    <s v="100 BIRR BACK"/>
    <n v="40039201"/>
    <s v="ORLOF 3"/>
    <s v="CHAI"/>
    <x v="1"/>
    <n v="700"/>
    <n v="6000"/>
    <n v="6000"/>
    <m/>
    <m/>
    <n v="1"/>
    <n v="0"/>
    <n v="300"/>
    <n v="6000"/>
    <s v="YES"/>
    <m/>
    <n v="0"/>
    <s v="4498769811855999YES"/>
    <n v="2103"/>
    <x v="116"/>
    <n v="3.0838473078846473E-2"/>
  </r>
  <r>
    <x v="2094"/>
    <s v="100 BIRR BACK"/>
    <n v="40039201"/>
    <s v="ORLOF 3"/>
    <s v="CHAI"/>
    <x v="1"/>
    <n v="701"/>
    <n v="5999"/>
    <n v="5999"/>
    <n v="1"/>
    <m/>
    <n v="0"/>
    <n v="0"/>
    <n v="200"/>
    <n v="6000"/>
    <s v="YES"/>
    <m/>
    <n v="0"/>
    <s v="4498769902206000YES"/>
    <n v="2104"/>
    <x v="116"/>
    <n v="3.6666666666666667E-2"/>
  </r>
  <r>
    <x v="2095"/>
    <s v="100 BIRR BACK"/>
    <n v="40039201"/>
    <s v="ORLOF 3"/>
    <s v="CHAI"/>
    <x v="1"/>
    <n v="703"/>
    <n v="6000"/>
    <n v="6000"/>
    <n v="0"/>
    <m/>
    <n v="0"/>
    <n v="0"/>
    <n v="126"/>
    <n v="6000"/>
    <s v="YES"/>
    <m/>
    <n v="0"/>
    <s v="449877003006000YES"/>
    <n v="2105"/>
    <x v="116"/>
    <n v="0.05"/>
  </r>
  <r>
    <x v="2096"/>
    <s v="100 BIRR BACK"/>
    <n v="40039201"/>
    <s v="ORLOF 3"/>
    <s v="CHAI"/>
    <x v="1"/>
    <n v="704"/>
    <n v="5999"/>
    <n v="5999"/>
    <n v="1"/>
    <m/>
    <n v="1"/>
    <n v="0"/>
    <n v="119"/>
    <n v="6000"/>
    <s v="YES"/>
    <m/>
    <n v="0"/>
    <s v="4498770112005999YES"/>
    <n v="2106"/>
    <x v="116"/>
    <n v="3.3338889814969158E-2"/>
  </r>
  <r>
    <x v="2097"/>
    <s v="100 BIRR BACK"/>
    <n v="40039201"/>
    <s v="ORLOF 3"/>
    <s v="CHAI"/>
    <x v="1"/>
    <n v="706"/>
    <n v="6000"/>
    <n v="6000"/>
    <m/>
    <m/>
    <n v="0"/>
    <n v="0"/>
    <n v="223"/>
    <n v="6000"/>
    <s v="YES"/>
    <m/>
    <n v="0"/>
    <s v="4498770301266000YES"/>
    <n v="2107"/>
    <x v="116"/>
    <n v="2.1000000000000001E-2"/>
  </r>
  <r>
    <x v="2098"/>
    <s v="100 BIRR BACK"/>
    <n v="40039201"/>
    <s v="ORLOF 3"/>
    <s v="CHAI"/>
    <x v="1"/>
    <n v="707"/>
    <n v="6000"/>
    <n v="6000"/>
    <n v="0"/>
    <m/>
    <n v="1"/>
    <n v="0"/>
    <n v="232"/>
    <n v="6000"/>
    <s v="YES"/>
    <m/>
    <n v="0"/>
    <s v="4498770411195999YES"/>
    <n v="2108"/>
    <x v="116"/>
    <n v="1.9836639439906652E-2"/>
  </r>
  <r>
    <x v="2099"/>
    <s v="100 BIRR BACK"/>
    <n v="40039201"/>
    <s v="ORLOF 3"/>
    <s v="CHAI"/>
    <x v="1"/>
    <n v="708"/>
    <n v="5999"/>
    <n v="5999"/>
    <n v="1"/>
    <m/>
    <n v="0"/>
    <n v="0"/>
    <n v="250"/>
    <n v="6000"/>
    <s v="YES"/>
    <m/>
    <n v="0"/>
    <s v="449877062236000YES"/>
    <n v="2109"/>
    <x v="116"/>
    <n v="3.7166666666666667E-2"/>
  </r>
  <r>
    <x v="2100"/>
    <s v="100 BIRR BACK"/>
    <n v="40039201"/>
    <s v="ORLOF 3"/>
    <s v="Jamal"/>
    <x v="1"/>
    <n v="709"/>
    <n v="5997"/>
    <n v="5997"/>
    <n v="3"/>
    <m/>
    <n v="0"/>
    <n v="0"/>
    <n v="207"/>
    <n v="6000"/>
    <s v="YES"/>
    <m/>
    <n v="0"/>
    <s v="4498770702326000YES"/>
    <n v="2110"/>
    <x v="116"/>
    <n v="3.8666666666666669E-2"/>
  </r>
  <r>
    <x v="2101"/>
    <s v="100 BIRR BACK"/>
    <n v="40039201"/>
    <s v="ORLOF 3"/>
    <s v="Jamal"/>
    <x v="1"/>
    <n v="710"/>
    <n v="5999"/>
    <n v="5999"/>
    <n v="1"/>
    <m/>
    <n v="1"/>
    <n v="0"/>
    <n v="529"/>
    <n v="6000"/>
    <s v="YES"/>
    <m/>
    <n v="0"/>
    <s v="4498770812505999YES"/>
    <n v="2111"/>
    <x v="116"/>
    <n v="4.1673612268711455E-2"/>
  </r>
  <r>
    <x v="2102"/>
    <s v="100 BIRR BACK"/>
    <n v="40039201"/>
    <s v="ORLOF 3"/>
    <s v="Jamal"/>
    <x v="0"/>
    <n v="711"/>
    <n v="6000"/>
    <n v="6000"/>
    <n v="0"/>
    <m/>
    <n v="3"/>
    <n v="0"/>
    <n v="820"/>
    <n v="6000"/>
    <s v="YES"/>
    <m/>
    <n v="0"/>
    <s v="4498770932075997YES"/>
    <n v="2112"/>
    <x v="116"/>
    <n v="3.4517258629314658E-2"/>
  </r>
  <r>
    <x v="2103"/>
    <s v="100 BIRR BACK"/>
    <n v="40039201"/>
    <s v="ORLOF 3"/>
    <s v="Jamal"/>
    <x v="0"/>
    <n v="712"/>
    <n v="6000"/>
    <n v="6000"/>
    <n v="0"/>
    <m/>
    <n v="1"/>
    <n v="0"/>
    <n v="270"/>
    <n v="6000"/>
    <s v="YES"/>
    <m/>
    <n v="0"/>
    <s v="4498871015295999YES"/>
    <n v="2113"/>
    <x v="117"/>
    <n v="8.8181363560593432E-2"/>
  </r>
  <r>
    <x v="2104"/>
    <s v="100 BIRR BACK"/>
    <n v="40039201"/>
    <s v="ORLOF 3"/>
    <s v="Jamal"/>
    <x v="0"/>
    <n v="713"/>
    <n v="6000"/>
    <n v="6000"/>
    <m/>
    <m/>
    <n v="0"/>
    <n v="0"/>
    <n v="0"/>
    <n v="6000"/>
    <s v="YES"/>
    <m/>
    <n v="0"/>
    <s v="4498871108206000YES"/>
    <n v="2114"/>
    <x v="117"/>
    <n v="0.13666666666666666"/>
  </r>
  <r>
    <x v="2105"/>
    <s v="100 BIRR BACK"/>
    <n v="40039201"/>
    <s v="ORLOF 3"/>
    <s v="Jamal"/>
    <x v="0"/>
    <n v="714"/>
    <n v="5987"/>
    <n v="5987"/>
    <n v="4"/>
    <m/>
    <n v="0"/>
    <n v="0"/>
    <n v="549"/>
    <n v="6000"/>
    <s v="NO"/>
    <s v="mc trip"/>
    <n v="0"/>
    <s v="4498871202706000YES"/>
    <n v="2115"/>
    <x v="117"/>
    <n v="4.4999999999999998E-2"/>
  </r>
  <r>
    <x v="2106"/>
    <s v="100 BIRR BACK"/>
    <n v="40039201"/>
    <s v="ORLOF 3"/>
    <s v="Jamal"/>
    <x v="0"/>
    <n v="715"/>
    <n v="5999"/>
    <n v="5999"/>
    <n v="1"/>
    <m/>
    <n v="0"/>
    <n v="0"/>
    <n v="398"/>
    <n v="6000"/>
    <s v="YES"/>
    <m/>
    <n v="0"/>
    <s v="4498871306000YES"/>
    <n v="2116"/>
    <x v="117"/>
    <n v="0"/>
  </r>
  <r>
    <x v="2107"/>
    <s v="100 BIRR BACK"/>
    <n v="40039201"/>
    <s v="ORLOF 3"/>
    <s v="Jamal"/>
    <x v="0"/>
    <n v="716"/>
    <n v="5991"/>
    <n v="5991"/>
    <n v="5"/>
    <m/>
    <n v="4"/>
    <n v="0"/>
    <n v="49"/>
    <n v="5991"/>
    <s v="NO"/>
    <s v="MC TRIP"/>
    <n v="-9"/>
    <s v="4498871445495987NO"/>
    <n v="2117"/>
    <x v="117"/>
    <n v="9.1698680474361111E-2"/>
  </r>
  <r>
    <x v="2108"/>
    <s v="100 BIRR BACK"/>
    <n v="40039201"/>
    <s v="ORLOF 3"/>
    <s v="CHAI"/>
    <x v="1"/>
    <n v="717"/>
    <n v="6000"/>
    <n v="6000"/>
    <n v="0"/>
    <n v="7"/>
    <n v="1"/>
    <n v="0"/>
    <n v="90"/>
    <n v="6000"/>
    <s v="YES"/>
    <m/>
    <n v="0"/>
    <s v="4498871513985999YES"/>
    <n v="2118"/>
    <x v="117"/>
    <n v="6.6344390731788633E-2"/>
  </r>
  <r>
    <x v="2109"/>
    <s v="100 BIRR BACK"/>
    <n v="40039201"/>
    <s v="ORLOF 3"/>
    <s v="CHAI"/>
    <x v="1"/>
    <n v="718"/>
    <n v="5999"/>
    <n v="5999"/>
    <n v="1"/>
    <m/>
    <n v="5"/>
    <n v="0"/>
    <n v="140"/>
    <n v="5996"/>
    <s v="YES"/>
    <m/>
    <n v="-4"/>
    <s v="449887165495991NO"/>
    <n v="2119"/>
    <x v="117"/>
    <n v="8.1789350692705719E-3"/>
  </r>
  <r>
    <x v="2110"/>
    <s v="100 BIRR BACK"/>
    <n v="40039201"/>
    <s v="ORLOF 3"/>
    <s v="CHAI"/>
    <x v="1"/>
    <n v="719"/>
    <n v="5998"/>
    <n v="5998"/>
    <n v="2"/>
    <m/>
    <n v="7"/>
    <n v="0"/>
    <n v="172"/>
    <n v="6000"/>
    <s v="YES"/>
    <m/>
    <n v="0"/>
    <s v="449887170906000YES"/>
    <n v="2120"/>
    <x v="117"/>
    <n v="1.4999999999999999E-2"/>
  </r>
  <r>
    <x v="2111"/>
    <s v="100 BIRR BACK"/>
    <n v="40039201"/>
    <s v="ORLOF 3"/>
    <s v="CHAI"/>
    <x v="1"/>
    <n v="721"/>
    <n v="5993"/>
    <n v="5993"/>
    <n v="7"/>
    <m/>
    <n v="1"/>
    <n v="0"/>
    <n v="193"/>
    <n v="6000"/>
    <s v="YES"/>
    <m/>
    <n v="0"/>
    <s v="4498871811405999YES"/>
    <n v="2121"/>
    <x v="117"/>
    <n v="2.3337222870478413E-2"/>
  </r>
  <r>
    <x v="2112"/>
    <s v="100 BIRR BACK"/>
    <n v="40039201"/>
    <s v="ORLOF 3"/>
    <s v="CHAI"/>
    <x v="1"/>
    <n v="702"/>
    <n v="5994"/>
    <n v="5994"/>
    <n v="6"/>
    <m/>
    <n v="2"/>
    <n v="0"/>
    <n v="145"/>
    <n v="6000"/>
    <s v="YES"/>
    <m/>
    <n v="0"/>
    <s v="4498871921725998YES"/>
    <n v="2122"/>
    <x v="117"/>
    <n v="2.8676225408469491E-2"/>
  </r>
  <r>
    <x v="2113"/>
    <s v="100 BIRR BACK"/>
    <n v="40039201"/>
    <s v="ORLOF 3"/>
    <s v="CHAI"/>
    <x v="1"/>
    <n v="705"/>
    <n v="5997"/>
    <n v="5997"/>
    <n v="3"/>
    <m/>
    <n v="7"/>
    <n v="0"/>
    <n v="161"/>
    <n v="6000"/>
    <s v="YES"/>
    <m/>
    <n v="0"/>
    <s v="4498872171935993YES"/>
    <n v="2123"/>
    <x v="117"/>
    <n v="3.2204238277990987E-2"/>
  </r>
  <r>
    <x v="2114"/>
    <s v="100 BIRR BACK"/>
    <n v="40039201"/>
    <s v="ORLOF 3"/>
    <s v="CHAI"/>
    <x v="1"/>
    <n v="720"/>
    <n v="5996"/>
    <n v="5996"/>
    <n v="4"/>
    <m/>
    <n v="6"/>
    <n v="0"/>
    <n v="254"/>
    <n v="6000"/>
    <s v="YES"/>
    <m/>
    <n v="0"/>
    <s v="4498870261455994YES"/>
    <n v="2124"/>
    <x v="117"/>
    <n v="2.4190857524190857E-2"/>
  </r>
  <r>
    <x v="2115"/>
    <s v="100 BIRR BACK"/>
    <n v="40039201"/>
    <s v="ORLOF 3"/>
    <s v="CHAI"/>
    <x v="1"/>
    <n v="722"/>
    <n v="5999"/>
    <n v="5999"/>
    <n v="1"/>
    <m/>
    <n v="3"/>
    <n v="0"/>
    <n v="170"/>
    <n v="6000"/>
    <s v="YES"/>
    <m/>
    <n v="0"/>
    <s v="4498870531615997YES"/>
    <n v="2125"/>
    <x v="117"/>
    <n v="2.6846756711689179E-2"/>
  </r>
  <r>
    <x v="2116"/>
    <s v="100 BIRR BACK"/>
    <n v="40039201"/>
    <s v="ORLOF 3"/>
    <s v="CHAI"/>
    <x v="1"/>
    <n v="723"/>
    <n v="5996"/>
    <n v="5996"/>
    <n v="4"/>
    <m/>
    <n v="4"/>
    <n v="0"/>
    <n v="151"/>
    <n v="6000"/>
    <s v="YES"/>
    <m/>
    <n v="0"/>
    <s v="4498872042545996YES"/>
    <n v="2126"/>
    <x v="117"/>
    <n v="4.236157438292195E-2"/>
  </r>
  <r>
    <x v="2117"/>
    <s v="100 BIRR BACK"/>
    <n v="40039201"/>
    <s v="ORLOF 3"/>
    <s v="CHAI"/>
    <x v="0"/>
    <n v="724"/>
    <n v="5998"/>
    <n v="5998"/>
    <n v="2"/>
    <n v="10"/>
    <n v="1"/>
    <n v="0"/>
    <n v="102"/>
    <n v="6000"/>
    <s v="YES"/>
    <m/>
    <n v="0"/>
    <s v="4498872211705999YES"/>
    <n v="2127"/>
    <x v="117"/>
    <n v="2.8338056342723787E-2"/>
  </r>
  <r>
    <x v="2118"/>
    <s v="100 BIRR BACK"/>
    <n v="40039201"/>
    <s v="ORLOF 3"/>
    <s v="CHAI"/>
    <x v="0"/>
    <n v="725"/>
    <n v="5988"/>
    <n v="5988"/>
    <n v="12"/>
    <n v="7"/>
    <n v="4"/>
    <n v="0"/>
    <n v="168"/>
    <n v="6000"/>
    <s v="YES"/>
    <m/>
    <n v="0"/>
    <s v="4498872341515996YES"/>
    <n v="2128"/>
    <x v="117"/>
    <n v="2.5183455637091394E-2"/>
  </r>
  <r>
    <x v="2119"/>
    <s v="100 BIRR BACK"/>
    <n v="40039201"/>
    <s v="ORLOF 3"/>
    <s v="CHAI"/>
    <x v="0"/>
    <n v="726"/>
    <n v="5992"/>
    <n v="5995"/>
    <n v="8"/>
    <m/>
    <n v="12"/>
    <n v="3"/>
    <n v="284"/>
    <n v="6000"/>
    <s v="YES"/>
    <m/>
    <n v="0"/>
    <s v="4499172421025998YES"/>
    <n v="2129"/>
    <x v="118"/>
    <n v="1.7005668556185394E-2"/>
  </r>
  <r>
    <x v="2120"/>
    <s v="100 BIRR BACK"/>
    <n v="40039201"/>
    <s v="ORLOF 3"/>
    <s v="CHAI"/>
    <x v="0"/>
    <n v="727"/>
    <n v="5999"/>
    <n v="5999"/>
    <n v="1"/>
    <m/>
    <n v="19"/>
    <n v="0"/>
    <n v="276"/>
    <n v="6000"/>
    <s v="YES"/>
    <m/>
    <n v="0"/>
    <s v="44991725121685988YES"/>
    <n v="2130"/>
    <x v="118"/>
    <n v="2.8056112224448898E-2"/>
  </r>
  <r>
    <x v="2121"/>
    <s v="100 BIRR BACK"/>
    <n v="40039201"/>
    <s v="ORLOF 3"/>
    <s v="CHAI"/>
    <x v="0"/>
    <n v="728"/>
    <n v="5998"/>
    <n v="5998"/>
    <n v="2"/>
    <m/>
    <n v="8"/>
    <n v="0"/>
    <n v="69"/>
    <n v="6000"/>
    <s v="YES"/>
    <m/>
    <n v="0"/>
    <s v="4499172682845992YES"/>
    <n v="2131"/>
    <x v="118"/>
    <n v="4.7396528704939919E-2"/>
  </r>
  <r>
    <x v="2122"/>
    <s v="100 BIRR BACK"/>
    <n v="40039201"/>
    <s v="ORLOF 3"/>
    <s v="CHAI"/>
    <x v="0"/>
    <n v="729"/>
    <n v="5997"/>
    <n v="5997"/>
    <n v="3"/>
    <m/>
    <n v="1"/>
    <n v="0"/>
    <n v="84"/>
    <n v="6000"/>
    <s v="YES"/>
    <m/>
    <n v="0"/>
    <s v="4499172712765999YES"/>
    <n v="2132"/>
    <x v="118"/>
    <n v="4.6007667944657445E-2"/>
  </r>
  <r>
    <x v="2123"/>
    <s v="100 BIRR BACK"/>
    <n v="40039201"/>
    <s v="ORLOF 3"/>
    <s v="CHAI"/>
    <x v="0"/>
    <n v="730"/>
    <n v="5997"/>
    <n v="5997"/>
    <n v="3"/>
    <m/>
    <n v="2"/>
    <n v="0"/>
    <n v="95"/>
    <n v="6000"/>
    <s v="YES"/>
    <m/>
    <n v="0"/>
    <s v="449917282695998YES"/>
    <n v="2133"/>
    <x v="118"/>
    <n v="1.150383461153718E-2"/>
  </r>
  <r>
    <x v="2124"/>
    <s v="100 BIRR BACK"/>
    <n v="40039201"/>
    <s v="ORLOF 3"/>
    <s v="Jamal"/>
    <x v="1"/>
    <n v="731"/>
    <n v="5999"/>
    <n v="5999"/>
    <n v="1"/>
    <m/>
    <n v="3"/>
    <n v="0"/>
    <n v="66"/>
    <n v="6000"/>
    <s v="YES"/>
    <m/>
    <n v="0"/>
    <s v="449917293845997YES"/>
    <n v="2134"/>
    <x v="118"/>
    <n v="1.4007003501750876E-2"/>
  </r>
  <r>
    <x v="2125"/>
    <s v="100 BIRR BACK"/>
    <n v="40039201"/>
    <s v="ORLOF 3"/>
    <s v="Jamal"/>
    <x v="1"/>
    <n v="732"/>
    <n v="5991"/>
    <n v="5991"/>
    <n v="9"/>
    <m/>
    <n v="3"/>
    <n v="0"/>
    <n v="119"/>
    <n v="6000"/>
    <s v="YES"/>
    <m/>
    <n v="0"/>
    <s v="449917303955997YES"/>
    <n v="2135"/>
    <x v="118"/>
    <n v="1.5841253960313492E-2"/>
  </r>
  <r>
    <x v="2126"/>
    <s v="100 BIRR BACK"/>
    <n v="40039201"/>
    <s v="ORLOF 3"/>
    <s v="Jamal"/>
    <x v="1"/>
    <n v="733"/>
    <n v="5996"/>
    <n v="5996"/>
    <n v="4"/>
    <m/>
    <n v="1"/>
    <n v="0"/>
    <n v="95"/>
    <n v="6000"/>
    <s v="YES"/>
    <m/>
    <n v="0"/>
    <s v="449917311665999YES"/>
    <n v="2136"/>
    <x v="118"/>
    <n v="1.1001833638939824E-2"/>
  </r>
  <r>
    <x v="2127"/>
    <s v="100 BIRR BACK"/>
    <n v="40039201"/>
    <s v="ORLOF 3"/>
    <s v="Jamal"/>
    <x v="1"/>
    <n v="734"/>
    <n v="5995"/>
    <n v="5995"/>
    <n v="5"/>
    <m/>
    <n v="9"/>
    <n v="0"/>
    <n v="104"/>
    <n v="6000"/>
    <s v="YES"/>
    <m/>
    <n v="0"/>
    <s v="4499173291195991YES"/>
    <n v="2137"/>
    <x v="118"/>
    <n v="1.986312802537139E-2"/>
  </r>
  <r>
    <x v="2128"/>
    <s v="100 BIRR BACK"/>
    <n v="40039201"/>
    <s v="ORLOF 3"/>
    <s v="Jamal"/>
    <x v="1"/>
    <n v="735"/>
    <n v="5998"/>
    <n v="5998"/>
    <n v="2"/>
    <m/>
    <n v="4"/>
    <n v="0"/>
    <n v="175"/>
    <n v="6000"/>
    <s v="YES"/>
    <m/>
    <n v="0"/>
    <s v="449917334955996YES"/>
    <n v="2138"/>
    <x v="118"/>
    <n v="1.5843895930620414E-2"/>
  </r>
  <r>
    <x v="2129"/>
    <s v="100 BIRR BACK"/>
    <n v="40039201"/>
    <s v="ORLOF 3"/>
    <s v="Jamal"/>
    <x v="1"/>
    <n v="736"/>
    <n v="6000"/>
    <n v="6000"/>
    <m/>
    <m/>
    <n v="5"/>
    <n v="0"/>
    <n v="115"/>
    <n v="6000"/>
    <s v="YES"/>
    <m/>
    <n v="0"/>
    <s v="4499173451045995YES"/>
    <n v="2139"/>
    <x v="118"/>
    <n v="1.7347789824854045E-2"/>
  </r>
  <r>
    <x v="2130"/>
    <s v="100 BIRR BACK"/>
    <n v="40039201"/>
    <s v="ORLOF 3"/>
    <s v="Jamal"/>
    <x v="1"/>
    <n v="737"/>
    <n v="5998"/>
    <n v="5998"/>
    <n v="2"/>
    <m/>
    <n v="2"/>
    <n v="0"/>
    <n v="347"/>
    <n v="6000"/>
    <s v="YES"/>
    <m/>
    <n v="0"/>
    <s v="4499173521755998YES"/>
    <n v="2140"/>
    <x v="118"/>
    <n v="2.9176392130710237E-2"/>
  </r>
  <r>
    <x v="2131"/>
    <s v="100 BIRR BACK"/>
    <n v="40039201"/>
    <s v="ORLOF 3"/>
    <s v="Jamal"/>
    <x v="1"/>
    <n v="738"/>
    <n v="5996"/>
    <n v="5996"/>
    <n v="4"/>
    <m/>
    <n v="0"/>
    <n v="0"/>
    <n v="129"/>
    <n v="6000"/>
    <s v="YES"/>
    <m/>
    <n v="0"/>
    <s v="449917361156000YES"/>
    <n v="2141"/>
    <x v="118"/>
    <n v="1.9166666666666665E-2"/>
  </r>
  <r>
    <x v="2132"/>
    <s v="100 BIRR BACK"/>
    <n v="40039201"/>
    <s v="ORLOF 3"/>
    <s v="Jamal"/>
    <x v="1"/>
    <n v="739"/>
    <n v="6000"/>
    <n v="6000"/>
    <n v="0"/>
    <m/>
    <n v="2"/>
    <n v="0"/>
    <n v="219"/>
    <n v="6000"/>
    <s v="YES"/>
    <m/>
    <n v="0"/>
    <s v="4499173723475998YES"/>
    <n v="2142"/>
    <x v="118"/>
    <n v="5.7852617539179724E-2"/>
  </r>
  <r>
    <x v="2133"/>
    <s v="100 BIRR BACK"/>
    <n v="40039201"/>
    <s v="ORLOF 3"/>
    <s v="Jamal"/>
    <x v="1"/>
    <n v="740"/>
    <n v="5999"/>
    <n v="5999"/>
    <n v="1"/>
    <m/>
    <n v="4"/>
    <n v="0"/>
    <n v="69"/>
    <n v="6000"/>
    <s v="YES"/>
    <m/>
    <n v="0"/>
    <s v="4499173841295996YES"/>
    <n v="2143"/>
    <x v="118"/>
    <n v="2.1514342895263508E-2"/>
  </r>
  <r>
    <x v="2134"/>
    <s v="100 BIRR BACK"/>
    <n v="40039201"/>
    <s v="ORLOF 3"/>
    <s v="Jamal"/>
    <x v="1"/>
    <n v="741"/>
    <n v="5998"/>
    <n v="5998"/>
    <n v="2"/>
    <m/>
    <n v="0"/>
    <n v="0"/>
    <n v="105"/>
    <n v="6000"/>
    <s v="YES"/>
    <m/>
    <n v="0"/>
    <s v="4499173902196000YES"/>
    <n v="2144"/>
    <x v="118"/>
    <n v="3.6499999999999998E-2"/>
  </r>
  <r>
    <x v="2135"/>
    <s v="100 BIRR BACK"/>
    <n v="40039201"/>
    <s v="ORLOF 3"/>
    <s v="Jamal"/>
    <x v="1"/>
    <n v="742"/>
    <n v="5992"/>
    <n v="5992"/>
    <n v="6"/>
    <m/>
    <n v="1"/>
    <n v="0"/>
    <n v="139"/>
    <n v="6000"/>
    <s v="NO"/>
    <s v=" COUNT NOT EQUAL 6000"/>
    <n v="0"/>
    <s v="449917401695999YES"/>
    <n v="2145"/>
    <x v="118"/>
    <n v="1.1501916986164361E-2"/>
  </r>
  <r>
    <x v="2136"/>
    <s v="100 BIRR BACK"/>
    <n v="40039201"/>
    <s v="ORLOF 3"/>
    <s v="Jamal"/>
    <x v="1"/>
    <n v="743"/>
    <n v="5996"/>
    <n v="0"/>
    <n v="4"/>
    <m/>
    <n v="2"/>
    <n v="0"/>
    <n v="125"/>
    <n v="6000"/>
    <s v="YES"/>
    <m/>
    <n v="0"/>
    <s v="4499174121055998YES"/>
    <n v="2146"/>
    <x v="118"/>
    <n v="1.7505835278426141E-2"/>
  </r>
  <r>
    <x v="2137"/>
    <s v="100 BIRR BACK"/>
    <n v="40039201"/>
    <s v="ORLOF 3"/>
    <s v="Jamal"/>
    <x v="1"/>
    <n v="744"/>
    <n v="6069"/>
    <n v="6069"/>
    <n v="3"/>
    <m/>
    <n v="6"/>
    <n v="0"/>
    <n v="153"/>
    <n v="5998"/>
    <s v="NO"/>
    <m/>
    <n v="-2"/>
    <s v="4499174261395992NO"/>
    <n v="2147"/>
    <x v="118"/>
    <n v="2.3197596795727637E-2"/>
  </r>
  <r>
    <x v="2138"/>
    <s v="100 BIRR BACK"/>
    <n v="40039201"/>
    <s v="ORLOF 3"/>
    <s v="CHAI"/>
    <x v="0"/>
    <n v="745"/>
    <n v="5988"/>
    <n v="5988"/>
    <m/>
    <m/>
    <n v="4"/>
    <n v="0"/>
    <n v="100"/>
    <n v="6000"/>
    <s v="NO"/>
    <m/>
    <n v="0"/>
    <s v="4499174341255996YES"/>
    <n v="2148"/>
    <x v="118"/>
    <n v="2.0847231487658439E-2"/>
  </r>
  <r>
    <x v="2139"/>
    <s v="100 BIRR BACK"/>
    <n v="40039201"/>
    <s v="ORLOF 3"/>
    <s v="CHAI"/>
    <x v="0"/>
    <n v="746"/>
    <n v="6000"/>
    <n v="6000"/>
    <m/>
    <m/>
    <n v="3"/>
    <n v="0"/>
    <n v="100"/>
    <n v="6072"/>
    <s v="YES"/>
    <m/>
    <n v="72"/>
    <s v="4499174431536069NO"/>
    <n v="2149"/>
    <x v="118"/>
    <n v="2.5210084033613446E-2"/>
  </r>
  <r>
    <x v="2140"/>
    <s v="100 BIRR BACK"/>
    <n v="40039201"/>
    <s v="ORLOF 3"/>
    <s v="CHAI"/>
    <x v="0"/>
    <n v="747"/>
    <n v="5998"/>
    <n v="0"/>
    <n v="2"/>
    <m/>
    <n v="0"/>
    <n v="0"/>
    <n v="100"/>
    <n v="5988"/>
    <s v="YES"/>
    <m/>
    <n v="-12"/>
    <s v="449927451005988NO"/>
    <n v="2150"/>
    <x v="119"/>
    <n v="1.6700066800267203E-2"/>
  </r>
  <r>
    <x v="2141"/>
    <s v="100 BIRR BACK"/>
    <n v="40039201"/>
    <s v="ORLOF 3"/>
    <s v="CHAI"/>
    <x v="0"/>
    <n v="748"/>
    <n v="5999"/>
    <n v="5999"/>
    <n v="1"/>
    <m/>
    <n v="0"/>
    <n v="0"/>
    <n v="220"/>
    <n v="6000"/>
    <s v="YES"/>
    <m/>
    <n v="0"/>
    <s v="449927461006000YES"/>
    <n v="2151"/>
    <x v="119"/>
    <n v="1.6666666666666666E-2"/>
  </r>
  <r>
    <x v="2142"/>
    <s v="100 BIRR BACK"/>
    <n v="40039201"/>
    <s v="ORLOF 3"/>
    <s v="CHAI"/>
    <x v="0"/>
    <n v="749"/>
    <n v="5997"/>
    <n v="5997"/>
    <n v="3"/>
    <m/>
    <n v="2"/>
    <n v="0"/>
    <n v="280"/>
    <n v="6000"/>
    <s v="YES"/>
    <m/>
    <n v="0"/>
    <s v="4499274721005998YES"/>
    <n v="2152"/>
    <x v="119"/>
    <n v="1.6672224074691565E-2"/>
  </r>
  <r>
    <x v="2143"/>
    <s v="100 BIRR BACK"/>
    <n v="40039201"/>
    <s v="ORLOF 3"/>
    <s v="CHAI"/>
    <x v="0"/>
    <n v="750"/>
    <n v="5999"/>
    <n v="5999"/>
    <n v="1"/>
    <m/>
    <n v="1"/>
    <n v="0"/>
    <n v="300"/>
    <n v="6000"/>
    <s v="YES"/>
    <m/>
    <n v="0"/>
    <s v="4499274812205999YES"/>
    <n v="2153"/>
    <x v="119"/>
    <n v="3.6672778796466077E-2"/>
  </r>
  <r>
    <x v="2144"/>
    <s v="100 BIRR BACK"/>
    <n v="40039201"/>
    <s v="ORLOF 3"/>
    <s v="CHAI"/>
    <x v="0"/>
    <n v="829"/>
    <n v="6000"/>
    <n v="6000"/>
    <n v="0"/>
    <n v="3"/>
    <n v="3"/>
    <n v="0"/>
    <n v="316"/>
    <n v="6000"/>
    <s v="YES"/>
    <m/>
    <n v="0"/>
    <s v="4499274932805997YES"/>
    <n v="2154"/>
    <x v="119"/>
    <n v="4.6690011672502918E-2"/>
  </r>
  <r>
    <x v="2145"/>
    <s v="100 BIRR BACK"/>
    <n v="40039201"/>
    <s v="ORLOF 3"/>
    <s v="CHAI"/>
    <x v="0"/>
    <n v="830"/>
    <n v="5999"/>
    <n v="5999"/>
    <n v="1"/>
    <m/>
    <n v="1"/>
    <n v="0"/>
    <n v="94"/>
    <n v="6000"/>
    <s v="YES"/>
    <m/>
    <n v="0"/>
    <s v="4499275013005999YES"/>
    <n v="2155"/>
    <x v="119"/>
    <n v="5.0008334722453744E-2"/>
  </r>
  <r>
    <x v="2146"/>
    <s v="100 BIRR BACK"/>
    <n v="40039201"/>
    <s v="ORLOF 3"/>
    <s v="CHAI"/>
    <x v="0"/>
    <n v="831"/>
    <n v="5991"/>
    <n v="5991"/>
    <n v="9"/>
    <m/>
    <n v="3"/>
    <n v="0"/>
    <n v="340"/>
    <n v="6000"/>
    <s v="YES"/>
    <m/>
    <n v="0"/>
    <s v="4499282903166000YES"/>
    <n v="2156"/>
    <x v="119"/>
    <n v="5.2666666666666667E-2"/>
  </r>
  <r>
    <x v="2147"/>
    <s v="100 BIRR BACK"/>
    <n v="40039201"/>
    <s v="ORLOF 3"/>
    <s v="CHAI"/>
    <x v="0"/>
    <n v="832"/>
    <n v="6000"/>
    <n v="6000"/>
    <m/>
    <m/>
    <n v="1"/>
    <n v="0"/>
    <n v="207"/>
    <n v="6000"/>
    <s v="YES"/>
    <m/>
    <n v="0"/>
    <s v="449928301945999YES"/>
    <n v="2157"/>
    <x v="119"/>
    <n v="1.5669278213035504E-2"/>
  </r>
  <r>
    <x v="2148"/>
    <s v="100 BIRR BACK"/>
    <n v="40039201"/>
    <s v="ORLOF 3"/>
    <s v="CHAI"/>
    <x v="0"/>
    <n v="833"/>
    <n v="5997"/>
    <n v="0"/>
    <n v="3"/>
    <m/>
    <n v="9"/>
    <n v="0"/>
    <n v="200"/>
    <n v="6000"/>
    <s v="YES"/>
    <m/>
    <n v="0"/>
    <s v="4499283193405991YES"/>
    <n v="2158"/>
    <x v="119"/>
    <n v="5.6751794358203975E-2"/>
  </r>
  <r>
    <x v="2149"/>
    <s v="100 BIRR BACK"/>
    <n v="40039201"/>
    <s v="ORLOF 3"/>
    <s v="CHAI"/>
    <x v="0"/>
    <n v="834"/>
    <n v="5991"/>
    <n v="5991"/>
    <n v="9"/>
    <m/>
    <n v="0"/>
    <n v="0"/>
    <n v="103"/>
    <n v="6000"/>
    <s v="YES"/>
    <m/>
    <n v="0"/>
    <s v="449928322076000YES"/>
    <n v="2159"/>
    <x v="119"/>
    <n v="3.4500000000000003E-2"/>
  </r>
  <r>
    <x v="2150"/>
    <s v="100 BIRR BACK"/>
    <n v="40039201"/>
    <s v="ORLOF 3"/>
    <s v="CHAI"/>
    <x v="0"/>
    <n v="835"/>
    <n v="6000"/>
    <n v="6000"/>
    <m/>
    <m/>
    <n v="3"/>
    <n v="0"/>
    <n v="180"/>
    <n v="6000"/>
    <s v="YES"/>
    <m/>
    <n v="0"/>
    <s v="4499283332005997YES"/>
    <n v="2160"/>
    <x v="119"/>
    <n v="3.3350008337502082E-2"/>
  </r>
  <r>
    <x v="2151"/>
    <s v="100 BIRR BACK"/>
    <n v="40039201"/>
    <s v="ORLOF 3"/>
    <s v="Jamal"/>
    <x v="1"/>
    <n v="836"/>
    <n v="5982"/>
    <n v="5982"/>
    <n v="3"/>
    <m/>
    <n v="9"/>
    <n v="0"/>
    <n v="126"/>
    <n v="6000"/>
    <s v="NO"/>
    <s v="count no"/>
    <n v="0"/>
    <s v="4499283491035991YES"/>
    <n v="2161"/>
    <x v="119"/>
    <n v="1.7192455349691202E-2"/>
  </r>
  <r>
    <x v="2152"/>
    <s v="100 BIRR BACK"/>
    <n v="40039201"/>
    <s v="ORLOF 3"/>
    <s v="Jamal"/>
    <x v="1"/>
    <n v="837"/>
    <n v="5984"/>
    <n v="5984"/>
    <n v="16"/>
    <m/>
    <n v="0"/>
    <n v="0"/>
    <n v="210"/>
    <n v="6000"/>
    <s v="YES"/>
    <m/>
    <n v="0"/>
    <s v="449928351806000YES"/>
    <n v="2162"/>
    <x v="119"/>
    <n v="0.03"/>
  </r>
  <r>
    <x v="2153"/>
    <s v="100 BIRR BACK"/>
    <n v="40039201"/>
    <s v="ORLOF 3"/>
    <s v="Jamal"/>
    <x v="1"/>
    <n v="838"/>
    <n v="5999"/>
    <n v="5999"/>
    <n v="1"/>
    <m/>
    <n v="3"/>
    <n v="0"/>
    <n v="134"/>
    <n v="5985"/>
    <s v="YES"/>
    <m/>
    <n v="-15"/>
    <s v="4499283631265982NO"/>
    <n v="2163"/>
    <x v="119"/>
    <n v="2.106318956870612E-2"/>
  </r>
  <r>
    <x v="2154"/>
    <s v="100 BIRR BACK"/>
    <n v="40039201"/>
    <s v="ORLOF 3"/>
    <s v="Jamal"/>
    <x v="1"/>
    <n v="839"/>
    <n v="5995"/>
    <n v="5995"/>
    <n v="5"/>
    <m/>
    <n v="16"/>
    <n v="0"/>
    <n v="168"/>
    <n v="6000"/>
    <s v="YES"/>
    <m/>
    <n v="0"/>
    <s v="44992837162105984YES"/>
    <n v="2164"/>
    <x v="119"/>
    <n v="3.5093582887700536E-2"/>
  </r>
  <r>
    <x v="2155"/>
    <s v="100 BIRR BACK"/>
    <n v="40039201"/>
    <s v="ORLOF 3"/>
    <s v="Jamal"/>
    <x v="1"/>
    <n v="840"/>
    <n v="5995"/>
    <n v="5995"/>
    <n v="5"/>
    <m/>
    <n v="1"/>
    <n v="0"/>
    <n v="221"/>
    <n v="6000"/>
    <s v="YES"/>
    <m/>
    <n v="0"/>
    <s v="4499283811345999YES"/>
    <n v="2165"/>
    <x v="119"/>
    <n v="2.2337056176029338E-2"/>
  </r>
  <r>
    <x v="2156"/>
    <s v="100 BIRR BACK"/>
    <n v="40039201"/>
    <s v="ORLOF 3"/>
    <s v="Jamal"/>
    <x v="1"/>
    <n v="841"/>
    <n v="5995"/>
    <n v="5995"/>
    <n v="5"/>
    <m/>
    <n v="5"/>
    <n v="0"/>
    <n v="186"/>
    <n v="6000"/>
    <s v="YES"/>
    <m/>
    <n v="0"/>
    <s v="4499283951685995YES"/>
    <n v="2166"/>
    <x v="119"/>
    <n v="2.8023352793994996E-2"/>
  </r>
  <r>
    <x v="2157"/>
    <s v="100 BIRR BACK"/>
    <n v="40039201"/>
    <s v="ORLOF 3"/>
    <s v="Jamal"/>
    <x v="1"/>
    <n v="842"/>
    <n v="5999"/>
    <n v="5999"/>
    <n v="1"/>
    <m/>
    <n v="5"/>
    <n v="0"/>
    <n v="154"/>
    <n v="6000"/>
    <s v="YES"/>
    <m/>
    <n v="0"/>
    <s v="4499284052215995YES"/>
    <n v="2167"/>
    <x v="119"/>
    <n v="3.6864053377814843E-2"/>
  </r>
  <r>
    <x v="2158"/>
    <s v="100 BIRR BACK"/>
    <n v="40039201"/>
    <s v="ORLOF 3"/>
    <s v="Jamal"/>
    <x v="1"/>
    <n v="843"/>
    <n v="5996"/>
    <n v="5996"/>
    <n v="4"/>
    <m/>
    <n v="5"/>
    <n v="0"/>
    <n v="127"/>
    <n v="6000"/>
    <s v="YES"/>
    <m/>
    <n v="0"/>
    <s v="4499284151865995YES"/>
    <n v="2168"/>
    <x v="119"/>
    <n v="3.1025854879065888E-2"/>
  </r>
  <r>
    <x v="2159"/>
    <s v="100 BIRR BACK"/>
    <n v="40039201"/>
    <s v="ORLOF 3"/>
    <s v="Jamal"/>
    <x v="1"/>
    <n v="844"/>
    <n v="5985"/>
    <n v="5985"/>
    <n v="15"/>
    <m/>
    <n v="1"/>
    <n v="0"/>
    <n v="124"/>
    <n v="6000"/>
    <s v="YES"/>
    <m/>
    <n v="0"/>
    <s v="4499284211545999YES"/>
    <n v="2169"/>
    <x v="119"/>
    <n v="2.5670945157526253E-2"/>
  </r>
  <r>
    <x v="2160"/>
    <s v="100 BIRR BACK"/>
    <n v="40039201"/>
    <s v="ORLOF 3"/>
    <s v="Jamal"/>
    <x v="1"/>
    <n v="845"/>
    <n v="5996"/>
    <n v="5996"/>
    <n v="4"/>
    <m/>
    <n v="4"/>
    <n v="0"/>
    <n v="99"/>
    <n v="6000"/>
    <s v="YES"/>
    <m/>
    <n v="0"/>
    <s v="4499284341275996YES"/>
    <n v="2170"/>
    <x v="119"/>
    <n v="2.1180787191460975E-2"/>
  </r>
  <r>
    <x v="2161"/>
    <s v="100 BIRR BACK"/>
    <n v="40039201"/>
    <s v="ORLOF 3"/>
    <s v="Jamal"/>
    <x v="1"/>
    <n v="851"/>
    <n v="5990"/>
    <n v="5990"/>
    <n v="10"/>
    <m/>
    <n v="15"/>
    <n v="0"/>
    <n v="268"/>
    <n v="6000"/>
    <s v="YES"/>
    <m/>
    <n v="0"/>
    <s v="44992844151245985YES"/>
    <n v="2171"/>
    <x v="119"/>
    <n v="2.0718462823725983E-2"/>
  </r>
  <r>
    <x v="2162"/>
    <s v="100 BIRR BACK"/>
    <n v="40039201"/>
    <s v="ORLOF 3"/>
    <s v="Jamal"/>
    <x v="1"/>
    <n v="846"/>
    <n v="5996"/>
    <n v="5996"/>
    <n v="4"/>
    <m/>
    <n v="4"/>
    <n v="0"/>
    <n v="269"/>
    <n v="6000"/>
    <s v="YES"/>
    <m/>
    <n v="0"/>
    <s v="449928454995996YES"/>
    <n v="2172"/>
    <x v="119"/>
    <n v="1.6511007338225483E-2"/>
  </r>
  <r>
    <x v="2163"/>
    <s v="100 BIRR BACK"/>
    <n v="40039201"/>
    <s v="ORLOF 3"/>
    <s v="Jamal"/>
    <x v="1"/>
    <n v="847"/>
    <n v="6013"/>
    <n v="0"/>
    <n v="2"/>
    <m/>
    <n v="10"/>
    <n v="0"/>
    <n v="187"/>
    <n v="6000"/>
    <s v="NO"/>
    <m/>
    <n v="0"/>
    <s v="44992851102685990YES"/>
    <n v="2173"/>
    <x v="119"/>
    <n v="4.4741235392320534E-2"/>
  </r>
  <r>
    <x v="2164"/>
    <s v="100 BIRR BACK"/>
    <n v="40039201"/>
    <s v="ORLOF 3"/>
    <s v="Amin"/>
    <x v="0"/>
    <n v="852"/>
    <n v="5999"/>
    <n v="5999"/>
    <n v="1"/>
    <m/>
    <n v="4"/>
    <n v="0"/>
    <n v="133"/>
    <n v="6000"/>
    <s v="YES"/>
    <m/>
    <n v="0"/>
    <s v="4499284642695996YES"/>
    <n v="2174"/>
    <x v="119"/>
    <n v="4.4863242161440962E-2"/>
  </r>
  <r>
    <x v="2165"/>
    <s v="100 BIRR BACK"/>
    <n v="40039201"/>
    <s v="ORLOF 3"/>
    <s v="Amin"/>
    <x v="0"/>
    <n v="853"/>
    <n v="5998"/>
    <n v="5998"/>
    <n v="2"/>
    <m/>
    <n v="2"/>
    <n v="0"/>
    <n v="155"/>
    <n v="6015"/>
    <s v="YES"/>
    <m/>
    <n v="15"/>
    <s v="4499284721876013NO"/>
    <n v="2175"/>
    <x v="119"/>
    <n v="3.1099284882754034E-2"/>
  </r>
  <r>
    <x v="2166"/>
    <s v="100 BIRR BACK"/>
    <n v="40039201"/>
    <s v="ORLOF 3"/>
    <s v="Amin"/>
    <x v="0"/>
    <n v="854"/>
    <n v="5995"/>
    <n v="5995"/>
    <n v="5"/>
    <m/>
    <n v="1"/>
    <n v="0"/>
    <n v="151"/>
    <n v="6000"/>
    <s v="YES"/>
    <m/>
    <n v="0"/>
    <s v="4499385211335999YES"/>
    <n v="2176"/>
    <x v="120"/>
    <n v="2.2170361726954493E-2"/>
  </r>
  <r>
    <x v="2167"/>
    <s v="100 BIRR BACK"/>
    <n v="40039201"/>
    <s v="ORLOF 3"/>
    <s v="Amin"/>
    <x v="0"/>
    <n v="855"/>
    <n v="5998"/>
    <n v="5998"/>
    <n v="2"/>
    <m/>
    <n v="2"/>
    <n v="0"/>
    <n v="165"/>
    <n v="6000"/>
    <s v="YES"/>
    <m/>
    <n v="0"/>
    <s v="4499385321555998YES"/>
    <n v="2177"/>
    <x v="120"/>
    <n v="2.5841947315771923E-2"/>
  </r>
  <r>
    <x v="2168"/>
    <s v="100 BIRR BACK"/>
    <n v="40039201"/>
    <s v="ORLOF 3"/>
    <s v="Jamal"/>
    <x v="1"/>
    <n v="856"/>
    <n v="5998"/>
    <n v="5998"/>
    <n v="2"/>
    <m/>
    <n v="5"/>
    <n v="0"/>
    <n v="140"/>
    <n v="6000"/>
    <s v="YES"/>
    <m/>
    <n v="0"/>
    <s v="4499385451515995YES"/>
    <n v="2178"/>
    <x v="120"/>
    <n v="2.518765638031693E-2"/>
  </r>
  <r>
    <x v="2169"/>
    <s v="100 BIRR BACK"/>
    <n v="40039201"/>
    <s v="ORLOF 3"/>
    <s v="Jamal"/>
    <x v="1"/>
    <n v="857"/>
    <n v="5999"/>
    <n v="5999"/>
    <n v="1"/>
    <m/>
    <n v="2"/>
    <n v="0"/>
    <n v="633"/>
    <n v="6000"/>
    <s v="YES"/>
    <m/>
    <n v="0"/>
    <s v="4499385521655998YES"/>
    <n v="2179"/>
    <x v="120"/>
    <n v="2.7509169723241082E-2"/>
  </r>
  <r>
    <x v="2170"/>
    <s v="100 BIRR BACK"/>
    <n v="40039201"/>
    <s v="ORLOF 3"/>
    <s v="Jamal"/>
    <x v="1"/>
    <n v="858"/>
    <n v="5998"/>
    <n v="5998"/>
    <n v="2"/>
    <m/>
    <n v="2"/>
    <n v="0"/>
    <n v="207"/>
    <n v="6000"/>
    <s v="YES"/>
    <m/>
    <n v="0"/>
    <s v="4499385621405998YES"/>
    <n v="2180"/>
    <x v="120"/>
    <n v="2.3341113704568189E-2"/>
  </r>
  <r>
    <x v="2171"/>
    <s v="100 BIRR BACK"/>
    <n v="40039201"/>
    <s v="ORLOF 3"/>
    <s v="Jamal"/>
    <x v="1"/>
    <n v="859"/>
    <n v="5995"/>
    <n v="5995"/>
    <n v="5"/>
    <m/>
    <n v="1"/>
    <n v="0"/>
    <n v="117"/>
    <n v="6000"/>
    <s v="YES"/>
    <m/>
    <n v="0"/>
    <s v="4499385716335999YES"/>
    <n v="2181"/>
    <x v="120"/>
    <n v="0.10551758626437739"/>
  </r>
  <r>
    <x v="2172"/>
    <s v="100 BIRR BACK"/>
    <n v="40039201"/>
    <s v="ORLOF 3"/>
    <s v="Jamal"/>
    <x v="1"/>
    <n v="860"/>
    <n v="5997"/>
    <n v="5997"/>
    <n v="3"/>
    <m/>
    <n v="2"/>
    <n v="0"/>
    <n v="70"/>
    <n v="6000"/>
    <s v="YES"/>
    <m/>
    <n v="0"/>
    <s v="4499385822075998YES"/>
    <n v="2182"/>
    <x v="120"/>
    <n v="3.4511503834611539E-2"/>
  </r>
  <r>
    <x v="2173"/>
    <s v="100 BIRR BACK"/>
    <n v="40039201"/>
    <s v="ORLOF 3"/>
    <s v="Jamal"/>
    <x v="1"/>
    <n v="861"/>
    <n v="5999"/>
    <n v="5999"/>
    <n v="1"/>
    <m/>
    <n v="5"/>
    <n v="0"/>
    <n v="46"/>
    <n v="6000"/>
    <s v="YES"/>
    <m/>
    <n v="0"/>
    <s v="4499385951175995YES"/>
    <n v="2183"/>
    <x v="120"/>
    <n v="1.9516263552960801E-2"/>
  </r>
  <r>
    <x v="2174"/>
    <s v="100 BIRR BACK"/>
    <n v="40039201"/>
    <s v="ORLOF 3"/>
    <s v="Jamal"/>
    <x v="1"/>
    <n v="862"/>
    <n v="5999"/>
    <n v="5999"/>
    <n v="1"/>
    <m/>
    <n v="3"/>
    <n v="0"/>
    <n v="59"/>
    <n v="6000"/>
    <s v="YES"/>
    <m/>
    <n v="0"/>
    <s v="449938603705997YES"/>
    <n v="2184"/>
    <x v="120"/>
    <n v="1.1672502918125729E-2"/>
  </r>
  <r>
    <x v="2175"/>
    <s v="100 BIRR BACK"/>
    <n v="40039201"/>
    <s v="ORLOF 3"/>
    <s v="Jamal"/>
    <x v="1"/>
    <n v="863"/>
    <n v="6000"/>
    <n v="6000"/>
    <m/>
    <m/>
    <n v="1"/>
    <n v="0"/>
    <n v="126"/>
    <n v="6000"/>
    <s v="YES"/>
    <m/>
    <n v="0"/>
    <s v="449938611465999YES"/>
    <n v="2185"/>
    <x v="120"/>
    <n v="7.6679446574429069E-3"/>
  </r>
  <r>
    <x v="2176"/>
    <s v="100 BIRR BACK"/>
    <n v="40039201"/>
    <s v="ORLOF 3"/>
    <s v="Jamal"/>
    <x v="1"/>
    <n v="864"/>
    <n v="5996"/>
    <n v="5996"/>
    <n v="4"/>
    <m/>
    <n v="1"/>
    <n v="0"/>
    <n v="72"/>
    <n v="6000"/>
    <s v="YES"/>
    <m/>
    <n v="0"/>
    <s v="449938621595999YES"/>
    <n v="2186"/>
    <x v="120"/>
    <n v="9.8349724954159019E-3"/>
  </r>
  <r>
    <x v="2177"/>
    <s v="100 BIRR BACK"/>
    <n v="40039201"/>
    <s v="ORLOF 3"/>
    <s v="Jamal"/>
    <x v="1"/>
    <n v="865"/>
    <n v="6000"/>
    <n v="6000"/>
    <n v="0"/>
    <m/>
    <n v="0"/>
    <n v="0"/>
    <n v="30"/>
    <n v="6000"/>
    <s v="YES"/>
    <m/>
    <n v="0"/>
    <s v="449938631266000YES"/>
    <n v="2187"/>
    <x v="120"/>
    <n v="2.1000000000000001E-2"/>
  </r>
  <r>
    <x v="2178"/>
    <s v="100 BIRR BACK"/>
    <n v="40039201"/>
    <s v="ORLOF 3"/>
    <s v="Jamal"/>
    <x v="1"/>
    <n v="866"/>
    <n v="6000"/>
    <n v="6000"/>
    <n v="0"/>
    <m/>
    <n v="4"/>
    <n v="0"/>
    <n v="40"/>
    <n v="6000"/>
    <s v="YES"/>
    <m/>
    <n v="0"/>
    <s v="449938644725996YES"/>
    <n v="2188"/>
    <x v="120"/>
    <n v="1.200800533689126E-2"/>
  </r>
  <r>
    <x v="2179"/>
    <s v="100 BIRR BACK"/>
    <n v="40039201"/>
    <s v="ORLOF 3"/>
    <s v="Jamal"/>
    <x v="1"/>
    <n v="867"/>
    <n v="5999"/>
    <n v="5999"/>
    <n v="1"/>
    <m/>
    <n v="0"/>
    <n v="0"/>
    <n v="40"/>
    <n v="6000"/>
    <s v="YES"/>
    <m/>
    <n v="0"/>
    <s v="449938650306000YES"/>
    <n v="2189"/>
    <x v="120"/>
    <n v="5.0000000000000001E-3"/>
  </r>
  <r>
    <x v="2180"/>
    <s v="100 BIRR BACK"/>
    <n v="40039201"/>
    <s v="ORLOF 3"/>
    <s v="Jamal"/>
    <x v="1"/>
    <n v="868"/>
    <n v="6000"/>
    <n v="6000"/>
    <n v="0"/>
    <m/>
    <n v="0"/>
    <n v="0"/>
    <n v="92"/>
    <n v="6000"/>
    <s v="YES"/>
    <m/>
    <n v="0"/>
    <s v="449938660406000YES"/>
    <n v="2190"/>
    <x v="120"/>
    <n v="6.6666666666666671E-3"/>
  </r>
  <r>
    <x v="2181"/>
    <s v="100 BIRR BACK"/>
    <n v="40039201"/>
    <s v="ORLOF 3"/>
    <s v="AZRUL"/>
    <x v="0"/>
    <n v="869"/>
    <n v="5996"/>
    <n v="5996"/>
    <n v="4"/>
    <m/>
    <n v="1"/>
    <n v="0"/>
    <n v="0"/>
    <n v="6000"/>
    <s v="YES"/>
    <m/>
    <n v="0"/>
    <s v="449938671405999YES"/>
    <n v="2191"/>
    <x v="120"/>
    <n v="6.667777962993832E-3"/>
  </r>
  <r>
    <x v="2182"/>
    <s v="100 BIRR BACK"/>
    <n v="40039201"/>
    <s v="ORLOF 3"/>
    <s v="AZRUL"/>
    <x v="0"/>
    <n v="870"/>
    <n v="5999"/>
    <n v="5999"/>
    <n v="1"/>
    <m/>
    <n v="0"/>
    <n v="0"/>
    <n v="60"/>
    <n v="6000"/>
    <s v="YES"/>
    <m/>
    <n v="0"/>
    <s v="449938680926000YES"/>
    <n v="2192"/>
    <x v="120"/>
    <n v="1.5333333333333332E-2"/>
  </r>
  <r>
    <x v="2183"/>
    <s v="100 BIRR BACK"/>
    <n v="40039201"/>
    <s v="ORLOF 3"/>
    <s v="AZRUL"/>
    <x v="0"/>
    <n v="871"/>
    <n v="6000"/>
    <n v="6000"/>
    <m/>
    <m/>
    <n v="4"/>
    <n v="0"/>
    <n v="55"/>
    <n v="6000"/>
    <s v="YES"/>
    <m/>
    <n v="0"/>
    <s v="44994869405996YES"/>
    <n v="2193"/>
    <x v="121"/>
    <n v="0"/>
  </r>
  <r>
    <x v="2184"/>
    <s v="100 BIRR BACK"/>
    <n v="40039201"/>
    <s v="ORLOF 3"/>
    <s v="AZRUL"/>
    <x v="0"/>
    <n v="873"/>
    <n v="5998"/>
    <n v="5998"/>
    <n v="2"/>
    <m/>
    <n v="1"/>
    <n v="0"/>
    <n v="35"/>
    <n v="6000"/>
    <s v="YES"/>
    <m/>
    <n v="0"/>
    <s v="449948701605999YES"/>
    <n v="2194"/>
    <x v="121"/>
    <n v="1.0001666944490749E-2"/>
  </r>
  <r>
    <x v="2185"/>
    <s v="100 BIRR BACK"/>
    <n v="40039201"/>
    <s v="ORLOF 3"/>
    <s v="AZRUL"/>
    <x v="0"/>
    <n v="875"/>
    <n v="5996"/>
    <n v="5996"/>
    <n v="4"/>
    <m/>
    <n v="0"/>
    <n v="0"/>
    <n v="60"/>
    <n v="6000"/>
    <s v="YES"/>
    <m/>
    <n v="0"/>
    <s v="44994871556000YES"/>
    <n v="2195"/>
    <x v="121"/>
    <n v="9.1666666666666667E-3"/>
  </r>
  <r>
    <x v="2186"/>
    <s v="100 BIRR BACK"/>
    <n v="40039201"/>
    <s v="ORLOF 3"/>
    <s v="AZRUL"/>
    <x v="0"/>
    <n v="876"/>
    <n v="6000"/>
    <n v="6000"/>
    <m/>
    <m/>
    <n v="2"/>
    <n v="0"/>
    <n v="65"/>
    <n v="6000"/>
    <s v="YES"/>
    <m/>
    <n v="0"/>
    <s v="449948732355998YES"/>
    <n v="2196"/>
    <x v="121"/>
    <n v="5.8352784261420472E-3"/>
  </r>
  <r>
    <x v="2187"/>
    <s v="100 BIRR BACK"/>
    <n v="40039201"/>
    <s v="ORLOF 3"/>
    <s v="AZRUL"/>
    <x v="0"/>
    <n v="877"/>
    <n v="5999"/>
    <n v="5999"/>
    <n v="1"/>
    <m/>
    <n v="4"/>
    <n v="0"/>
    <n v="125"/>
    <n v="6000"/>
    <s v="YES"/>
    <m/>
    <n v="0"/>
    <s v="449948754605996YES"/>
    <n v="2197"/>
    <x v="121"/>
    <n v="1.0006671114076051E-2"/>
  </r>
  <r>
    <x v="2188"/>
    <s v="100 BIRR BACK"/>
    <n v="40039201"/>
    <s v="ORLOF 3"/>
    <s v="AZRUL"/>
    <x v="0"/>
    <n v="878"/>
    <n v="5993"/>
    <n v="5993"/>
    <n v="7"/>
    <m/>
    <n v="0"/>
    <n v="0"/>
    <n v="68"/>
    <n v="6000"/>
    <s v="YES"/>
    <m/>
    <n v="0"/>
    <s v="44994876656000YES"/>
    <n v="2198"/>
    <x v="121"/>
    <n v="1.0833333333333334E-2"/>
  </r>
  <r>
    <x v="2189"/>
    <s v="100 BIRR BACK"/>
    <n v="40039201"/>
    <s v="ORLOF 3"/>
    <s v="AZRUL"/>
    <x v="0"/>
    <n v="879"/>
    <n v="5998"/>
    <n v="5998"/>
    <n v="2"/>
    <m/>
    <n v="1"/>
    <n v="0"/>
    <n v="102"/>
    <n v="6000"/>
    <s v="YES"/>
    <m/>
    <n v="0"/>
    <s v="4499487711255999YES"/>
    <n v="2199"/>
    <x v="121"/>
    <n v="2.0836806134355727E-2"/>
  </r>
  <r>
    <x v="2190"/>
    <s v="100 BIRR BACK"/>
    <n v="40039201"/>
    <s v="ORLOF 3"/>
    <s v="AZRUL"/>
    <x v="0"/>
    <n v="880"/>
    <n v="5998"/>
    <n v="5998"/>
    <n v="2"/>
    <m/>
    <n v="7"/>
    <n v="0"/>
    <n v="65"/>
    <n v="6000"/>
    <s v="YES"/>
    <m/>
    <n v="0"/>
    <s v="449948787685993YES"/>
    <n v="2200"/>
    <x v="121"/>
    <n v="1.1346570999499416E-2"/>
  </r>
  <r>
    <x v="2191"/>
    <s v="100 BIRR BACK"/>
    <n v="40039201"/>
    <s v="ORLOF 3"/>
    <s v="AZRUL"/>
    <x v="0"/>
    <n v="848"/>
    <n v="5983"/>
    <n v="5983"/>
    <n v="0"/>
    <m/>
    <n v="2"/>
    <n v="0"/>
    <n v="443"/>
    <n v="6000"/>
    <s v="NO"/>
    <m/>
    <n v="0"/>
    <s v="4499487921025998YES"/>
    <n v="2201"/>
    <x v="121"/>
    <n v="1.7005668556185394E-2"/>
  </r>
  <r>
    <x v="2192"/>
    <s v="100 BIRR BACK"/>
    <n v="40039201"/>
    <s v="ORLOF 3"/>
    <s v="AZRUL"/>
    <x v="0"/>
    <n v="849"/>
    <n v="5998"/>
    <n v="5998"/>
    <n v="2"/>
    <m/>
    <n v="2"/>
    <n v="0"/>
    <n v="52"/>
    <n v="6000"/>
    <s v="YES"/>
    <m/>
    <n v="0"/>
    <s v="449948802655998YES"/>
    <n v="2202"/>
    <x v="121"/>
    <n v="1.0836945648549517E-2"/>
  </r>
  <r>
    <x v="2193"/>
    <s v="100 BIRR BACK"/>
    <n v="40039201"/>
    <s v="ORLOF 3"/>
    <s v="AZRUL"/>
    <x v="0"/>
    <n v="850"/>
    <n v="5999"/>
    <n v="5999"/>
    <n v="1"/>
    <m/>
    <n v="0"/>
    <n v="0"/>
    <n v="70"/>
    <n v="5983"/>
    <s v="YES"/>
    <m/>
    <n v="-17"/>
    <s v="4499484804435983NO"/>
    <n v="2203"/>
    <x v="121"/>
    <n v="7.4043122179508605E-2"/>
  </r>
  <r>
    <x v="2194"/>
    <s v="100 BIRR BACK"/>
    <n v="40039201"/>
    <s v="ORLOF 3"/>
    <s v="Jamal"/>
    <x v="1"/>
    <n v="872"/>
    <n v="5996"/>
    <n v="5996"/>
    <n v="4"/>
    <m/>
    <n v="2"/>
    <n v="0"/>
    <n v="40"/>
    <n v="6000"/>
    <s v="YES"/>
    <m/>
    <n v="0"/>
    <s v="449948492525998YES"/>
    <n v="2204"/>
    <x v="121"/>
    <n v="8.6695565188396138E-3"/>
  </r>
  <r>
    <x v="2195"/>
    <s v="100 BIRR BACK"/>
    <n v="40039201"/>
    <s v="ORLOF 3"/>
    <s v="Jamal"/>
    <x v="1"/>
    <n v="874"/>
    <n v="5996"/>
    <n v="5996"/>
    <n v="4"/>
    <m/>
    <n v="1"/>
    <n v="0"/>
    <n v="37"/>
    <n v="6000"/>
    <s v="YES"/>
    <m/>
    <n v="0"/>
    <s v="449948501705999YES"/>
    <n v="2205"/>
    <x v="121"/>
    <n v="1.1668611435239206E-2"/>
  </r>
  <r>
    <x v="2196"/>
    <s v="100 BIRR BACK"/>
    <n v="40039201"/>
    <s v="ORLOF 3"/>
    <s v="Jamal"/>
    <x v="1"/>
    <n v="1001"/>
    <n v="5995"/>
    <n v="5995"/>
    <n v="5"/>
    <m/>
    <n v="4"/>
    <n v="0"/>
    <n v="59"/>
    <n v="6000"/>
    <s v="YES"/>
    <m/>
    <n v="0"/>
    <s v="449948724405996YES"/>
    <n v="2206"/>
    <x v="121"/>
    <n v="6.6711140760507001E-3"/>
  </r>
  <r>
    <x v="2197"/>
    <s v="100 BIRR BACK"/>
    <n v="40039201"/>
    <s v="ORLOF 3"/>
    <s v="Jamal"/>
    <x v="1"/>
    <n v="1002"/>
    <n v="5991"/>
    <n v="5991"/>
    <n v="9"/>
    <m/>
    <n v="4"/>
    <n v="0"/>
    <n v="38"/>
    <n v="6000"/>
    <s v="YES"/>
    <m/>
    <n v="0"/>
    <s v="449948744375996YES"/>
    <n v="2207"/>
    <x v="121"/>
    <n v="6.1707805203468982E-3"/>
  </r>
  <r>
    <x v="2198"/>
    <s v="100 BIRR BACK"/>
    <n v="40039201"/>
    <s v="ORLOF 3"/>
    <s v="Jamal"/>
    <x v="1"/>
    <n v="1003"/>
    <n v="6000"/>
    <n v="6000"/>
    <m/>
    <m/>
    <n v="5"/>
    <n v="0"/>
    <n v="53"/>
    <n v="6000"/>
    <s v="YES"/>
    <m/>
    <n v="0"/>
    <s v="4499410015595995YES"/>
    <n v="2208"/>
    <x v="121"/>
    <n v="9.8415346121768135E-3"/>
  </r>
  <r>
    <x v="2199"/>
    <s v="100 BIRR BACK"/>
    <n v="40039201"/>
    <s v="ORLOF 3"/>
    <s v="Jamal"/>
    <x v="1"/>
    <n v="1004"/>
    <n v="5999"/>
    <n v="5999"/>
    <n v="1"/>
    <m/>
    <n v="9"/>
    <n v="0"/>
    <n v="50"/>
    <n v="6000"/>
    <s v="YES"/>
    <m/>
    <n v="0"/>
    <s v="4499410029385991YES"/>
    <n v="2209"/>
    <x v="121"/>
    <n v="6.3428476047404439E-3"/>
  </r>
  <r>
    <x v="2200"/>
    <s v="100 BIRR BACK"/>
    <n v="40039201"/>
    <s v="ORLOF 3"/>
    <s v="Jamal"/>
    <x v="1"/>
    <n v="1005"/>
    <n v="5994"/>
    <n v="5994"/>
    <n v="6"/>
    <m/>
    <n v="0"/>
    <n v="0"/>
    <n v="56"/>
    <n v="6000"/>
    <s v="YES"/>
    <m/>
    <n v="0"/>
    <s v="449941003536000YES"/>
    <n v="2210"/>
    <x v="121"/>
    <n v="8.8333333333333337E-3"/>
  </r>
  <r>
    <x v="2201"/>
    <s v="100 BIRR BACK"/>
    <n v="40039201"/>
    <s v="ORLOF 3"/>
    <s v="Jamal"/>
    <x v="1"/>
    <n v="1006"/>
    <n v="5998"/>
    <n v="5998"/>
    <n v="2"/>
    <m/>
    <n v="1"/>
    <n v="0"/>
    <n v="364"/>
    <n v="6000"/>
    <s v="YES"/>
    <m/>
    <n v="0"/>
    <s v="4499410041505999YES"/>
    <n v="2211"/>
    <x v="121"/>
    <n v="8.3347224537422895E-3"/>
  </r>
  <r>
    <x v="2202"/>
    <s v="100 BIRR BACK"/>
    <n v="40039201"/>
    <s v="ORLOF 3"/>
    <s v="Jamal"/>
    <x v="1"/>
    <n v="1007"/>
    <n v="5997"/>
    <n v="5997"/>
    <n v="3"/>
    <m/>
    <n v="6"/>
    <n v="0"/>
    <n v="93"/>
    <n v="6000"/>
    <s v="YES"/>
    <m/>
    <n v="0"/>
    <s v="4499410056565994YES"/>
    <n v="2212"/>
    <x v="121"/>
    <n v="9.3426760093426754E-3"/>
  </r>
  <r>
    <x v="2203"/>
    <s v="100 BIRR BACK"/>
    <n v="40039201"/>
    <s v="ORLOF 3"/>
    <s v="Jamal"/>
    <x v="1"/>
    <n v="1008"/>
    <n v="6000"/>
    <n v="6000"/>
    <n v="0"/>
    <m/>
    <n v="2"/>
    <n v="0"/>
    <n v="74"/>
    <n v="6000"/>
    <s v="YES"/>
    <m/>
    <n v="0"/>
    <s v="44994100623645998YES"/>
    <n v="2213"/>
    <x v="121"/>
    <n v="6.0686895631877291E-2"/>
  </r>
  <r>
    <x v="2204"/>
    <s v="100 BIRR BACK"/>
    <n v="40039201"/>
    <s v="ORLOF 3"/>
    <s v="Jamal"/>
    <x v="1"/>
    <n v="1009"/>
    <n v="5996"/>
    <n v="5996"/>
    <n v="4"/>
    <m/>
    <n v="3"/>
    <n v="0"/>
    <n v="69"/>
    <n v="6000"/>
    <s v="YES"/>
    <m/>
    <n v="0"/>
    <s v="4499410073935997YES"/>
    <n v="2214"/>
    <x v="121"/>
    <n v="1.5507753876938469E-2"/>
  </r>
  <r>
    <x v="2205"/>
    <s v="100 BIRR BACK"/>
    <n v="40039201"/>
    <s v="ORLOF 3"/>
    <s v="Jamal"/>
    <x v="1"/>
    <n v="1010"/>
    <n v="5999"/>
    <n v="5999"/>
    <n v="1"/>
    <m/>
    <n v="0"/>
    <n v="0"/>
    <n v="77"/>
    <n v="6000"/>
    <s v="YES"/>
    <m/>
    <n v="0"/>
    <s v="4499410080746000YES"/>
    <n v="2215"/>
    <x v="121"/>
    <n v="1.2333333333333333E-2"/>
  </r>
  <r>
    <x v="2206"/>
    <s v="100 BIRR BACK"/>
    <n v="40039201"/>
    <s v="ORLOF 3"/>
    <s v="Jamal"/>
    <x v="1"/>
    <n v="1012"/>
    <n v="5992"/>
    <n v="5992"/>
    <n v="8"/>
    <m/>
    <n v="4"/>
    <n v="0"/>
    <n v="159"/>
    <n v="6000"/>
    <s v="YES"/>
    <m/>
    <n v="0"/>
    <s v="4499410094695996YES"/>
    <n v="2216"/>
    <x v="121"/>
    <n v="1.1507671781187459E-2"/>
  </r>
  <r>
    <x v="2207"/>
    <s v="100 BIRR BACK"/>
    <n v="40039201"/>
    <s v="ORLOF 3"/>
    <s v="AZRUL"/>
    <x v="0"/>
    <n v="1013"/>
    <n v="5999"/>
    <n v="5999"/>
    <n v="1"/>
    <m/>
    <n v="1"/>
    <n v="0"/>
    <n v="158"/>
    <n v="6000"/>
    <s v="YES"/>
    <m/>
    <n v="0"/>
    <s v="4499410101775999YES"/>
    <n v="2217"/>
    <x v="121"/>
    <n v="1.2835472578763127E-2"/>
  </r>
  <r>
    <x v="2208"/>
    <s v="100 BIRR BACK"/>
    <n v="40039201"/>
    <s v="ORLOF 3"/>
    <s v="AZRUL"/>
    <x v="0"/>
    <n v="1014"/>
    <n v="6000"/>
    <n v="6000"/>
    <n v="0"/>
    <m/>
    <n v="8"/>
    <n v="0"/>
    <n v="490"/>
    <n v="6000"/>
    <s v="YES"/>
    <m/>
    <n v="0"/>
    <s v="44994101281595992YES"/>
    <n v="2218"/>
    <x v="121"/>
    <n v="2.6535380507343123E-2"/>
  </r>
  <r>
    <x v="2209"/>
    <s v="100 BIRR BACK"/>
    <n v="40039201"/>
    <s v="ORLOF 3"/>
    <s v="AZRUL"/>
    <x v="0"/>
    <n v="1015"/>
    <n v="5999"/>
    <n v="5999"/>
    <n v="1"/>
    <m/>
    <n v="1"/>
    <n v="0"/>
    <n v="65"/>
    <n v="6000"/>
    <s v="YES"/>
    <m/>
    <n v="0"/>
    <s v="44995101311585999YES"/>
    <n v="2219"/>
    <x v="122"/>
    <n v="2.6337722953825637E-2"/>
  </r>
  <r>
    <x v="2210"/>
    <s v="100 BIRR BACK"/>
    <n v="40039201"/>
    <s v="ORLOF 3"/>
    <s v="AZRUL"/>
    <x v="0"/>
    <n v="1016"/>
    <n v="5998"/>
    <n v="5998"/>
    <n v="2"/>
    <m/>
    <n v="0"/>
    <n v="0"/>
    <n v="87"/>
    <n v="6000"/>
    <s v="YES"/>
    <m/>
    <n v="0"/>
    <s v="44995101404906000YES"/>
    <n v="2220"/>
    <x v="122"/>
    <n v="8.1666666666666665E-2"/>
  </r>
  <r>
    <x v="2211"/>
    <s v="100 BIRR BACK"/>
    <n v="40039201"/>
    <s v="ORLOF 3"/>
    <s v="AZRUL"/>
    <x v="0"/>
    <n v="1017"/>
    <n v="6000"/>
    <n v="6000"/>
    <n v="0"/>
    <m/>
    <n v="1"/>
    <n v="0"/>
    <n v="142"/>
    <n v="6000"/>
    <s v="YES"/>
    <m/>
    <n v="0"/>
    <s v="4499510151655999YES"/>
    <n v="2221"/>
    <x v="122"/>
    <n v="1.0835139189864977E-2"/>
  </r>
  <r>
    <x v="2212"/>
    <s v="100 BIRR BACK"/>
    <n v="40039201"/>
    <s v="ORLOF 3"/>
    <s v="AZRUL"/>
    <x v="0"/>
    <n v="1018"/>
    <n v="6000"/>
    <n v="6000"/>
    <n v="0"/>
    <m/>
    <n v="2"/>
    <n v="0"/>
    <n v="78"/>
    <n v="6000"/>
    <s v="YES"/>
    <m/>
    <n v="0"/>
    <s v="4499510162875998YES"/>
    <n v="2222"/>
    <x v="122"/>
    <n v="1.450483494498166E-2"/>
  </r>
  <r>
    <x v="2213"/>
    <s v="100 BIRR BACK"/>
    <n v="40039201"/>
    <s v="ORLOF 3"/>
    <s v="AZRUL"/>
    <x v="0"/>
    <n v="1019"/>
    <n v="5998"/>
    <n v="5998"/>
    <n v="2"/>
    <m/>
    <n v="0"/>
    <n v="0"/>
    <n v="96"/>
    <n v="6000"/>
    <s v="YES"/>
    <m/>
    <n v="0"/>
    <s v="44995101701426000YES"/>
    <n v="2223"/>
    <x v="122"/>
    <n v="2.3666666666666666E-2"/>
  </r>
  <r>
    <x v="2214"/>
    <s v="100 BIRR BACK"/>
    <n v="40039201"/>
    <s v="ORLOF 3"/>
    <s v="AZRUL"/>
    <x v="0"/>
    <n v="1020"/>
    <n v="5998"/>
    <n v="5998"/>
    <n v="2"/>
    <m/>
    <n v="0"/>
    <n v="0"/>
    <n v="148"/>
    <n v="6000"/>
    <s v="YES"/>
    <m/>
    <n v="0"/>
    <s v="4499510180786000YES"/>
    <n v="2224"/>
    <x v="122"/>
    <n v="1.2999999999999999E-2"/>
  </r>
  <r>
    <x v="2215"/>
    <s v="100 BIRR BACK"/>
    <n v="40039201"/>
    <s v="ORLOF 3"/>
    <s v="AZRUL"/>
    <x v="0"/>
    <n v="1021"/>
    <n v="5999"/>
    <n v="5999"/>
    <n v="1"/>
    <m/>
    <n v="2"/>
    <n v="0"/>
    <n v="104"/>
    <n v="6000"/>
    <s v="YES"/>
    <m/>
    <n v="0"/>
    <s v="4499510192965998YES"/>
    <n v="2225"/>
    <x v="122"/>
    <n v="1.6005335111703902E-2"/>
  </r>
  <r>
    <x v="2216"/>
    <s v="100 BIRR BACK"/>
    <n v="40039201"/>
    <s v="ORLOF 3"/>
    <s v="AZRUL"/>
    <x v="0"/>
    <n v="1022"/>
    <n v="6000"/>
    <n v="6000"/>
    <n v="0"/>
    <m/>
    <n v="2"/>
    <n v="0"/>
    <n v="134"/>
    <n v="6000"/>
    <s v="YES"/>
    <m/>
    <n v="0"/>
    <s v="44995102021485998YES"/>
    <n v="2226"/>
    <x v="122"/>
    <n v="2.4674891630543514E-2"/>
  </r>
  <r>
    <x v="2217"/>
    <s v="100 BIRR BACK"/>
    <n v="40039201"/>
    <s v="ORLOF 3"/>
    <s v="AZRUL"/>
    <x v="0"/>
    <n v="1023"/>
    <n v="6000"/>
    <n v="6000"/>
    <n v="0"/>
    <m/>
    <n v="1"/>
    <n v="0"/>
    <n v="121"/>
    <n v="6000"/>
    <s v="YES"/>
    <m/>
    <n v="0"/>
    <s v="44995102111045999YES"/>
    <n v="2227"/>
    <x v="122"/>
    <n v="1.7336222703783963E-2"/>
  </r>
  <r>
    <x v="2218"/>
    <s v="100 BIRR BACK"/>
    <n v="40039201"/>
    <s v="ORLOF 3"/>
    <s v="AZRUL"/>
    <x v="0"/>
    <n v="1024"/>
    <n v="5996"/>
    <n v="5996"/>
    <n v="4"/>
    <m/>
    <n v="0"/>
    <n v="0"/>
    <n v="237"/>
    <n v="6000"/>
    <s v="YES"/>
    <m/>
    <n v="0"/>
    <s v="44995102201346000YES"/>
    <n v="2228"/>
    <x v="122"/>
    <n v="2.2333333333333334E-2"/>
  </r>
  <r>
    <x v="2219"/>
    <s v="100 BIRR BACK"/>
    <n v="40039201"/>
    <s v="ORLOF 3"/>
    <s v="AZRUL"/>
    <x v="0"/>
    <n v="1025"/>
    <n v="5995"/>
    <n v="5995"/>
    <n v="5"/>
    <m/>
    <n v="0"/>
    <n v="0"/>
    <n v="400"/>
    <n v="6000"/>
    <s v="YES"/>
    <m/>
    <n v="0"/>
    <s v="44995102301216000YES"/>
    <n v="2229"/>
    <x v="122"/>
    <n v="2.0166666666666666E-2"/>
  </r>
  <r>
    <x v="2220"/>
    <s v="100 BIRR BACK"/>
    <n v="40039201"/>
    <s v="ORLOF 3"/>
    <s v="Jamal"/>
    <x v="1"/>
    <n v="1026"/>
    <n v="6000"/>
    <n v="6000"/>
    <n v="0"/>
    <m/>
    <n v="4"/>
    <n v="0"/>
    <n v="129"/>
    <n v="6000"/>
    <s v="YES"/>
    <m/>
    <n v="0"/>
    <s v="44995102442375996YES"/>
    <n v="2230"/>
    <x v="122"/>
    <n v="3.9526350900600402E-2"/>
  </r>
  <r>
    <x v="2221"/>
    <s v="100 BIRR BACK"/>
    <n v="40039201"/>
    <s v="ORLOF 3"/>
    <s v="Jamal"/>
    <x v="1"/>
    <n v="1027"/>
    <n v="5983"/>
    <n v="0"/>
    <n v="17"/>
    <m/>
    <n v="5"/>
    <n v="0"/>
    <n v="81"/>
    <n v="6000"/>
    <s v="YES"/>
    <m/>
    <n v="0"/>
    <s v="44995102554005995YES"/>
    <n v="2231"/>
    <x v="122"/>
    <n v="6.672226855713094E-2"/>
  </r>
  <r>
    <x v="2222"/>
    <s v="100 BIRR BACK"/>
    <n v="40039201"/>
    <s v="ORLOF 3"/>
    <s v="Jamal"/>
    <x v="1"/>
    <n v="1028"/>
    <n v="5990"/>
    <n v="5990"/>
    <n v="10"/>
    <m/>
    <n v="0"/>
    <n v="0"/>
    <n v="50"/>
    <n v="6000"/>
    <s v="YES"/>
    <m/>
    <n v="0"/>
    <s v="44995102601296000YES"/>
    <n v="2232"/>
    <x v="122"/>
    <n v="2.1499999999999998E-2"/>
  </r>
  <r>
    <x v="2223"/>
    <s v="100 BIRR BACK"/>
    <n v="40039201"/>
    <s v="ORLOF 3"/>
    <s v="Jamal"/>
    <x v="1"/>
    <n v="1029"/>
    <n v="5997"/>
    <n v="5997"/>
    <n v="3"/>
    <m/>
    <n v="17"/>
    <n v="0"/>
    <n v="80"/>
    <n v="6000"/>
    <s v="YES"/>
    <m/>
    <n v="0"/>
    <s v="44995102717815983YES"/>
    <n v="2233"/>
    <x v="122"/>
    <n v="1.3538358682934983E-2"/>
  </r>
  <r>
    <x v="2224"/>
    <s v="100 BIRR BACK"/>
    <n v="40039201"/>
    <s v="ORLOF 3"/>
    <s v="Jamal"/>
    <x v="1"/>
    <n v="1030"/>
    <n v="5998"/>
    <n v="5998"/>
    <n v="2"/>
    <m/>
    <n v="10"/>
    <n v="0"/>
    <n v="70"/>
    <n v="6000"/>
    <s v="YES"/>
    <m/>
    <n v="0"/>
    <s v="44995102810505990YES"/>
    <n v="2234"/>
    <x v="122"/>
    <n v="8.3472454090150246E-3"/>
  </r>
  <r>
    <x v="2225"/>
    <s v="100 BIRR BACK"/>
    <n v="40039201"/>
    <s v="ORLOF 3"/>
    <s v="Jamal"/>
    <x v="1"/>
    <n v="1031"/>
    <n v="5989"/>
    <n v="5989"/>
    <n v="11"/>
    <m/>
    <n v="3"/>
    <n v="0"/>
    <n v="560"/>
    <n v="6000"/>
    <s v="YES"/>
    <m/>
    <n v="0"/>
    <s v="4499510293805997YES"/>
    <n v="2235"/>
    <x v="122"/>
    <n v="1.3340003335000834E-2"/>
  </r>
  <r>
    <x v="2226"/>
    <s v="100 BIRR BACK"/>
    <n v="40039201"/>
    <s v="ORLOF 3"/>
    <s v="Jamal"/>
    <x v="1"/>
    <n v="1032"/>
    <n v="5996"/>
    <n v="5996"/>
    <n v="4"/>
    <m/>
    <n v="2"/>
    <n v="0"/>
    <n v="160"/>
    <n v="6000"/>
    <s v="YES"/>
    <m/>
    <n v="0"/>
    <s v="4499510302705998YES"/>
    <n v="2236"/>
    <x v="122"/>
    <n v="1.1670556852284094E-2"/>
  </r>
  <r>
    <x v="2227"/>
    <s v="100 BIRR BACK"/>
    <n v="40039201"/>
    <s v="ORLOF 3"/>
    <s v="Jamal"/>
    <x v="1"/>
    <n v="1033"/>
    <n v="5998"/>
    <n v="5998"/>
    <n v="2"/>
    <m/>
    <n v="11"/>
    <n v="0"/>
    <n v="130"/>
    <n v="6000"/>
    <s v="YES"/>
    <m/>
    <n v="0"/>
    <s v="449951031115605989YES"/>
    <n v="2237"/>
    <x v="122"/>
    <n v="9.3504758724327938E-2"/>
  </r>
  <r>
    <x v="2228"/>
    <s v="100 BIRR BACK"/>
    <n v="40039201"/>
    <s v="ORLOF 3"/>
    <s v="Jamal"/>
    <x v="1"/>
    <n v="1034"/>
    <n v="5998"/>
    <n v="5998"/>
    <n v="2"/>
    <m/>
    <n v="4"/>
    <n v="0"/>
    <n v="100"/>
    <n v="6000"/>
    <s v="YES"/>
    <m/>
    <n v="0"/>
    <s v="44995103241605996YES"/>
    <n v="2238"/>
    <x v="122"/>
    <n v="2.6684456304202801E-2"/>
  </r>
  <r>
    <x v="2229"/>
    <s v="100 BIRR BACK"/>
    <n v="40039201"/>
    <s v="ORLOF 3"/>
    <s v="Jamal"/>
    <x v="1"/>
    <n v="1035"/>
    <n v="5998"/>
    <n v="0"/>
    <n v="2"/>
    <m/>
    <n v="2"/>
    <n v="0"/>
    <n v="170"/>
    <n v="6000"/>
    <s v="YES"/>
    <m/>
    <n v="0"/>
    <s v="44995103321305998YES"/>
    <n v="2239"/>
    <x v="122"/>
    <n v="2.1673891297099034E-2"/>
  </r>
  <r>
    <x v="2230"/>
    <s v="100 BIRR BACK"/>
    <n v="40039201"/>
    <s v="ORLOF 3"/>
    <s v="Jamal"/>
    <x v="1"/>
    <n v="1036"/>
    <n v="5996"/>
    <n v="5996"/>
    <n v="4"/>
    <m/>
    <n v="2"/>
    <n v="0"/>
    <n v="80"/>
    <n v="6000"/>
    <s v="YES"/>
    <m/>
    <n v="0"/>
    <s v="44995103421005998YES"/>
    <n v="2240"/>
    <x v="122"/>
    <n v="1.6672224074691565E-2"/>
  </r>
  <r>
    <x v="2231"/>
    <s v="100 BIRR BACK"/>
    <n v="40039201"/>
    <s v="ORLOF 3"/>
    <s v="Jamal"/>
    <x v="1"/>
    <n v="1037"/>
    <n v="5996"/>
    <n v="5996"/>
    <n v="4"/>
    <m/>
    <n v="2"/>
    <n v="0"/>
    <n v="150"/>
    <n v="6000"/>
    <s v="YES"/>
    <m/>
    <n v="0"/>
    <s v="44995103521705998YES"/>
    <n v="2241"/>
    <x v="122"/>
    <n v="2.8342780926975657E-2"/>
  </r>
  <r>
    <x v="2232"/>
    <s v="100 BIRR BACK"/>
    <n v="40039201"/>
    <s v="ORLOF 3"/>
    <s v="AZRUL"/>
    <x v="1"/>
    <n v="1038"/>
    <n v="5994"/>
    <n v="5994"/>
    <n v="20"/>
    <m/>
    <n v="4"/>
    <n v="0"/>
    <n v="300"/>
    <n v="6000"/>
    <s v="NO"/>
    <m/>
    <n v="0"/>
    <s v="4499510364805996YES"/>
    <n v="2242"/>
    <x v="122"/>
    <n v="1.33422281521014E-2"/>
  </r>
  <r>
    <x v="2233"/>
    <s v="100 BIRR BACK"/>
    <n v="40039201"/>
    <s v="ORLOF 3"/>
    <s v="AZRUL"/>
    <x v="1"/>
    <n v="1039"/>
    <n v="6000"/>
    <n v="6000"/>
    <m/>
    <m/>
    <n v="4"/>
    <n v="0"/>
    <n v="65"/>
    <n v="6000"/>
    <s v="YES"/>
    <m/>
    <n v="0"/>
    <s v="44995103741505996YES"/>
    <n v="2243"/>
    <x v="122"/>
    <n v="2.5016677785190126E-2"/>
  </r>
  <r>
    <x v="2234"/>
    <s v="100 BIRR BACK"/>
    <n v="40039201"/>
    <s v="ORLOF 3"/>
    <s v="AZRUL"/>
    <x v="1"/>
    <n v="1040"/>
    <n v="5999"/>
    <n v="5999"/>
    <n v="1"/>
    <m/>
    <n v="20"/>
    <n v="0"/>
    <n v="135"/>
    <n v="6014"/>
    <s v="YES"/>
    <m/>
    <n v="14"/>
    <s v="450011038203005994NO"/>
    <n v="2244"/>
    <x v="123"/>
    <n v="5.0050050050050053E-2"/>
  </r>
  <r>
    <x v="2235"/>
    <s v="100 BIRR BACK"/>
    <n v="40039201"/>
    <s v="ORLOF 3"/>
    <s v="AZRUL"/>
    <x v="1"/>
    <n v="1041"/>
    <n v="5999"/>
    <n v="5999"/>
    <n v="1"/>
    <m/>
    <n v="0"/>
    <n v="0"/>
    <n v="69"/>
    <n v="6000"/>
    <s v="YES"/>
    <m/>
    <n v="0"/>
    <s v="450011039656000YES"/>
    <n v="2245"/>
    <x v="123"/>
    <n v="1.0833333333333334E-2"/>
  </r>
  <r>
    <x v="2236"/>
    <s v="100 BIRR BACK"/>
    <n v="40039201"/>
    <s v="ORLOF 3"/>
    <s v="AZRUL"/>
    <x v="1"/>
    <n v="1042"/>
    <n v="5983"/>
    <n v="5983"/>
    <n v="1"/>
    <m/>
    <n v="1"/>
    <n v="0"/>
    <n v="130"/>
    <n v="6000"/>
    <s v="NO"/>
    <s v="machine trip"/>
    <n v="0"/>
    <s v="45001104011355999YES"/>
    <n v="2246"/>
    <x v="123"/>
    <n v="2.2503750625104183E-2"/>
  </r>
  <r>
    <x v="2237"/>
    <s v="100 BIRR BACK"/>
    <n v="40039201"/>
    <s v="ORLOF 3"/>
    <s v="fariz"/>
    <x v="0"/>
    <n v="1043"/>
    <n v="5997"/>
    <n v="5997"/>
    <n v="3"/>
    <m/>
    <n v="1"/>
    <n v="0"/>
    <n v="70"/>
    <n v="6000"/>
    <s v="YES"/>
    <m/>
    <n v="0"/>
    <s v="4500110411695999YES"/>
    <n v="2247"/>
    <x v="123"/>
    <n v="1.1501916986164361E-2"/>
  </r>
  <r>
    <x v="2238"/>
    <s v="100 BIRR BACK"/>
    <n v="40039201"/>
    <s v="ORLOF 3"/>
    <s v="fariz"/>
    <x v="0"/>
    <n v="1044"/>
    <n v="6000"/>
    <n v="6000"/>
    <n v="0"/>
    <m/>
    <n v="1"/>
    <n v="0"/>
    <n v="250"/>
    <n v="5984"/>
    <s v="YES"/>
    <m/>
    <n v="-16"/>
    <s v="45001104211305983NO"/>
    <n v="2248"/>
    <x v="123"/>
    <n v="2.1728229984957378E-2"/>
  </r>
  <r>
    <x v="2239"/>
    <s v="100 BIRR BACK"/>
    <n v="40039201"/>
    <s v="ORLOF 3"/>
    <s v="fariz"/>
    <x v="0"/>
    <n v="1045"/>
    <n v="5999"/>
    <n v="5999"/>
    <n v="1"/>
    <m/>
    <n v="3"/>
    <n v="0"/>
    <n v="250"/>
    <n v="6000"/>
    <s v="YES"/>
    <m/>
    <n v="0"/>
    <s v="4500210433705997YES"/>
    <n v="2249"/>
    <x v="124"/>
    <n v="1.1672502918125729E-2"/>
  </r>
  <r>
    <x v="2240"/>
    <s v="100 BIRR BACK"/>
    <n v="40039201"/>
    <s v="ORLOF 3"/>
    <s v="fariz"/>
    <x v="0"/>
    <n v="1046"/>
    <n v="5996"/>
    <n v="5996"/>
    <n v="4"/>
    <m/>
    <n v="0"/>
    <n v="0"/>
    <n v="460"/>
    <n v="6000"/>
    <s v="YES"/>
    <m/>
    <n v="0"/>
    <s v="45002104402506000YES"/>
    <n v="2250"/>
    <x v="124"/>
    <n v="4.1666666666666664E-2"/>
  </r>
  <r>
    <x v="2241"/>
    <s v="100 BIRR BACK"/>
    <n v="40039201"/>
    <s v="ORLOF 3"/>
    <s v="fariz"/>
    <x v="0"/>
    <n v="1011"/>
    <n v="5998"/>
    <n v="5998"/>
    <n v="2"/>
    <m/>
    <n v="1"/>
    <n v="0"/>
    <n v="130"/>
    <n v="6000"/>
    <s v="YES"/>
    <m/>
    <n v="0"/>
    <s v="45002104512505999YES"/>
    <n v="2251"/>
    <x v="124"/>
    <n v="4.1673612268711455E-2"/>
  </r>
  <r>
    <x v="2242"/>
    <s v="100 BIRR BACK"/>
    <n v="40039201"/>
    <s v="ORLOF 3"/>
    <s v="fariz"/>
    <x v="0"/>
    <n v="1047"/>
    <n v="5998"/>
    <n v="5998"/>
    <n v="2"/>
    <m/>
    <n v="4"/>
    <n v="0"/>
    <n v="320"/>
    <n v="6000"/>
    <s v="YES"/>
    <m/>
    <n v="0"/>
    <s v="45002104644605996YES"/>
    <n v="2252"/>
    <x v="124"/>
    <n v="7.6717811874583056E-2"/>
  </r>
  <r>
    <x v="2243"/>
    <s v="100 BIRR BACK"/>
    <n v="40039201"/>
    <s v="ORLOF 3"/>
    <s v="fariz"/>
    <x v="0"/>
    <n v="1048"/>
    <n v="5998"/>
    <n v="5998"/>
    <n v="2"/>
    <m/>
    <n v="2"/>
    <n v="0"/>
    <n v="137"/>
    <n v="6000"/>
    <s v="YES"/>
    <m/>
    <n v="0"/>
    <s v="45002101121305998YES"/>
    <n v="2253"/>
    <x v="124"/>
    <n v="2.1673891297099034E-2"/>
  </r>
  <r>
    <x v="2244"/>
    <s v="100 BIRR BACK"/>
    <n v="40039201"/>
    <s v="ORLOF 3"/>
    <s v="fariz"/>
    <x v="0"/>
    <n v="1049"/>
    <n v="5999"/>
    <n v="5999"/>
    <n v="1"/>
    <m/>
    <n v="2"/>
    <n v="0"/>
    <n v="93"/>
    <n v="6000"/>
    <s v="YES"/>
    <m/>
    <n v="0"/>
    <s v="45002104723205998YES"/>
    <n v="2254"/>
    <x v="124"/>
    <n v="5.3351117039013005E-2"/>
  </r>
  <r>
    <x v="2245"/>
    <s v="100 BIRR BACK"/>
    <n v="40039201"/>
    <s v="ORLOF 3"/>
    <s v="fariz"/>
    <x v="0"/>
    <n v="1050"/>
    <n v="5998"/>
    <n v="5998"/>
    <n v="2"/>
    <m/>
    <n v="2"/>
    <n v="0"/>
    <n v="90"/>
    <n v="6000"/>
    <s v="YES"/>
    <m/>
    <n v="0"/>
    <s v="45002104821375998YES"/>
    <n v="2255"/>
    <x v="124"/>
    <n v="2.2840946982327442E-2"/>
  </r>
  <r>
    <x v="2246"/>
    <s v="100 BIRR BACK"/>
    <n v="40039201"/>
    <s v="ORLOF 3"/>
    <s v="AZRUL"/>
    <x v="1"/>
    <n v="1051"/>
    <n v="5997"/>
    <n v="5997"/>
    <n v="3"/>
    <m/>
    <n v="1"/>
    <n v="0"/>
    <n v="108"/>
    <n v="6000"/>
    <s v="YES"/>
    <m/>
    <n v="0"/>
    <s v="4500210491935999YES"/>
    <n v="2256"/>
    <x v="124"/>
    <n v="1.5502583763960661E-2"/>
  </r>
  <r>
    <x v="2247"/>
    <s v="100 BIRR BACK"/>
    <n v="40039201"/>
    <s v="ORLOF 3"/>
    <s v="AZRUL"/>
    <x v="1"/>
    <n v="1052"/>
    <n v="5996"/>
    <n v="5996"/>
    <n v="4"/>
    <m/>
    <n v="2"/>
    <n v="0"/>
    <n v="107"/>
    <n v="6000"/>
    <s v="YES"/>
    <m/>
    <n v="0"/>
    <s v="4500210502905998YES"/>
    <n v="2257"/>
    <x v="124"/>
    <n v="1.5005001667222408E-2"/>
  </r>
  <r>
    <x v="2248"/>
    <s v="100 BIRR BACK"/>
    <n v="40039201"/>
    <s v="ORLOF 3"/>
    <s v="AZRUL"/>
    <x v="1"/>
    <n v="1053"/>
    <n v="5995"/>
    <n v="5995"/>
    <n v="5"/>
    <m/>
    <n v="3"/>
    <n v="0"/>
    <n v="75"/>
    <n v="6000"/>
    <s v="YES"/>
    <m/>
    <n v="0"/>
    <s v="45002105131085997YES"/>
    <n v="2258"/>
    <x v="124"/>
    <n v="1.8009004502251125E-2"/>
  </r>
  <r>
    <x v="2249"/>
    <s v="100 BIRR BACK"/>
    <n v="40039201"/>
    <s v="ORLOF 3"/>
    <s v="AZRUL"/>
    <x v="1"/>
    <n v="1054"/>
    <n v="5999"/>
    <n v="5999"/>
    <n v="1"/>
    <m/>
    <n v="4"/>
    <n v="0"/>
    <n v="246"/>
    <n v="6000"/>
    <s v="YES"/>
    <m/>
    <n v="0"/>
    <s v="45002105241075996YES"/>
    <n v="2259"/>
    <x v="124"/>
    <n v="1.7845230153435625E-2"/>
  </r>
  <r>
    <x v="2250"/>
    <s v="100 BIRR BACK"/>
    <n v="40039201"/>
    <s v="ORLOF 3"/>
    <s v="AZRUL"/>
    <x v="1"/>
    <n v="1055"/>
    <n v="6000"/>
    <n v="6000"/>
    <m/>
    <m/>
    <n v="5"/>
    <n v="0"/>
    <n v="114"/>
    <n v="6000"/>
    <s v="YES"/>
    <m/>
    <n v="0"/>
    <s v="4500210535755995YES"/>
    <n v="2260"/>
    <x v="124"/>
    <n v="1.2510425354462052E-2"/>
  </r>
  <r>
    <x v="2251"/>
    <s v="100 BIRR BACK"/>
    <n v="40039201"/>
    <s v="ORLOF 3"/>
    <s v="AZRUL"/>
    <x v="1"/>
    <n v="1056"/>
    <n v="5996"/>
    <n v="5996"/>
    <n v="4"/>
    <m/>
    <n v="1"/>
    <n v="0"/>
    <n v="100"/>
    <n v="6000"/>
    <s v="YES"/>
    <m/>
    <n v="0"/>
    <s v="45002105412465999YES"/>
    <n v="2261"/>
    <x v="124"/>
    <n v="4.1006834472412067E-2"/>
  </r>
  <r>
    <x v="2252"/>
    <s v="100 BIRR BACK"/>
    <n v="40039201"/>
    <s v="ORLOF 3"/>
    <s v="AZRUL"/>
    <x v="1"/>
    <n v="1057"/>
    <n v="5999"/>
    <n v="5999"/>
    <n v="1"/>
    <m/>
    <n v="0"/>
    <n v="0"/>
    <n v="50"/>
    <n v="6000"/>
    <s v="YES"/>
    <m/>
    <n v="0"/>
    <s v="4500210551146000YES"/>
    <n v="2262"/>
    <x v="124"/>
    <n v="1.9E-2"/>
  </r>
  <r>
    <x v="2253"/>
    <s v="100 BIRR BACK"/>
    <n v="40039201"/>
    <s v="ORLOF 3"/>
    <s v="AZRUL"/>
    <x v="1"/>
    <n v="1058"/>
    <n v="5995"/>
    <n v="5995"/>
    <n v="5"/>
    <m/>
    <n v="4"/>
    <n v="0"/>
    <n v="120"/>
    <n v="6000"/>
    <s v="YES"/>
    <m/>
    <n v="0"/>
    <s v="45002105641005996YES"/>
    <n v="2263"/>
    <x v="124"/>
    <n v="1.6677785190126752E-2"/>
  </r>
  <r>
    <x v="2254"/>
    <s v="100 BIRR BACK"/>
    <n v="40039201"/>
    <s v="ORLOF 3"/>
    <s v="AZRUL"/>
    <x v="1"/>
    <n v="1059"/>
    <n v="5996"/>
    <n v="5996"/>
    <n v="4"/>
    <m/>
    <n v="1"/>
    <n v="0"/>
    <n v="80"/>
    <n v="6000"/>
    <s v="YES"/>
    <m/>
    <n v="0"/>
    <s v="4500210571505999YES"/>
    <n v="2264"/>
    <x v="124"/>
    <n v="8.3347224537422895E-3"/>
  </r>
  <r>
    <x v="2255"/>
    <s v="100 BIRR BACK"/>
    <n v="40039201"/>
    <s v="ORLOF 3"/>
    <s v="AZRUL"/>
    <x v="1"/>
    <n v="1060"/>
    <n v="5999"/>
    <n v="5999"/>
    <n v="1"/>
    <m/>
    <n v="5"/>
    <n v="0"/>
    <n v="70"/>
    <n v="6000"/>
    <s v="YES"/>
    <m/>
    <n v="0"/>
    <s v="45002105851205995YES"/>
    <n v="2265"/>
    <x v="124"/>
    <n v="2.0016680567139282E-2"/>
  </r>
  <r>
    <x v="2256"/>
    <s v="100 BIRR BACK"/>
    <n v="40039201"/>
    <s v="ORLOF 3"/>
    <s v="AZRUL"/>
    <x v="1"/>
    <n v="1061"/>
    <n v="5993"/>
    <n v="5993"/>
    <n v="7"/>
    <m/>
    <n v="4"/>
    <n v="0"/>
    <n v="130"/>
    <n v="6000"/>
    <s v="YES"/>
    <m/>
    <n v="0"/>
    <s v="4500210594805996YES"/>
    <n v="2266"/>
    <x v="124"/>
    <n v="1.33422281521014E-2"/>
  </r>
  <r>
    <x v="2257"/>
    <s v="100 BIRR BACK"/>
    <n v="40039201"/>
    <s v="ORLOF 3"/>
    <s v="AZRUL"/>
    <x v="1"/>
    <n v="1062"/>
    <n v="5996"/>
    <n v="5996"/>
    <n v="4"/>
    <m/>
    <n v="1"/>
    <n v="0"/>
    <n v="256"/>
    <n v="6000"/>
    <s v="YES"/>
    <m/>
    <n v="0"/>
    <s v="4500210601705999YES"/>
    <n v="2267"/>
    <x v="124"/>
    <n v="1.1668611435239206E-2"/>
  </r>
  <r>
    <x v="2258"/>
    <s v="100 BIRR BACK"/>
    <n v="40039201"/>
    <s v="ORLOF 3"/>
    <s v="AZRUL"/>
    <x v="1"/>
    <n v="1063"/>
    <n v="5998"/>
    <n v="5998"/>
    <n v="2"/>
    <m/>
    <n v="7"/>
    <n v="0"/>
    <n v="116"/>
    <n v="6000"/>
    <s v="YES"/>
    <m/>
    <n v="0"/>
    <s v="45002106171305993YES"/>
    <n v="2268"/>
    <x v="124"/>
    <n v="2.1691973969631236E-2"/>
  </r>
  <r>
    <x v="2259"/>
    <s v="100 BIRR BACK"/>
    <n v="40039201"/>
    <s v="ORLOF 3"/>
    <s v="IDRIS"/>
    <x v="0"/>
    <n v="1064"/>
    <n v="5997"/>
    <n v="5997"/>
    <n v="3"/>
    <m/>
    <n v="4"/>
    <n v="0"/>
    <n v="74"/>
    <n v="6000"/>
    <s v="YES"/>
    <m/>
    <n v="0"/>
    <s v="45002106242565996YES"/>
    <n v="2269"/>
    <x v="124"/>
    <n v="4.269513008672448E-2"/>
  </r>
  <r>
    <x v="2260"/>
    <s v="100 BIRR BACK"/>
    <n v="40039201"/>
    <s v="ORLOF 3"/>
    <s v="IDRIS"/>
    <x v="0"/>
    <n v="1065"/>
    <n v="5999"/>
    <n v="5999"/>
    <n v="1"/>
    <m/>
    <n v="2"/>
    <n v="0"/>
    <n v="55"/>
    <n v="6000"/>
    <s v="YES"/>
    <m/>
    <n v="0"/>
    <s v="45002106321165998YES"/>
    <n v="2270"/>
    <x v="124"/>
    <n v="1.9339779926642216E-2"/>
  </r>
  <r>
    <x v="2261"/>
    <s v="100 BIRR BACK"/>
    <n v="40039201"/>
    <s v="ORLOF 3"/>
    <s v="IDRIS"/>
    <x v="0"/>
    <n v="1066"/>
    <n v="5995"/>
    <n v="5995"/>
    <n v="5"/>
    <m/>
    <n v="3"/>
    <n v="0"/>
    <n v="124"/>
    <n v="6000"/>
    <s v="YES"/>
    <m/>
    <n v="0"/>
    <s v="4500310643745997YES"/>
    <n v="2271"/>
    <x v="125"/>
    <n v="1.2339503084875771E-2"/>
  </r>
  <r>
    <x v="2262"/>
    <s v="100 BIRR BACK"/>
    <n v="40039201"/>
    <s v="ORLOF 3"/>
    <s v="IDRIS"/>
    <x v="0"/>
    <n v="1067"/>
    <n v="5998"/>
    <n v="5998"/>
    <n v="2"/>
    <m/>
    <n v="1"/>
    <n v="0"/>
    <n v="216"/>
    <n v="6000"/>
    <s v="YES"/>
    <m/>
    <n v="0"/>
    <s v="4500310651555999YES"/>
    <n v="2272"/>
    <x v="125"/>
    <n v="9.1681946991165192E-3"/>
  </r>
  <r>
    <x v="2263"/>
    <s v="100 BIRR BACK"/>
    <n v="40039201"/>
    <s v="ORLOF 3"/>
    <s v="IDRIS"/>
    <x v="0"/>
    <n v="1068"/>
    <n v="5999"/>
    <n v="5999"/>
    <n v="1"/>
    <m/>
    <n v="5"/>
    <n v="0"/>
    <n v="135"/>
    <n v="6000"/>
    <s v="YES"/>
    <m/>
    <n v="0"/>
    <s v="45003106651245995YES"/>
    <n v="2273"/>
    <x v="125"/>
    <n v="2.0683903252710592E-2"/>
  </r>
  <r>
    <x v="2264"/>
    <s v="100 BIRR BACK"/>
    <n v="40039201"/>
    <s v="ORLOF 3"/>
    <s v="IDRIS"/>
    <x v="0"/>
    <n v="1069"/>
    <n v="5998"/>
    <n v="5998"/>
    <n v="2"/>
    <m/>
    <n v="2"/>
    <n v="0"/>
    <n v="159"/>
    <n v="6000"/>
    <s v="YES"/>
    <m/>
    <n v="0"/>
    <s v="45003106722165998YES"/>
    <n v="2274"/>
    <x v="125"/>
    <n v="3.6012004001333781E-2"/>
  </r>
  <r>
    <x v="2265"/>
    <s v="100 BIRR BACK"/>
    <n v="40039201"/>
    <s v="ORLOF 3"/>
    <s v="IDRIS"/>
    <x v="0"/>
    <n v="1070"/>
    <n v="5999"/>
    <n v="5999"/>
    <n v="1"/>
    <m/>
    <n v="1"/>
    <n v="0"/>
    <n v="233"/>
    <n v="6000"/>
    <s v="YES"/>
    <m/>
    <n v="0"/>
    <s v="45003106811355999YES"/>
    <n v="2275"/>
    <x v="125"/>
    <n v="2.2503750625104183E-2"/>
  </r>
  <r>
    <x v="2266"/>
    <s v="100 BIRR BACK"/>
    <n v="40039201"/>
    <s v="ORLOF 3"/>
    <s v="IDRIS"/>
    <x v="0"/>
    <n v="1071"/>
    <n v="6000"/>
    <n v="6000"/>
    <n v="0"/>
    <m/>
    <n v="2"/>
    <n v="0"/>
    <n v="93"/>
    <n v="6000"/>
    <s v="YES"/>
    <m/>
    <n v="0"/>
    <s v="45003106921595998YES"/>
    <n v="2276"/>
    <x v="125"/>
    <n v="2.6508836278759586E-2"/>
  </r>
  <r>
    <x v="2267"/>
    <s v="100 BIRR BACK"/>
    <n v="40039201"/>
    <s v="ORLOF 3"/>
    <s v="IDRIS"/>
    <x v="0"/>
    <n v="1072"/>
    <n v="5998"/>
    <n v="5998"/>
    <n v="2"/>
    <m/>
    <n v="1"/>
    <n v="0"/>
    <n v="247"/>
    <n v="6000"/>
    <s v="YES"/>
    <m/>
    <n v="0"/>
    <s v="45003107012335999YES"/>
    <n v="2277"/>
    <x v="125"/>
    <n v="3.8839806634439075E-2"/>
  </r>
  <r>
    <x v="2268"/>
    <s v="100 BIRR BACK"/>
    <n v="40039201"/>
    <s v="ORLOF 3"/>
    <s v="IDRIS"/>
    <x v="0"/>
    <n v="1079"/>
    <n v="5997"/>
    <n v="5997"/>
    <n v="3"/>
    <m/>
    <n v="0"/>
    <n v="0"/>
    <n v="98"/>
    <n v="6000"/>
    <s v="YES"/>
    <m/>
    <n v="0"/>
    <s v="4500310710936000YES"/>
    <n v="2278"/>
    <x v="125"/>
    <n v="1.55E-2"/>
  </r>
  <r>
    <x v="2269"/>
    <s v="100 BIRR BACK"/>
    <n v="40039201"/>
    <s v="ORLOF 3"/>
    <s v="IDRIS"/>
    <x v="0"/>
    <n v="1080"/>
    <n v="5993"/>
    <n v="5993"/>
    <n v="7"/>
    <m/>
    <n v="2"/>
    <n v="0"/>
    <n v="103"/>
    <n v="6000"/>
    <s v="YES"/>
    <m/>
    <n v="0"/>
    <s v="45003107222475998YES"/>
    <n v="2279"/>
    <x v="125"/>
    <n v="4.1180393464488166E-2"/>
  </r>
  <r>
    <x v="2270"/>
    <s v="100 BIRR BACK"/>
    <n v="40039201"/>
    <s v="ORLOF 3"/>
    <s v="IDRIS"/>
    <x v="0"/>
    <n v="1081"/>
    <n v="5997"/>
    <n v="5997"/>
    <n v="3"/>
    <m/>
    <n v="3"/>
    <n v="0"/>
    <n v="116"/>
    <n v="6000"/>
    <s v="YES"/>
    <m/>
    <n v="0"/>
    <s v="4500310793985997YES"/>
    <n v="2280"/>
    <x v="125"/>
    <n v="1.6341504085376022E-2"/>
  </r>
  <r>
    <x v="2271"/>
    <s v="100 BIRR BACK"/>
    <n v="40039201"/>
    <s v="ORLOF 3"/>
    <s v="IDRIS"/>
    <x v="0"/>
    <n v="1082"/>
    <n v="5995"/>
    <n v="5995"/>
    <n v="5"/>
    <m/>
    <n v="7"/>
    <n v="0"/>
    <n v="-572"/>
    <n v="6000"/>
    <s v="YES"/>
    <m/>
    <n v="0"/>
    <s v="45003108071035993YES"/>
    <n v="2281"/>
    <x v="125"/>
    <n v="1.7186717837477057E-2"/>
  </r>
  <r>
    <x v="2272"/>
    <s v="100 BIRR BACK"/>
    <n v="40039201"/>
    <s v="ORLOF 3"/>
    <s v="shamil"/>
    <x v="1"/>
    <n v="1083"/>
    <n v="5997"/>
    <n v="5997"/>
    <n v="3"/>
    <m/>
    <n v="3"/>
    <n v="0"/>
    <n v="320"/>
    <n v="6000"/>
    <s v="YES"/>
    <m/>
    <n v="0"/>
    <s v="45003108131165997YES"/>
    <n v="2282"/>
    <x v="125"/>
    <n v="1.9343004835751208E-2"/>
  </r>
  <r>
    <x v="2273"/>
    <s v="100 BIRR BACK"/>
    <n v="40039201"/>
    <s v="ORLOF 3"/>
    <s v="shamil"/>
    <x v="1"/>
    <n v="1084"/>
    <n v="5996"/>
    <n v="5996"/>
    <n v="4"/>
    <m/>
    <n v="5"/>
    <n v="0"/>
    <n v="87"/>
    <n v="6000"/>
    <s v="YES"/>
    <m/>
    <n v="0"/>
    <s v="4500310825-5725995YES"/>
    <n v="2283"/>
    <x v="125"/>
    <s v="-"/>
  </r>
  <r>
    <x v="2274"/>
    <s v="100 BIRR BACK"/>
    <n v="40039201"/>
    <s v="ORLOF 3"/>
    <s v="shamil"/>
    <x v="1"/>
    <n v="1085"/>
    <n v="5997"/>
    <n v="5997"/>
    <n v="3"/>
    <m/>
    <n v="3"/>
    <n v="0"/>
    <n v="98"/>
    <n v="6000"/>
    <s v="YES"/>
    <m/>
    <n v="0"/>
    <s v="45003108333205997YES"/>
    <n v="2284"/>
    <x v="125"/>
    <n v="5.3360013340003336E-2"/>
  </r>
  <r>
    <x v="2275"/>
    <s v="100 BIRR BACK"/>
    <n v="40039201"/>
    <s v="ORLOF 3"/>
    <s v="shamil"/>
    <x v="1"/>
    <n v="1086"/>
    <n v="5999"/>
    <n v="5999"/>
    <n v="1"/>
    <m/>
    <n v="4"/>
    <n v="0"/>
    <n v="110"/>
    <n v="6000"/>
    <s v="YES"/>
    <m/>
    <n v="0"/>
    <s v="4500310844875996YES"/>
    <n v="2285"/>
    <x v="125"/>
    <n v="1.4509673115410274E-2"/>
  </r>
  <r>
    <x v="2276"/>
    <s v="100 BIRR BACK"/>
    <n v="40039201"/>
    <s v="ORLOF 3"/>
    <s v="shamil"/>
    <x v="1"/>
    <n v="1073"/>
    <n v="5999"/>
    <n v="5999"/>
    <n v="1"/>
    <m/>
    <n v="3"/>
    <n v="0"/>
    <n v="145"/>
    <n v="6000"/>
    <s v="YES"/>
    <m/>
    <n v="0"/>
    <s v="4500310853985997YES"/>
    <n v="2286"/>
    <x v="125"/>
    <n v="1.6341504085376022E-2"/>
  </r>
  <r>
    <x v="2277"/>
    <s v="100 BIRR BACK"/>
    <n v="40039201"/>
    <s v="ORLOF 3"/>
    <s v="shamil"/>
    <x v="1"/>
    <n v="1074"/>
    <n v="6000"/>
    <n v="6000"/>
    <n v="0"/>
    <m/>
    <n v="1"/>
    <n v="0"/>
    <n v="100"/>
    <n v="6000"/>
    <s v="YES"/>
    <m/>
    <n v="0"/>
    <s v="45003108611105999YES"/>
    <n v="2287"/>
    <x v="125"/>
    <n v="1.8336389398233038E-2"/>
  </r>
  <r>
    <x v="2278"/>
    <s v="100 BIRR BACK"/>
    <n v="40039201"/>
    <s v="ORLOF 3"/>
    <s v="shamil"/>
    <x v="1"/>
    <n v="1075"/>
    <n v="6000"/>
    <n v="6000"/>
    <n v="0"/>
    <m/>
    <n v="1"/>
    <n v="0"/>
    <n v="40"/>
    <n v="6000"/>
    <s v="YES"/>
    <m/>
    <n v="0"/>
    <s v="45003107311455999YES"/>
    <n v="2288"/>
    <x v="125"/>
    <n v="2.4170695115852642E-2"/>
  </r>
  <r>
    <x v="2279"/>
    <s v="100 BIRR BACK"/>
    <n v="40039201"/>
    <s v="ORLOF 3"/>
    <s v="shamil"/>
    <x v="1"/>
    <n v="1076"/>
    <n v="5999"/>
    <n v="5999"/>
    <n v="1"/>
    <m/>
    <n v="0"/>
    <n v="0"/>
    <n v="59"/>
    <n v="6000"/>
    <s v="YES"/>
    <m/>
    <n v="0"/>
    <s v="45003107401006000YES"/>
    <n v="2289"/>
    <x v="125"/>
    <n v="1.6666666666666666E-2"/>
  </r>
  <r>
    <x v="2280"/>
    <s v="100 BIRR BACK"/>
    <n v="40039201"/>
    <s v="ORLOF 3"/>
    <s v="Norhayati"/>
    <x v="1"/>
    <n v="1077"/>
    <n v="6000"/>
    <n v="6000"/>
    <n v="0"/>
    <m/>
    <n v="0"/>
    <n v="0"/>
    <n v="221"/>
    <n v="6000"/>
    <s v="YES"/>
    <m/>
    <n v="0"/>
    <s v="4500310750406000YES"/>
    <n v="2290"/>
    <x v="125"/>
    <n v="6.6666666666666671E-3"/>
  </r>
  <r>
    <x v="2281"/>
    <s v="100 BIRR BACK"/>
    <n v="40039201"/>
    <s v="ORLOF 3"/>
    <s v="Norhayati"/>
    <x v="1"/>
    <n v="1078"/>
    <n v="5995"/>
    <n v="5995"/>
    <n v="5"/>
    <m/>
    <n v="1"/>
    <n v="0"/>
    <n v="117"/>
    <n v="6000"/>
    <s v="YES"/>
    <m/>
    <n v="0"/>
    <s v="4500310761595999YES"/>
    <n v="2291"/>
    <x v="125"/>
    <n v="9.8349724954159019E-3"/>
  </r>
  <r>
    <x v="2282"/>
    <s v="100 BIRR BACK"/>
    <n v="40039201"/>
    <s v="ORLOF 3"/>
    <s v="Norhayati"/>
    <x v="1"/>
    <n v="0"/>
    <n v="0"/>
    <n v="0"/>
    <n v="0"/>
    <m/>
    <n v="0"/>
    <n v="0"/>
    <n v="0"/>
    <n v="6000"/>
    <n v="0"/>
    <m/>
    <n v="0"/>
    <s v="45005107702216000YES"/>
    <n v="2292"/>
    <x v="126"/>
    <n v="3.6833333333333336E-2"/>
  </r>
  <r>
    <x v="2283"/>
    <s v="100 BIRR BACK"/>
    <n v="40039201"/>
    <s v="ORLOF 3"/>
    <s v="Norhayati"/>
    <x v="1"/>
    <n v="1087"/>
    <n v="5997"/>
    <n v="5997"/>
    <n v="3"/>
    <m/>
    <n v="5"/>
    <n v="0"/>
    <n v="155"/>
    <n v="6000"/>
    <s v="YES"/>
    <m/>
    <n v="0"/>
    <s v="45005107851175995YES"/>
    <n v="2293"/>
    <x v="126"/>
    <n v="1.9516263552960801E-2"/>
  </r>
  <r>
    <x v="2284"/>
    <s v="100 BIRR BACK"/>
    <n v="40039201"/>
    <s v="ORLOF 3"/>
    <s v="Norhayati"/>
    <x v="1"/>
    <n v="1088"/>
    <n v="6000"/>
    <n v="6000"/>
    <n v="0"/>
    <m/>
    <n v="0"/>
    <n v="0"/>
    <n v="70"/>
    <n v="0"/>
    <s v="YES"/>
    <m/>
    <n v="-6000"/>
    <s v="4500500000"/>
    <n v="2294"/>
    <x v="126"/>
    <s v="NA"/>
  </r>
  <r>
    <x v="2285"/>
    <s v="100 BIRR BACK"/>
    <n v="40039201"/>
    <s v="ORLOF 3"/>
    <s v="Norhayati"/>
    <x v="1"/>
    <n v="1089"/>
    <n v="5996"/>
    <n v="5996"/>
    <n v="4"/>
    <m/>
    <n v="3"/>
    <n v="0"/>
    <n v="97"/>
    <n v="6000"/>
    <s v="YES"/>
    <m/>
    <n v="0"/>
    <s v="45005108731555997YES"/>
    <n v="2295"/>
    <x v="126"/>
    <n v="2.5846256461564115E-2"/>
  </r>
  <r>
    <x v="2286"/>
    <s v="100 BIRR BACK"/>
    <n v="40039201"/>
    <s v="ORLOF 3"/>
    <s v="Norhayati"/>
    <x v="1"/>
    <n v="1090"/>
    <n v="5995"/>
    <n v="5995"/>
    <n v="5"/>
    <m/>
    <n v="0"/>
    <n v="0"/>
    <n v="88"/>
    <n v="6000"/>
    <s v="YES"/>
    <m/>
    <n v="0"/>
    <s v="4500510880706000YES"/>
    <n v="2296"/>
    <x v="126"/>
    <n v="1.1666666666666667E-2"/>
  </r>
  <r>
    <x v="2287"/>
    <s v="100 BIRR BACK"/>
    <n v="40039201"/>
    <s v="ORLOF 3"/>
    <s v="Norhayati"/>
    <x v="1"/>
    <n v="1091"/>
    <n v="6000"/>
    <n v="6000"/>
    <n v="0"/>
    <m/>
    <n v="4"/>
    <n v="0"/>
    <n v="121"/>
    <n v="6000"/>
    <s v="YES"/>
    <m/>
    <n v="0"/>
    <s v="4500510894975996YES"/>
    <n v="2297"/>
    <x v="126"/>
    <n v="1.6177451634422947E-2"/>
  </r>
  <r>
    <x v="2288"/>
    <s v="100 BIRR BACK"/>
    <n v="40039201"/>
    <s v="ORLOF 3"/>
    <s v="Norhayati"/>
    <x v="1"/>
    <n v="1092"/>
    <n v="5997"/>
    <n v="5997"/>
    <n v="3"/>
    <m/>
    <n v="5"/>
    <n v="0"/>
    <n v="119"/>
    <n v="6000"/>
    <s v="YES"/>
    <m/>
    <n v="0"/>
    <s v="4500510905885995YES"/>
    <n v="2298"/>
    <x v="126"/>
    <n v="1.4678899082568808E-2"/>
  </r>
  <r>
    <x v="2289"/>
    <s v="100 BIRR BACK"/>
    <n v="40039201"/>
    <s v="ORLOF 3"/>
    <s v="Norhayati"/>
    <x v="1"/>
    <n v="1093"/>
    <n v="6000"/>
    <n v="6000"/>
    <n v="0"/>
    <m/>
    <n v="0"/>
    <n v="0"/>
    <n v="131"/>
    <n v="6000"/>
    <s v="YES"/>
    <m/>
    <n v="0"/>
    <s v="45005109101216000YES"/>
    <n v="2299"/>
    <x v="126"/>
    <n v="2.0166666666666666E-2"/>
  </r>
  <r>
    <x v="2290"/>
    <s v="100 BIRR BACK"/>
    <n v="40039201"/>
    <s v="ORLOF 3"/>
    <s v="CHAI C.K"/>
    <x v="0"/>
    <n v="1094"/>
    <n v="5997"/>
    <n v="5997"/>
    <n v="3"/>
    <m/>
    <n v="3"/>
    <n v="0"/>
    <n v="1330"/>
    <n v="6000"/>
    <s v="YES"/>
    <m/>
    <n v="0"/>
    <s v="45005109231195997YES"/>
    <n v="2300"/>
    <x v="126"/>
    <n v="1.9843254960813739E-2"/>
  </r>
  <r>
    <x v="2291"/>
    <s v="100 BIRR BACK"/>
    <n v="40039201"/>
    <s v="ORLOF 3"/>
    <s v="CHAI C.K"/>
    <x v="0"/>
    <n v="1095"/>
    <n v="5999"/>
    <n v="5999"/>
    <n v="1"/>
    <m/>
    <n v="0"/>
    <n v="0"/>
    <n v="150"/>
    <n v="6000"/>
    <s v="YES"/>
    <m/>
    <n v="0"/>
    <s v="45005109301316000YES"/>
    <n v="2301"/>
    <x v="126"/>
    <n v="2.1833333333333333E-2"/>
  </r>
  <r>
    <x v="2292"/>
    <s v="100 BIRR BACK"/>
    <n v="40039201"/>
    <s v="ORLOF 3"/>
    <s v="CHAI C.K"/>
    <x v="0"/>
    <n v="1097"/>
    <n v="5999"/>
    <n v="5999"/>
    <n v="1"/>
    <m/>
    <n v="3"/>
    <n v="0"/>
    <n v="151"/>
    <n v="6000"/>
    <s v="YES"/>
    <m/>
    <n v="0"/>
    <s v="450061094313305997YES"/>
    <n v="2302"/>
    <x v="127"/>
    <n v="0.22177755544438887"/>
  </r>
  <r>
    <x v="2293"/>
    <s v="100 BIRR BACK"/>
    <n v="40039201"/>
    <s v="ORLOF 3"/>
    <s v="CHAI C.K"/>
    <x v="0"/>
    <n v="1098"/>
    <n v="5998"/>
    <n v="5998"/>
    <n v="2"/>
    <m/>
    <n v="1"/>
    <n v="0"/>
    <n v="167"/>
    <n v="6000"/>
    <s v="YES"/>
    <m/>
    <n v="0"/>
    <s v="45006109511505999YES"/>
    <n v="2303"/>
    <x v="127"/>
    <n v="2.5004167361226872E-2"/>
  </r>
  <r>
    <x v="2294"/>
    <s v="100 BIRR BACK"/>
    <n v="40039201"/>
    <s v="ORLOF 3"/>
    <s v="CHAI C.K"/>
    <x v="0"/>
    <n v="1101"/>
    <n v="5999"/>
    <n v="5999"/>
    <n v="1"/>
    <m/>
    <n v="1"/>
    <n v="0"/>
    <n v="181"/>
    <n v="6000"/>
    <s v="YES"/>
    <m/>
    <n v="0"/>
    <s v="45006109711515999YES"/>
    <n v="2304"/>
    <x v="127"/>
    <n v="2.5170861810301717E-2"/>
  </r>
  <r>
    <x v="2295"/>
    <s v="100 BIRR BACK"/>
    <n v="40039201"/>
    <s v="ORLOF 3"/>
    <s v="CHAI C.K"/>
    <x v="0"/>
    <n v="1102"/>
    <n v="5999"/>
    <n v="5999"/>
    <n v="1"/>
    <n v="3"/>
    <n v="2"/>
    <n v="0"/>
    <n v="115"/>
    <n v="6000"/>
    <s v="YES"/>
    <m/>
    <n v="0"/>
    <s v="45006109821675998YES"/>
    <n v="2305"/>
    <x v="127"/>
    <n v="2.7842614204734911E-2"/>
  </r>
  <r>
    <x v="2296"/>
    <s v="100 BIRR BACK"/>
    <n v="40039201"/>
    <s v="ORLOF 3"/>
    <s v="CHAI C.K"/>
    <x v="0"/>
    <n v="1096"/>
    <n v="5996"/>
    <n v="5996"/>
    <n v="4"/>
    <m/>
    <n v="1"/>
    <n v="0"/>
    <n v="154"/>
    <n v="6000"/>
    <s v="YES"/>
    <m/>
    <n v="0"/>
    <s v="45006110111815999YES"/>
    <n v="2306"/>
    <x v="127"/>
    <n v="3.0171695282547092E-2"/>
  </r>
  <r>
    <x v="2297"/>
    <s v="100 BIRR BACK"/>
    <n v="40039201"/>
    <s v="ORLOF 3"/>
    <s v="CHAI C.K"/>
    <x v="0"/>
    <n v="1099"/>
    <n v="5998"/>
    <n v="5998"/>
    <n v="2"/>
    <m/>
    <n v="4"/>
    <n v="0"/>
    <n v="151"/>
    <n v="6000"/>
    <s v="YES"/>
    <m/>
    <n v="0"/>
    <s v="45006110211155999YES"/>
    <n v="2307"/>
    <x v="127"/>
    <n v="1.9169861643607268E-2"/>
  </r>
  <r>
    <x v="2298"/>
    <s v="100 BIRR BACK"/>
    <n v="40039201"/>
    <s v="ORLOF 3"/>
    <s v="CHAI C.K"/>
    <x v="0"/>
    <n v="1100"/>
    <n v="6000"/>
    <n v="6000"/>
    <n v="0"/>
    <m/>
    <n v="4"/>
    <n v="0"/>
    <n v="187"/>
    <n v="6000"/>
    <s v="YES"/>
    <m/>
    <n v="0"/>
    <s v="45006109641545996YES"/>
    <n v="2308"/>
    <x v="127"/>
    <n v="2.5683789192795198E-2"/>
  </r>
  <r>
    <x v="2299"/>
    <s v="100 BIRR BACK"/>
    <n v="40039201"/>
    <s v="ORLOF 3"/>
    <s v="CHAI C.K"/>
    <x v="0"/>
    <n v="1202"/>
    <n v="5962"/>
    <n v="5962"/>
    <n v="38"/>
    <m/>
    <n v="2"/>
    <n v="0"/>
    <n v="537"/>
    <n v="6000"/>
    <s v="YES"/>
    <m/>
    <n v="0"/>
    <s v="45006109921515998YES"/>
    <n v="2309"/>
    <x v="127"/>
    <n v="2.517505835278426E-2"/>
  </r>
  <r>
    <x v="2300"/>
    <s v="100 BIRR BACK"/>
    <n v="40039201"/>
    <s v="ORLOF 3"/>
    <s v="CHAI C.K"/>
    <x v="0"/>
    <n v="1203"/>
    <n v="5991"/>
    <n v="5991"/>
    <n v="9"/>
    <m/>
    <n v="0"/>
    <n v="0"/>
    <n v="206"/>
    <n v="6000"/>
    <s v="YES"/>
    <m/>
    <n v="0"/>
    <s v="45006110001876000YES"/>
    <n v="2310"/>
    <x v="127"/>
    <n v="3.1166666666666665E-2"/>
  </r>
  <r>
    <x v="2301"/>
    <s v="100 BIRR BACK"/>
    <n v="40039201"/>
    <s v="ORLOF 3"/>
    <s v="CHAI C.K"/>
    <x v="0"/>
    <n v="1204"/>
    <n v="5997"/>
    <n v="5997"/>
    <n v="3"/>
    <m/>
    <n v="38"/>
    <n v="0"/>
    <n v="150"/>
    <n v="6000"/>
    <s v="YES"/>
    <m/>
    <n v="0"/>
    <s v="450061202385375962YES"/>
    <n v="2311"/>
    <x v="127"/>
    <n v="9.0070446159007042E-2"/>
  </r>
  <r>
    <x v="2302"/>
    <s v="100 BIRR BACK"/>
    <n v="40039201"/>
    <s v="ORLOF 3"/>
    <s v="JAMAL"/>
    <x v="1"/>
    <n v="89"/>
    <n v="5999"/>
    <n v="5999"/>
    <n v="1"/>
    <m/>
    <n v="9"/>
    <n v="0"/>
    <n v="349"/>
    <n v="6000"/>
    <s v="YES"/>
    <m/>
    <n v="0"/>
    <s v="45006120392065991YES"/>
    <n v="2312"/>
    <x v="127"/>
    <n v="3.4384910699382404E-2"/>
  </r>
  <r>
    <x v="2303"/>
    <s v="100 BIRR BACK"/>
    <n v="40039201"/>
    <s v="ORLOF 3"/>
    <s v="JAMAL"/>
    <x v="1"/>
    <n v="1206"/>
    <n v="6000"/>
    <n v="6000"/>
    <n v="0"/>
    <m/>
    <n v="3"/>
    <n v="0"/>
    <n v="218"/>
    <n v="6000"/>
    <s v="YES"/>
    <m/>
    <n v="0"/>
    <s v="45006120431505997YES"/>
    <n v="2313"/>
    <x v="127"/>
    <n v="2.5012506253126562E-2"/>
  </r>
  <r>
    <x v="2304"/>
    <s v="100 BIRR BACK"/>
    <n v="40039201"/>
    <s v="ORLOF 3"/>
    <s v="JAMAL"/>
    <x v="1"/>
    <n v="1207"/>
    <n v="5996"/>
    <n v="5996"/>
    <n v="4"/>
    <m/>
    <n v="1"/>
    <n v="0"/>
    <n v="185"/>
    <n v="6000"/>
    <s v="YES"/>
    <m/>
    <n v="0"/>
    <s v="450068913495999YES"/>
    <n v="2314"/>
    <x v="127"/>
    <n v="5.8176362727121185E-2"/>
  </r>
  <r>
    <x v="2305"/>
    <s v="100 BIRR BACK"/>
    <n v="40039201"/>
    <s v="ORLOF 3"/>
    <s v="JAMAL"/>
    <x v="1"/>
    <n v="1208"/>
    <n v="5996"/>
    <n v="5996"/>
    <n v="4"/>
    <m/>
    <n v="0"/>
    <n v="0"/>
    <n v="242"/>
    <n v="6000"/>
    <s v="YES"/>
    <m/>
    <n v="0"/>
    <s v="45006120602186000YES"/>
    <n v="2315"/>
    <x v="127"/>
    <n v="3.6333333333333336E-2"/>
  </r>
  <r>
    <x v="2306"/>
    <s v="100 BIRR BACK"/>
    <n v="40039201"/>
    <s v="ORLOF 3"/>
    <s v="JAMAL"/>
    <x v="1"/>
    <n v="1209"/>
    <n v="5997"/>
    <n v="5997"/>
    <n v="3"/>
    <m/>
    <n v="4"/>
    <n v="0"/>
    <n v="219"/>
    <n v="6000"/>
    <s v="YES"/>
    <m/>
    <n v="0"/>
    <s v="45006120741855996YES"/>
    <n v="2316"/>
    <x v="127"/>
    <n v="3.0853902601734491E-2"/>
  </r>
  <r>
    <x v="2307"/>
    <s v="100 BIRR BACK"/>
    <n v="40039201"/>
    <s v="ORLOF 3"/>
    <s v="JAMAL"/>
    <x v="1"/>
    <n v="1407"/>
    <n v="6063"/>
    <n v="6063"/>
    <n v="20"/>
    <m/>
    <n v="4"/>
    <n v="0"/>
    <n v="1157"/>
    <n v="6000"/>
    <s v="NO"/>
    <s v="free run"/>
    <n v="0"/>
    <s v="45006120842425996YES"/>
    <n v="2317"/>
    <x v="127"/>
    <n v="4.0360240160106739E-2"/>
  </r>
  <r>
    <x v="2308"/>
    <s v="100 BIRR BACK"/>
    <n v="40039201"/>
    <s v="ORLOF 3"/>
    <s v="JAMAL"/>
    <x v="1"/>
    <n v="1408"/>
    <n v="5996"/>
    <n v="5996"/>
    <n v="4"/>
    <m/>
    <n v="3"/>
    <n v="0"/>
    <n v="390"/>
    <n v="6000"/>
    <s v="YES"/>
    <m/>
    <n v="0"/>
    <s v="45006120932195997YES"/>
    <n v="2318"/>
    <x v="127"/>
    <n v="3.651825912956478E-2"/>
  </r>
  <r>
    <x v="2309"/>
    <s v="100 BIRR BACK"/>
    <n v="40039201"/>
    <s v="ORLOF 3"/>
    <s v="JAMAL"/>
    <x v="1"/>
    <n v="1409"/>
    <n v="5997"/>
    <n v="5997"/>
    <n v="3"/>
    <m/>
    <n v="20"/>
    <n v="0"/>
    <n v="402"/>
    <n v="6083"/>
    <s v="YES"/>
    <m/>
    <n v="83"/>
    <s v="4500614072011576063NO"/>
    <n v="2319"/>
    <x v="127"/>
    <n v="0.19082962229919181"/>
  </r>
  <r>
    <x v="2310"/>
    <s v="100 BIRR BACK"/>
    <n v="40039201"/>
    <s v="ORLOF 3"/>
    <s v="JAMAL"/>
    <x v="1"/>
    <n v="1411"/>
    <n v="6000"/>
    <n v="6000"/>
    <n v="0"/>
    <m/>
    <n v="4"/>
    <n v="0"/>
    <n v="289"/>
    <n v="6000"/>
    <s v="YES"/>
    <m/>
    <n v="0"/>
    <s v="45006140843905996YES"/>
    <n v="2320"/>
    <x v="127"/>
    <n v="6.5043362241494332E-2"/>
  </r>
  <r>
    <x v="2311"/>
    <s v="100 BIRR BACK"/>
    <n v="40039201"/>
    <s v="ORLOF 3"/>
    <s v="CHAI C.K"/>
    <x v="0"/>
    <n v="1412"/>
    <n v="5967"/>
    <n v="5967"/>
    <n v="33"/>
    <m/>
    <n v="3"/>
    <n v="0"/>
    <n v="935"/>
    <n v="6000"/>
    <s v="YES"/>
    <m/>
    <n v="0"/>
    <s v="45006140934025997YES"/>
    <n v="2321"/>
    <x v="127"/>
    <n v="6.7033516758379194E-2"/>
  </r>
  <r>
    <x v="2312"/>
    <s v="100 BIRR BACK"/>
    <n v="40039201"/>
    <s v="ORLOF 3"/>
    <s v="CHAI C.K"/>
    <x v="0"/>
    <n v="1413"/>
    <n v="5987"/>
    <n v="5987"/>
    <n v="13"/>
    <m/>
    <n v="0"/>
    <n v="0"/>
    <n v="241"/>
    <n v="6000"/>
    <s v="YES"/>
    <m/>
    <n v="0"/>
    <s v="45006141102896000YES"/>
    <n v="2322"/>
    <x v="127"/>
    <n v="4.816666666666667E-2"/>
  </r>
  <r>
    <x v="2313"/>
    <s v="100 BIRR BACK"/>
    <n v="40039201"/>
    <s v="ORLOF 3"/>
    <s v="CHAI C.K"/>
    <x v="0"/>
    <n v="1414"/>
    <n v="5989"/>
    <n v="5989"/>
    <n v="11"/>
    <m/>
    <n v="33"/>
    <n v="0"/>
    <n v="252"/>
    <n v="6000"/>
    <s v="YES"/>
    <m/>
    <n v="0"/>
    <s v="450071412339355967YES"/>
    <n v="2323"/>
    <x v="128"/>
    <n v="0.15669515669515668"/>
  </r>
  <r>
    <x v="2314"/>
    <s v="100 BIRR BACK"/>
    <n v="40039201"/>
    <s v="ORLOF 3"/>
    <s v="CHAI C.K"/>
    <x v="0"/>
    <n v="1415"/>
    <n v="5998"/>
    <n v="5998"/>
    <n v="2"/>
    <m/>
    <n v="13"/>
    <n v="0"/>
    <n v="735"/>
    <n v="6000"/>
    <s v="YES"/>
    <m/>
    <n v="0"/>
    <s v="450071413132415987YES"/>
    <n v="2324"/>
    <x v="128"/>
    <n v="4.0253883414063808E-2"/>
  </r>
  <r>
    <x v="2315"/>
    <s v="100 BIRR BACK"/>
    <n v="40039201"/>
    <s v="ORLOF 3"/>
    <s v="CHAI C.K"/>
    <x v="0"/>
    <n v="1416"/>
    <n v="5998"/>
    <n v="5998"/>
    <n v="2"/>
    <m/>
    <n v="11"/>
    <n v="0"/>
    <n v="257"/>
    <n v="6000"/>
    <s v="YES"/>
    <m/>
    <n v="0"/>
    <s v="450071414112525989YES"/>
    <n v="2325"/>
    <x v="128"/>
    <n v="4.2077141425947567E-2"/>
  </r>
  <r>
    <x v="2316"/>
    <s v="100 BIRR BACK"/>
    <n v="40039201"/>
    <s v="ORLOF 3"/>
    <s v="CHAI C.K"/>
    <x v="0"/>
    <n v="1502"/>
    <n v="5998"/>
    <n v="5998"/>
    <n v="2"/>
    <m/>
    <n v="2"/>
    <n v="0"/>
    <n v="597"/>
    <n v="6000"/>
    <s v="YES"/>
    <m/>
    <n v="0"/>
    <s v="45007141527355998YES"/>
    <n v="2326"/>
    <x v="128"/>
    <n v="0.122540846948983"/>
  </r>
  <r>
    <x v="2317"/>
    <s v="100 BIRR BACK"/>
    <n v="40039201"/>
    <s v="ORLOF 3"/>
    <s v="CHAI C.K"/>
    <x v="0"/>
    <n v="1503"/>
    <n v="5996"/>
    <n v="5996"/>
    <n v="4"/>
    <m/>
    <n v="2"/>
    <n v="0"/>
    <n v="187"/>
    <n v="6000"/>
    <s v="YES"/>
    <m/>
    <n v="0"/>
    <s v="45007141622575998YES"/>
    <n v="2327"/>
    <x v="128"/>
    <n v="4.2847615871957317E-2"/>
  </r>
  <r>
    <x v="2318"/>
    <s v="100 BIRR BACK"/>
    <n v="40039201"/>
    <s v="ORLOF 3"/>
    <s v="CHAI C.K"/>
    <x v="0"/>
    <n v="1504"/>
    <n v="5980"/>
    <n v="5980"/>
    <n v="20"/>
    <m/>
    <n v="2"/>
    <n v="0"/>
    <n v="216"/>
    <n v="6000"/>
    <s v="YES"/>
    <m/>
    <n v="0"/>
    <s v="45007150225975998YES"/>
    <n v="2328"/>
    <x v="128"/>
    <n v="9.9533177725908639E-2"/>
  </r>
  <r>
    <x v="2319"/>
    <s v="100 BIRR BACK"/>
    <n v="40039201"/>
    <s v="ORLOF 3"/>
    <s v="CHAI C.K"/>
    <x v="0"/>
    <n v="1505"/>
    <n v="5981"/>
    <n v="5981"/>
    <n v="19"/>
    <m/>
    <n v="4"/>
    <n v="0"/>
    <n v="232"/>
    <n v="6000"/>
    <s v="YES"/>
    <m/>
    <n v="0"/>
    <s v="45007150341875996YES"/>
    <n v="2329"/>
    <x v="128"/>
    <n v="3.1187458305537024E-2"/>
  </r>
  <r>
    <x v="2320"/>
    <s v="100 BIRR BACK"/>
    <n v="40039201"/>
    <s v="ORLOF 3"/>
    <s v="CHAI C.K"/>
    <x v="0"/>
    <n v="1506"/>
    <n v="5997"/>
    <n v="5997"/>
    <n v="3"/>
    <m/>
    <n v="20"/>
    <n v="0"/>
    <n v="-822"/>
    <n v="6000"/>
    <s v="YES"/>
    <m/>
    <n v="0"/>
    <s v="450071504202165980YES"/>
    <n v="2330"/>
    <x v="128"/>
    <n v="3.6120401337792644E-2"/>
  </r>
  <r>
    <x v="2321"/>
    <s v="100 BIRR BACK"/>
    <n v="40039201"/>
    <s v="ORLOF 3"/>
    <s v="JAMAL"/>
    <x v="1"/>
    <n v="1507"/>
    <n v="5998"/>
    <n v="5998"/>
    <n v="2"/>
    <m/>
    <n v="19"/>
    <n v="0"/>
    <n v="250"/>
    <n v="6000"/>
    <s v="YES"/>
    <m/>
    <n v="0"/>
    <s v="450071505192325981YES"/>
    <n v="2331"/>
    <x v="128"/>
    <n v="3.8789500083598064E-2"/>
  </r>
  <r>
    <x v="2322"/>
    <s v="100 BIRR BACK"/>
    <n v="40039201"/>
    <s v="ORLOF 3"/>
    <s v="JAMAL"/>
    <x v="1"/>
    <n v="1508"/>
    <n v="6000"/>
    <n v="6000"/>
    <n v="0"/>
    <m/>
    <n v="3"/>
    <n v="0"/>
    <n v="400"/>
    <n v="6000"/>
    <s v="YES"/>
    <m/>
    <n v="0"/>
    <s v="4500715063-8225997YES"/>
    <n v="2332"/>
    <x v="128"/>
    <s v="-"/>
  </r>
  <r>
    <x v="2323"/>
    <s v="100 BIRR BACK"/>
    <n v="40039201"/>
    <s v="ORLOF 3"/>
    <s v="JAMAL"/>
    <x v="1"/>
    <n v="1509"/>
    <n v="5999"/>
    <n v="5999"/>
    <n v="1"/>
    <m/>
    <n v="2"/>
    <n v="0"/>
    <n v="250"/>
    <n v="6000"/>
    <s v="YES"/>
    <m/>
    <n v="0"/>
    <s v="45007150722505998YES"/>
    <n v="2333"/>
    <x v="128"/>
    <n v="4.1680560186728909E-2"/>
  </r>
  <r>
    <x v="2324"/>
    <s v="100 BIRR BACK"/>
    <n v="40039201"/>
    <s v="ORLOF 3"/>
    <s v="JAMAL"/>
    <x v="1"/>
    <n v="1510"/>
    <n v="5997"/>
    <n v="5997"/>
    <n v="3"/>
    <m/>
    <n v="0"/>
    <n v="0"/>
    <n v="260"/>
    <n v="6000"/>
    <s v="YES"/>
    <m/>
    <n v="0"/>
    <s v="45007150804006000YES"/>
    <n v="2334"/>
    <x v="128"/>
    <n v="6.6666666666666666E-2"/>
  </r>
  <r>
    <x v="2325"/>
    <s v="100 BIRR BACK"/>
    <n v="40039201"/>
    <s v="ORLOF 3"/>
    <s v="JAMAL"/>
    <x v="1"/>
    <n v="1511"/>
    <n v="5999"/>
    <n v="5999"/>
    <n v="1"/>
    <m/>
    <n v="1"/>
    <n v="0"/>
    <n v="310"/>
    <n v="6000"/>
    <s v="YES"/>
    <m/>
    <n v="0"/>
    <s v="45007150912505999YES"/>
    <n v="2335"/>
    <x v="128"/>
    <n v="4.1673612268711455E-2"/>
  </r>
  <r>
    <x v="2326"/>
    <s v="100 BIRR BACK"/>
    <n v="40039201"/>
    <s v="ORLOF 3"/>
    <s v="JAMAL"/>
    <x v="1"/>
    <n v="1512"/>
    <n v="5999"/>
    <n v="5999"/>
    <n v="1"/>
    <m/>
    <n v="3"/>
    <n v="0"/>
    <n v="390"/>
    <n v="6000"/>
    <s v="YES"/>
    <m/>
    <n v="0"/>
    <s v="45007151032605997YES"/>
    <n v="2336"/>
    <x v="128"/>
    <n v="4.3355010838752712E-2"/>
  </r>
  <r>
    <x v="2327"/>
    <s v="100 BIRR BACK"/>
    <n v="40039201"/>
    <s v="ORLOF 3"/>
    <s v="JAMAL"/>
    <x v="1"/>
    <n v="1513"/>
    <n v="6000"/>
    <n v="6000"/>
    <n v="0"/>
    <m/>
    <n v="1"/>
    <n v="0"/>
    <n v="162"/>
    <n v="6000"/>
    <s v="YES"/>
    <m/>
    <n v="0"/>
    <s v="45007151113105999YES"/>
    <n v="2337"/>
    <x v="128"/>
    <n v="5.1675279213202203E-2"/>
  </r>
  <r>
    <x v="2328"/>
    <s v="100 BIRR BACK"/>
    <n v="40039201"/>
    <s v="ORLOF 3"/>
    <s v="JAMAL"/>
    <x v="1"/>
    <n v="1514"/>
    <n v="5998"/>
    <n v="5998"/>
    <n v="2"/>
    <m/>
    <n v="1"/>
    <n v="0"/>
    <n v="258"/>
    <n v="6000"/>
    <s v="YES"/>
    <m/>
    <n v="0"/>
    <s v="45007151213905999YES"/>
    <n v="2338"/>
    <x v="128"/>
    <n v="6.5010835139189871E-2"/>
  </r>
  <r>
    <x v="2329"/>
    <s v="100 BIRR BACK"/>
    <n v="40039201"/>
    <s v="ORLOF 3"/>
    <s v="JAMAL"/>
    <x v="1"/>
    <n v="1515"/>
    <n v="5981"/>
    <n v="5981"/>
    <n v="0"/>
    <m/>
    <n v="0"/>
    <n v="0"/>
    <n v="210"/>
    <n v="6000"/>
    <s v="NO"/>
    <s v="machine trip"/>
    <n v="0"/>
    <s v="45007151301626000YES"/>
    <n v="2339"/>
    <x v="128"/>
    <n v="2.7E-2"/>
  </r>
  <r>
    <x v="2330"/>
    <s v="100 BIRR BACK"/>
    <n v="40039201"/>
    <s v="ORLOF 3"/>
    <s v="JAMAL"/>
    <x v="1"/>
    <n v="1516"/>
    <n v="5999"/>
    <n v="5999"/>
    <n v="1"/>
    <m/>
    <n v="2"/>
    <n v="0"/>
    <n v="170"/>
    <n v="6000"/>
    <s v="YES"/>
    <m/>
    <n v="0"/>
    <s v="45007151422585998YES"/>
    <n v="2340"/>
    <x v="128"/>
    <n v="4.3014338112704234E-2"/>
  </r>
  <r>
    <x v="2331"/>
    <s v="100 BIRR BACK"/>
    <n v="40039201"/>
    <s v="ORLOF 3"/>
    <s v="JAMAL"/>
    <x v="1"/>
    <n v="1517"/>
    <n v="6000"/>
    <n v="0"/>
    <n v="1"/>
    <m/>
    <n v="0"/>
    <n v="0"/>
    <n v="183"/>
    <n v="5981"/>
    <s v="YES"/>
    <m/>
    <n v="-19"/>
    <s v="45007151502105981NO"/>
    <n v="2341"/>
    <x v="128"/>
    <n v="3.5111185420498243E-2"/>
  </r>
  <r>
    <x v="2332"/>
    <s v="100 BIRR BACK"/>
    <n v="40039201"/>
    <s v="ORLOF 3"/>
    <s v="JAMAL"/>
    <x v="1"/>
    <n v="1518"/>
    <n v="6000"/>
    <n v="6000"/>
    <n v="0"/>
    <m/>
    <n v="1"/>
    <n v="0"/>
    <n v="294"/>
    <n v="6000"/>
    <s v="YES"/>
    <m/>
    <n v="0"/>
    <s v="45007151611705999YES"/>
    <n v="2342"/>
    <x v="128"/>
    <n v="2.8338056342723787E-2"/>
  </r>
  <r>
    <x v="2333"/>
    <s v="100 BIRR BACK"/>
    <n v="40039201"/>
    <s v="ORLOF 3"/>
    <s v="HAFIZAN"/>
    <x v="0"/>
    <n v="1519"/>
    <n v="6000"/>
    <n v="6000"/>
    <n v="0"/>
    <m/>
    <n v="1"/>
    <n v="0"/>
    <n v="260"/>
    <n v="6001"/>
    <s v="YES"/>
    <m/>
    <n v="0"/>
    <s v="45007151711836000YES"/>
    <n v="2343"/>
    <x v="128"/>
    <n v="3.0499999999999999E-2"/>
  </r>
  <r>
    <x v="2334"/>
    <s v="100 BIRR BACK"/>
    <n v="40039201"/>
    <s v="ORLOF 3"/>
    <s v="HAFIZAN"/>
    <x v="0"/>
    <n v="1520"/>
    <n v="5985"/>
    <n v="5985"/>
    <n v="15"/>
    <m/>
    <n v="0"/>
    <n v="0"/>
    <n v="177"/>
    <n v="6000"/>
    <s v="YES"/>
    <m/>
    <n v="0"/>
    <s v="45007151802946000YES"/>
    <n v="2344"/>
    <x v="128"/>
    <n v="4.9000000000000002E-2"/>
  </r>
  <r>
    <x v="2335"/>
    <s v="100 BIRR BACK"/>
    <n v="40039201"/>
    <s v="ORLOF 3"/>
    <s v="HAFIZAN"/>
    <x v="0"/>
    <n v="1521"/>
    <n v="5999"/>
    <n v="5999"/>
    <n v="1"/>
    <m/>
    <n v="0"/>
    <n v="0"/>
    <n v="228"/>
    <n v="6000"/>
    <s v="YES"/>
    <m/>
    <n v="0"/>
    <s v="45008151902606000YES"/>
    <n v="2345"/>
    <x v="129"/>
    <n v="4.3333333333333335E-2"/>
  </r>
  <r>
    <x v="2336"/>
    <s v="100 BIRR BACK"/>
    <n v="40039201"/>
    <s v="ORLOF 3"/>
    <s v="HAFIZAN"/>
    <x v="0"/>
    <n v="1522"/>
    <n v="5990"/>
    <n v="5990"/>
    <n v="10"/>
    <m/>
    <n v="15"/>
    <n v="0"/>
    <n v="780"/>
    <n v="6000"/>
    <s v="YES"/>
    <m/>
    <n v="0"/>
    <s v="450081520151775985YES"/>
    <n v="2346"/>
    <x v="129"/>
    <n v="2.9573934837092732E-2"/>
  </r>
  <r>
    <x v="2337"/>
    <s v="100 BIRR BACK"/>
    <n v="40039201"/>
    <s v="ORLOF 3"/>
    <s v="Azrul"/>
    <x v="0"/>
    <n v="1523"/>
    <n v="5995"/>
    <n v="5995"/>
    <n v="5"/>
    <m/>
    <n v="1"/>
    <n v="0"/>
    <n v="100"/>
    <n v="6000"/>
    <s v="YES"/>
    <m/>
    <n v="0"/>
    <s v="45008152112285999YES"/>
    <n v="2347"/>
    <x v="129"/>
    <n v="3.8006334389064846E-2"/>
  </r>
  <r>
    <x v="2338"/>
    <s v="100 BIRR BACK"/>
    <n v="40039201"/>
    <s v="ORLOF 3"/>
    <s v="Azrul"/>
    <x v="0"/>
    <n v="1524"/>
    <n v="5996"/>
    <n v="5996"/>
    <n v="4"/>
    <m/>
    <n v="10"/>
    <n v="0"/>
    <n v="264"/>
    <n v="6000"/>
    <s v="YES"/>
    <m/>
    <n v="0"/>
    <s v="450091522107805990YES"/>
    <n v="2348"/>
    <x v="130"/>
    <n v="0.1302170283806344"/>
  </r>
  <r>
    <x v="2339"/>
    <s v="100 BIRR BACK"/>
    <n v="40039201"/>
    <s v="ORLOF 3"/>
    <s v="Azrul"/>
    <x v="0"/>
    <n v="1525"/>
    <n v="5999"/>
    <n v="5999"/>
    <n v="1"/>
    <m/>
    <n v="5"/>
    <n v="0"/>
    <n v="163"/>
    <n v="6000"/>
    <s v="YES"/>
    <m/>
    <n v="0"/>
    <s v="45009152351005995YES"/>
    <n v="2349"/>
    <x v="130"/>
    <n v="1.6680567139282735E-2"/>
  </r>
  <r>
    <x v="2340"/>
    <s v="100 BIRR BACK"/>
    <n v="40039201"/>
    <s v="ORLOF 3"/>
    <s v="Azrul"/>
    <x v="0"/>
    <n v="1526"/>
    <n v="5996"/>
    <n v="5996"/>
    <n v="4"/>
    <m/>
    <n v="4"/>
    <n v="0"/>
    <n v="183"/>
    <n v="6000"/>
    <s v="YES"/>
    <m/>
    <n v="0"/>
    <s v="45009152442645996YES"/>
    <n v="2350"/>
    <x v="130"/>
    <n v="4.4029352901934625E-2"/>
  </r>
  <r>
    <x v="2341"/>
    <s v="100 BIRR BACK"/>
    <n v="40039201"/>
    <s v="ORLOF 3"/>
    <s v="Azrul"/>
    <x v="0"/>
    <n v="1527"/>
    <n v="5996"/>
    <n v="5996"/>
    <n v="4"/>
    <m/>
    <n v="1"/>
    <n v="0"/>
    <n v="220"/>
    <n v="6000"/>
    <s v="YES"/>
    <m/>
    <n v="0"/>
    <s v="45009152511635999YES"/>
    <n v="2351"/>
    <x v="130"/>
    <n v="2.7171195199199867E-2"/>
  </r>
  <r>
    <x v="2342"/>
    <s v="100 BIRR BACK"/>
    <n v="40039201"/>
    <s v="ORLOF 3"/>
    <s v="JAMAL"/>
    <x v="1"/>
    <n v="1528"/>
    <n v="6000"/>
    <n v="6000"/>
    <n v="0"/>
    <m/>
    <n v="4"/>
    <n v="0"/>
    <n v="130"/>
    <n v="6000"/>
    <s v="YES"/>
    <m/>
    <n v="0"/>
    <s v="45009152641835996YES"/>
    <n v="2352"/>
    <x v="130"/>
    <n v="3.0520346897931955E-2"/>
  </r>
  <r>
    <x v="2343"/>
    <s v="100 BIRR BACK"/>
    <n v="40039201"/>
    <s v="ORLOF 3"/>
    <s v="JAMAL"/>
    <x v="1"/>
    <n v="1529"/>
    <n v="5998"/>
    <n v="5998"/>
    <n v="2"/>
    <m/>
    <n v="4"/>
    <n v="0"/>
    <n v="80"/>
    <n v="6000"/>
    <s v="YES"/>
    <m/>
    <n v="0"/>
    <s v="45009152742205996YES"/>
    <n v="2353"/>
    <x v="130"/>
    <n v="3.6691127418278853E-2"/>
  </r>
  <r>
    <x v="2344"/>
    <s v="100 BIRR BACK"/>
    <n v="40039201"/>
    <s v="ORLOF 3"/>
    <s v="JAMAL"/>
    <x v="1"/>
    <n v="1530"/>
    <n v="5980"/>
    <n v="5980"/>
    <n v="20"/>
    <m/>
    <n v="0"/>
    <n v="0"/>
    <n v="150"/>
    <n v="6000"/>
    <s v="YES"/>
    <m/>
    <n v="0"/>
    <s v="45009152801306000YES"/>
    <n v="2354"/>
    <x v="130"/>
    <n v="2.1666666666666667E-2"/>
  </r>
  <r>
    <x v="2345"/>
    <s v="100 BIRR BACK"/>
    <n v="40039201"/>
    <s v="ORLOF 3"/>
    <s v="JAMAL"/>
    <x v="1"/>
    <n v="1531"/>
    <n v="5982"/>
    <n v="5982"/>
    <n v="18"/>
    <m/>
    <n v="2"/>
    <n v="0"/>
    <n v="120"/>
    <n v="6000"/>
    <s v="YES"/>
    <m/>
    <n v="0"/>
    <s v="4500915292805998YES"/>
    <n v="2355"/>
    <x v="130"/>
    <n v="1.3337779259753251E-2"/>
  </r>
  <r>
    <x v="2346"/>
    <s v="100 BIRR BACK"/>
    <n v="40039201"/>
    <s v="ORLOF 3"/>
    <s v="JAMAL"/>
    <x v="1"/>
    <n v="1532"/>
    <n v="6000"/>
    <n v="6000"/>
    <n v="0"/>
    <m/>
    <n v="20"/>
    <n v="0"/>
    <n v="140"/>
    <n v="6000"/>
    <s v="YES"/>
    <m/>
    <n v="0"/>
    <s v="450091530201505980YES"/>
    <n v="2356"/>
    <x v="130"/>
    <n v="2.508361204013378E-2"/>
  </r>
  <r>
    <x v="2347"/>
    <s v="100 BIRR BACK"/>
    <n v="40039201"/>
    <s v="ORLOF 3"/>
    <s v="JAMAL"/>
    <x v="1"/>
    <n v="1533"/>
    <n v="6000"/>
    <n v="6000"/>
    <n v="0"/>
    <m/>
    <n v="18"/>
    <n v="0"/>
    <n v="110"/>
    <n v="6000"/>
    <s v="YES"/>
    <m/>
    <n v="0"/>
    <s v="450091531181205982YES"/>
    <n v="2357"/>
    <x v="130"/>
    <n v="2.0060180541624874E-2"/>
  </r>
  <r>
    <x v="2348"/>
    <s v="100 BIRR BACK"/>
    <n v="40039201"/>
    <s v="ORLOF 3"/>
    <s v="JAMAL"/>
    <x v="1"/>
    <n v="1534"/>
    <n v="5980"/>
    <n v="5980"/>
    <n v="20"/>
    <m/>
    <n v="0"/>
    <n v="0"/>
    <n v="200"/>
    <n v="6000"/>
    <s v="YES"/>
    <m/>
    <n v="0"/>
    <s v="45009153201406000YES"/>
    <n v="2358"/>
    <x v="130"/>
    <n v="2.3333333333333334E-2"/>
  </r>
  <r>
    <x v="2349"/>
    <s v="100 BIRR BACK"/>
    <n v="40039201"/>
    <s v="ORLOF 3"/>
    <s v="azrul"/>
    <x v="0"/>
    <n v="1535"/>
    <n v="6000"/>
    <n v="6000"/>
    <m/>
    <m/>
    <n v="0"/>
    <n v="0"/>
    <n v="100"/>
    <n v="6000"/>
    <s v="YES"/>
    <m/>
    <n v="0"/>
    <s v="45009153301106000YES"/>
    <n v="2359"/>
    <x v="130"/>
    <n v="1.8333333333333333E-2"/>
  </r>
  <r>
    <x v="2350"/>
    <s v="100 BIRR BACK"/>
    <n v="40039201"/>
    <s v="ORLOF 3"/>
    <s v="azrul"/>
    <x v="0"/>
    <n v="1536"/>
    <n v="5998"/>
    <n v="5998"/>
    <n v="2"/>
    <m/>
    <n v="20"/>
    <n v="0"/>
    <n v="140"/>
    <n v="6000"/>
    <s v="YES"/>
    <m/>
    <n v="0"/>
    <s v="450091534202005980YES"/>
    <n v="2360"/>
    <x v="130"/>
    <n v="3.3444816053511704E-2"/>
  </r>
  <r>
    <x v="2351"/>
    <s v="100 BIRR BACK"/>
    <n v="40039201"/>
    <s v="ORLOF 3"/>
    <s v="azrul"/>
    <x v="0"/>
    <n v="1537"/>
    <n v="5976"/>
    <n v="5976"/>
    <n v="3"/>
    <m/>
    <n v="0"/>
    <n v="0"/>
    <n v="183"/>
    <n v="6000"/>
    <s v="NO"/>
    <m/>
    <n v="0"/>
    <s v="4501015351006000YES"/>
    <n v="2361"/>
    <x v="131"/>
    <n v="1.6666666666666666E-2"/>
  </r>
  <r>
    <x v="2352"/>
    <s v="100 BIRR BACK"/>
    <n v="40039201"/>
    <s v="ORLOF 3"/>
    <s v="azrul"/>
    <x v="0"/>
    <n v="1538"/>
    <n v="6000"/>
    <n v="6000"/>
    <n v="0"/>
    <m/>
    <n v="2"/>
    <n v="0"/>
    <n v="145"/>
    <n v="6000"/>
    <s v="YES"/>
    <m/>
    <n v="0"/>
    <s v="45010153621405998YES"/>
    <n v="2362"/>
    <x v="131"/>
    <n v="2.3341113704568189E-2"/>
  </r>
  <r>
    <x v="2353"/>
    <s v="100 BIRR BACK"/>
    <n v="40039201"/>
    <s v="ORLOF 3"/>
    <s v="azrul"/>
    <x v="0"/>
    <n v="1539"/>
    <n v="5981"/>
    <n v="5981"/>
    <n v="19"/>
    <m/>
    <n v="3"/>
    <n v="0"/>
    <n v="152"/>
    <n v="5979"/>
    <s v="YES"/>
    <m/>
    <n v="-21"/>
    <s v="45010153731835976NO"/>
    <n v="2363"/>
    <x v="131"/>
    <n v="3.0622489959839357E-2"/>
  </r>
  <r>
    <x v="2354"/>
    <s v="100 BIRR BACK"/>
    <n v="40039201"/>
    <s v="ORLOF 3"/>
    <s v="azrul"/>
    <x v="0"/>
    <n v="1540"/>
    <n v="6000"/>
    <n v="6000"/>
    <n v="0"/>
    <m/>
    <n v="0"/>
    <n v="0"/>
    <n v="99"/>
    <n v="6000"/>
    <s v="YES"/>
    <m/>
    <n v="0"/>
    <s v="45010153801456000YES"/>
    <n v="2364"/>
    <x v="131"/>
    <n v="2.4166666666666666E-2"/>
  </r>
  <r>
    <x v="2355"/>
    <s v="100 BIRR BACK"/>
    <n v="40039201"/>
    <s v="ORLOF 3"/>
    <s v="azrul"/>
    <x v="0"/>
    <n v="1541"/>
    <n v="6000"/>
    <n v="6000"/>
    <n v="0"/>
    <m/>
    <n v="19"/>
    <n v="0"/>
    <n v="131"/>
    <n v="6000"/>
    <s v="YES"/>
    <m/>
    <n v="0"/>
    <s v="450101539191525981YES"/>
    <n v="2365"/>
    <x v="131"/>
    <n v="2.5413810399598728E-2"/>
  </r>
  <r>
    <x v="2356"/>
    <s v="100 BIRR BACK"/>
    <n v="40039201"/>
    <s v="ORLOF 3"/>
    <s v="azrul"/>
    <x v="0"/>
    <n v="1542"/>
    <n v="6000"/>
    <n v="6000"/>
    <m/>
    <m/>
    <n v="0"/>
    <n v="0"/>
    <n v="150"/>
    <n v="6000"/>
    <s v="YES"/>
    <m/>
    <n v="0"/>
    <s v="4501015400996000YES"/>
    <n v="2366"/>
    <x v="131"/>
    <n v="1.6500000000000001E-2"/>
  </r>
  <r>
    <x v="2357"/>
    <s v="100 BIRR BACK"/>
    <n v="40039201"/>
    <s v="ORLOF 3"/>
    <s v="azrul"/>
    <x v="0"/>
    <n v="1543"/>
    <n v="5997"/>
    <n v="5997"/>
    <n v="3"/>
    <m/>
    <n v="0"/>
    <n v="0"/>
    <n v="217"/>
    <n v="6000"/>
    <s v="YES"/>
    <m/>
    <n v="0"/>
    <s v="45010154101316000YES"/>
    <n v="2367"/>
    <x v="131"/>
    <n v="2.1833333333333333E-2"/>
  </r>
  <r>
    <x v="2358"/>
    <s v="100 BIRR BACK"/>
    <n v="40039201"/>
    <s v="ORLOF 3"/>
    <s v="azrul"/>
    <x v="0"/>
    <n v="1544"/>
    <n v="5999"/>
    <n v="5999"/>
    <n v="1"/>
    <m/>
    <n v="0"/>
    <n v="0"/>
    <n v="232"/>
    <n v="6000"/>
    <s v="YES"/>
    <m/>
    <n v="0"/>
    <s v="4501015421506000YES"/>
    <n v="2368"/>
    <x v="131"/>
    <n v="2.5000000000000001E-2"/>
  </r>
  <r>
    <x v="2359"/>
    <s v="100 BIRR BACK"/>
    <n v="40039201"/>
    <s v="ORLOF 3"/>
    <s v="Jamal"/>
    <x v="0"/>
    <n v="1545"/>
    <n v="5996"/>
    <n v="5996"/>
    <n v="4"/>
    <m/>
    <n v="3"/>
    <n v="0"/>
    <n v="616"/>
    <n v="6000"/>
    <s v="YES"/>
    <m/>
    <n v="0"/>
    <s v="45010154332175997YES"/>
    <n v="2369"/>
    <x v="131"/>
    <n v="3.6184759046189764E-2"/>
  </r>
  <r>
    <x v="2360"/>
    <s v="100 BIRR BACK"/>
    <n v="40039201"/>
    <s v="ORLOF 3"/>
    <s v="Jamal"/>
    <x v="0"/>
    <n v="1546"/>
    <n v="5996"/>
    <n v="5996"/>
    <n v="4"/>
    <m/>
    <n v="1"/>
    <n v="0"/>
    <n v="301"/>
    <n v="6000"/>
    <s v="YES"/>
    <m/>
    <n v="0"/>
    <s v="45010154412325999YES"/>
    <n v="2370"/>
    <x v="131"/>
    <n v="3.8673112185364227E-2"/>
  </r>
  <r>
    <x v="2361"/>
    <s v="100 BIRR BACK"/>
    <n v="40039201"/>
    <s v="ORLOF 3"/>
    <s v="Jamal"/>
    <x v="0"/>
    <n v="1547"/>
    <n v="6000"/>
    <n v="6000"/>
    <n v="0"/>
    <m/>
    <n v="4"/>
    <n v="0"/>
    <n v="192"/>
    <n v="6000"/>
    <s v="YES"/>
    <m/>
    <n v="0"/>
    <s v="45012154546165996YES"/>
    <n v="2371"/>
    <x v="132"/>
    <n v="0.10273515677118079"/>
  </r>
  <r>
    <x v="2362"/>
    <s v="100 BIRR BACK"/>
    <n v="40039201"/>
    <s v="ORLOF 3"/>
    <s v="Jamal"/>
    <x v="0"/>
    <n v="1548"/>
    <n v="5996"/>
    <n v="5996"/>
    <n v="4"/>
    <m/>
    <n v="4"/>
    <n v="0"/>
    <n v="83"/>
    <n v="6000"/>
    <s v="YES"/>
    <m/>
    <n v="0"/>
    <s v="45012154643015996YES"/>
    <n v="2372"/>
    <x v="132"/>
    <n v="5.0200133422281523E-2"/>
  </r>
  <r>
    <x v="2363"/>
    <s v="100 BIRR BACK"/>
    <n v="40039201"/>
    <s v="ORLOF 3"/>
    <s v="Jamal"/>
    <x v="0"/>
    <n v="1549"/>
    <n v="5997"/>
    <n v="5997"/>
    <n v="3"/>
    <m/>
    <n v="0"/>
    <n v="0"/>
    <n v="87"/>
    <n v="6000"/>
    <s v="YES"/>
    <m/>
    <n v="0"/>
    <s v="45012154701926000YES"/>
    <n v="2373"/>
    <x v="132"/>
    <n v="3.2000000000000001E-2"/>
  </r>
  <r>
    <x v="2364"/>
    <s v="100 BIRR BACK"/>
    <n v="40039201"/>
    <s v="ORLOF 3"/>
    <s v="Jamal"/>
    <x v="0"/>
    <n v="1550"/>
    <n v="5986"/>
    <n v="5986"/>
    <n v="14"/>
    <m/>
    <n v="4"/>
    <n v="0"/>
    <n v="74"/>
    <n v="6000"/>
    <s v="YES"/>
    <m/>
    <n v="0"/>
    <s v="4501215484835996YES"/>
    <n v="2374"/>
    <x v="132"/>
    <n v="1.3842561707805203E-2"/>
  </r>
  <r>
    <x v="2365"/>
    <s v="100 BIRR BACK"/>
    <n v="40039201"/>
    <s v="ORLOF 3"/>
    <s v="Jamal"/>
    <x v="0"/>
    <n v="1551"/>
    <n v="5996"/>
    <n v="5996"/>
    <n v="4"/>
    <m/>
    <n v="3"/>
    <n v="0"/>
    <n v="66"/>
    <n v="6000"/>
    <s v="YES"/>
    <m/>
    <n v="0"/>
    <s v="4501215493875997YES"/>
    <n v="2375"/>
    <x v="132"/>
    <n v="1.4507253626813406E-2"/>
  </r>
  <r>
    <x v="2366"/>
    <s v="100 BIRR BACK"/>
    <n v="40039201"/>
    <s v="ORLOF 3"/>
    <s v="Jamal"/>
    <x v="0"/>
    <n v="1552"/>
    <n v="5999"/>
    <n v="5999"/>
    <n v="1"/>
    <m/>
    <n v="14"/>
    <n v="0"/>
    <n v="64"/>
    <n v="6000"/>
    <s v="YES"/>
    <m/>
    <n v="0"/>
    <s v="45012155014745986YES"/>
    <n v="2376"/>
    <x v="132"/>
    <n v="1.2362178416304711E-2"/>
  </r>
  <r>
    <x v="2367"/>
    <s v="100 BIRR BACK"/>
    <n v="40039201"/>
    <s v="ORLOF 3"/>
    <s v="Jamal"/>
    <x v="0"/>
    <n v="1553"/>
    <n v="5999"/>
    <n v="5999"/>
    <n v="1"/>
    <m/>
    <n v="4"/>
    <n v="0"/>
    <n v="72"/>
    <n v="6000"/>
    <s v="YES"/>
    <m/>
    <n v="0"/>
    <s v="4501215514665996YES"/>
    <n v="2377"/>
    <x v="132"/>
    <n v="1.1007338225483656E-2"/>
  </r>
  <r>
    <x v="2368"/>
    <s v="100 BIRR BACK"/>
    <n v="40039201"/>
    <s v="ORLOF 3"/>
    <s v="Jamal"/>
    <x v="0"/>
    <n v="1554"/>
    <n v="5994"/>
    <n v="5994"/>
    <n v="6"/>
    <m/>
    <n v="1"/>
    <n v="0"/>
    <n v="103"/>
    <n v="6000"/>
    <s v="YES"/>
    <m/>
    <n v="0"/>
    <s v="4501215521645999YES"/>
    <n v="2378"/>
    <x v="132"/>
    <n v="1.0668444740790132E-2"/>
  </r>
  <r>
    <x v="2369"/>
    <s v="100 BIRR BACK"/>
    <n v="40039201"/>
    <s v="ORLOF 3"/>
    <s v="Jamal"/>
    <x v="0"/>
    <n v="1555"/>
    <n v="5998"/>
    <n v="5998"/>
    <n v="2"/>
    <m/>
    <n v="1"/>
    <n v="0"/>
    <n v="111"/>
    <n v="6000"/>
    <s v="YES"/>
    <m/>
    <n v="0"/>
    <s v="4501215531725999YES"/>
    <n v="2379"/>
    <x v="132"/>
    <n v="1.2002000333388899E-2"/>
  </r>
  <r>
    <x v="2370"/>
    <s v="100 BIRR BACK"/>
    <n v="40039201"/>
    <s v="ORLOF 3"/>
    <s v="Jamal"/>
    <x v="0"/>
    <n v="1556"/>
    <n v="5996"/>
    <n v="5996"/>
    <n v="4"/>
    <m/>
    <n v="6"/>
    <n v="0"/>
    <n v="463"/>
    <n v="6000"/>
    <s v="YES"/>
    <m/>
    <n v="0"/>
    <s v="45012155461035994YES"/>
    <n v="2380"/>
    <x v="132"/>
    <n v="1.7183850517183852E-2"/>
  </r>
  <r>
    <x v="2371"/>
    <s v="100 BIRR BACK"/>
    <n v="40039201"/>
    <s v="ORLOF 3"/>
    <s v="Jamal"/>
    <x v="0"/>
    <n v="1557"/>
    <n v="6000"/>
    <n v="6000"/>
    <n v="0"/>
    <m/>
    <n v="2"/>
    <n v="0"/>
    <n v="172"/>
    <n v="6000"/>
    <s v="YES"/>
    <m/>
    <n v="0"/>
    <s v="45012155521115998YES"/>
    <n v="2381"/>
    <x v="132"/>
    <n v="1.8506168722907636E-2"/>
  </r>
  <r>
    <x v="2372"/>
    <s v="100 BIRR BACK"/>
    <n v="40039201"/>
    <s v="ORLOF 3"/>
    <s v="Chai C.K"/>
    <x v="1"/>
    <n v="1558"/>
    <n v="5996"/>
    <n v="5996"/>
    <n v="4"/>
    <m/>
    <n v="4"/>
    <n v="0"/>
    <n v="325"/>
    <n v="6000"/>
    <s v="YES"/>
    <m/>
    <n v="0"/>
    <s v="45012155644635996YES"/>
    <n v="2382"/>
    <x v="132"/>
    <n v="7.7218145430286864E-2"/>
  </r>
  <r>
    <x v="2373"/>
    <s v="100 BIRR BACK"/>
    <n v="40039201"/>
    <s v="ORLOF 3"/>
    <s v="Chai C.K"/>
    <x v="1"/>
    <n v="1559"/>
    <n v="5966"/>
    <n v="5966"/>
    <n v="34"/>
    <m/>
    <n v="0"/>
    <n v="0"/>
    <n v="242"/>
    <n v="6000"/>
    <s v="YES"/>
    <m/>
    <n v="0"/>
    <s v="45012155701726000YES"/>
    <n v="2383"/>
    <x v="132"/>
    <n v="2.8666666666666667E-2"/>
  </r>
  <r>
    <x v="2374"/>
    <s v="100 BIRR BACK"/>
    <n v="40039201"/>
    <s v="ORLOF 3"/>
    <s v="Chai C.K"/>
    <x v="1"/>
    <n v="1561"/>
    <n v="5979"/>
    <n v="5979"/>
    <n v="21"/>
    <m/>
    <n v="4"/>
    <n v="0"/>
    <n v="290"/>
    <n v="6000"/>
    <s v="YES"/>
    <m/>
    <n v="0"/>
    <s v="45012155843255996YES"/>
    <n v="2384"/>
    <x v="132"/>
    <n v="5.4202801867911939E-2"/>
  </r>
  <r>
    <x v="2375"/>
    <s v="100 BIRR BACK"/>
    <n v="40039201"/>
    <s v="ORLOF 3"/>
    <s v="JAMAL"/>
    <x v="0"/>
    <n v="1562"/>
    <n v="5984"/>
    <n v="5984"/>
    <n v="16"/>
    <m/>
    <n v="34"/>
    <n v="0"/>
    <n v="274"/>
    <n v="6000"/>
    <s v="YES"/>
    <m/>
    <n v="0"/>
    <s v="450121559342425966YES"/>
    <n v="2385"/>
    <x v="132"/>
    <n v="4.0563191418035535E-2"/>
  </r>
  <r>
    <x v="2376"/>
    <s v="100 BIRR BACK"/>
    <n v="40039201"/>
    <s v="ORLOF 3"/>
    <s v="JAMAL"/>
    <x v="0"/>
    <n v="1563"/>
    <n v="5998"/>
    <n v="5998"/>
    <n v="2"/>
    <m/>
    <n v="21"/>
    <n v="0"/>
    <n v="131"/>
    <n v="6000"/>
    <s v="YES"/>
    <m/>
    <n v="0"/>
    <s v="450121561212905979YES"/>
    <n v="2386"/>
    <x v="132"/>
    <n v="4.8503094162903493E-2"/>
  </r>
  <r>
    <x v="2377"/>
    <s v="100 BIRR BACK"/>
    <n v="40039201"/>
    <s v="ORLOF 3"/>
    <s v="JAMAL"/>
    <x v="0"/>
    <n v="1564"/>
    <n v="5987"/>
    <n v="5987"/>
    <n v="13"/>
    <m/>
    <n v="16"/>
    <n v="0"/>
    <n v="176"/>
    <n v="6000"/>
    <s v="YES"/>
    <m/>
    <n v="0"/>
    <s v="450131562162745984YES"/>
    <n v="2387"/>
    <x v="133"/>
    <n v="4.5788770053475938E-2"/>
  </r>
  <r>
    <x v="2378"/>
    <s v="100 BIRR BACK"/>
    <n v="40039201"/>
    <s v="ORLOF 3"/>
    <s v="JAMAL"/>
    <x v="0"/>
    <n v="1565"/>
    <n v="5998"/>
    <n v="5998"/>
    <n v="2"/>
    <m/>
    <n v="2"/>
    <n v="0"/>
    <n v="217"/>
    <n v="6000"/>
    <s v="YES"/>
    <m/>
    <n v="0"/>
    <s v="45013156321315998YES"/>
    <n v="2388"/>
    <x v="133"/>
    <n v="2.184061353784595E-2"/>
  </r>
  <r>
    <x v="2379"/>
    <s v="100 BIRR BACK"/>
    <n v="40039201"/>
    <s v="ORLOF 3"/>
    <s v="JAMAL"/>
    <x v="0"/>
    <n v="1566"/>
    <n v="5996"/>
    <n v="5996"/>
    <n v="4"/>
    <m/>
    <n v="13"/>
    <n v="0"/>
    <n v="209"/>
    <n v="6000"/>
    <s v="YES"/>
    <m/>
    <n v="0"/>
    <s v="450131564131765987YES"/>
    <n v="2389"/>
    <x v="133"/>
    <n v="2.9397026891598465E-2"/>
  </r>
  <r>
    <x v="2380"/>
    <s v="100 BIRR BACK"/>
    <n v="40039201"/>
    <s v="ORLOF 3"/>
    <s v="JAMAL"/>
    <x v="0"/>
    <n v="1567"/>
    <n v="5998"/>
    <n v="5998"/>
    <n v="2"/>
    <m/>
    <n v="2"/>
    <n v="0"/>
    <n v="108"/>
    <n v="6000"/>
    <s v="YES"/>
    <m/>
    <n v="0"/>
    <s v="45013156522175998YES"/>
    <n v="2390"/>
    <x v="133"/>
    <n v="3.617872624208069E-2"/>
  </r>
  <r>
    <x v="2381"/>
    <s v="100 BIRR BACK"/>
    <n v="40039201"/>
    <s v="ORLOF 3"/>
    <s v="JAMAL"/>
    <x v="0"/>
    <n v="1568"/>
    <n v="6000"/>
    <n v="6000"/>
    <n v="0"/>
    <m/>
    <n v="4"/>
    <n v="0"/>
    <n v="182"/>
    <n v="6000"/>
    <s v="YES"/>
    <m/>
    <n v="0"/>
    <s v="45013156642095996YES"/>
    <n v="2391"/>
    <x v="133"/>
    <n v="3.4856571047364907E-2"/>
  </r>
  <r>
    <x v="2382"/>
    <s v="100 BIRR BACK"/>
    <n v="40039201"/>
    <s v="ORLOF 3"/>
    <s v="JAMAL"/>
    <x v="0"/>
    <n v="1417"/>
    <n v="6000"/>
    <n v="6000"/>
    <n v="0"/>
    <m/>
    <n v="2"/>
    <n v="0"/>
    <n v="381"/>
    <n v="6000"/>
    <s v="YES"/>
    <m/>
    <n v="0"/>
    <s v="45013156721085998YES"/>
    <n v="2392"/>
    <x v="133"/>
    <n v="1.800600200066689E-2"/>
  </r>
  <r>
    <x v="2383"/>
    <s v="100 BIRR BACK"/>
    <n v="40039201"/>
    <s v="ORLOF 3"/>
    <s v="JAMAL"/>
    <x v="0"/>
    <n v="1418"/>
    <n v="5998"/>
    <n v="5998"/>
    <n v="2"/>
    <m/>
    <n v="0"/>
    <n v="0"/>
    <n v="124"/>
    <n v="6000"/>
    <s v="YES"/>
    <m/>
    <n v="0"/>
    <s v="45013156801826000YES"/>
    <n v="2393"/>
    <x v="133"/>
    <n v="3.0333333333333334E-2"/>
  </r>
  <r>
    <x v="2384"/>
    <s v="100 BIRR BACK"/>
    <n v="40039201"/>
    <s v="ORLOF 3"/>
    <s v="azrul"/>
    <x v="1"/>
    <n v="1570"/>
    <n v="6000"/>
    <n v="6000"/>
    <m/>
    <m/>
    <n v="0"/>
    <n v="0"/>
    <n v="170"/>
    <n v="6000"/>
    <s v="YES"/>
    <m/>
    <n v="0"/>
    <s v="45013141703816000YES"/>
    <n v="2394"/>
    <x v="133"/>
    <n v="6.3500000000000001E-2"/>
  </r>
  <r>
    <x v="2385"/>
    <s v="100 BIRR BACK"/>
    <n v="40039201"/>
    <s v="ORLOF 3"/>
    <s v="azrul"/>
    <x v="1"/>
    <n v="1560"/>
    <n v="5998"/>
    <n v="5998"/>
    <n v="2"/>
    <m/>
    <n v="2"/>
    <n v="0"/>
    <n v="613"/>
    <n v="6000"/>
    <s v="YES"/>
    <m/>
    <n v="0"/>
    <s v="45013141821245998YES"/>
    <n v="2395"/>
    <x v="133"/>
    <n v="2.0673557852617538E-2"/>
  </r>
  <r>
    <x v="2386"/>
    <s v="100 BIRR BACK"/>
    <n v="40039201"/>
    <s v="ORLOF 3"/>
    <s v="azrul"/>
    <x v="1"/>
    <n v="1571"/>
    <n v="5999"/>
    <n v="5999"/>
    <n v="1"/>
    <m/>
    <n v="0"/>
    <n v="0"/>
    <n v="113"/>
    <n v="6000"/>
    <s v="YES"/>
    <m/>
    <n v="0"/>
    <s v="4501315701706000YES"/>
    <n v="2396"/>
    <x v="133"/>
    <n v="2.8333333333333332E-2"/>
  </r>
  <r>
    <x v="2387"/>
    <s v="100 BIRR BACK"/>
    <n v="40039201"/>
    <s v="ORLOF 3"/>
    <s v="azrul"/>
    <x v="1"/>
    <n v="1572"/>
    <n v="5986"/>
    <n v="5986"/>
    <n v="14"/>
    <m/>
    <n v="2"/>
    <n v="0"/>
    <n v="89"/>
    <n v="6000"/>
    <s v="YES"/>
    <m/>
    <n v="0"/>
    <s v="45013156026135998YES"/>
    <n v="2397"/>
    <x v="133"/>
    <n v="0.10220073357785929"/>
  </r>
  <r>
    <x v="2388"/>
    <s v="100 BIRR BACK"/>
    <n v="40039201"/>
    <s v="ORLOF 3"/>
    <s v="azrul"/>
    <x v="1"/>
    <n v="1573"/>
    <n v="5994"/>
    <n v="5994"/>
    <n v="6"/>
    <m/>
    <n v="1"/>
    <n v="0"/>
    <n v="115"/>
    <n v="6000"/>
    <s v="YES"/>
    <m/>
    <n v="0"/>
    <s v="45013157111135999YES"/>
    <n v="2398"/>
    <x v="133"/>
    <n v="1.8836472745457578E-2"/>
  </r>
  <r>
    <x v="2389"/>
    <s v="100 BIRR BACK"/>
    <n v="40039201"/>
    <s v="ORLOF 3"/>
    <s v="azrul"/>
    <x v="1"/>
    <n v="1574"/>
    <n v="5999"/>
    <n v="5999"/>
    <n v="1"/>
    <m/>
    <n v="14"/>
    <n v="0"/>
    <n v="185"/>
    <n v="6000"/>
    <s v="YES"/>
    <m/>
    <n v="0"/>
    <s v="45013157214895986YES"/>
    <n v="2399"/>
    <x v="133"/>
    <n v="1.4868025392582694E-2"/>
  </r>
  <r>
    <x v="2390"/>
    <s v="100 BIRR BACK"/>
    <n v="40039201"/>
    <s v="ORLOF 3"/>
    <s v="azrul"/>
    <x v="1"/>
    <n v="1575"/>
    <n v="6000"/>
    <n v="6000"/>
    <m/>
    <m/>
    <n v="6"/>
    <n v="0"/>
    <n v="115"/>
    <n v="6000"/>
    <s v="YES"/>
    <m/>
    <n v="0"/>
    <s v="45013157361155994YES"/>
    <n v="2400"/>
    <x v="133"/>
    <n v="1.9185852519185854E-2"/>
  </r>
  <r>
    <x v="2391"/>
    <s v="100 BIRR BACK"/>
    <n v="40039201"/>
    <s v="ORLOF 3"/>
    <s v="azrul"/>
    <x v="1"/>
    <n v="1576"/>
    <n v="5999"/>
    <n v="5999"/>
    <n v="1"/>
    <m/>
    <n v="1"/>
    <n v="0"/>
    <n v="100"/>
    <n v="6000"/>
    <s v="YES"/>
    <m/>
    <n v="0"/>
    <s v="45013157411855999YES"/>
    <n v="2401"/>
    <x v="133"/>
    <n v="3.0838473078846473E-2"/>
  </r>
  <r>
    <x v="2392"/>
    <s v="100 BIRR BACK"/>
    <n v="40039201"/>
    <s v="ORLOF 3"/>
    <s v="azrul"/>
    <x v="1"/>
    <n v="1577"/>
    <n v="5999"/>
    <n v="5999"/>
    <n v="1"/>
    <m/>
    <n v="0"/>
    <n v="0"/>
    <n v="150"/>
    <n v="6000"/>
    <s v="YES"/>
    <m/>
    <n v="0"/>
    <s v="4501315751156000YES"/>
    <n v="2402"/>
    <x v="133"/>
    <n v="1.9166666666666665E-2"/>
  </r>
  <r>
    <x v="2393"/>
    <s v="100 BIRR BACK"/>
    <n v="40039201"/>
    <s v="ORLOF 3"/>
    <s v="azrul"/>
    <x v="1"/>
    <n v="1578"/>
    <n v="6000"/>
    <n v="6000"/>
    <m/>
    <m/>
    <n v="1"/>
    <n v="0"/>
    <n v="61"/>
    <n v="6000"/>
    <s v="YES"/>
    <m/>
    <n v="0"/>
    <s v="45013157611005999YES"/>
    <n v="2403"/>
    <x v="133"/>
    <n v="1.6669444907484579E-2"/>
  </r>
  <r>
    <x v="2394"/>
    <s v="100 BIRR BACK"/>
    <n v="40039201"/>
    <s v="ORLOF 3"/>
    <s v="azrul"/>
    <x v="1"/>
    <n v="1579"/>
    <n v="6000"/>
    <n v="6000"/>
    <n v="0"/>
    <m/>
    <n v="1"/>
    <n v="0"/>
    <n v="1960"/>
    <n v="6000"/>
    <s v="YES"/>
    <m/>
    <n v="0"/>
    <s v="45013157711505999YES"/>
    <n v="2404"/>
    <x v="133"/>
    <n v="2.5004167361226872E-2"/>
  </r>
  <r>
    <x v="2395"/>
    <s v="100 BIRR BACK"/>
    <n v="40039201"/>
    <s v="ORLOF 3"/>
    <s v="JAMAL"/>
    <x v="0"/>
    <n v="1421"/>
    <n v="5996"/>
    <n v="5996"/>
    <n v="4"/>
    <m/>
    <n v="0"/>
    <n v="0"/>
    <n v="450"/>
    <n v="6000"/>
    <s v="YES"/>
    <m/>
    <n v="0"/>
    <s v="450131578616000YES"/>
    <n v="2405"/>
    <x v="133"/>
    <n v="1.0166666666666666E-2"/>
  </r>
  <r>
    <x v="2396"/>
    <s v="100 BIRR BACK"/>
    <n v="40039201"/>
    <s v="ORLOF 3"/>
    <s v="JAMAL"/>
    <x v="0"/>
    <n v="1422"/>
    <n v="5990"/>
    <n v="5990"/>
    <n v="2"/>
    <m/>
    <n v="0"/>
    <n v="0"/>
    <n v="63"/>
    <n v="6000"/>
    <s v="NO"/>
    <s v="Machine trip"/>
    <n v="0"/>
    <s v="450131579019606000YES"/>
    <n v="2406"/>
    <x v="133"/>
    <n v="0.32666666666666666"/>
  </r>
  <r>
    <x v="2397"/>
    <s v="100 BIRR BACK"/>
    <n v="40039201"/>
    <s v="ORLOF 3"/>
    <s v="JAMAL"/>
    <x v="0"/>
    <n v="1423"/>
    <n v="5999"/>
    <n v="5999"/>
    <n v="8"/>
    <m/>
    <n v="4"/>
    <n v="0"/>
    <n v="138"/>
    <n v="6000"/>
    <s v="NO"/>
    <s v="Machine count not equal 6000"/>
    <n v="0"/>
    <s v="45014142144505996YES"/>
    <n v="2407"/>
    <x v="134"/>
    <n v="7.5050033355570381E-2"/>
  </r>
  <r>
    <x v="2398"/>
    <s v="100 BIRR BACK"/>
    <n v="40039201"/>
    <s v="ORLOF 3"/>
    <s v="JAMAL"/>
    <x v="0"/>
    <n v="1424"/>
    <n v="5995"/>
    <n v="5995"/>
    <n v="6"/>
    <m/>
    <n v="2"/>
    <n v="0"/>
    <n v="49"/>
    <n v="5992"/>
    <s v="NO"/>
    <s v="Machine count not equal 6000"/>
    <n v="-8"/>
    <s v="4501414222635990NO"/>
    <n v="2408"/>
    <x v="134"/>
    <n v="1.0517529215358931E-2"/>
  </r>
  <r>
    <x v="2399"/>
    <s v="100 BIRR BACK"/>
    <n v="40039201"/>
    <s v="ORLOF 3"/>
    <s v="JAMAL"/>
    <x v="0"/>
    <n v="1425"/>
    <n v="5994"/>
    <n v="5994"/>
    <n v="6"/>
    <m/>
    <n v="8"/>
    <n v="0"/>
    <n v="130"/>
    <n v="6007"/>
    <s v="YES"/>
    <m/>
    <n v="7"/>
    <s v="45014142381385999NO"/>
    <n v="2409"/>
    <x v="134"/>
    <n v="2.3003833972328722E-2"/>
  </r>
  <r>
    <x v="2400"/>
    <s v="100 BIRR BACK"/>
    <n v="40039201"/>
    <s v="ORLOF 3"/>
    <s v="JAMAL"/>
    <x v="0"/>
    <n v="1426"/>
    <n v="5993"/>
    <n v="5993"/>
    <n v="7"/>
    <m/>
    <n v="6"/>
    <n v="0"/>
    <n v="221"/>
    <n v="6001"/>
    <s v="YES"/>
    <m/>
    <n v="1"/>
    <s v="4501414246495995NO"/>
    <n v="2410"/>
    <x v="134"/>
    <n v="8.17347789824854E-3"/>
  </r>
  <r>
    <x v="2401"/>
    <s v="100 BIRR BACK"/>
    <n v="40039201"/>
    <s v="ORLOF 3"/>
    <s v="JAMAL"/>
    <x v="0"/>
    <n v="1580"/>
    <n v="5996"/>
    <n v="5996"/>
    <n v="4"/>
    <m/>
    <n v="6"/>
    <n v="0"/>
    <n v="511"/>
    <n v="6000"/>
    <s v="YES"/>
    <m/>
    <n v="0"/>
    <s v="45014142561305994YES"/>
    <n v="2411"/>
    <x v="134"/>
    <n v="2.1688355021688355E-2"/>
  </r>
  <r>
    <x v="2402"/>
    <s v="100 BIRR BACK"/>
    <n v="40039201"/>
    <s v="ORLOF 3"/>
    <s v="JAMAL"/>
    <x v="0"/>
    <n v="1581"/>
    <n v="5993"/>
    <n v="5993"/>
    <n v="7"/>
    <m/>
    <n v="7"/>
    <n v="0"/>
    <n v="95"/>
    <n v="6000"/>
    <s v="YES"/>
    <m/>
    <n v="0"/>
    <s v="45014142672215993YES"/>
    <n v="2412"/>
    <x v="134"/>
    <n v="3.6876355748373099E-2"/>
  </r>
  <r>
    <x v="2403"/>
    <s v="100 BIRR BACK"/>
    <n v="40039201"/>
    <s v="ORLOF 3"/>
    <s v="JAMAL"/>
    <x v="0"/>
    <n v="1582"/>
    <n v="6000"/>
    <n v="6000"/>
    <n v="0"/>
    <m/>
    <n v="4"/>
    <n v="0"/>
    <n v="200"/>
    <n v="6000"/>
    <s v="YES"/>
    <m/>
    <n v="0"/>
    <s v="45014158045115996YES"/>
    <n v="2413"/>
    <x v="134"/>
    <n v="8.5223482321547694E-2"/>
  </r>
  <r>
    <x v="2404"/>
    <s v="100 BIRR BACK"/>
    <n v="40039201"/>
    <s v="ORLOF 3"/>
    <s v="azrul"/>
    <x v="1"/>
    <n v="1583"/>
    <n v="5997"/>
    <n v="5997"/>
    <n v="3"/>
    <m/>
    <n v="7"/>
    <n v="0"/>
    <n v="130"/>
    <n v="6000"/>
    <s v="YES"/>
    <m/>
    <n v="0"/>
    <s v="4501415817955993YES"/>
    <n v="2414"/>
    <x v="134"/>
    <n v="1.5851827131653597E-2"/>
  </r>
  <r>
    <x v="2405"/>
    <s v="100 BIRR BACK"/>
    <n v="40039201"/>
    <s v="ORLOF 3"/>
    <s v="azrul"/>
    <x v="1"/>
    <n v="1584"/>
    <n v="6000"/>
    <n v="6000"/>
    <m/>
    <m/>
    <n v="0"/>
    <n v="0"/>
    <n v="100"/>
    <n v="6000"/>
    <s v="YES"/>
    <m/>
    <n v="0"/>
    <s v="45014158202006000YES"/>
    <n v="2415"/>
    <x v="134"/>
    <n v="3.3333333333333333E-2"/>
  </r>
  <r>
    <x v="2406"/>
    <s v="100 BIRR BACK"/>
    <n v="40039201"/>
    <s v="ORLOF 3"/>
    <s v="azrul"/>
    <x v="1"/>
    <n v="1585"/>
    <n v="5995"/>
    <n v="5995"/>
    <n v="5"/>
    <m/>
    <n v="3"/>
    <n v="0"/>
    <n v="79"/>
    <n v="6000"/>
    <s v="YES"/>
    <m/>
    <n v="0"/>
    <s v="45014158331305997YES"/>
    <n v="2416"/>
    <x v="134"/>
    <n v="2.1677505419376356E-2"/>
  </r>
  <r>
    <x v="2407"/>
    <s v="100 BIRR BACK"/>
    <n v="40039201"/>
    <s v="ORLOF 3"/>
    <s v="azrul"/>
    <x v="1"/>
    <n v="1586"/>
    <n v="5998"/>
    <n v="5998"/>
    <n v="2"/>
    <m/>
    <n v="0"/>
    <n v="0"/>
    <n v="225"/>
    <n v="6000"/>
    <s v="YES"/>
    <m/>
    <n v="0"/>
    <s v="4501415841006000YES"/>
    <n v="2417"/>
    <x v="134"/>
    <n v="1.6666666666666666E-2"/>
  </r>
  <r>
    <x v="2408"/>
    <s v="100 BIRR BACK"/>
    <n v="40039201"/>
    <s v="ORLOF 3"/>
    <s v="azrul"/>
    <x v="1"/>
    <n v="1587"/>
    <n v="5998"/>
    <n v="5998"/>
    <n v="2"/>
    <m/>
    <n v="5"/>
    <n v="0"/>
    <n v="138"/>
    <n v="6000"/>
    <s v="YES"/>
    <m/>
    <n v="0"/>
    <s v="4501415855795995YES"/>
    <n v="2418"/>
    <x v="134"/>
    <n v="1.317764804003336E-2"/>
  </r>
  <r>
    <x v="2409"/>
    <s v="100 BIRR BACK"/>
    <n v="40039201"/>
    <s v="ORLOF 3"/>
    <s v="azrul"/>
    <x v="1"/>
    <n v="1588"/>
    <n v="5998"/>
    <n v="5998"/>
    <n v="2"/>
    <m/>
    <n v="2"/>
    <n v="0"/>
    <n v="110"/>
    <n v="6000"/>
    <s v="YES"/>
    <m/>
    <n v="0"/>
    <s v="45014158622255998YES"/>
    <n v="2419"/>
    <x v="134"/>
    <n v="3.7512504168056016E-2"/>
  </r>
  <r>
    <x v="2410"/>
    <s v="100 BIRR BACK"/>
    <n v="40039201"/>
    <s v="ORLOF 3"/>
    <s v="azrul"/>
    <x v="1"/>
    <n v="1589"/>
    <n v="5994"/>
    <n v="5994"/>
    <n v="6"/>
    <m/>
    <n v="2"/>
    <n v="0"/>
    <n v="135"/>
    <n v="6000"/>
    <s v="YES"/>
    <m/>
    <n v="0"/>
    <s v="45014158721385998YES"/>
    <n v="2420"/>
    <x v="134"/>
    <n v="2.3007669223074359E-2"/>
  </r>
  <r>
    <x v="2411"/>
    <s v="100 BIRR BACK"/>
    <n v="40039201"/>
    <s v="ORLOF 3"/>
    <s v="azrul"/>
    <x v="1"/>
    <n v="1590"/>
    <n v="5996"/>
    <n v="5996"/>
    <n v="4"/>
    <m/>
    <n v="2"/>
    <n v="0"/>
    <n v="183"/>
    <n v="6000"/>
    <s v="YES"/>
    <m/>
    <n v="0"/>
    <s v="45014158821105998YES"/>
    <n v="2421"/>
    <x v="134"/>
    <n v="1.833944648216072E-2"/>
  </r>
  <r>
    <x v="2412"/>
    <s v="100 BIRR BACK"/>
    <n v="40039201"/>
    <s v="ORLOF 3"/>
    <s v="azrul"/>
    <x v="1"/>
    <n v="1591"/>
    <n v="5997"/>
    <n v="5997"/>
    <n v="3"/>
    <m/>
    <n v="6"/>
    <n v="0"/>
    <n v="79"/>
    <n v="6000"/>
    <s v="YES"/>
    <m/>
    <n v="0"/>
    <s v="45014158961355994YES"/>
    <n v="2422"/>
    <x v="134"/>
    <n v="2.2522522522522521E-2"/>
  </r>
  <r>
    <x v="2413"/>
    <s v="100 BIRR BACK"/>
    <n v="40039201"/>
    <s v="ORLOF 3"/>
    <s v="azrul"/>
    <x v="1"/>
    <n v="1592"/>
    <n v="5993"/>
    <n v="5993"/>
    <n v="7"/>
    <m/>
    <n v="4"/>
    <n v="0"/>
    <n v="60"/>
    <n v="6000"/>
    <s v="YES"/>
    <m/>
    <n v="0"/>
    <s v="45014159041835996YES"/>
    <n v="2423"/>
    <x v="134"/>
    <n v="3.0520346897931955E-2"/>
  </r>
  <r>
    <x v="2414"/>
    <s v="100 BIRR BACK"/>
    <n v="40039201"/>
    <s v="ORLOF 3"/>
    <s v="azrul"/>
    <x v="1"/>
    <n v="1593"/>
    <n v="5996"/>
    <n v="5996"/>
    <n v="4"/>
    <m/>
    <n v="3"/>
    <n v="0"/>
    <n v="146"/>
    <n v="6000"/>
    <s v="YES"/>
    <m/>
    <n v="0"/>
    <s v="4501415913795997YES"/>
    <n v="2424"/>
    <x v="134"/>
    <n v="1.3173253293313323E-2"/>
  </r>
  <r>
    <x v="2415"/>
    <s v="100 BIRR BACK"/>
    <n v="40039201"/>
    <s v="ORLOF 3"/>
    <s v="azrul"/>
    <x v="1"/>
    <n v="1594"/>
    <n v="5993"/>
    <n v="5993"/>
    <n v="7"/>
    <m/>
    <n v="7"/>
    <n v="0"/>
    <n v="161"/>
    <n v="6000"/>
    <s v="YES"/>
    <m/>
    <n v="0"/>
    <s v="4501415927605993YES"/>
    <n v="2425"/>
    <x v="134"/>
    <n v="1.0011680293675955E-2"/>
  </r>
  <r>
    <x v="2416"/>
    <s v="100 BIRR BACK"/>
    <n v="40039201"/>
    <s v="ORLOF 3"/>
    <s v="JAMAL"/>
    <x v="0"/>
    <n v="1595"/>
    <n v="5995"/>
    <n v="5995"/>
    <m/>
    <m/>
    <n v="4"/>
    <n v="0"/>
    <n v="175"/>
    <n v="6000"/>
    <s v="NO"/>
    <m/>
    <n v="0"/>
    <s v="45014159341465996YES"/>
    <n v="2426"/>
    <x v="134"/>
    <n v="2.4349566377585057E-2"/>
  </r>
  <r>
    <x v="2417"/>
    <s v="100 BIRR BACK"/>
    <n v="40039201"/>
    <s v="ORLOF 3"/>
    <s v="JAMAL"/>
    <x v="0"/>
    <n v="1596"/>
    <n v="5999"/>
    <n v="5999"/>
    <n v="6"/>
    <m/>
    <n v="7"/>
    <n v="0"/>
    <n v="134"/>
    <n v="6000"/>
    <s v="NO"/>
    <m/>
    <n v="0"/>
    <s v="45014159471615993YES"/>
    <n v="2427"/>
    <x v="134"/>
    <n v="2.6864675454697146E-2"/>
  </r>
  <r>
    <x v="2418"/>
    <s v="100 BIRR BACK"/>
    <n v="40039201"/>
    <s v="ORLOF 3"/>
    <s v="JAMAL"/>
    <x v="0"/>
    <n v="1597"/>
    <n v="5999"/>
    <n v="5999"/>
    <n v="1"/>
    <m/>
    <n v="0"/>
    <n v="0"/>
    <n v="97"/>
    <n v="5995"/>
    <s v="YES"/>
    <m/>
    <n v="-5"/>
    <s v="4501515951755995NO"/>
    <n v="2428"/>
    <x v="135"/>
    <n v="2.9190992493744787E-2"/>
  </r>
  <r>
    <x v="2419"/>
    <s v="100 BIRR BACK"/>
    <n v="40039201"/>
    <s v="ORLOF 3"/>
    <s v="JAMAL"/>
    <x v="0"/>
    <n v="1598"/>
    <n v="6000"/>
    <n v="6000"/>
    <m/>
    <n v="6"/>
    <n v="6"/>
    <n v="0"/>
    <n v="189"/>
    <n v="6005"/>
    <s v="YES"/>
    <m/>
    <n v="5"/>
    <s v="45015159661345999NO"/>
    <n v="2429"/>
    <x v="135"/>
    <n v="2.2337056176029338E-2"/>
  </r>
  <r>
    <x v="2420"/>
    <s v="100 BIRR BACK"/>
    <n v="40039201"/>
    <s v="ORLOF 3"/>
    <s v="JAMAL"/>
    <x v="0"/>
    <n v="1599"/>
    <n v="5999"/>
    <n v="5999"/>
    <n v="1"/>
    <m/>
    <n v="1"/>
    <n v="0"/>
    <n v="57"/>
    <n v="6000"/>
    <s v="YES"/>
    <m/>
    <n v="0"/>
    <s v="4501515971975999YES"/>
    <n v="2430"/>
    <x v="135"/>
    <n v="1.6169361560260043E-2"/>
  </r>
  <r>
    <x v="2421"/>
    <s v="100 BIRR BACK"/>
    <n v="40039201"/>
    <s v="ORLOF 3"/>
    <s v="JAMAL"/>
    <x v="0"/>
    <n v="1712"/>
    <n v="5999"/>
    <n v="5999"/>
    <n v="1"/>
    <n v="3"/>
    <n v="6"/>
    <n v="0"/>
    <n v="166"/>
    <n v="6000"/>
    <s v="YES"/>
    <m/>
    <n v="0"/>
    <s v="4501515981896000YES"/>
    <n v="2431"/>
    <x v="135"/>
    <n v="3.15E-2"/>
  </r>
  <r>
    <x v="2422"/>
    <s v="100 BIRR BACK"/>
    <n v="40039201"/>
    <s v="ORLOF 3"/>
    <s v="JAMAL"/>
    <x v="0"/>
    <n v="1713"/>
    <n v="5998"/>
    <n v="5998"/>
    <n v="2"/>
    <m/>
    <n v="1"/>
    <n v="0"/>
    <n v="109"/>
    <n v="6000"/>
    <s v="YES"/>
    <m/>
    <n v="0"/>
    <s v="4501515991575999YES"/>
    <n v="2432"/>
    <x v="135"/>
    <n v="9.5015835972662114E-3"/>
  </r>
  <r>
    <x v="2423"/>
    <s v="100 BIRR BACK"/>
    <n v="40039201"/>
    <s v="ORLOF 3"/>
    <s v="JAMAL"/>
    <x v="0"/>
    <n v="1714"/>
    <n v="5995"/>
    <n v="5995"/>
    <n v="5"/>
    <m/>
    <n v="4"/>
    <n v="0"/>
    <n v="211"/>
    <n v="6000"/>
    <s v="YES"/>
    <m/>
    <n v="0"/>
    <s v="45015171211665999YES"/>
    <n v="2433"/>
    <x v="135"/>
    <n v="2.7671278546424403E-2"/>
  </r>
  <r>
    <x v="2424"/>
    <s v="100 BIRR BACK"/>
    <n v="40039201"/>
    <s v="ORLOF 3"/>
    <s v="JAMAL"/>
    <x v="0"/>
    <n v="1715"/>
    <n v="5999"/>
    <n v="5999"/>
    <n v="1"/>
    <m/>
    <n v="2"/>
    <n v="0"/>
    <n v="126"/>
    <n v="6000"/>
    <s v="YES"/>
    <m/>
    <n v="0"/>
    <s v="45015171321095998YES"/>
    <n v="2434"/>
    <x v="135"/>
    <n v="1.8172724241413803E-2"/>
  </r>
  <r>
    <x v="2425"/>
    <s v="100 BIRR BACK"/>
    <n v="40039201"/>
    <s v="ORLOF 3"/>
    <s v="JAMAL"/>
    <x v="0"/>
    <n v="1716"/>
    <n v="5999"/>
    <n v="5999"/>
    <n v="1"/>
    <m/>
    <n v="5"/>
    <n v="0"/>
    <n v="102"/>
    <n v="6000"/>
    <s v="YES"/>
    <m/>
    <n v="0"/>
    <s v="45015171452115995YES"/>
    <n v="2435"/>
    <x v="135"/>
    <n v="3.5195996663886571E-2"/>
  </r>
  <r>
    <x v="2426"/>
    <s v="100 BIRR BACK"/>
    <n v="40039201"/>
    <s v="ORLOF 3"/>
    <s v="JAMAL"/>
    <x v="0"/>
    <n v="1600"/>
    <n v="5996"/>
    <n v="5996"/>
    <n v="4"/>
    <m/>
    <n v="1"/>
    <n v="0"/>
    <n v="61"/>
    <n v="6000"/>
    <s v="YES"/>
    <m/>
    <n v="0"/>
    <s v="45015171511265999YES"/>
    <n v="2436"/>
    <x v="135"/>
    <n v="2.1003500583430573E-2"/>
  </r>
  <r>
    <x v="2427"/>
    <s v="100 BIRR BACK"/>
    <n v="40039201"/>
    <s v="ORLOF 3"/>
    <s v="azrul"/>
    <x v="1"/>
    <n v="1717"/>
    <n v="5998"/>
    <n v="5998"/>
    <n v="2"/>
    <m/>
    <n v="1"/>
    <n v="0"/>
    <n v="280"/>
    <n v="6000"/>
    <s v="YES"/>
    <m/>
    <n v="0"/>
    <s v="45015171611025999YES"/>
    <n v="2437"/>
    <x v="135"/>
    <n v="1.7002833805634273E-2"/>
  </r>
  <r>
    <x v="2428"/>
    <s v="100 BIRR BACK"/>
    <n v="40039201"/>
    <s v="ORLOF 3"/>
    <s v="azrul"/>
    <x v="1"/>
    <n v="1718"/>
    <n v="5998"/>
    <n v="5998"/>
    <n v="2"/>
    <m/>
    <n v="4"/>
    <n v="0"/>
    <n v="140"/>
    <n v="6000"/>
    <s v="YES"/>
    <m/>
    <n v="0"/>
    <s v="4501516004615996YES"/>
    <n v="2438"/>
    <x v="135"/>
    <n v="1.0173448965977319E-2"/>
  </r>
  <r>
    <x v="2429"/>
    <s v="100 BIRR BACK"/>
    <n v="40039201"/>
    <s v="ORLOF 3"/>
    <s v="azrul"/>
    <x v="1"/>
    <n v="0"/>
    <n v="0"/>
    <n v="0"/>
    <n v="0"/>
    <m/>
    <n v="2"/>
    <n v="0"/>
    <n v="0"/>
    <n v="6000"/>
    <n v="0"/>
    <m/>
    <n v="0"/>
    <s v="45015171722805998YES"/>
    <n v="2439"/>
    <x v="135"/>
    <n v="4.6682227409136377E-2"/>
  </r>
  <r>
    <x v="2430"/>
    <s v="100 BIRR BACK"/>
    <n v="40039201"/>
    <s v="ORLOF 3"/>
    <s v="azrul"/>
    <x v="1"/>
    <n v="1719"/>
    <n v="5989"/>
    <n v="5989"/>
    <n v="11"/>
    <m/>
    <n v="2"/>
    <n v="0"/>
    <n v="97"/>
    <n v="6000"/>
    <s v="YES"/>
    <m/>
    <n v="0"/>
    <s v="45015171821405998YES"/>
    <n v="2440"/>
    <x v="135"/>
    <n v="2.3341113704568189E-2"/>
  </r>
  <r>
    <x v="2431"/>
    <s v="100 BIRR BACK"/>
    <n v="40039201"/>
    <s v="ORLOF 3"/>
    <s v="azrul"/>
    <x v="1"/>
    <n v="1720"/>
    <n v="5997"/>
    <n v="5997"/>
    <n v="3"/>
    <m/>
    <n v="0"/>
    <n v="0"/>
    <n v="213"/>
    <n v="0"/>
    <s v="YES"/>
    <m/>
    <n v="-6000"/>
    <s v="4501500000"/>
    <n v="2441"/>
    <x v="135"/>
    <s v="NA"/>
  </r>
  <r>
    <x v="2432"/>
    <s v="100 BIRR BACK"/>
    <n v="40039201"/>
    <s v="ORLOF 3"/>
    <s v="azrul"/>
    <x v="1"/>
    <n v="1721"/>
    <n v="5999"/>
    <n v="5999"/>
    <n v="1"/>
    <m/>
    <n v="11"/>
    <n v="0"/>
    <n v="99"/>
    <n v="6000"/>
    <s v="YES"/>
    <m/>
    <n v="0"/>
    <s v="45015171911975989YES"/>
    <n v="2442"/>
    <x v="135"/>
    <n v="1.6196359993321089E-2"/>
  </r>
  <r>
    <x v="2433"/>
    <s v="100 BIRR BACK"/>
    <n v="40039201"/>
    <s v="ORLOF 3"/>
    <s v="azrul"/>
    <x v="1"/>
    <n v="1722"/>
    <n v="5997"/>
    <n v="5997"/>
    <n v="3"/>
    <m/>
    <n v="3"/>
    <n v="0"/>
    <n v="201"/>
    <n v="6000"/>
    <s v="YES"/>
    <m/>
    <n v="0"/>
    <s v="45015172032135997YES"/>
    <n v="2443"/>
    <x v="135"/>
    <n v="3.5517758879439719E-2"/>
  </r>
  <r>
    <x v="2434"/>
    <s v="100 BIRR BACK"/>
    <n v="40039201"/>
    <s v="ORLOF 3"/>
    <s v="azrul"/>
    <x v="1"/>
    <n v="1723"/>
    <n v="5997"/>
    <n v="5997"/>
    <n v="3"/>
    <m/>
    <n v="1"/>
    <n v="0"/>
    <n v="120"/>
    <n v="6000"/>
    <s v="YES"/>
    <m/>
    <n v="0"/>
    <s v="4501517211995999YES"/>
    <n v="2444"/>
    <x v="135"/>
    <n v="1.6502750458409734E-2"/>
  </r>
  <r>
    <x v="2435"/>
    <s v="100 BIRR BACK"/>
    <n v="40039201"/>
    <s v="ORLOF 3"/>
    <s v="azrul"/>
    <x v="1"/>
    <n v="1724"/>
    <n v="5999"/>
    <n v="5999"/>
    <n v="1"/>
    <m/>
    <n v="3"/>
    <n v="0"/>
    <n v="67"/>
    <n v="6000"/>
    <s v="YES"/>
    <m/>
    <n v="0"/>
    <s v="45015172232015997YES"/>
    <n v="2445"/>
    <x v="135"/>
    <n v="3.3516758379189597E-2"/>
  </r>
  <r>
    <x v="2436"/>
    <s v="100 BIRR BACK"/>
    <n v="40039201"/>
    <s v="ORLOF 3"/>
    <s v="azrul"/>
    <x v="1"/>
    <n v="1725"/>
    <n v="5998"/>
    <n v="5998"/>
    <n v="2"/>
    <m/>
    <n v="3"/>
    <n v="0"/>
    <n v="123"/>
    <n v="6000"/>
    <s v="YES"/>
    <m/>
    <n v="0"/>
    <s v="45015172331205997YES"/>
    <n v="2446"/>
    <x v="135"/>
    <n v="2.001000500250125E-2"/>
  </r>
  <r>
    <x v="2437"/>
    <s v="100 BIRR BACK"/>
    <n v="40039201"/>
    <s v="ORLOF 3"/>
    <s v="azrul"/>
    <x v="1"/>
    <n v="1726"/>
    <n v="5995"/>
    <n v="5995"/>
    <n v="5"/>
    <m/>
    <n v="1"/>
    <n v="0"/>
    <n v="110"/>
    <n v="6000"/>
    <s v="YES"/>
    <m/>
    <n v="0"/>
    <s v="4501517241675999YES"/>
    <n v="2447"/>
    <x v="135"/>
    <n v="1.1168528088014669E-2"/>
  </r>
  <r>
    <x v="2438"/>
    <s v="100 BIRR BACK"/>
    <n v="40039201"/>
    <s v="ORLOF 3"/>
    <s v="Izzuddin"/>
    <x v="0"/>
    <n v="1727"/>
    <n v="6000"/>
    <n v="6000"/>
    <n v="0"/>
    <m/>
    <n v="2"/>
    <n v="0"/>
    <n v="60"/>
    <n v="6000"/>
    <s v="YES"/>
    <m/>
    <n v="0"/>
    <s v="45015172521235998YES"/>
    <n v="2448"/>
    <x v="135"/>
    <n v="2.0506835611870625E-2"/>
  </r>
  <r>
    <x v="2439"/>
    <s v="100 BIRR BACK"/>
    <n v="40039201"/>
    <s v="ORLOF 3"/>
    <s v="Izzuddin"/>
    <x v="0"/>
    <n v="1728"/>
    <n v="5999"/>
    <n v="5999"/>
    <n v="1"/>
    <m/>
    <n v="5"/>
    <n v="0"/>
    <n v="90"/>
    <n v="6000"/>
    <s v="YES"/>
    <m/>
    <n v="0"/>
    <s v="45015172651105995YES"/>
    <n v="2449"/>
    <x v="135"/>
    <n v="1.834862385321101E-2"/>
  </r>
  <r>
    <x v="2440"/>
    <s v="100 BIRR BACK"/>
    <n v="40039201"/>
    <s v="ORLOF 3"/>
    <s v="Izzuddin"/>
    <x v="0"/>
    <n v="1729"/>
    <n v="5997"/>
    <n v="5997"/>
    <n v="3"/>
    <m/>
    <n v="0"/>
    <n v="0"/>
    <n v="80"/>
    <n v="6000"/>
    <s v="YES"/>
    <m/>
    <n v="0"/>
    <s v="4501617270606000YES"/>
    <n v="2450"/>
    <x v="136"/>
    <n v="0.01"/>
  </r>
  <r>
    <x v="2441"/>
    <s v="100 BIRR BACK"/>
    <n v="40039201"/>
    <s v="ORLOF 3"/>
    <s v="Izzuddin"/>
    <x v="0"/>
    <n v="1730"/>
    <n v="5998"/>
    <n v="5998"/>
    <n v="2"/>
    <m/>
    <n v="1"/>
    <n v="0"/>
    <n v="54"/>
    <n v="6000"/>
    <s v="YES"/>
    <m/>
    <n v="0"/>
    <s v="4501617281905999YES"/>
    <n v="2451"/>
    <x v="136"/>
    <n v="1.5002500416736123E-2"/>
  </r>
  <r>
    <x v="2442"/>
    <s v="100 BIRR BACK"/>
    <n v="40039201"/>
    <s v="ORLOF 3"/>
    <s v="Izzuddin"/>
    <x v="0"/>
    <n v="1731"/>
    <n v="5994"/>
    <n v="5994"/>
    <n v="6"/>
    <m/>
    <n v="3"/>
    <n v="0"/>
    <n v="0"/>
    <n v="6000"/>
    <s v="YES"/>
    <m/>
    <n v="0"/>
    <s v="4501617293805997YES"/>
    <n v="2452"/>
    <x v="136"/>
    <n v="1.3340003335000834E-2"/>
  </r>
  <r>
    <x v="2443"/>
    <s v="100 BIRR BACK"/>
    <n v="40039201"/>
    <s v="ORLOF 3"/>
    <s v="azrul"/>
    <x v="1"/>
    <n v="1732"/>
    <n v="5997"/>
    <n v="5997"/>
    <n v="3"/>
    <m/>
    <n v="2"/>
    <n v="0"/>
    <n v="0"/>
    <n v="6000"/>
    <s v="YES"/>
    <m/>
    <n v="0"/>
    <s v="4501617302545998YES"/>
    <n v="2453"/>
    <x v="136"/>
    <n v="9.0030010003334451E-3"/>
  </r>
  <r>
    <x v="2444"/>
    <s v="100 BIRR BACK"/>
    <n v="40039201"/>
    <s v="ORLOF 3"/>
    <s v="azrul"/>
    <x v="1"/>
    <n v="1732"/>
    <n v="5998"/>
    <n v="5998"/>
    <n v="2"/>
    <m/>
    <n v="6"/>
    <n v="0"/>
    <n v="255"/>
    <n v="6000"/>
    <s v="YES"/>
    <m/>
    <n v="0"/>
    <s v="450171731605994YES"/>
    <n v="2454"/>
    <x v="137"/>
    <n v="0"/>
  </r>
  <r>
    <x v="2445"/>
    <s v="100 BIRR BACK"/>
    <n v="40039201"/>
    <s v="ORLOF 3"/>
    <s v="azrul"/>
    <x v="1"/>
    <n v="1733"/>
    <n v="5998"/>
    <n v="5998"/>
    <n v="2"/>
    <m/>
    <n v="3"/>
    <n v="0"/>
    <n v="122"/>
    <n v="6000"/>
    <s v="YES"/>
    <m/>
    <n v="0"/>
    <s v="450161732305997YES"/>
    <n v="2455"/>
    <x v="136"/>
    <n v="0"/>
  </r>
  <r>
    <x v="2446"/>
    <s v="100 BIRR BACK"/>
    <n v="40039201"/>
    <s v="ORLOF 3"/>
    <s v="azrul"/>
    <x v="1"/>
    <n v="1734"/>
    <n v="6000"/>
    <n v="6000"/>
    <n v="0"/>
    <m/>
    <n v="2"/>
    <n v="0"/>
    <n v="97"/>
    <n v="6000"/>
    <s v="YES"/>
    <m/>
    <n v="0"/>
    <s v="45016173222555998YES"/>
    <n v="2456"/>
    <x v="136"/>
    <n v="4.2514171390463484E-2"/>
  </r>
  <r>
    <x v="2447"/>
    <s v="100 BIRR BACK"/>
    <n v="40039201"/>
    <s v="ORLOF 3"/>
    <s v="azrul"/>
    <x v="1"/>
    <n v="1735"/>
    <n v="5990"/>
    <n v="5990"/>
    <n v="10"/>
    <m/>
    <n v="2"/>
    <n v="0"/>
    <n v="105"/>
    <n v="6000"/>
    <s v="YES"/>
    <m/>
    <n v="0"/>
    <s v="45016173321225998YES"/>
    <n v="2457"/>
    <x v="136"/>
    <n v="2.0340113371123708E-2"/>
  </r>
  <r>
    <x v="2448"/>
    <s v="100 BIRR BACK"/>
    <n v="40039201"/>
    <s v="ORLOF 3"/>
    <s v="azrul"/>
    <x v="1"/>
    <n v="1736"/>
    <n v="5996"/>
    <n v="5996"/>
    <n v="4"/>
    <m/>
    <n v="0"/>
    <n v="0"/>
    <n v="121"/>
    <n v="6000"/>
    <s v="YES"/>
    <m/>
    <n v="0"/>
    <s v="4501617340976000YES"/>
    <n v="2458"/>
    <x v="136"/>
    <n v="1.6166666666666666E-2"/>
  </r>
  <r>
    <x v="2449"/>
    <s v="100 BIRR BACK"/>
    <n v="40039201"/>
    <s v="ORLOF 3"/>
    <s v="Idris"/>
    <x v="0"/>
    <n v="1737"/>
    <n v="5998"/>
    <n v="5998"/>
    <n v="2"/>
    <m/>
    <n v="10"/>
    <n v="0"/>
    <n v="103"/>
    <n v="6000"/>
    <s v="YES"/>
    <m/>
    <n v="0"/>
    <s v="450161735101055990YES"/>
    <n v="2459"/>
    <x v="136"/>
    <n v="1.7529215358931552E-2"/>
  </r>
  <r>
    <x v="2450"/>
    <s v="100 BIRR BACK"/>
    <n v="40039201"/>
    <s v="ORLOF 3"/>
    <s v="Idris"/>
    <x v="0"/>
    <n v="1738"/>
    <n v="6000"/>
    <n v="6000"/>
    <m/>
    <m/>
    <n v="4"/>
    <n v="0"/>
    <n v="57"/>
    <n v="6000"/>
    <s v="YES"/>
    <m/>
    <n v="0"/>
    <s v="45016173641215996YES"/>
    <n v="2460"/>
    <x v="136"/>
    <n v="2.0180120080053369E-2"/>
  </r>
  <r>
    <x v="2451"/>
    <s v="100 BIRR BACK"/>
    <n v="40039201"/>
    <s v="ORLOF 3"/>
    <s v="Idris"/>
    <x v="0"/>
    <n v="1739"/>
    <n v="6000"/>
    <n v="6000"/>
    <m/>
    <m/>
    <n v="2"/>
    <n v="0"/>
    <n v="98"/>
    <n v="6000"/>
    <s v="YES"/>
    <m/>
    <n v="0"/>
    <s v="45017173721035998YES"/>
    <n v="2461"/>
    <x v="137"/>
    <n v="1.7172390796932311E-2"/>
  </r>
  <r>
    <x v="2452"/>
    <s v="100 BIRR BACK"/>
    <n v="40039201"/>
    <s v="ORLOF 3"/>
    <s v="Idris"/>
    <x v="0"/>
    <n v="1740"/>
    <n v="5998"/>
    <n v="5998"/>
    <n v="2"/>
    <m/>
    <n v="0"/>
    <n v="0"/>
    <n v="146"/>
    <n v="6000"/>
    <s v="YES"/>
    <m/>
    <n v="0"/>
    <s v="450171738576000YES"/>
    <n v="2462"/>
    <x v="137"/>
    <n v="9.4999999999999998E-3"/>
  </r>
  <r>
    <x v="2453"/>
    <s v="100 BIRR BACK"/>
    <n v="40039201"/>
    <s v="ORLOF 3"/>
    <s v="Idris"/>
    <x v="0"/>
    <n v="1741"/>
    <n v="5989"/>
    <n v="5989"/>
    <n v="11"/>
    <m/>
    <n v="0"/>
    <n v="0"/>
    <n v="372"/>
    <n v="6000"/>
    <s v="YES"/>
    <m/>
    <n v="0"/>
    <s v="450171739986000YES"/>
    <n v="2463"/>
    <x v="137"/>
    <n v="1.6333333333333332E-2"/>
  </r>
  <r>
    <x v="2454"/>
    <s v="100 BIRR BACK"/>
    <n v="40039201"/>
    <s v="ORLOF 3"/>
    <s v="Idris"/>
    <x v="0"/>
    <n v="1742"/>
    <n v="5999"/>
    <n v="5999"/>
    <n v="1"/>
    <m/>
    <n v="2"/>
    <n v="0"/>
    <n v="584"/>
    <n v="6000"/>
    <s v="YES"/>
    <m/>
    <n v="0"/>
    <s v="45017174021465998YES"/>
    <n v="2464"/>
    <x v="137"/>
    <n v="2.4341447149049684E-2"/>
  </r>
  <r>
    <x v="2455"/>
    <s v="100 BIRR BACK"/>
    <n v="40039201"/>
    <s v="ORLOF 3"/>
    <s v="Idris"/>
    <x v="0"/>
    <n v="1743"/>
    <n v="5996"/>
    <n v="5996"/>
    <n v="4"/>
    <m/>
    <n v="11"/>
    <n v="0"/>
    <n v="95"/>
    <n v="6000"/>
    <s v="YES"/>
    <m/>
    <n v="0"/>
    <s v="450171741113725989YES"/>
    <n v="2465"/>
    <x v="137"/>
    <n v="6.2113875438303559E-2"/>
  </r>
  <r>
    <x v="2456"/>
    <s v="100 BIRR BACK"/>
    <n v="40039201"/>
    <s v="ORLOF 3"/>
    <s v="Idris"/>
    <x v="0"/>
    <n v="1744"/>
    <n v="5997"/>
    <n v="5997"/>
    <n v="2"/>
    <m/>
    <n v="1"/>
    <n v="0"/>
    <n v="110"/>
    <n v="6000"/>
    <s v="NO"/>
    <s v="Machine count not equal 6000"/>
    <n v="0"/>
    <s v="45017174215845999YES"/>
    <n v="2466"/>
    <x v="137"/>
    <n v="9.7349558259709951E-2"/>
  </r>
  <r>
    <x v="2457"/>
    <s v="100 BIRR BACK"/>
    <n v="40039201"/>
    <s v="ORLOF 3"/>
    <s v="Idris"/>
    <x v="0"/>
    <n v="1745"/>
    <n v="6000"/>
    <n v="6000"/>
    <n v="0"/>
    <m/>
    <n v="4"/>
    <n v="0"/>
    <n v="207"/>
    <n v="6000"/>
    <s v="YES"/>
    <m/>
    <n v="0"/>
    <s v="4501717434955996YES"/>
    <n v="2467"/>
    <x v="137"/>
    <n v="1.5843895930620414E-2"/>
  </r>
  <r>
    <x v="2458"/>
    <s v="100 BIRR BACK"/>
    <n v="40039201"/>
    <s v="ORLOF 3"/>
    <s v="Idris"/>
    <x v="0"/>
    <n v="1746"/>
    <n v="6000"/>
    <n v="6000"/>
    <m/>
    <m/>
    <n v="2"/>
    <n v="0"/>
    <n v="144"/>
    <n v="5999"/>
    <s v="YES"/>
    <m/>
    <n v="-1"/>
    <s v="45017174421105997NO"/>
    <n v="2468"/>
    <x v="137"/>
    <n v="1.8342504585626147E-2"/>
  </r>
  <r>
    <x v="2459"/>
    <s v="100 BIRR BACK"/>
    <n v="40039201"/>
    <s v="ORLOF 3"/>
    <s v="Idris"/>
    <x v="0"/>
    <n v="1747"/>
    <n v="5999"/>
    <n v="5999"/>
    <n v="1"/>
    <m/>
    <n v="0"/>
    <n v="0"/>
    <n v="101"/>
    <n v="6000"/>
    <s v="YES"/>
    <m/>
    <n v="0"/>
    <s v="45017174502076000YES"/>
    <n v="2469"/>
    <x v="137"/>
    <n v="3.4500000000000003E-2"/>
  </r>
  <r>
    <x v="2460"/>
    <s v="100 BIRR BACK"/>
    <n v="40039201"/>
    <s v="ORLOF 3"/>
    <s v="Idris"/>
    <x v="0"/>
    <n v="1748"/>
    <n v="6000"/>
    <n v="6000"/>
    <m/>
    <m/>
    <n v="0"/>
    <n v="0"/>
    <n v="101"/>
    <n v="6000"/>
    <s v="YES"/>
    <m/>
    <n v="0"/>
    <s v="4501717461446000YES"/>
    <n v="2470"/>
    <x v="137"/>
    <n v="2.4E-2"/>
  </r>
  <r>
    <x v="2461"/>
    <s v="100 BIRR BACK"/>
    <n v="40039201"/>
    <s v="ORLOF 3"/>
    <s v="IDRIS"/>
    <x v="0"/>
    <n v="1749"/>
    <n v="6000"/>
    <n v="6000"/>
    <m/>
    <m/>
    <n v="1"/>
    <n v="0"/>
    <n v="75"/>
    <n v="6000"/>
    <s v="YES"/>
    <m/>
    <n v="0"/>
    <s v="45017174711015999YES"/>
    <n v="2471"/>
    <x v="137"/>
    <n v="1.6836139356559428E-2"/>
  </r>
  <r>
    <x v="2462"/>
    <s v="100 BIRR BACK"/>
    <n v="40039201"/>
    <s v="ORLOF 3"/>
    <s v="IDRIS"/>
    <x v="0"/>
    <n v="1750"/>
    <n v="5997"/>
    <n v="5997"/>
    <n v="3"/>
    <m/>
    <n v="0"/>
    <n v="0"/>
    <n v="78"/>
    <n v="6000"/>
    <s v="YES"/>
    <m/>
    <n v="0"/>
    <s v="4501717481016000YES"/>
    <n v="2472"/>
    <x v="137"/>
    <n v="1.6833333333333332E-2"/>
  </r>
  <r>
    <x v="2463"/>
    <s v="100 BIRR BACK"/>
    <n v="40039201"/>
    <s v="ORLOF 3"/>
    <s v="IDRIS"/>
    <x v="0"/>
    <n v="1751"/>
    <n v="6000"/>
    <n v="6000"/>
    <m/>
    <m/>
    <n v="0"/>
    <n v="0"/>
    <n v="177"/>
    <n v="6000"/>
    <s v="YES"/>
    <m/>
    <n v="0"/>
    <s v="450181749756000YES"/>
    <n v="2473"/>
    <x v="138"/>
    <n v="1.2500000000000001E-2"/>
  </r>
  <r>
    <x v="2464"/>
    <s v="100 BIRR BACK"/>
    <n v="40039201"/>
    <s v="ORLOF 3"/>
    <s v="IDRIS"/>
    <x v="0"/>
    <n v="1752"/>
    <n v="5996"/>
    <n v="5996"/>
    <n v="4"/>
    <m/>
    <n v="3"/>
    <n v="0"/>
    <n v="194"/>
    <n v="6000"/>
    <s v="YES"/>
    <m/>
    <n v="0"/>
    <s v="4501817503785997YES"/>
    <n v="2474"/>
    <x v="138"/>
    <n v="1.3006503251625813E-2"/>
  </r>
  <r>
    <x v="2465"/>
    <s v="100 BIRR BACK"/>
    <n v="40039201"/>
    <s v="ORLOF 3"/>
    <s v="IDRIS"/>
    <x v="0"/>
    <n v="1753"/>
    <n v="6000"/>
    <n v="6000"/>
    <m/>
    <m/>
    <n v="0"/>
    <n v="0"/>
    <n v="99"/>
    <n v="6000"/>
    <s v="YES"/>
    <m/>
    <n v="0"/>
    <s v="4501817511776000YES"/>
    <n v="2475"/>
    <x v="138"/>
    <n v="2.9499999999999998E-2"/>
  </r>
  <r>
    <x v="2466"/>
    <s v="100 BIRR BACK"/>
    <n v="40039201"/>
    <s v="ORLOF 3"/>
    <s v="IDRIS"/>
    <x v="0"/>
    <n v="1754"/>
    <n v="6000"/>
    <n v="6000"/>
    <m/>
    <m/>
    <n v="4"/>
    <n v="0"/>
    <n v="149"/>
    <n v="6000"/>
    <s v="YES"/>
    <m/>
    <n v="0"/>
    <s v="45018175241945996YES"/>
    <n v="2476"/>
    <x v="138"/>
    <n v="3.2354903268845894E-2"/>
  </r>
  <r>
    <x v="2467"/>
    <s v="100 BIRR BACK"/>
    <n v="40039201"/>
    <s v="ORLOF 3"/>
    <s v="IDRIS"/>
    <x v="0"/>
    <n v="1755"/>
    <n v="5997"/>
    <n v="5997"/>
    <n v="3"/>
    <m/>
    <n v="0"/>
    <n v="0"/>
    <n v="208"/>
    <n v="6000"/>
    <s v="YES"/>
    <m/>
    <n v="0"/>
    <s v="450181753996000YES"/>
    <n v="2477"/>
    <x v="138"/>
    <n v="1.6500000000000001E-2"/>
  </r>
  <r>
    <x v="2468"/>
    <s v="100 BIRR BACK"/>
    <n v="40039201"/>
    <s v="ORLOF 3"/>
    <s v="IDRIS"/>
    <x v="0"/>
    <n v="1756"/>
    <n v="5998"/>
    <n v="5998"/>
    <n v="2"/>
    <m/>
    <n v="0"/>
    <n v="0"/>
    <n v="120"/>
    <n v="6000"/>
    <s v="YES"/>
    <m/>
    <n v="0"/>
    <s v="4501817541496000YES"/>
    <n v="2478"/>
    <x v="138"/>
    <n v="2.4833333333333332E-2"/>
  </r>
  <r>
    <x v="2469"/>
    <s v="100 BIRR BACK"/>
    <n v="40039201"/>
    <s v="ORLOF 3"/>
    <s v="IDRIS"/>
    <x v="0"/>
    <n v="1757"/>
    <n v="6000"/>
    <n v="6000"/>
    <n v="0"/>
    <m/>
    <n v="3"/>
    <n v="0"/>
    <n v="132"/>
    <n v="6000"/>
    <s v="YES"/>
    <m/>
    <n v="0"/>
    <s v="45018175532085997YES"/>
    <n v="2479"/>
    <x v="138"/>
    <n v="3.4684008671002166E-2"/>
  </r>
  <r>
    <x v="2470"/>
    <s v="100 BIRR BACK"/>
    <n v="40039201"/>
    <s v="ORLOF 3"/>
    <s v="IDRIS"/>
    <x v="0"/>
    <n v="1758"/>
    <n v="5990"/>
    <n v="5990"/>
    <n v="10"/>
    <m/>
    <n v="2"/>
    <n v="0"/>
    <n v="101"/>
    <n v="6000"/>
    <s v="YES"/>
    <m/>
    <n v="0"/>
    <s v="45018175621205998YES"/>
    <n v="2480"/>
    <x v="138"/>
    <n v="2.0006668889629875E-2"/>
  </r>
  <r>
    <x v="2471"/>
    <s v="100 BIRR BACK"/>
    <n v="40039201"/>
    <s v="ORLOF 3"/>
    <s v="IDRIS"/>
    <x v="0"/>
    <n v="1759"/>
    <n v="6000"/>
    <n v="6000"/>
    <m/>
    <m/>
    <n v="0"/>
    <n v="0"/>
    <n v="157"/>
    <n v="6000"/>
    <s v="YES"/>
    <m/>
    <n v="0"/>
    <s v="45018175701326000YES"/>
    <n v="2481"/>
    <x v="138"/>
    <n v="2.1999999999999999E-2"/>
  </r>
  <r>
    <x v="2472"/>
    <s v="100 BIRR BACK"/>
    <n v="40039201"/>
    <s v="ORLOF 3"/>
    <s v="IDRIS"/>
    <x v="0"/>
    <n v="1760"/>
    <n v="6000"/>
    <n v="6000"/>
    <n v="0"/>
    <m/>
    <n v="10"/>
    <n v="0"/>
    <n v="150"/>
    <n v="6000"/>
    <s v="YES"/>
    <m/>
    <n v="0"/>
    <s v="450181758101015990YES"/>
    <n v="2482"/>
    <x v="138"/>
    <n v="1.686143572621035E-2"/>
  </r>
  <r>
    <x v="2473"/>
    <s v="100 BIRR BACK"/>
    <n v="40039201"/>
    <s v="ORLOF 3"/>
    <s v="IDRIS"/>
    <x v="0"/>
    <n v="1761"/>
    <n v="6000"/>
    <n v="6000"/>
    <n v="0"/>
    <m/>
    <n v="0"/>
    <n v="0"/>
    <n v="125"/>
    <n v="6000"/>
    <s v="YES"/>
    <m/>
    <n v="0"/>
    <s v="4501817591576000YES"/>
    <n v="2483"/>
    <x v="138"/>
    <n v="2.6166666666666668E-2"/>
  </r>
  <r>
    <x v="2474"/>
    <s v="100 BIRR BACK"/>
    <n v="40039201"/>
    <s v="ORLOF 3"/>
    <s v="IDRIS"/>
    <x v="0"/>
    <n v="1762"/>
    <n v="5999"/>
    <n v="5999"/>
    <n v="1"/>
    <m/>
    <n v="0"/>
    <n v="0"/>
    <n v="142"/>
    <n v="6000"/>
    <s v="YES"/>
    <m/>
    <n v="0"/>
    <s v="45018176001506000YES"/>
    <n v="2484"/>
    <x v="138"/>
    <n v="2.5000000000000001E-2"/>
  </r>
  <r>
    <x v="2475"/>
    <s v="100 BIRR BACK"/>
    <n v="40039201"/>
    <s v="ORLOF 3"/>
    <s v="Shamil"/>
    <x v="1"/>
    <n v="1850"/>
    <n v="5999"/>
    <n v="5999"/>
    <n v="1"/>
    <m/>
    <n v="0"/>
    <n v="0"/>
    <n v="250"/>
    <n v="6000"/>
    <s v="YES"/>
    <m/>
    <n v="0"/>
    <s v="45018176101256000YES"/>
    <n v="2485"/>
    <x v="138"/>
    <n v="2.0833333333333332E-2"/>
  </r>
  <r>
    <x v="2476"/>
    <s v="100 BIRR BACK"/>
    <n v="40039201"/>
    <s v="ORLOF 3"/>
    <s v="Shamil"/>
    <x v="1"/>
    <n v="1851"/>
    <n v="5999"/>
    <n v="5999"/>
    <n v="1"/>
    <m/>
    <n v="1"/>
    <n v="0"/>
    <n v="210"/>
    <n v="6000"/>
    <s v="YES"/>
    <m/>
    <n v="0"/>
    <s v="45018176211425999YES"/>
    <n v="2486"/>
    <x v="138"/>
    <n v="2.3670611768628103E-2"/>
  </r>
  <r>
    <x v="2477"/>
    <s v="100 BIRR BACK"/>
    <n v="40039201"/>
    <s v="ORLOF 3"/>
    <s v="Shamil"/>
    <x v="1"/>
    <n v="1852"/>
    <n v="5999"/>
    <n v="5999"/>
    <n v="1"/>
    <m/>
    <n v="1"/>
    <n v="0"/>
    <n v="138"/>
    <n v="6000"/>
    <s v="YES"/>
    <m/>
    <n v="0"/>
    <s v="45018185012505999YES"/>
    <n v="2487"/>
    <x v="138"/>
    <n v="4.1673612268711455E-2"/>
  </r>
  <r>
    <x v="2478"/>
    <s v="100 BIRR BACK"/>
    <n v="40039201"/>
    <s v="ORLOF 3"/>
    <s v="Shamil"/>
    <x v="1"/>
    <n v="1853"/>
    <n v="5999"/>
    <n v="5999"/>
    <n v="1"/>
    <n v="3"/>
    <n v="1"/>
    <n v="0"/>
    <n v="132"/>
    <n v="6000"/>
    <s v="YES"/>
    <m/>
    <n v="0"/>
    <s v="45018185112105999YES"/>
    <n v="2488"/>
    <x v="138"/>
    <n v="3.5005834305717617E-2"/>
  </r>
  <r>
    <x v="2479"/>
    <s v="100 BIRR BACK"/>
    <n v="40039201"/>
    <s v="ORLOF 3"/>
    <s v="Shamil"/>
    <x v="1"/>
    <n v="1854"/>
    <n v="6000"/>
    <n v="6000"/>
    <n v="0"/>
    <m/>
    <n v="1"/>
    <n v="0"/>
    <n v="110"/>
    <n v="6000"/>
    <s v="YES"/>
    <m/>
    <n v="0"/>
    <s v="45018185211385999YES"/>
    <n v="2489"/>
    <x v="138"/>
    <n v="2.3003833972328722E-2"/>
  </r>
  <r>
    <x v="2480"/>
    <s v="100 BIRR BACK"/>
    <n v="40039201"/>
    <s v="ORLOF 3"/>
    <s v="Shamil"/>
    <x v="1"/>
    <n v="1855"/>
    <n v="5995"/>
    <n v="5995"/>
    <n v="5"/>
    <m/>
    <n v="4"/>
    <n v="0"/>
    <n v="170"/>
    <n v="6000"/>
    <s v="YES"/>
    <m/>
    <n v="0"/>
    <s v="45018185311325999YES"/>
    <n v="2490"/>
    <x v="138"/>
    <n v="2.2003667277879647E-2"/>
  </r>
  <r>
    <x v="2481"/>
    <s v="100 BIRR BACK"/>
    <n v="40039201"/>
    <s v="ORLOF 3"/>
    <s v="Shamil"/>
    <x v="1"/>
    <n v="1856"/>
    <n v="6000"/>
    <n v="6000"/>
    <n v="0"/>
    <m/>
    <n v="0"/>
    <n v="0"/>
    <n v="186"/>
    <n v="6000"/>
    <s v="YES"/>
    <m/>
    <n v="0"/>
    <s v="45018185401106000YES"/>
    <n v="2491"/>
    <x v="138"/>
    <n v="1.8333333333333333E-2"/>
  </r>
  <r>
    <x v="2482"/>
    <s v="100 BIRR BACK"/>
    <n v="40039201"/>
    <s v="ORLOF 3"/>
    <s v="Shamil"/>
    <x v="1"/>
    <n v="1857"/>
    <n v="5994"/>
    <n v="5994"/>
    <n v="6"/>
    <m/>
    <n v="5"/>
    <n v="0"/>
    <n v="164"/>
    <n v="6000"/>
    <s v="YES"/>
    <m/>
    <n v="0"/>
    <s v="45018185551705995YES"/>
    <n v="2492"/>
    <x v="138"/>
    <n v="2.8356964136780651E-2"/>
  </r>
  <r>
    <x v="2483"/>
    <s v="100 BIRR BACK"/>
    <n v="40039201"/>
    <s v="ORLOF 3"/>
    <s v="Shamil"/>
    <x v="1"/>
    <n v="1858"/>
    <n v="6000"/>
    <n v="6000"/>
    <n v="0"/>
    <m/>
    <n v="0"/>
    <n v="0"/>
    <n v="150"/>
    <n v="6000"/>
    <s v="YES"/>
    <m/>
    <n v="0"/>
    <s v="45018185601866000YES"/>
    <n v="2493"/>
    <x v="138"/>
    <n v="3.1E-2"/>
  </r>
  <r>
    <x v="2484"/>
    <s v="100 BIRR BACK"/>
    <n v="40039201"/>
    <s v="ORLOF 3"/>
    <s v="Shamil"/>
    <x v="1"/>
    <n v="1859"/>
    <n v="5999"/>
    <n v="5999"/>
    <n v="1"/>
    <m/>
    <n v="6"/>
    <n v="0"/>
    <n v="158"/>
    <n v="6000"/>
    <s v="YES"/>
    <m/>
    <n v="0"/>
    <s v="45018185761645994YES"/>
    <n v="2494"/>
    <x v="138"/>
    <n v="2.7360694027360695E-2"/>
  </r>
  <r>
    <x v="2485"/>
    <s v="100 BIRR BACK"/>
    <n v="40039201"/>
    <s v="ORLOF 3"/>
    <s v="Shamil"/>
    <x v="1"/>
    <n v="1860"/>
    <n v="6000"/>
    <n v="6000"/>
    <n v="0"/>
    <m/>
    <n v="0"/>
    <n v="0"/>
    <n v="182"/>
    <n v="6000"/>
    <s v="YES"/>
    <m/>
    <n v="0"/>
    <s v="45018185801506000YES"/>
    <n v="2495"/>
    <x v="138"/>
    <n v="2.5000000000000001E-2"/>
  </r>
  <r>
    <x v="2486"/>
    <s v="100 BIRR BACK"/>
    <n v="40039201"/>
    <s v="ORLOF 3"/>
    <s v="Shamil"/>
    <x v="1"/>
    <n v="1861"/>
    <n v="6000"/>
    <n v="6000"/>
    <n v="0"/>
    <m/>
    <n v="1"/>
    <n v="0"/>
    <n v="189"/>
    <n v="6000"/>
    <s v="YES"/>
    <m/>
    <n v="0"/>
    <s v="45018185911585999YES"/>
    <n v="2496"/>
    <x v="138"/>
    <n v="2.6337722953825637E-2"/>
  </r>
  <r>
    <x v="2487"/>
    <s v="100 BIRR BACK"/>
    <n v="40039201"/>
    <s v="ORLOF 3"/>
    <s v="Izzuddin"/>
    <x v="0"/>
    <n v="1862"/>
    <n v="5999"/>
    <n v="5999"/>
    <n v="1"/>
    <m/>
    <n v="0"/>
    <n v="0"/>
    <n v="290"/>
    <n v="6000"/>
    <s v="YES"/>
    <m/>
    <n v="0"/>
    <s v="45018186001826000YES"/>
    <n v="2497"/>
    <x v="138"/>
    <n v="3.0333333333333334E-2"/>
  </r>
  <r>
    <x v="2488"/>
    <s v="100 BIRR BACK"/>
    <n v="40039201"/>
    <s v="ORLOF 3"/>
    <s v="Izzuddin"/>
    <x v="0"/>
    <n v="1863"/>
    <n v="6000"/>
    <n v="6000"/>
    <n v="0"/>
    <m/>
    <n v="0"/>
    <n v="0"/>
    <n v="280"/>
    <n v="6000"/>
    <s v="YES"/>
    <m/>
    <n v="0"/>
    <s v="45018186101896000YES"/>
    <n v="2498"/>
    <x v="138"/>
    <n v="3.15E-2"/>
  </r>
  <r>
    <x v="2489"/>
    <s v="100 BIRR BACK"/>
    <n v="40039201"/>
    <s v="ORLOF 3"/>
    <s v="Izzuddin"/>
    <x v="0"/>
    <n v="1864"/>
    <n v="6000"/>
    <n v="6000"/>
    <n v="0"/>
    <m/>
    <n v="1"/>
    <n v="0"/>
    <n v="105"/>
    <n v="6000"/>
    <s v="YES"/>
    <m/>
    <n v="0"/>
    <s v="45019186212905999YES"/>
    <n v="2499"/>
    <x v="139"/>
    <n v="4.8341390231705285E-2"/>
  </r>
  <r>
    <x v="2490"/>
    <s v="100 BIRR BACK"/>
    <n v="40039201"/>
    <s v="ORLOF 3"/>
    <s v="Izzuddin"/>
    <x v="0"/>
    <n v="1865"/>
    <n v="5999"/>
    <n v="5999"/>
    <n v="1"/>
    <m/>
    <n v="0"/>
    <n v="0"/>
    <n v="47"/>
    <n v="6000"/>
    <s v="YES"/>
    <m/>
    <n v="0"/>
    <s v="45019186302806000YES"/>
    <n v="2500"/>
    <x v="139"/>
    <n v="4.6666666666666669E-2"/>
  </r>
  <r>
    <x v="2491"/>
    <s v="100 BIRR BACK"/>
    <n v="40039201"/>
    <s v="ORLOF 3"/>
    <s v="Izzuddin"/>
    <x v="0"/>
    <n v="1866"/>
    <n v="5999"/>
    <n v="5999"/>
    <n v="1"/>
    <m/>
    <n v="0"/>
    <n v="0"/>
    <n v="67"/>
    <n v="6000"/>
    <s v="YES"/>
    <m/>
    <n v="0"/>
    <s v="45019186401056000YES"/>
    <n v="2501"/>
    <x v="139"/>
    <n v="1.7500000000000002E-2"/>
  </r>
  <r>
    <x v="2492"/>
    <s v="100 BIRR BACK"/>
    <n v="40039201"/>
    <s v="ORLOF 3"/>
    <s v="Izzuddin"/>
    <x v="0"/>
    <n v="1867"/>
    <n v="6000"/>
    <n v="6000"/>
    <n v="0"/>
    <m/>
    <n v="1"/>
    <n v="0"/>
    <n v="45"/>
    <n v="6000"/>
    <s v="YES"/>
    <m/>
    <n v="0"/>
    <s v="4501918651475999YES"/>
    <n v="2502"/>
    <x v="139"/>
    <n v="7.8346391065177521E-3"/>
  </r>
  <r>
    <x v="2493"/>
    <s v="100 BIRR BACK"/>
    <n v="40039201"/>
    <s v="ORLOF 3"/>
    <s v="Izzuddin"/>
    <x v="0"/>
    <n v="1868"/>
    <n v="6000"/>
    <n v="6000"/>
    <n v="0"/>
    <m/>
    <n v="1"/>
    <n v="0"/>
    <n v="44"/>
    <n v="6000"/>
    <s v="YES"/>
    <m/>
    <n v="0"/>
    <s v="4501918661675999YES"/>
    <n v="2503"/>
    <x v="139"/>
    <n v="1.1168528088014669E-2"/>
  </r>
  <r>
    <x v="2494"/>
    <s v="100 BIRR BACK"/>
    <n v="40039201"/>
    <s v="ORLOF 3"/>
    <s v="Izzuddin"/>
    <x v="0"/>
    <n v="1869"/>
    <n v="6000"/>
    <n v="6000"/>
    <n v="0"/>
    <m/>
    <n v="0"/>
    <n v="0"/>
    <n v="72"/>
    <n v="6000"/>
    <s v="YES"/>
    <m/>
    <n v="0"/>
    <s v="4501918670456000YES"/>
    <n v="2504"/>
    <x v="139"/>
    <n v="7.4999999999999997E-3"/>
  </r>
  <r>
    <x v="2495"/>
    <s v="100 BIRR BACK"/>
    <n v="40039201"/>
    <s v="ORLOF 3"/>
    <s v="Affandi"/>
    <x v="1"/>
    <n v="1870"/>
    <n v="5998"/>
    <n v="5998"/>
    <n v="2"/>
    <m/>
    <n v="0"/>
    <n v="0"/>
    <n v="55"/>
    <n v="6000"/>
    <s v="YES"/>
    <m/>
    <n v="0"/>
    <s v="4501918680446000YES"/>
    <n v="2505"/>
    <x v="139"/>
    <n v="7.3333333333333332E-3"/>
  </r>
  <r>
    <x v="2496"/>
    <s v="100 BIRR BACK"/>
    <n v="40039201"/>
    <s v="ORLOF 3"/>
    <s v="Affandi"/>
    <x v="1"/>
    <n v="1871"/>
    <n v="5996"/>
    <n v="5996"/>
    <n v="4"/>
    <m/>
    <n v="0"/>
    <n v="0"/>
    <n v="140"/>
    <n v="6000"/>
    <s v="YES"/>
    <m/>
    <n v="0"/>
    <s v="4501918690726000YES"/>
    <n v="2506"/>
    <x v="139"/>
    <n v="1.2E-2"/>
  </r>
  <r>
    <x v="2497"/>
    <s v="100 BIRR BACK"/>
    <n v="40039201"/>
    <s v="ORLOF 3"/>
    <s v="Affandi"/>
    <x v="1"/>
    <n v="1872"/>
    <n v="5998"/>
    <n v="5998"/>
    <n v="2"/>
    <m/>
    <n v="2"/>
    <n v="0"/>
    <n v="170"/>
    <n v="6000"/>
    <s v="YES"/>
    <m/>
    <n v="0"/>
    <s v="4501918702555998YES"/>
    <n v="2507"/>
    <x v="139"/>
    <n v="9.16972324108036E-3"/>
  </r>
  <r>
    <x v="2498"/>
    <s v="100 BIRR BACK"/>
    <n v="40039201"/>
    <s v="ORLOF 3"/>
    <s v="Affandi"/>
    <x v="1"/>
    <n v="1873"/>
    <n v="5999"/>
    <n v="5999"/>
    <n v="1"/>
    <m/>
    <n v="4"/>
    <n v="0"/>
    <n v="185"/>
    <n v="6000"/>
    <s v="YES"/>
    <m/>
    <n v="0"/>
    <s v="45019187141405996YES"/>
    <n v="2508"/>
    <x v="139"/>
    <n v="2.3348899266177451E-2"/>
  </r>
  <r>
    <x v="2499"/>
    <s v="100 BIRR BACK"/>
    <n v="40039201"/>
    <s v="ORLOF 3"/>
    <s v="Affandi"/>
    <x v="1"/>
    <n v="1874"/>
    <n v="6000"/>
    <n v="6000"/>
    <n v="0"/>
    <m/>
    <n v="2"/>
    <n v="0"/>
    <n v="147"/>
    <n v="6000"/>
    <s v="YES"/>
    <m/>
    <n v="0"/>
    <s v="45019187221705998YES"/>
    <n v="2509"/>
    <x v="139"/>
    <n v="2.8342780926975657E-2"/>
  </r>
  <r>
    <x v="2500"/>
    <s v="100 BIRR BACK"/>
    <n v="40039201"/>
    <s v="ORLOF 3"/>
    <s v="Affandi"/>
    <x v="1"/>
    <n v="1875"/>
    <n v="5998"/>
    <n v="5998"/>
    <n v="2"/>
    <m/>
    <n v="1"/>
    <n v="0"/>
    <n v="211"/>
    <n v="6000"/>
    <s v="YES"/>
    <m/>
    <n v="0"/>
    <s v="45019187311855999YES"/>
    <n v="2510"/>
    <x v="139"/>
    <n v="3.0838473078846473E-2"/>
  </r>
  <r>
    <x v="2501"/>
    <s v="100 BIRR BACK"/>
    <n v="40039201"/>
    <s v="ORLOF 3"/>
    <s v="Affandi"/>
    <x v="1"/>
    <n v="1876"/>
    <n v="6000"/>
    <n v="6000"/>
    <n v="0"/>
    <n v="3"/>
    <n v="0"/>
    <n v="0"/>
    <n v="213"/>
    <n v="6000"/>
    <s v="YES"/>
    <m/>
    <n v="0"/>
    <s v="45019187401476000YES"/>
    <n v="2511"/>
    <x v="139"/>
    <n v="2.4500000000000001E-2"/>
  </r>
  <r>
    <x v="2502"/>
    <s v="100 BIRR BACK"/>
    <n v="40039201"/>
    <s v="ORLOF 3"/>
    <s v="Affandi"/>
    <x v="1"/>
    <n v="1877"/>
    <n v="5994"/>
    <n v="5994"/>
    <n v="6"/>
    <m/>
    <n v="2"/>
    <n v="0"/>
    <n v="159"/>
    <n v="6000"/>
    <s v="YES"/>
    <m/>
    <n v="0"/>
    <s v="45019187522115998YES"/>
    <n v="2512"/>
    <x v="139"/>
    <n v="3.5178392797599198E-2"/>
  </r>
  <r>
    <x v="2503"/>
    <s v="100 BIRR BACK"/>
    <n v="40039201"/>
    <s v="ORLOF 3"/>
    <s v="Affandi"/>
    <x v="1"/>
    <n v="1878"/>
    <n v="5996"/>
    <n v="5996"/>
    <n v="4"/>
    <m/>
    <n v="3"/>
    <n v="0"/>
    <n v="190"/>
    <n v="6000"/>
    <s v="YES"/>
    <m/>
    <n v="0"/>
    <s v="45019187602136000YES"/>
    <n v="2513"/>
    <x v="139"/>
    <n v="3.5499999999999997E-2"/>
  </r>
  <r>
    <x v="2504"/>
    <s v="100 BIRR BACK"/>
    <n v="40039201"/>
    <s v="ORLOF 3"/>
    <s v="Affandi"/>
    <x v="1"/>
    <n v="1879"/>
    <n v="5992"/>
    <n v="5992"/>
    <n v="8"/>
    <m/>
    <n v="6"/>
    <n v="0"/>
    <n v="199"/>
    <n v="6000"/>
    <s v="YES"/>
    <m/>
    <n v="0"/>
    <s v="45019187761595994YES"/>
    <n v="2514"/>
    <x v="139"/>
    <n v="2.6526526526526525E-2"/>
  </r>
  <r>
    <x v="2505"/>
    <s v="100 BIRR BACK"/>
    <n v="40039201"/>
    <s v="ORLOF 3"/>
    <s v="Affandi"/>
    <x v="1"/>
    <n v="1880"/>
    <n v="5992"/>
    <n v="5992"/>
    <n v="8"/>
    <m/>
    <n v="4"/>
    <n v="0"/>
    <n v="300"/>
    <n v="6000"/>
    <s v="YES"/>
    <m/>
    <n v="0"/>
    <s v="45019187841905996YES"/>
    <n v="2515"/>
    <x v="139"/>
    <n v="3.1687791861240829E-2"/>
  </r>
  <r>
    <x v="2506"/>
    <s v="100 BIRR BACK"/>
    <n v="40039201"/>
    <s v="ORLOF 3"/>
    <s v="Affandi"/>
    <x v="1"/>
    <n v="1881"/>
    <n v="5994"/>
    <n v="5994"/>
    <n v="6"/>
    <n v="12"/>
    <n v="8"/>
    <n v="0"/>
    <n v="281"/>
    <n v="6000"/>
    <s v="YES"/>
    <m/>
    <n v="0"/>
    <s v="45019187981995992YES"/>
    <n v="2516"/>
    <x v="139"/>
    <n v="3.3210947930574101E-2"/>
  </r>
  <r>
    <x v="2507"/>
    <s v="100 BIRR BACK"/>
    <n v="40039201"/>
    <s v="ORLOF 3"/>
    <s v="Affandi"/>
    <x v="1"/>
    <n v="1882"/>
    <n v="5998"/>
    <n v="5998"/>
    <n v="2"/>
    <m/>
    <n v="8"/>
    <n v="0"/>
    <n v="390"/>
    <n v="6000"/>
    <s v="YES"/>
    <m/>
    <n v="0"/>
    <s v="45019188083005992YES"/>
    <n v="2517"/>
    <x v="139"/>
    <n v="5.0066755674232306E-2"/>
  </r>
  <r>
    <x v="2508"/>
    <s v="100 BIRR BACK"/>
    <n v="40039201"/>
    <s v="ORLOF 3"/>
    <s v="Azhari"/>
    <x v="0"/>
    <n v="1883"/>
    <n v="6000"/>
    <n v="6000"/>
    <n v="0"/>
    <m/>
    <n v="18"/>
    <n v="0"/>
    <n v="327"/>
    <n v="6000"/>
    <s v="YES"/>
    <m/>
    <n v="0"/>
    <s v="45019188162815994YES"/>
    <n v="2518"/>
    <x v="139"/>
    <n v="4.6880213546880212E-2"/>
  </r>
  <r>
    <x v="2509"/>
    <s v="100 BIRR BACK"/>
    <n v="40039201"/>
    <s v="ORLOF 3"/>
    <s v="Azhari"/>
    <x v="0"/>
    <n v="1884"/>
    <n v="5989"/>
    <n v="5989"/>
    <n v="11"/>
    <m/>
    <n v="2"/>
    <n v="0"/>
    <n v="282"/>
    <n v="6000"/>
    <s v="YES"/>
    <m/>
    <n v="0"/>
    <s v="45019188223905998YES"/>
    <n v="2519"/>
    <x v="139"/>
    <n v="6.5021673891297094E-2"/>
  </r>
  <r>
    <x v="2510"/>
    <s v="100 BIRR BACK"/>
    <n v="40039201"/>
    <s v="ORLOF 3"/>
    <s v="Azhari"/>
    <x v="0"/>
    <n v="1885"/>
    <n v="5999"/>
    <n v="5999"/>
    <n v="1"/>
    <m/>
    <n v="0"/>
    <n v="0"/>
    <n v="354"/>
    <n v="6000"/>
    <s v="YES"/>
    <m/>
    <n v="0"/>
    <s v="45020188303276000YES"/>
    <n v="2520"/>
    <x v="140"/>
    <n v="5.45E-2"/>
  </r>
  <r>
    <x v="2511"/>
    <s v="100 BIRR BACK"/>
    <n v="40039201"/>
    <s v="ORLOF 3"/>
    <s v="Azhari"/>
    <x v="0"/>
    <n v="1886"/>
    <n v="5993"/>
    <n v="5993"/>
    <n v="7"/>
    <m/>
    <n v="11"/>
    <n v="0"/>
    <n v="321"/>
    <n v="6000"/>
    <s v="YES"/>
    <m/>
    <n v="0"/>
    <s v="450201884112825989YES"/>
    <n v="2521"/>
    <x v="140"/>
    <n v="4.7086324929036569E-2"/>
  </r>
  <r>
    <x v="2512"/>
    <s v="100 BIRR BACK"/>
    <n v="40039201"/>
    <s v="ORLOF 3"/>
    <s v="Azhari"/>
    <x v="0"/>
    <n v="1887"/>
    <n v="5994"/>
    <n v="5994"/>
    <n v="6"/>
    <m/>
    <n v="1"/>
    <n v="0"/>
    <n v="290"/>
    <n v="6000"/>
    <s v="YES"/>
    <m/>
    <n v="0"/>
    <s v="45020188513545999YES"/>
    <n v="2522"/>
    <x v="140"/>
    <n v="5.9009834972495415E-2"/>
  </r>
  <r>
    <x v="2513"/>
    <s v="100 BIRR BACK"/>
    <n v="40039201"/>
    <s v="ORLOF 3"/>
    <s v="Azhari"/>
    <x v="0"/>
    <n v="1888"/>
    <n v="6000"/>
    <n v="6000"/>
    <n v="0"/>
    <m/>
    <n v="7"/>
    <n v="0"/>
    <n v="243"/>
    <n v="6000"/>
    <s v="YES"/>
    <m/>
    <n v="0"/>
    <s v="45020188673215993YES"/>
    <n v="2523"/>
    <x v="140"/>
    <n v="5.3562489571166362E-2"/>
  </r>
  <r>
    <x v="2514"/>
    <s v="100 BIRR BACK"/>
    <n v="40039201"/>
    <s v="ORLOF 3"/>
    <s v="Azhari"/>
    <x v="0"/>
    <n v="1889"/>
    <n v="6000"/>
    <n v="6000"/>
    <n v="0"/>
    <m/>
    <n v="6"/>
    <n v="0"/>
    <n v="175"/>
    <n v="6000"/>
    <s v="YES"/>
    <m/>
    <n v="0"/>
    <s v="45020188762905994YES"/>
    <n v="2524"/>
    <x v="140"/>
    <n v="4.8381715048381714E-2"/>
  </r>
  <r>
    <x v="2515"/>
    <s v="100 BIRR BACK"/>
    <n v="40039201"/>
    <s v="ORLOF 3"/>
    <s v="Azhari"/>
    <x v="0"/>
    <n v="1890"/>
    <n v="5997"/>
    <n v="5997"/>
    <n v="3"/>
    <m/>
    <n v="0"/>
    <n v="0"/>
    <n v="149"/>
    <n v="6000"/>
    <s v="YES"/>
    <m/>
    <n v="0"/>
    <s v="45020188802436000YES"/>
    <n v="2525"/>
    <x v="140"/>
    <n v="4.0500000000000001E-2"/>
  </r>
  <r>
    <x v="2516"/>
    <s v="100 BIRR BACK"/>
    <n v="40039201"/>
    <s v="ORLOF 3"/>
    <s v="Azhari"/>
    <x v="0"/>
    <n v="1891"/>
    <n v="5997"/>
    <n v="5997"/>
    <n v="3"/>
    <m/>
    <n v="0"/>
    <n v="0"/>
    <n v="243"/>
    <n v="6000"/>
    <s v="YES"/>
    <m/>
    <n v="0"/>
    <s v="45020188901756000YES"/>
    <n v="2526"/>
    <x v="140"/>
    <n v="2.9166666666666667E-2"/>
  </r>
  <r>
    <x v="2517"/>
    <s v="100 BIRR BACK"/>
    <n v="40039201"/>
    <s v="ORLOF 3"/>
    <s v="Azhari"/>
    <x v="0"/>
    <n v="1892"/>
    <n v="5986"/>
    <n v="5986"/>
    <n v="14"/>
    <m/>
    <n v="3"/>
    <n v="0"/>
    <n v="535"/>
    <n v="6000"/>
    <s v="YES"/>
    <m/>
    <n v="0"/>
    <s v="45020189031495997YES"/>
    <n v="2527"/>
    <x v="140"/>
    <n v="2.4845756211439054E-2"/>
  </r>
  <r>
    <x v="2518"/>
    <s v="100 BIRR BACK"/>
    <n v="40039201"/>
    <s v="ORLOF 3"/>
    <s v="AFFANDI"/>
    <x v="1"/>
    <n v="1893"/>
    <n v="5975"/>
    <n v="5975"/>
    <n v="25"/>
    <m/>
    <n v="3"/>
    <n v="0"/>
    <n v="335"/>
    <n v="6000"/>
    <s v="YES"/>
    <m/>
    <n v="0"/>
    <s v="45020189132435997YES"/>
    <n v="2528"/>
    <x v="140"/>
    <n v="4.0520260130065031E-2"/>
  </r>
  <r>
    <x v="2519"/>
    <s v="100 BIRR BACK"/>
    <n v="40039201"/>
    <s v="ORLOF 3"/>
    <s v="AFFANDI"/>
    <x v="1"/>
    <n v="1894"/>
    <n v="5995"/>
    <n v="5995"/>
    <n v="5"/>
    <m/>
    <n v="14"/>
    <n v="0"/>
    <n v="200"/>
    <n v="6000"/>
    <s v="YES"/>
    <m/>
    <n v="0"/>
    <s v="450201892145355986YES"/>
    <n v="2529"/>
    <x v="140"/>
    <n v="8.9375208820581351E-2"/>
  </r>
  <r>
    <x v="2520"/>
    <s v="100 BIRR BACK"/>
    <n v="40039201"/>
    <s v="ORLOF 3"/>
    <s v="AFFANDI"/>
    <x v="1"/>
    <n v="1895"/>
    <n v="6000"/>
    <n v="6000"/>
    <n v="0"/>
    <m/>
    <n v="25"/>
    <n v="0"/>
    <n v="127"/>
    <n v="6000"/>
    <s v="YES"/>
    <m/>
    <n v="0"/>
    <s v="450201893253355975YES"/>
    <n v="2530"/>
    <x v="140"/>
    <n v="5.6066945606694563E-2"/>
  </r>
  <r>
    <x v="2521"/>
    <s v="100 BIRR BACK"/>
    <n v="40039201"/>
    <s v="ORLOF 3"/>
    <s v="AFFANDI"/>
    <x v="1"/>
    <n v="1896"/>
    <n v="5999"/>
    <n v="5999"/>
    <n v="1"/>
    <m/>
    <n v="5"/>
    <n v="0"/>
    <n v="103"/>
    <n v="6000"/>
    <s v="YES"/>
    <m/>
    <n v="0"/>
    <s v="45020189452005995YES"/>
    <n v="2531"/>
    <x v="140"/>
    <n v="3.336113427856547E-2"/>
  </r>
  <r>
    <x v="2522"/>
    <s v="100 BIRR BACK"/>
    <n v="40039201"/>
    <s v="ORLOF 3"/>
    <s v="AFFANDI"/>
    <x v="1"/>
    <n v="1898"/>
    <n v="6000"/>
    <n v="6000"/>
    <n v="0"/>
    <m/>
    <n v="0"/>
    <n v="0"/>
    <n v="195"/>
    <n v="6000"/>
    <s v="YES"/>
    <m/>
    <n v="0"/>
    <s v="45020189501276000YES"/>
    <n v="2532"/>
    <x v="140"/>
    <n v="2.1166666666666667E-2"/>
  </r>
  <r>
    <x v="2523"/>
    <s v="100 BIRR BACK"/>
    <n v="40039201"/>
    <s v="ORLOF 3"/>
    <s v="AFFANDI"/>
    <x v="1"/>
    <n v="1899"/>
    <n v="5998"/>
    <n v="5998"/>
    <n v="2"/>
    <m/>
    <n v="1"/>
    <n v="0"/>
    <n v="40"/>
    <n v="6000"/>
    <s v="YES"/>
    <m/>
    <n v="0"/>
    <s v="45020189611035999YES"/>
    <n v="2533"/>
    <x v="140"/>
    <n v="1.7169528254709118E-2"/>
  </r>
  <r>
    <x v="2524"/>
    <s v="100 BIRR BACK"/>
    <n v="40039201"/>
    <s v="ORLOF 3"/>
    <s v="AFFANDI"/>
    <x v="1"/>
    <n v="1900"/>
    <n v="5999"/>
    <n v="5999"/>
    <n v="1"/>
    <m/>
    <n v="0"/>
    <n v="0"/>
    <n v="66"/>
    <n v="6000"/>
    <s v="YES"/>
    <m/>
    <n v="0"/>
    <s v="45020189801956000YES"/>
    <n v="2534"/>
    <x v="140"/>
    <n v="3.2500000000000001E-2"/>
  </r>
  <r>
    <x v="2525"/>
    <s v="100 BIRR BACK"/>
    <n v="40039201"/>
    <s v="ORLOF 3"/>
    <s v="AFFANDI"/>
    <x v="1"/>
    <n v="1901"/>
    <n v="6000"/>
    <n v="6000"/>
    <n v="0"/>
    <m/>
    <n v="2"/>
    <n v="0"/>
    <n v="51"/>
    <n v="6000"/>
    <s v="YES"/>
    <m/>
    <n v="0"/>
    <s v="4502018992405998YES"/>
    <n v="2535"/>
    <x v="140"/>
    <n v="6.6688896298766256E-3"/>
  </r>
  <r>
    <x v="2526"/>
    <s v="100 BIRR BACK"/>
    <n v="40039201"/>
    <s v="ORLOF 3"/>
    <s v="AFFANDI"/>
    <x v="1"/>
    <n v="1902"/>
    <n v="5995"/>
    <n v="5995"/>
    <n v="5"/>
    <m/>
    <n v="1"/>
    <n v="0"/>
    <n v="58"/>
    <n v="6000"/>
    <s v="YES"/>
    <m/>
    <n v="0"/>
    <s v="4502019001665999YES"/>
    <n v="2536"/>
    <x v="140"/>
    <n v="1.1001833638939824E-2"/>
  </r>
  <r>
    <x v="2527"/>
    <s v="100 BIRR BACK"/>
    <n v="40039201"/>
    <s v="ORLOF 3"/>
    <s v="AFFANDI"/>
    <x v="1"/>
    <n v="1903"/>
    <n v="6000"/>
    <n v="6000"/>
    <n v="0"/>
    <m/>
    <n v="0"/>
    <n v="0"/>
    <n v="87"/>
    <n v="6000"/>
    <s v="YES"/>
    <m/>
    <n v="0"/>
    <s v="4502019010516000YES"/>
    <n v="2537"/>
    <x v="140"/>
    <n v="8.5000000000000006E-3"/>
  </r>
  <r>
    <x v="2528"/>
    <s v="100 BIRR BACK"/>
    <n v="40039201"/>
    <s v="ORLOF 3"/>
    <s v="Azrul"/>
    <x v="0"/>
    <n v="1904"/>
    <n v="5998"/>
    <n v="5998"/>
    <n v="2"/>
    <m/>
    <n v="5"/>
    <n v="0"/>
    <n v="110"/>
    <n v="6000"/>
    <s v="YES"/>
    <m/>
    <n v="0"/>
    <s v="4502019025585995YES"/>
    <n v="2538"/>
    <x v="140"/>
    <n v="9.6747289407839859E-3"/>
  </r>
  <r>
    <x v="2529"/>
    <s v="100 BIRR BACK"/>
    <n v="40039201"/>
    <s v="ORLOF 3"/>
    <s v="Azrul"/>
    <x v="0"/>
    <n v="1905"/>
    <n v="5999"/>
    <n v="5999"/>
    <n v="1"/>
    <m/>
    <n v="0"/>
    <n v="0"/>
    <n v="76"/>
    <n v="6000"/>
    <s v="YES"/>
    <m/>
    <n v="0"/>
    <s v="4502019030876000YES"/>
    <n v="2539"/>
    <x v="140"/>
    <n v="1.4500000000000001E-2"/>
  </r>
  <r>
    <x v="2530"/>
    <s v="100 BIRR BACK"/>
    <n v="40039201"/>
    <s v="ORLOF 3"/>
    <s v="Azrul"/>
    <x v="0"/>
    <n v="1906"/>
    <n v="6000"/>
    <n v="6000"/>
    <n v="0"/>
    <m/>
    <n v="2"/>
    <n v="0"/>
    <n v="38"/>
    <n v="6000"/>
    <s v="YES"/>
    <m/>
    <n v="0"/>
    <s v="45021190421105998YES"/>
    <n v="2540"/>
    <x v="141"/>
    <n v="1.833944648216072E-2"/>
  </r>
  <r>
    <x v="2531"/>
    <s v="100 BIRR BACK"/>
    <n v="40039201"/>
    <s v="ORLOF 3"/>
    <s v="Azrul"/>
    <x v="0"/>
    <n v="1907"/>
    <n v="5999"/>
    <n v="5999"/>
    <n v="1"/>
    <m/>
    <n v="1"/>
    <n v="0"/>
    <n v="88"/>
    <n v="6000"/>
    <s v="YES"/>
    <m/>
    <n v="0"/>
    <s v="4502119051765999YES"/>
    <n v="2541"/>
    <x v="141"/>
    <n v="1.2668778129688281E-2"/>
  </r>
  <r>
    <x v="2532"/>
    <s v="100 BIRR BACK"/>
    <n v="40039201"/>
    <s v="ORLOF 3"/>
    <s v="Azrul"/>
    <x v="0"/>
    <n v="1908"/>
    <n v="5994"/>
    <n v="5994"/>
    <n v="6"/>
    <m/>
    <n v="0"/>
    <n v="0"/>
    <n v="113"/>
    <n v="6000"/>
    <s v="YES"/>
    <m/>
    <n v="0"/>
    <s v="4502119060386000YES"/>
    <n v="2542"/>
    <x v="141"/>
    <n v="6.3333333333333332E-3"/>
  </r>
  <r>
    <x v="2533"/>
    <s v="100 BIRR BACK"/>
    <n v="40039201"/>
    <s v="ORLOF 3"/>
    <s v="Azrul"/>
    <x v="0"/>
    <n v="1909"/>
    <n v="6000"/>
    <n v="6000"/>
    <m/>
    <m/>
    <n v="1"/>
    <n v="0"/>
    <n v="75"/>
    <n v="6000"/>
    <s v="YES"/>
    <m/>
    <n v="0"/>
    <s v="4502119071885999YES"/>
    <n v="2543"/>
    <x v="141"/>
    <n v="1.4669111518586431E-2"/>
  </r>
  <r>
    <x v="2534"/>
    <s v="100 BIRR BACK"/>
    <n v="40039201"/>
    <s v="ORLOF 3"/>
    <s v="Azrul"/>
    <x v="0"/>
    <n v="1910"/>
    <n v="5999"/>
    <n v="5999"/>
    <n v="1"/>
    <m/>
    <n v="6"/>
    <n v="0"/>
    <n v="73"/>
    <n v="6000"/>
    <s v="YES"/>
    <m/>
    <n v="0"/>
    <s v="45021190861135994YES"/>
    <n v="2544"/>
    <x v="141"/>
    <n v="1.8852185518852184E-2"/>
  </r>
  <r>
    <x v="2535"/>
    <s v="100 BIRR BACK"/>
    <n v="40039201"/>
    <s v="ORLOF 3"/>
    <s v="Azrul"/>
    <x v="0"/>
    <n v="1911"/>
    <n v="6000"/>
    <n v="6000"/>
    <n v="0"/>
    <m/>
    <n v="0"/>
    <n v="0"/>
    <n v="106"/>
    <n v="6000"/>
    <s v="YES"/>
    <m/>
    <n v="0"/>
    <s v="450211909756000YES"/>
    <n v="2545"/>
    <x v="141"/>
    <n v="1.2500000000000001E-2"/>
  </r>
  <r>
    <x v="2536"/>
    <s v="100 BIRR BACK"/>
    <n v="40039201"/>
    <s v="ORLOF 3"/>
    <s v="Azrul"/>
    <x v="0"/>
    <n v="1912"/>
    <n v="6000"/>
    <n v="6000"/>
    <n v="0"/>
    <m/>
    <n v="1"/>
    <n v="0"/>
    <n v="116"/>
    <n v="6000"/>
    <s v="YES"/>
    <m/>
    <n v="0"/>
    <s v="4502119101735999YES"/>
    <n v="2546"/>
    <x v="141"/>
    <n v="1.2168694782463744E-2"/>
  </r>
  <r>
    <x v="2537"/>
    <s v="100 BIRR BACK"/>
    <n v="40039201"/>
    <s v="ORLOF 3"/>
    <s v="Azrul"/>
    <x v="0"/>
    <n v="1913"/>
    <n v="6000"/>
    <n v="6000"/>
    <m/>
    <m/>
    <n v="0"/>
    <n v="0"/>
    <n v="105"/>
    <n v="6000"/>
    <s v="YES"/>
    <m/>
    <n v="0"/>
    <s v="45021191101066000YES"/>
    <n v="2547"/>
    <x v="141"/>
    <n v="1.7666666666666667E-2"/>
  </r>
  <r>
    <x v="2538"/>
    <s v="100 BIRR BACK"/>
    <n v="40039201"/>
    <s v="ORLOF 3"/>
    <s v="Azrul"/>
    <x v="0"/>
    <n v="1914"/>
    <n v="6000"/>
    <n v="6000"/>
    <n v="0"/>
    <m/>
    <n v="0"/>
    <n v="0"/>
    <n v="46"/>
    <n v="6000"/>
    <s v="YES"/>
    <m/>
    <n v="0"/>
    <s v="45021191201166000YES"/>
    <n v="2548"/>
    <x v="141"/>
    <n v="1.9333333333333334E-2"/>
  </r>
  <r>
    <x v="2539"/>
    <s v="100 BIRR BACK"/>
    <n v="40039201"/>
    <s v="ORLOF 3"/>
    <s v="Azrul"/>
    <x v="0"/>
    <n v="1915"/>
    <n v="6000"/>
    <n v="6000"/>
    <n v="0"/>
    <m/>
    <n v="0"/>
    <n v="0"/>
    <n v="84"/>
    <n v="6000"/>
    <s v="YES"/>
    <m/>
    <n v="0"/>
    <s v="4502119131056000YES"/>
    <n v="2549"/>
    <x v="141"/>
    <n v="1.7500000000000002E-2"/>
  </r>
  <r>
    <x v="2540"/>
    <s v="100 BIRR BACK"/>
    <n v="40039201"/>
    <s v="ORLOF 3"/>
    <s v="Azrul"/>
    <x v="0"/>
    <n v="1916"/>
    <n v="5999"/>
    <n v="5999"/>
    <n v="1"/>
    <m/>
    <n v="0"/>
    <n v="0"/>
    <n v="110"/>
    <n v="6000"/>
    <s v="YES"/>
    <m/>
    <n v="0"/>
    <s v="4502119140466000YES"/>
    <n v="2550"/>
    <x v="141"/>
    <n v="7.6666666666666662E-3"/>
  </r>
  <r>
    <x v="2541"/>
    <s v="100 BIRR BACK"/>
    <n v="40039201"/>
    <s v="ORLOF 3"/>
    <s v="Azrul"/>
    <x v="0"/>
    <n v="1917"/>
    <n v="5999"/>
    <n v="5999"/>
    <n v="1"/>
    <m/>
    <n v="0"/>
    <n v="0"/>
    <n v="88"/>
    <n v="6000"/>
    <s v="YES"/>
    <m/>
    <n v="0"/>
    <s v="4502119150846000YES"/>
    <n v="2551"/>
    <x v="141"/>
    <n v="1.4E-2"/>
  </r>
  <r>
    <x v="2542"/>
    <s v="100 BIRR BACK"/>
    <n v="40039201"/>
    <s v="ORLOF 3"/>
    <s v="Azrul"/>
    <x v="0"/>
    <n v="1918"/>
    <n v="6000"/>
    <n v="6000"/>
    <n v="0"/>
    <m/>
    <n v="1"/>
    <n v="0"/>
    <n v="-1009"/>
    <n v="6000"/>
    <s v="YES"/>
    <m/>
    <n v="0"/>
    <s v="45021191611105999YES"/>
    <n v="2552"/>
    <x v="141"/>
    <n v="1.8336389398233038E-2"/>
  </r>
  <r>
    <x v="2543"/>
    <s v="100 BIRR BACK"/>
    <n v="40039201"/>
    <s v="ORLOF 3"/>
    <s v="    AFFANDI"/>
    <x v="1"/>
    <n v="1919"/>
    <n v="5999"/>
    <n v="5999"/>
    <n v="1"/>
    <m/>
    <n v="1"/>
    <n v="0"/>
    <n v="365"/>
    <n v="6000"/>
    <s v="YES"/>
    <m/>
    <n v="0"/>
    <s v="4502119171885999YES"/>
    <n v="2553"/>
    <x v="141"/>
    <n v="1.4669111518586431E-2"/>
  </r>
  <r>
    <x v="2544"/>
    <s v="100 BIRR BACK"/>
    <n v="40039201"/>
    <s v="ORLOF 3"/>
    <s v="    AFFANDI"/>
    <x v="1"/>
    <n v="1920"/>
    <n v="5997"/>
    <n v="5997"/>
    <n v="3"/>
    <m/>
    <n v="0"/>
    <n v="0"/>
    <n v="101"/>
    <n v="6000"/>
    <s v="YES"/>
    <m/>
    <n v="0"/>
    <s v="4502119180-10096000YES"/>
    <n v="2554"/>
    <x v="141"/>
    <s v="-"/>
  </r>
  <r>
    <x v="2545"/>
    <s v="100 BIRR BACK"/>
    <n v="40039201"/>
    <s v="ORLOF 3"/>
    <s v="    AFFANDI"/>
    <x v="1"/>
    <n v="1921"/>
    <n v="5994"/>
    <n v="5994"/>
    <n v="6"/>
    <m/>
    <n v="1"/>
    <n v="0"/>
    <n v="96"/>
    <n v="6000"/>
    <s v="YES"/>
    <m/>
    <n v="0"/>
    <s v="45021191913655999YES"/>
    <n v="2555"/>
    <x v="141"/>
    <n v="6.0843473912318723E-2"/>
  </r>
  <r>
    <x v="2546"/>
    <s v="100 BIRR BACK"/>
    <n v="40039201"/>
    <s v="ORLOF 3"/>
    <s v="    AFFANDI"/>
    <x v="1"/>
    <n v="1922"/>
    <n v="5995"/>
    <n v="5995"/>
    <n v="5"/>
    <m/>
    <n v="3"/>
    <n v="0"/>
    <n v="83"/>
    <n v="6000"/>
    <s v="YES"/>
    <m/>
    <n v="0"/>
    <s v="45021192031015997YES"/>
    <n v="2556"/>
    <x v="141"/>
    <n v="1.6841754210438552E-2"/>
  </r>
  <r>
    <x v="2547"/>
    <s v="100 BIRR BACK"/>
    <n v="40039201"/>
    <s v="ORLOF 3"/>
    <s v="    AFFANDI"/>
    <x v="1"/>
    <n v="1923"/>
    <n v="5999"/>
    <n v="5999"/>
    <n v="1"/>
    <m/>
    <n v="6"/>
    <n v="0"/>
    <n v="60"/>
    <n v="6000"/>
    <s v="YES"/>
    <m/>
    <n v="0"/>
    <s v="4502119216965994YES"/>
    <n v="2557"/>
    <x v="141"/>
    <n v="1.6016016016016016E-2"/>
  </r>
  <r>
    <x v="2548"/>
    <s v="100 BIRR BACK"/>
    <n v="40039201"/>
    <s v="ORLOF 3"/>
    <s v="    AFFANDI"/>
    <x v="1"/>
    <n v="1924"/>
    <n v="5988"/>
    <n v="5988"/>
    <n v="12"/>
    <m/>
    <n v="5"/>
    <n v="0"/>
    <n v="125"/>
    <n v="6000"/>
    <s v="YES"/>
    <m/>
    <n v="0"/>
    <s v="4502119225835995YES"/>
    <n v="2558"/>
    <x v="141"/>
    <n v="1.3844870725604671E-2"/>
  </r>
  <r>
    <x v="2549"/>
    <s v="100 BIRR BACK"/>
    <n v="40039201"/>
    <s v="ORLOF 3"/>
    <s v="    AFFANDI"/>
    <x v="1"/>
    <n v="1925"/>
    <n v="5984"/>
    <n v="5984"/>
    <n v="16"/>
    <m/>
    <n v="1"/>
    <n v="0"/>
    <n v="76"/>
    <n v="6000"/>
    <s v="YES"/>
    <m/>
    <n v="0"/>
    <s v="4502119231605999YES"/>
    <n v="2559"/>
    <x v="141"/>
    <n v="1.0001666944490749E-2"/>
  </r>
  <r>
    <x v="2550"/>
    <s v="100 BIRR BACK"/>
    <n v="40039201"/>
    <s v="ORLOF 3"/>
    <s v="    AFFANDI"/>
    <x v="1"/>
    <n v="1926"/>
    <n v="5990"/>
    <n v="5990"/>
    <n v="10"/>
    <m/>
    <n v="12"/>
    <n v="0"/>
    <n v="203"/>
    <n v="6000"/>
    <s v="YES"/>
    <m/>
    <n v="0"/>
    <s v="450211924121255988YES"/>
    <n v="2560"/>
    <x v="141"/>
    <n v="2.0875083500334003E-2"/>
  </r>
  <r>
    <x v="2551"/>
    <s v="100 BIRR BACK"/>
    <n v="40039201"/>
    <s v="ORLOF 3"/>
    <s v="    AFFANDI"/>
    <x v="1"/>
    <n v="1927"/>
    <n v="5996"/>
    <n v="5996"/>
    <n v="4"/>
    <m/>
    <n v="16"/>
    <n v="0"/>
    <n v="92"/>
    <n v="6000"/>
    <s v="YES"/>
    <m/>
    <n v="0"/>
    <s v="45021192516765984YES"/>
    <n v="2561"/>
    <x v="141"/>
    <n v="1.2700534759358289E-2"/>
  </r>
  <r>
    <x v="2552"/>
    <s v="100 BIRR BACK"/>
    <n v="40039201"/>
    <s v="ORLOF 3"/>
    <s v="    AFFANDI"/>
    <x v="1"/>
    <n v="1928"/>
    <n v="5997"/>
    <n v="5997"/>
    <n v="3"/>
    <m/>
    <n v="10"/>
    <n v="0"/>
    <n v="86"/>
    <n v="6000"/>
    <s v="YES"/>
    <m/>
    <n v="0"/>
    <s v="450211926102035990YES"/>
    <n v="2562"/>
    <x v="141"/>
    <n v="3.3889816360601004E-2"/>
  </r>
  <r>
    <x v="2553"/>
    <s v="100 BIRR BACK"/>
    <n v="40039201"/>
    <s v="ORLOF 3"/>
    <s v="    AFFANDI"/>
    <x v="1"/>
    <n v="1929"/>
    <n v="5995"/>
    <n v="5995"/>
    <n v="5"/>
    <m/>
    <n v="4"/>
    <n v="0"/>
    <n v="167"/>
    <n v="6000"/>
    <s v="YES"/>
    <m/>
    <n v="0"/>
    <s v="4502119274925996YES"/>
    <n v="2563"/>
    <x v="141"/>
    <n v="1.5343562374916611E-2"/>
  </r>
  <r>
    <x v="2554"/>
    <s v="100 BIRR BACK"/>
    <n v="40039201"/>
    <s v="ORLOF 3"/>
    <s v="    AFFANDI"/>
    <x v="1"/>
    <n v="1930"/>
    <n v="5997"/>
    <n v="5997"/>
    <n v="3"/>
    <m/>
    <n v="3"/>
    <n v="0"/>
    <n v="181"/>
    <n v="6000"/>
    <s v="YES"/>
    <m/>
    <n v="0"/>
    <s v="4502119283865997YES"/>
    <n v="2564"/>
    <x v="141"/>
    <n v="1.4340503585125897E-2"/>
  </r>
  <r>
    <x v="2555"/>
    <s v="100 BIRR BACK"/>
    <n v="40039201"/>
    <s v="ORLOF 3"/>
    <s v="AZRUL"/>
    <x v="0"/>
    <n v="1931"/>
    <n v="5992"/>
    <n v="5992"/>
    <n v="8"/>
    <m/>
    <n v="5"/>
    <n v="0"/>
    <n v="117"/>
    <n v="6000"/>
    <s v="YES"/>
    <m/>
    <n v="0"/>
    <s v="45021192951675995YES"/>
    <n v="2565"/>
    <x v="141"/>
    <n v="2.7856547122602167E-2"/>
  </r>
  <r>
    <x v="2556"/>
    <s v="100 BIRR BACK"/>
    <n v="40039201"/>
    <s v="ORLOF 3"/>
    <s v="AZRUL"/>
    <x v="0"/>
    <n v="1932"/>
    <n v="5997"/>
    <n v="5997"/>
    <n v="3"/>
    <m/>
    <n v="3"/>
    <n v="0"/>
    <n v="133"/>
    <n v="6000"/>
    <s v="YES"/>
    <m/>
    <n v="0"/>
    <s v="45021193031815997YES"/>
    <n v="2566"/>
    <x v="141"/>
    <n v="3.0181757545439385E-2"/>
  </r>
  <r>
    <x v="2557"/>
    <s v="100 BIRR BACK"/>
    <n v="40039201"/>
    <s v="ORLOF 3"/>
    <s v="AZRUL"/>
    <x v="0"/>
    <n v="1933"/>
    <n v="5996"/>
    <n v="5996"/>
    <n v="4"/>
    <m/>
    <n v="8"/>
    <n v="0"/>
    <n v="150"/>
    <n v="6000"/>
    <s v="YES"/>
    <m/>
    <n v="0"/>
    <s v="45022193181175992YES"/>
    <n v="2567"/>
    <x v="142"/>
    <n v="1.9526034712950602E-2"/>
  </r>
  <r>
    <x v="2558"/>
    <s v="100 BIRR BACK"/>
    <n v="40039201"/>
    <s v="ORLOF 3"/>
    <s v="AZRUL"/>
    <x v="0"/>
    <n v="1934"/>
    <n v="6000"/>
    <n v="6000"/>
    <m/>
    <m/>
    <n v="3"/>
    <n v="0"/>
    <n v="113"/>
    <n v="6000"/>
    <s v="YES"/>
    <m/>
    <n v="0"/>
    <s v="45022193231335997YES"/>
    <n v="2568"/>
    <x v="142"/>
    <n v="2.2177755544438887E-2"/>
  </r>
  <r>
    <x v="2559"/>
    <s v="100 BIRR BACK"/>
    <n v="40039201"/>
    <s v="ORLOF 3"/>
    <s v="AZRUL"/>
    <x v="0"/>
    <n v="1935"/>
    <n v="5996"/>
    <n v="5996"/>
    <n v="4"/>
    <m/>
    <n v="4"/>
    <n v="0"/>
    <n v="167"/>
    <n v="6000"/>
    <s v="YES"/>
    <m/>
    <n v="0"/>
    <s v="45022193341505996YES"/>
    <n v="2569"/>
    <x v="142"/>
    <n v="2.5016677785190126E-2"/>
  </r>
  <r>
    <x v="2560"/>
    <s v="100 BIRR BACK"/>
    <n v="40039201"/>
    <s v="ORLOF 3"/>
    <s v="AZRUL"/>
    <x v="0"/>
    <n v="1936"/>
    <n v="5993"/>
    <n v="5993"/>
    <n v="7"/>
    <m/>
    <n v="0"/>
    <n v="0"/>
    <n v="95"/>
    <n v="6000"/>
    <s v="YES"/>
    <m/>
    <n v="0"/>
    <s v="4502219341136000YES"/>
    <n v="2570"/>
    <x v="142"/>
    <n v="1.8833333333333334E-2"/>
  </r>
  <r>
    <x v="2561"/>
    <s v="100 BIRR BACK"/>
    <n v="40039201"/>
    <s v="ORLOF 3"/>
    <s v="AZRUL"/>
    <x v="0"/>
    <n v="1937"/>
    <n v="5999"/>
    <n v="5999"/>
    <n v="1"/>
    <m/>
    <n v="4"/>
    <n v="0"/>
    <n v="125"/>
    <n v="6000"/>
    <s v="YES"/>
    <m/>
    <n v="0"/>
    <s v="45022193541675996YES"/>
    <n v="2571"/>
    <x v="142"/>
    <n v="2.7851901267511674E-2"/>
  </r>
  <r>
    <x v="2562"/>
    <s v="100 BIRR BACK"/>
    <n v="40039201"/>
    <s v="ORLOF 3"/>
    <s v="AZRUL"/>
    <x v="0"/>
    <n v="1938"/>
    <n v="6000"/>
    <n v="6000"/>
    <n v="0"/>
    <m/>
    <n v="7"/>
    <n v="0"/>
    <n v="74"/>
    <n v="6000"/>
    <s v="YES"/>
    <m/>
    <n v="0"/>
    <s v="4502219367955993YES"/>
    <n v="2572"/>
    <x v="142"/>
    <n v="1.5851827131653597E-2"/>
  </r>
  <r>
    <x v="2563"/>
    <s v="100 BIRR BACK"/>
    <n v="40039201"/>
    <s v="ORLOF 3"/>
    <s v="AZRUL"/>
    <x v="0"/>
    <n v="1939"/>
    <n v="5999"/>
    <n v="5999"/>
    <n v="1"/>
    <m/>
    <n v="1"/>
    <n v="0"/>
    <n v="113"/>
    <n v="6000"/>
    <s v="YES"/>
    <m/>
    <n v="0"/>
    <s v="45022193711255999YES"/>
    <n v="2573"/>
    <x v="142"/>
    <n v="2.0836806134355727E-2"/>
  </r>
  <r>
    <x v="2564"/>
    <s v="100 BIRR BACK"/>
    <n v="40039201"/>
    <s v="ORLOF 3"/>
    <s v="AZRUL"/>
    <x v="0"/>
    <n v="1940"/>
    <n v="5996"/>
    <n v="5996"/>
    <n v="4"/>
    <m/>
    <n v="0"/>
    <n v="0"/>
    <n v="100"/>
    <n v="6000"/>
    <s v="YES"/>
    <m/>
    <n v="0"/>
    <s v="4502219380746000YES"/>
    <n v="2574"/>
    <x v="142"/>
    <n v="1.2333333333333333E-2"/>
  </r>
  <r>
    <x v="2565"/>
    <s v="100 BIRR BACK"/>
    <n v="40039201"/>
    <s v="ORLOF 3"/>
    <s v="AZRUL"/>
    <x v="0"/>
    <n v="1941"/>
    <n v="5998"/>
    <n v="5998"/>
    <n v="2"/>
    <m/>
    <n v="1"/>
    <n v="0"/>
    <n v="103"/>
    <n v="6000"/>
    <s v="YES"/>
    <m/>
    <n v="0"/>
    <s v="45022193911135999YES"/>
    <n v="2575"/>
    <x v="142"/>
    <n v="1.8836472745457578E-2"/>
  </r>
  <r>
    <x v="2566"/>
    <s v="100 BIRR BACK"/>
    <n v="40039201"/>
    <s v="ORLOF 3"/>
    <s v="AZRUL"/>
    <x v="0"/>
    <n v="1942"/>
    <n v="6000"/>
    <n v="6000"/>
    <n v="0"/>
    <m/>
    <n v="4"/>
    <n v="0"/>
    <n v="120"/>
    <n v="6000"/>
    <s v="YES"/>
    <m/>
    <n v="0"/>
    <s v="45022194041005996YES"/>
    <n v="2576"/>
    <x v="142"/>
    <n v="1.6677785190126752E-2"/>
  </r>
  <r>
    <x v="2567"/>
    <s v="100 BIRR BACK"/>
    <n v="40039201"/>
    <s v="ORLOF 3"/>
    <s v="AZRUL"/>
    <x v="0"/>
    <n v="1943"/>
    <n v="5998"/>
    <n v="5998"/>
    <n v="2"/>
    <m/>
    <n v="2"/>
    <n v="0"/>
    <n v="140"/>
    <n v="6000"/>
    <s v="YES"/>
    <m/>
    <n v="0"/>
    <s v="45022194121035998YES"/>
    <n v="2577"/>
    <x v="142"/>
    <n v="1.7172390796932311E-2"/>
  </r>
  <r>
    <x v="2568"/>
    <s v="100 BIRR BACK"/>
    <n v="40039201"/>
    <s v="ORLOF 3"/>
    <s v="AZRUL"/>
    <x v="0"/>
    <n v="1944"/>
    <n v="5998"/>
    <n v="5998"/>
    <n v="2"/>
    <m/>
    <n v="0"/>
    <n v="0"/>
    <n v="75"/>
    <n v="6000"/>
    <s v="YES"/>
    <m/>
    <n v="0"/>
    <s v="45022194201206000YES"/>
    <n v="2578"/>
    <x v="142"/>
    <n v="0.02"/>
  </r>
  <r>
    <x v="2569"/>
    <s v="100 BIRR BACK"/>
    <n v="40039201"/>
    <s v="ORLOF 3"/>
    <s v="  Affandi"/>
    <x v="1"/>
    <n v="1945"/>
    <n v="5999"/>
    <n v="5999"/>
    <n v="1"/>
    <m/>
    <n v="2"/>
    <n v="0"/>
    <n v="66"/>
    <n v="6000"/>
    <s v="YES"/>
    <m/>
    <n v="0"/>
    <s v="45022194321405998YES"/>
    <n v="2579"/>
    <x v="142"/>
    <n v="2.3341113704568189E-2"/>
  </r>
  <r>
    <x v="2570"/>
    <s v="100 BIRR BACK"/>
    <n v="40039201"/>
    <s v="ORLOF 3"/>
    <s v="  Affandi"/>
    <x v="1"/>
    <n v="1946"/>
    <n v="5996"/>
    <n v="5996"/>
    <n v="4"/>
    <m/>
    <n v="2"/>
    <n v="0"/>
    <n v="84"/>
    <n v="6000"/>
    <s v="YES"/>
    <m/>
    <n v="0"/>
    <s v="4502219442755998YES"/>
    <n v="2580"/>
    <x v="142"/>
    <n v="1.2504168056018674E-2"/>
  </r>
  <r>
    <x v="2571"/>
    <s v="100 BIRR BACK"/>
    <n v="40039201"/>
    <s v="ORLOF 3"/>
    <s v="  Affandi"/>
    <x v="1"/>
    <n v="1947"/>
    <n v="5999"/>
    <n v="5999"/>
    <n v="1"/>
    <m/>
    <n v="1"/>
    <n v="0"/>
    <n v="65"/>
    <n v="6000"/>
    <s v="YES"/>
    <m/>
    <n v="0"/>
    <s v="4502219451665999YES"/>
    <n v="2581"/>
    <x v="142"/>
    <n v="1.1001833638939824E-2"/>
  </r>
  <r>
    <x v="2572"/>
    <s v="100 BIRR BACK"/>
    <n v="40039201"/>
    <s v="ORLOF 3"/>
    <s v="  Affandi"/>
    <x v="1"/>
    <n v="1948"/>
    <n v="5992"/>
    <n v="5992"/>
    <n v="8"/>
    <m/>
    <n v="4"/>
    <n v="0"/>
    <n v="92"/>
    <n v="6000"/>
    <s v="YES"/>
    <m/>
    <n v="0"/>
    <s v="4502219464845996YES"/>
    <n v="2582"/>
    <x v="142"/>
    <n v="1.4009339559706471E-2"/>
  </r>
  <r>
    <x v="2573"/>
    <s v="100 BIRR BACK"/>
    <n v="40039201"/>
    <s v="ORLOF 3"/>
    <s v="  Affandi"/>
    <x v="1"/>
    <n v="1949"/>
    <n v="6000"/>
    <n v="6000"/>
    <n v="0"/>
    <m/>
    <n v="1"/>
    <n v="0"/>
    <n v="102"/>
    <n v="6000"/>
    <s v="YES"/>
    <m/>
    <n v="0"/>
    <s v="4502219471655999YES"/>
    <n v="2583"/>
    <x v="142"/>
    <n v="1.0835139189864977E-2"/>
  </r>
  <r>
    <x v="2574"/>
    <s v="100 BIRR BACK"/>
    <n v="40039201"/>
    <s v="ORLOF 3"/>
    <s v="  Affandi"/>
    <x v="1"/>
    <n v="1950"/>
    <n v="5992"/>
    <n v="5992"/>
    <n v="8"/>
    <m/>
    <n v="8"/>
    <n v="0"/>
    <n v="66"/>
    <n v="6000"/>
    <s v="YES"/>
    <m/>
    <n v="0"/>
    <s v="4502219488925992YES"/>
    <n v="2584"/>
    <x v="142"/>
    <n v="1.5353805073431242E-2"/>
  </r>
  <r>
    <x v="2575"/>
    <s v="100 BIRR BACK"/>
    <n v="40039201"/>
    <s v="ORLOF 3"/>
    <s v="  Affandi"/>
    <x v="1"/>
    <n v="1951"/>
    <n v="6000"/>
    <n v="6000"/>
    <n v="0"/>
    <m/>
    <n v="0"/>
    <n v="0"/>
    <n v="64"/>
    <n v="6000"/>
    <s v="YES"/>
    <m/>
    <n v="0"/>
    <s v="45022194901026000YES"/>
    <n v="2585"/>
    <x v="142"/>
    <n v="1.7000000000000001E-2"/>
  </r>
  <r>
    <x v="2576"/>
    <s v="100 BIRR BACK"/>
    <n v="40039201"/>
    <s v="ORLOF 3"/>
    <s v="  Affandi"/>
    <x v="1"/>
    <n v="2051"/>
    <n v="5987"/>
    <n v="5987"/>
    <n v="13"/>
    <m/>
    <n v="8"/>
    <n v="0"/>
    <n v="72"/>
    <n v="6000"/>
    <s v="YES"/>
    <m/>
    <n v="0"/>
    <s v="4502219508665992YES"/>
    <n v="2586"/>
    <x v="142"/>
    <n v="1.1014686248331108E-2"/>
  </r>
  <r>
    <x v="2577"/>
    <s v="100 BIRR BACK"/>
    <n v="40039201"/>
    <s v="ORLOF 3"/>
    <s v="  Affandi"/>
    <x v="1"/>
    <n v="2052"/>
    <n v="5996"/>
    <n v="5996"/>
    <n v="4"/>
    <m/>
    <n v="0"/>
    <n v="0"/>
    <n v="220"/>
    <n v="6000"/>
    <s v="YES"/>
    <m/>
    <n v="0"/>
    <s v="4502219510646000YES"/>
    <n v="2587"/>
    <x v="142"/>
    <n v="1.0666666666666666E-2"/>
  </r>
  <r>
    <x v="2578"/>
    <s v="100 BIRR BACK"/>
    <n v="40039201"/>
    <s v="ORLOF 3"/>
    <s v="  Affandi"/>
    <x v="1"/>
    <n v="2053"/>
    <n v="5991"/>
    <n v="5991"/>
    <n v="9"/>
    <m/>
    <n v="13"/>
    <n v="0"/>
    <n v="77"/>
    <n v="6000"/>
    <s v="YES"/>
    <m/>
    <n v="0"/>
    <s v="45022205113725987YES"/>
    <n v="2588"/>
    <x v="142"/>
    <n v="1.2026056455653918E-2"/>
  </r>
  <r>
    <x v="2579"/>
    <s v="100 BIRR BACK"/>
    <n v="40039201"/>
    <s v="ORLOF 3"/>
    <s v="  Affandi"/>
    <x v="1"/>
    <n v="2054"/>
    <n v="5999"/>
    <n v="5999"/>
    <n v="1"/>
    <m/>
    <n v="4"/>
    <n v="0"/>
    <n v="99"/>
    <n v="6000"/>
    <s v="YES"/>
    <m/>
    <n v="0"/>
    <s v="45022205242205996YES"/>
    <n v="2589"/>
    <x v="142"/>
    <n v="3.6691127418278853E-2"/>
  </r>
  <r>
    <x v="2580"/>
    <s v="100 BIRR BACK"/>
    <n v="40039201"/>
    <s v="ORLOF 3"/>
    <s v="AZRUL"/>
    <x v="0"/>
    <n v="2055"/>
    <n v="5998"/>
    <n v="5998"/>
    <n v="2"/>
    <m/>
    <n v="9"/>
    <n v="0"/>
    <n v="100"/>
    <n v="6000"/>
    <s v="YES"/>
    <m/>
    <n v="0"/>
    <s v="4502220539775991YES"/>
    <n v="2590"/>
    <x v="142"/>
    <n v="1.28526122517109E-2"/>
  </r>
  <r>
    <x v="2581"/>
    <s v="100 BIRR BACK"/>
    <n v="40039201"/>
    <s v="ORLOF 3"/>
    <s v="AZRUL"/>
    <x v="0"/>
    <n v="2056"/>
    <n v="6000"/>
    <n v="6000"/>
    <n v="0"/>
    <m/>
    <n v="1"/>
    <n v="0"/>
    <n v="80"/>
    <n v="6000"/>
    <s v="YES"/>
    <m/>
    <n v="0"/>
    <s v="4502220541995999YES"/>
    <n v="2591"/>
    <x v="142"/>
    <n v="1.6502750458409734E-2"/>
  </r>
  <r>
    <x v="2582"/>
    <s v="100 BIRR BACK"/>
    <n v="40039201"/>
    <s v="ORLOF 3"/>
    <s v="AZRUL"/>
    <x v="0"/>
    <n v="2057"/>
    <n v="6000"/>
    <n v="6000"/>
    <n v="0"/>
    <m/>
    <n v="2"/>
    <n v="0"/>
    <n v="130"/>
    <n v="6000"/>
    <s v="YES"/>
    <m/>
    <n v="0"/>
    <s v="45023205521005998YES"/>
    <n v="2592"/>
    <x v="143"/>
    <n v="1.6672224074691565E-2"/>
  </r>
  <r>
    <x v="2583"/>
    <s v="100 BIRR BACK"/>
    <n v="40039201"/>
    <s v="ORLOF 3"/>
    <s v="AZRUL"/>
    <x v="0"/>
    <n v="2058"/>
    <n v="5997"/>
    <n v="5997"/>
    <n v="3"/>
    <m/>
    <n v="0"/>
    <n v="0"/>
    <n v="67"/>
    <n v="6000"/>
    <s v="YES"/>
    <m/>
    <n v="0"/>
    <s v="4502320560806000YES"/>
    <n v="2593"/>
    <x v="143"/>
    <n v="1.3333333333333334E-2"/>
  </r>
  <r>
    <x v="2584"/>
    <s v="100 BIRR BACK"/>
    <n v="40039201"/>
    <s v="ORLOF 3"/>
    <s v="AZRUL"/>
    <x v="0"/>
    <n v="2059"/>
    <n v="5992"/>
    <n v="5992"/>
    <n v="8"/>
    <m/>
    <n v="0"/>
    <n v="0"/>
    <n v="112"/>
    <n v="6000"/>
    <s v="YES"/>
    <m/>
    <n v="0"/>
    <s v="45023205701306000YES"/>
    <n v="2594"/>
    <x v="143"/>
    <n v="2.1666666666666667E-2"/>
  </r>
  <r>
    <x v="2585"/>
    <s v="100 BIRR BACK"/>
    <n v="40039201"/>
    <s v="ORLOF 3"/>
    <s v="AZRUL"/>
    <x v="0"/>
    <n v="1897"/>
    <n v="5999"/>
    <n v="5999"/>
    <n v="1"/>
    <m/>
    <n v="3"/>
    <n v="0"/>
    <n v="311"/>
    <n v="6000"/>
    <s v="YES"/>
    <m/>
    <n v="0"/>
    <s v="4502320583675997YES"/>
    <n v="2595"/>
    <x v="143"/>
    <n v="1.1172252793063199E-2"/>
  </r>
  <r>
    <x v="2586"/>
    <s v="100 BIRR BACK"/>
    <n v="40039201"/>
    <s v="ORLOF 3"/>
    <s v="AZRUL"/>
    <x v="0"/>
    <n v="2060"/>
    <n v="5998"/>
    <n v="5998"/>
    <n v="2"/>
    <m/>
    <n v="8"/>
    <n v="0"/>
    <n v="150"/>
    <n v="6000"/>
    <s v="YES"/>
    <m/>
    <n v="0"/>
    <s v="45023205981125992YES"/>
    <n v="2596"/>
    <x v="143"/>
    <n v="1.8691588785046728E-2"/>
  </r>
  <r>
    <x v="2587"/>
    <s v="100 BIRR BACK"/>
    <n v="40039201"/>
    <s v="ORLOF 3"/>
    <s v="AZRUL"/>
    <x v="0"/>
    <n v="2061"/>
    <n v="5995"/>
    <n v="5995"/>
    <n v="5"/>
    <m/>
    <n v="1"/>
    <n v="0"/>
    <n v="150"/>
    <n v="6000"/>
    <s v="YES"/>
    <m/>
    <n v="0"/>
    <s v="45023189713115999YES"/>
    <n v="2597"/>
    <x v="143"/>
    <n v="5.1841973662277045E-2"/>
  </r>
  <r>
    <x v="2588"/>
    <s v="100 BIRR BACK"/>
    <n v="40039201"/>
    <s v="ORLOF 3"/>
    <s v="AZRUL"/>
    <x v="0"/>
    <n v="2062"/>
    <n v="5990"/>
    <n v="5990"/>
    <n v="10"/>
    <m/>
    <n v="2"/>
    <n v="0"/>
    <n v="48"/>
    <n v="6000"/>
    <s v="YES"/>
    <m/>
    <n v="0"/>
    <s v="45023206021505998YES"/>
    <n v="2598"/>
    <x v="143"/>
    <n v="2.5008336112037347E-2"/>
  </r>
  <r>
    <x v="2589"/>
    <s v="100 BIRR BACK"/>
    <n v="40039201"/>
    <s v="ORLOF 3"/>
    <s v="AZRUL"/>
    <x v="0"/>
    <n v="2063"/>
    <n v="5998"/>
    <n v="5998"/>
    <n v="2"/>
    <m/>
    <n v="5"/>
    <n v="0"/>
    <n v="152"/>
    <n v="6000"/>
    <s v="YES"/>
    <m/>
    <n v="0"/>
    <s v="45023206151505995YES"/>
    <n v="2599"/>
    <x v="143"/>
    <n v="2.5020850708924104E-2"/>
  </r>
  <r>
    <x v="2590"/>
    <s v="100 BIRR BACK"/>
    <n v="40039201"/>
    <s v="ORLOF 3"/>
    <s v="AZRUL"/>
    <x v="0"/>
    <n v="2064"/>
    <n v="6000"/>
    <n v="6000"/>
    <n v="0"/>
    <m/>
    <n v="10"/>
    <n v="0"/>
    <n v="100"/>
    <n v="6000"/>
    <s v="YES"/>
    <m/>
    <n v="0"/>
    <s v="45023206210485990YES"/>
    <n v="2600"/>
    <x v="143"/>
    <n v="8.0133555926544236E-3"/>
  </r>
  <r>
    <x v="2591"/>
    <s v="100 BIRR BACK"/>
    <n v="40039201"/>
    <s v="ORLOF 3"/>
    <s v="AZRUL"/>
    <x v="0"/>
    <n v="2065"/>
    <n v="6000"/>
    <n v="6000"/>
    <n v="0"/>
    <m/>
    <n v="2"/>
    <n v="0"/>
    <n v="66"/>
    <n v="6000"/>
    <s v="YES"/>
    <m/>
    <n v="0"/>
    <s v="45023206321525998YES"/>
    <n v="2601"/>
    <x v="143"/>
    <n v="2.5341780593531177E-2"/>
  </r>
  <r>
    <x v="2592"/>
    <s v="100 BIRR BACK"/>
    <n v="40039201"/>
    <s v="ORLOF 3"/>
    <s v="AZRUL"/>
    <x v="0"/>
    <n v="2066"/>
    <n v="6000"/>
    <n v="6000"/>
    <n v="0"/>
    <m/>
    <n v="0"/>
    <n v="0"/>
    <n v="84"/>
    <n v="6000"/>
    <s v="YES"/>
    <m/>
    <n v="0"/>
    <s v="45023206401006000YES"/>
    <n v="2602"/>
    <x v="143"/>
    <n v="1.6666666666666666E-2"/>
  </r>
  <r>
    <x v="2593"/>
    <s v="100 BIRR BACK"/>
    <n v="40039201"/>
    <s v="ORLOF 3"/>
    <s v="AZRUL"/>
    <x v="0"/>
    <n v="2067"/>
    <n v="5992"/>
    <n v="5992"/>
    <n v="8"/>
    <m/>
    <n v="0"/>
    <n v="0"/>
    <n v="117"/>
    <n v="6000"/>
    <s v="YES"/>
    <m/>
    <n v="0"/>
    <s v="4502320650666000YES"/>
    <n v="2603"/>
    <x v="143"/>
    <n v="1.0999999999999999E-2"/>
  </r>
  <r>
    <x v="2594"/>
    <s v="100 BIRR BACK"/>
    <n v="40039201"/>
    <s v="ORLOF 3"/>
    <s v="Affandi"/>
    <x v="1"/>
    <n v="2068"/>
    <n v="5993"/>
    <n v="5993"/>
    <n v="7"/>
    <m/>
    <n v="0"/>
    <n v="0"/>
    <n v="66"/>
    <n v="6000"/>
    <s v="YES"/>
    <m/>
    <n v="0"/>
    <s v="4502320660846000YES"/>
    <n v="2604"/>
    <x v="143"/>
    <n v="1.4E-2"/>
  </r>
  <r>
    <x v="2595"/>
    <s v="100 BIRR BACK"/>
    <n v="40039201"/>
    <s v="ORLOF 3"/>
    <s v="Affandi"/>
    <x v="1"/>
    <n v="2069"/>
    <n v="5992"/>
    <n v="5992"/>
    <n v="8"/>
    <m/>
    <n v="8"/>
    <n v="0"/>
    <n v="44"/>
    <n v="6000"/>
    <s v="YES"/>
    <m/>
    <n v="0"/>
    <s v="45023206781175992YES"/>
    <n v="2605"/>
    <x v="143"/>
    <n v="1.9526034712950602E-2"/>
  </r>
  <r>
    <x v="2596"/>
    <s v="100 BIRR BACK"/>
    <n v="40039201"/>
    <s v="ORLOF 3"/>
    <s v="Affandi"/>
    <x v="1"/>
    <n v="2070"/>
    <n v="5981"/>
    <n v="5981"/>
    <n v="19"/>
    <m/>
    <n v="7"/>
    <n v="0"/>
    <n v="184"/>
    <n v="6000"/>
    <s v="YES"/>
    <m/>
    <n v="0"/>
    <s v="4502320687665993YES"/>
    <n v="2606"/>
    <x v="143"/>
    <n v="1.1012848323043551E-2"/>
  </r>
  <r>
    <x v="2597"/>
    <s v="100 BIRR BACK"/>
    <n v="40039201"/>
    <s v="ORLOF 3"/>
    <s v="Affandi"/>
    <x v="1"/>
    <n v="2071"/>
    <n v="5998"/>
    <n v="5998"/>
    <n v="2"/>
    <m/>
    <n v="8"/>
    <n v="0"/>
    <n v="109"/>
    <n v="6000"/>
    <s v="YES"/>
    <m/>
    <n v="0"/>
    <s v="4502320698445992YES"/>
    <n v="2607"/>
    <x v="143"/>
    <n v="7.3431241655540717E-3"/>
  </r>
  <r>
    <x v="2598"/>
    <s v="100 BIRR BACK"/>
    <n v="40039201"/>
    <s v="ORLOF 3"/>
    <s v="Affandi"/>
    <x v="1"/>
    <n v="2072"/>
    <n v="5992"/>
    <n v="5992"/>
    <n v="8"/>
    <m/>
    <n v="19"/>
    <n v="0"/>
    <n v="87"/>
    <n v="6000"/>
    <s v="YES"/>
    <m/>
    <n v="0"/>
    <s v="450232070191845981YES"/>
    <n v="2608"/>
    <x v="143"/>
    <n v="3.0764086273198463E-2"/>
  </r>
  <r>
    <x v="2599"/>
    <s v="100 BIRR BACK"/>
    <n v="40039201"/>
    <s v="ORLOF 3"/>
    <s v="Affandi"/>
    <x v="1"/>
    <n v="2073"/>
    <n v="5996"/>
    <n v="5996"/>
    <n v="4"/>
    <m/>
    <n v="2"/>
    <n v="0"/>
    <n v="170"/>
    <n v="6000"/>
    <s v="YES"/>
    <m/>
    <n v="0"/>
    <s v="45023207121095998YES"/>
    <n v="2609"/>
    <x v="143"/>
    <n v="1.8172724241413803E-2"/>
  </r>
  <r>
    <x v="2600"/>
    <s v="100 BIRR BACK"/>
    <n v="40039201"/>
    <s v="ORLOF 3"/>
    <s v="Affandi"/>
    <x v="1"/>
    <n v="0"/>
    <n v="0"/>
    <n v="0"/>
    <n v="0"/>
    <m/>
    <n v="8"/>
    <n v="0"/>
    <n v="0"/>
    <n v="6000"/>
    <n v="0"/>
    <m/>
    <n v="0"/>
    <s v="4502320728875992YES"/>
    <n v="2610"/>
    <x v="143"/>
    <n v="1.451935914552737E-2"/>
  </r>
  <r>
    <x v="2601"/>
    <s v="100 BIRR BACK"/>
    <n v="40039201"/>
    <s v="ORLOF 3"/>
    <s v="Affandi"/>
    <x v="1"/>
    <n v="2074"/>
    <n v="5997"/>
    <n v="5997"/>
    <n v="3"/>
    <m/>
    <n v="4"/>
    <n v="0"/>
    <n v="170"/>
    <n v="6000"/>
    <s v="YES"/>
    <m/>
    <n v="0"/>
    <s v="45023207341705996YES"/>
    <n v="2611"/>
    <x v="143"/>
    <n v="2.8352234823215475E-2"/>
  </r>
  <r>
    <x v="2602"/>
    <s v="100 BIRR BACK"/>
    <n v="40039201"/>
    <s v="ORLOF 3"/>
    <s v="Affandi"/>
    <x v="1"/>
    <n v="2075"/>
    <n v="5996"/>
    <n v="5996"/>
    <n v="4"/>
    <m/>
    <n v="0"/>
    <n v="0"/>
    <n v="159"/>
    <n v="0"/>
    <s v="YES"/>
    <m/>
    <n v="-6000"/>
    <s v="4502300000"/>
    <n v="2612"/>
    <x v="143"/>
    <s v="NA"/>
  </r>
  <r>
    <x v="2603"/>
    <s v="100 BIRR BACK"/>
    <n v="40039201"/>
    <s v="ORLOF 3"/>
    <s v="Affandi"/>
    <x v="1"/>
    <n v="2076"/>
    <n v="5998"/>
    <n v="5998"/>
    <n v="2"/>
    <m/>
    <n v="3"/>
    <n v="0"/>
    <n v="81"/>
    <n v="6000"/>
    <s v="YES"/>
    <m/>
    <n v="0"/>
    <s v="45023207431705997YES"/>
    <n v="2613"/>
    <x v="143"/>
    <n v="2.8347507086876771E-2"/>
  </r>
  <r>
    <x v="2604"/>
    <s v="100 BIRR BACK"/>
    <n v="40039201"/>
    <s v="ORLOF 3"/>
    <s v="Affandi"/>
    <x v="1"/>
    <n v="2077"/>
    <n v="5967"/>
    <n v="5967"/>
    <n v="33"/>
    <m/>
    <n v="4"/>
    <n v="0"/>
    <n v="70"/>
    <n v="6000"/>
    <s v="YES"/>
    <m/>
    <n v="0"/>
    <s v="45023207541595996YES"/>
    <n v="2614"/>
    <x v="143"/>
    <n v="2.6517678452301536E-2"/>
  </r>
  <r>
    <x v="2605"/>
    <s v="100 BIRR BACK"/>
    <n v="40039201"/>
    <s v="ORLOF 3"/>
    <s v="Affandi"/>
    <x v="1"/>
    <n v="2078"/>
    <n v="5999"/>
    <n v="5999"/>
    <n v="1"/>
    <m/>
    <n v="2"/>
    <n v="0"/>
    <n v="153"/>
    <n v="6000"/>
    <s v="YES"/>
    <m/>
    <n v="0"/>
    <s v="4502320762815998YES"/>
    <n v="2615"/>
    <x v="143"/>
    <n v="1.3504501500500166E-2"/>
  </r>
  <r>
    <x v="2606"/>
    <s v="100 BIRR BACK"/>
    <n v="40039201"/>
    <s v="ORLOF 3"/>
    <s v="Affandi"/>
    <x v="1"/>
    <n v="2079"/>
    <n v="5992"/>
    <n v="5992"/>
    <n v="8"/>
    <m/>
    <n v="33"/>
    <n v="0"/>
    <n v="87"/>
    <n v="6000"/>
    <s v="YES"/>
    <m/>
    <n v="0"/>
    <s v="45023207733705967YES"/>
    <n v="2616"/>
    <x v="143"/>
    <n v="1.1731188201776438E-2"/>
  </r>
  <r>
    <x v="2607"/>
    <s v="100 BIRR BACK"/>
    <n v="40039201"/>
    <s v="ORLOF 3"/>
    <s v="Affandi"/>
    <x v="1"/>
    <n v="2080"/>
    <n v="5994"/>
    <n v="5994"/>
    <n v="6"/>
    <m/>
    <n v="1"/>
    <n v="0"/>
    <n v="100"/>
    <n v="6000"/>
    <s v="YES"/>
    <m/>
    <n v="0"/>
    <s v="45023207811535999YES"/>
    <n v="2617"/>
    <x v="143"/>
    <n v="2.5504250708451408E-2"/>
  </r>
  <r>
    <x v="2608"/>
    <s v="100 BIRR BACK"/>
    <n v="40039201"/>
    <s v="ORLOF 3"/>
    <s v="Azrul"/>
    <x v="0"/>
    <n v="2081"/>
    <n v="6000"/>
    <n v="6000"/>
    <n v="0"/>
    <m/>
    <n v="8"/>
    <n v="0"/>
    <n v="80"/>
    <n v="6000"/>
    <s v="YES"/>
    <m/>
    <n v="0"/>
    <s v="4502320798875992YES"/>
    <n v="2618"/>
    <x v="143"/>
    <n v="1.451935914552737E-2"/>
  </r>
  <r>
    <x v="2609"/>
    <s v="100 BIRR BACK"/>
    <n v="40039201"/>
    <s v="ORLOF 3"/>
    <s v="Azrul"/>
    <x v="0"/>
    <n v="2082"/>
    <n v="5999"/>
    <n v="5999"/>
    <n v="1"/>
    <m/>
    <n v="6"/>
    <n v="0"/>
    <n v="85"/>
    <n v="6000"/>
    <s v="YES"/>
    <m/>
    <n v="0"/>
    <s v="45023208061005994YES"/>
    <n v="2619"/>
    <x v="143"/>
    <n v="1.6683350016683349E-2"/>
  </r>
  <r>
    <x v="2610"/>
    <s v="100 BIRR BACK"/>
    <n v="40039201"/>
    <s v="ORLOF 3"/>
    <s v="Azrul"/>
    <x v="0"/>
    <n v="2083"/>
    <n v="6000"/>
    <n v="6000"/>
    <n v="0"/>
    <m/>
    <n v="0"/>
    <n v="0"/>
    <n v="195"/>
    <n v="6000"/>
    <s v="YES"/>
    <m/>
    <n v="0"/>
    <s v="4502420810806000YES"/>
    <n v="2620"/>
    <x v="144"/>
    <n v="1.3333333333333334E-2"/>
  </r>
  <r>
    <x v="2611"/>
    <s v="100 BIRR BACK"/>
    <n v="40039201"/>
    <s v="ORLOF 3"/>
    <s v="Azrul"/>
    <x v="0"/>
    <n v="2084"/>
    <n v="6000"/>
    <n v="6000"/>
    <n v="0"/>
    <m/>
    <n v="1"/>
    <n v="0"/>
    <n v="49"/>
    <n v="6000"/>
    <s v="YES"/>
    <m/>
    <n v="0"/>
    <s v="4502420821855999YES"/>
    <n v="2621"/>
    <x v="144"/>
    <n v="1.4169028171361894E-2"/>
  </r>
  <r>
    <x v="2612"/>
    <s v="100 BIRR BACK"/>
    <n v="40039201"/>
    <s v="ORLOF 3"/>
    <s v="Azrul"/>
    <x v="0"/>
    <n v="2085"/>
    <n v="6000"/>
    <n v="6000"/>
    <n v="0"/>
    <m/>
    <n v="0"/>
    <n v="0"/>
    <n v="61"/>
    <n v="6000"/>
    <s v="YES"/>
    <m/>
    <n v="0"/>
    <s v="45024208301956000YES"/>
    <n v="2622"/>
    <x v="144"/>
    <n v="3.2500000000000001E-2"/>
  </r>
  <r>
    <x v="2613"/>
    <s v="100 BIRR BACK"/>
    <n v="40039201"/>
    <s v="ORLOF 3"/>
    <s v="Azrul"/>
    <x v="0"/>
    <n v="2086"/>
    <n v="6000"/>
    <n v="6000"/>
    <n v="0"/>
    <m/>
    <n v="0"/>
    <n v="0"/>
    <n v="185"/>
    <n v="6000"/>
    <s v="YES"/>
    <m/>
    <n v="0"/>
    <s v="4502420840496000YES"/>
    <n v="2623"/>
    <x v="144"/>
    <n v="8.1666666666666658E-3"/>
  </r>
  <r>
    <x v="2614"/>
    <s v="100 BIRR BACK"/>
    <n v="40039201"/>
    <s v="ORLOF 3"/>
    <s v="Azrul"/>
    <x v="0"/>
    <n v="2087"/>
    <n v="5999"/>
    <n v="5999"/>
    <n v="1"/>
    <m/>
    <n v="0"/>
    <n v="0"/>
    <n v="62"/>
    <n v="6000"/>
    <s v="YES"/>
    <m/>
    <n v="0"/>
    <s v="4502420850616000YES"/>
    <n v="2624"/>
    <x v="144"/>
    <n v="1.0166666666666666E-2"/>
  </r>
  <r>
    <x v="2615"/>
    <s v="100 BIRR BACK"/>
    <n v="40039201"/>
    <s v="ORLOF 3"/>
    <s v="Azrul"/>
    <x v="0"/>
    <n v="2088"/>
    <n v="5998"/>
    <n v="5998"/>
    <n v="2"/>
    <m/>
    <n v="0"/>
    <n v="0"/>
    <n v="45"/>
    <n v="6000"/>
    <s v="YES"/>
    <m/>
    <n v="0"/>
    <s v="45024208601856000YES"/>
    <n v="2625"/>
    <x v="144"/>
    <n v="3.0833333333333334E-2"/>
  </r>
  <r>
    <x v="2616"/>
    <s v="100 BIRR BACK"/>
    <n v="40039201"/>
    <s v="ORLOF 3"/>
    <s v="Azrul"/>
    <x v="0"/>
    <n v="2089"/>
    <n v="5997"/>
    <n v="5997"/>
    <n v="3"/>
    <m/>
    <n v="1"/>
    <n v="0"/>
    <n v="88"/>
    <n v="6000"/>
    <s v="YES"/>
    <m/>
    <n v="0"/>
    <s v="4502420871625999YES"/>
    <n v="2626"/>
    <x v="144"/>
    <n v="1.0335055842640439E-2"/>
  </r>
  <r>
    <x v="2617"/>
    <s v="100 BIRR BACK"/>
    <n v="40039201"/>
    <s v="ORLOF 3"/>
    <s v="Azrul"/>
    <x v="0"/>
    <n v="2090"/>
    <n v="6000"/>
    <n v="6000"/>
    <n v="0"/>
    <m/>
    <n v="2"/>
    <n v="0"/>
    <n v="229"/>
    <n v="6000"/>
    <s v="YES"/>
    <m/>
    <n v="0"/>
    <s v="4502420882455998YES"/>
    <n v="2627"/>
    <x v="144"/>
    <n v="7.502500833611204E-3"/>
  </r>
  <r>
    <x v="2618"/>
    <s v="100 BIRR BACK"/>
    <n v="40039201"/>
    <s v="ORLOF 3"/>
    <s v="Azrul"/>
    <x v="0"/>
    <n v="2091"/>
    <n v="5990"/>
    <n v="5990"/>
    <n v="10"/>
    <m/>
    <n v="3"/>
    <n v="0"/>
    <n v="150"/>
    <n v="6000"/>
    <s v="YES"/>
    <m/>
    <n v="0"/>
    <s v="4502420893885997YES"/>
    <n v="2628"/>
    <x v="144"/>
    <n v="1.4674003668500918E-2"/>
  </r>
  <r>
    <x v="2619"/>
    <s v="100 BIRR BACK"/>
    <n v="40039201"/>
    <s v="ORLOF 3"/>
    <s v="Azrul"/>
    <x v="0"/>
    <n v="2092"/>
    <n v="5993"/>
    <n v="5993"/>
    <n v="7"/>
    <m/>
    <n v="0"/>
    <n v="0"/>
    <n v="121"/>
    <n v="6000"/>
    <s v="YES"/>
    <m/>
    <n v="0"/>
    <s v="45024209002296000YES"/>
    <n v="2629"/>
    <x v="144"/>
    <n v="3.8166666666666668E-2"/>
  </r>
  <r>
    <x v="2620"/>
    <s v="100 BIRR BACK"/>
    <n v="40039201"/>
    <s v="ORLOF 3"/>
    <s v="Azrul"/>
    <x v="0"/>
    <n v="2093"/>
    <n v="6000"/>
    <n v="6000"/>
    <n v="0"/>
    <m/>
    <n v="10"/>
    <n v="0"/>
    <n v="200"/>
    <n v="6000"/>
    <s v="YES"/>
    <m/>
    <n v="0"/>
    <s v="450242091101505990YES"/>
    <n v="2630"/>
    <x v="144"/>
    <n v="2.5041736227045076E-2"/>
  </r>
  <r>
    <x v="2621"/>
    <s v="100 BIRR BACK"/>
    <n v="40039201"/>
    <s v="ORLOF 3"/>
    <s v="Azrul"/>
    <x v="0"/>
    <n v="2094"/>
    <n v="5957"/>
    <n v="5957"/>
    <n v="3"/>
    <m/>
    <n v="7"/>
    <n v="0"/>
    <n v="120"/>
    <n v="6000"/>
    <s v="NO"/>
    <s v="minus 37 sht"/>
    <n v="0"/>
    <s v="45024209271215993YES"/>
    <n v="2631"/>
    <x v="144"/>
    <n v="2.0190221925579843E-2"/>
  </r>
  <r>
    <x v="2622"/>
    <s v="100 BIRR BACK"/>
    <n v="40039201"/>
    <s v="ORLOF 3"/>
    <s v="Fariz"/>
    <x v="1"/>
    <n v="2095"/>
    <n v="6039"/>
    <n v="0"/>
    <n v="1"/>
    <m/>
    <n v="0"/>
    <n v="0"/>
    <n v="200"/>
    <n v="6000"/>
    <s v="NO"/>
    <m/>
    <n v="0"/>
    <s v="45024209302006000YES"/>
    <n v="2632"/>
    <x v="144"/>
    <n v="3.3333333333333333E-2"/>
  </r>
  <r>
    <x v="2623"/>
    <s v="100 BIRR BACK"/>
    <n v="40039201"/>
    <s v="ORLOF 3"/>
    <s v="Fariz"/>
    <x v="1"/>
    <n v="2096"/>
    <n v="5996"/>
    <n v="5996"/>
    <n v="4"/>
    <m/>
    <n v="3"/>
    <n v="0"/>
    <n v="110"/>
    <n v="5960"/>
    <s v="YES"/>
    <m/>
    <n v="-40"/>
    <s v="45024209431205957NO"/>
    <n v="2633"/>
    <x v="144"/>
    <n v="2.0144367970454928E-2"/>
  </r>
  <r>
    <x v="2624"/>
    <s v="100 BIRR BACK"/>
    <n v="40039201"/>
    <s v="ORLOF 3"/>
    <s v="Fariz"/>
    <x v="1"/>
    <n v="2097"/>
    <n v="5990"/>
    <n v="5990"/>
    <n v="10"/>
    <m/>
    <n v="1"/>
    <n v="0"/>
    <n v="117"/>
    <n v="6040"/>
    <s v="YES"/>
    <m/>
    <n v="40"/>
    <s v="45024209512006039NO"/>
    <n v="2634"/>
    <x v="144"/>
    <n v="3.3118065904951151E-2"/>
  </r>
  <r>
    <x v="2625"/>
    <s v="100 BIRR BACK"/>
    <n v="40039201"/>
    <s v="ORLOF 3"/>
    <s v="Fariz"/>
    <x v="1"/>
    <n v="2098"/>
    <n v="5996"/>
    <n v="5996"/>
    <n v="4"/>
    <m/>
    <n v="4"/>
    <n v="0"/>
    <n v="163"/>
    <n v="6000"/>
    <s v="YES"/>
    <m/>
    <n v="0"/>
    <s v="45024209641105996YES"/>
    <n v="2635"/>
    <x v="144"/>
    <n v="1.8345563709139426E-2"/>
  </r>
  <r>
    <x v="2626"/>
    <s v="100 BIRR BACK"/>
    <n v="40039201"/>
    <s v="ORLOF 3"/>
    <s v="Fariz"/>
    <x v="1"/>
    <n v="2099"/>
    <n v="5990"/>
    <n v="5990"/>
    <n v="10"/>
    <m/>
    <n v="10"/>
    <n v="0"/>
    <n v="80"/>
    <n v="6000"/>
    <s v="YES"/>
    <m/>
    <n v="0"/>
    <s v="450242097101175990YES"/>
    <n v="2636"/>
    <x v="144"/>
    <n v="1.9532554257095158E-2"/>
  </r>
  <r>
    <x v="2627"/>
    <s v="100 BIRR BACK"/>
    <n v="40039201"/>
    <s v="ORLOF 3"/>
    <s v="Fariz"/>
    <x v="1"/>
    <n v="2100"/>
    <n v="5999"/>
    <n v="5999"/>
    <n v="1"/>
    <m/>
    <n v="4"/>
    <n v="0"/>
    <n v="100"/>
    <n v="6000"/>
    <s v="YES"/>
    <m/>
    <n v="0"/>
    <s v="45024209841635996YES"/>
    <n v="2637"/>
    <x v="144"/>
    <n v="2.7184789859906605E-2"/>
  </r>
  <r>
    <x v="2628"/>
    <s v="100 BIRR BACK"/>
    <n v="40039201"/>
    <s v="ORLOF 3"/>
    <s v="Fariz"/>
    <x v="1"/>
    <n v="2101"/>
    <n v="5996"/>
    <n v="5996"/>
    <n v="4"/>
    <m/>
    <n v="10"/>
    <n v="0"/>
    <n v="140"/>
    <n v="6000"/>
    <s v="YES"/>
    <m/>
    <n v="0"/>
    <s v="45024209910805990YES"/>
    <n v="2638"/>
    <x v="144"/>
    <n v="1.335559265442404E-2"/>
  </r>
  <r>
    <x v="2629"/>
    <s v="100 BIRR BACK"/>
    <n v="40039201"/>
    <s v="ORLOF 3"/>
    <s v="Fariz"/>
    <x v="1"/>
    <n v="0"/>
    <n v="0"/>
    <n v="0"/>
    <n v="0"/>
    <m/>
    <n v="1"/>
    <n v="0"/>
    <n v="0"/>
    <n v="6000"/>
    <n v="0"/>
    <m/>
    <n v="0"/>
    <s v="45024210011005999YES"/>
    <n v="2639"/>
    <x v="144"/>
    <n v="1.6669444907484579E-2"/>
  </r>
  <r>
    <x v="2630"/>
    <s v="100 BIRR BACK"/>
    <n v="40039201"/>
    <s v="ORLOF 3"/>
    <s v="Fariz"/>
    <x v="1"/>
    <n v="2153"/>
    <n v="5984"/>
    <n v="5984"/>
    <n v="16"/>
    <m/>
    <n v="4"/>
    <n v="0"/>
    <n v="80"/>
    <n v="6000"/>
    <s v="YES"/>
    <m/>
    <n v="0"/>
    <s v="45024210141405996YES"/>
    <n v="2640"/>
    <x v="144"/>
    <n v="2.3348899266177451E-2"/>
  </r>
  <r>
    <x v="2631"/>
    <s v="100 BIRR BACK"/>
    <n v="40039201"/>
    <s v="ORLOF 3"/>
    <s v="Fariz"/>
    <x v="1"/>
    <n v="2154"/>
    <n v="6000"/>
    <n v="6000"/>
    <n v="0"/>
    <m/>
    <n v="0"/>
    <n v="0"/>
    <n v="70"/>
    <n v="0"/>
    <s v="YES"/>
    <m/>
    <n v="-6000"/>
    <s v="4502400000"/>
    <n v="2641"/>
    <x v="144"/>
    <s v="NA"/>
  </r>
  <r>
    <x v="2632"/>
    <s v="100 BIRR BACK"/>
    <n v="40039201"/>
    <s v="ORLOF 3"/>
    <s v="Fariz"/>
    <x v="1"/>
    <n v="2155"/>
    <n v="5999"/>
    <n v="5999"/>
    <n v="1"/>
    <m/>
    <n v="16"/>
    <n v="0"/>
    <n v="109"/>
    <n v="6000"/>
    <s v="YES"/>
    <m/>
    <n v="0"/>
    <s v="45024215316805984YES"/>
    <n v="2642"/>
    <x v="144"/>
    <n v="1.3368983957219251E-2"/>
  </r>
  <r>
    <x v="2633"/>
    <s v="100 BIRR BACK"/>
    <n v="40039201"/>
    <s v="ORLOF 3"/>
    <s v="Fariz"/>
    <x v="1"/>
    <n v="2156"/>
    <n v="5999"/>
    <n v="5999"/>
    <n v="1"/>
    <m/>
    <n v="0"/>
    <n v="0"/>
    <n v="181"/>
    <n v="6000"/>
    <s v="YES"/>
    <m/>
    <n v="0"/>
    <s v="4502421540706000YES"/>
    <n v="2643"/>
    <x v="144"/>
    <n v="1.1666666666666667E-2"/>
  </r>
  <r>
    <x v="2634"/>
    <s v="100 BIRR BACK"/>
    <n v="40039201"/>
    <s v="ORLOF 3"/>
    <s v="Fariz"/>
    <x v="1"/>
    <n v="2157"/>
    <n v="5996"/>
    <n v="5996"/>
    <n v="4"/>
    <m/>
    <n v="1"/>
    <n v="0"/>
    <n v="150"/>
    <n v="6000"/>
    <s v="YES"/>
    <m/>
    <n v="0"/>
    <s v="45024215511095999YES"/>
    <n v="2644"/>
    <x v="144"/>
    <n v="1.8169694949158193E-2"/>
  </r>
  <r>
    <x v="2635"/>
    <s v="100 BIRR BACK"/>
    <n v="40039201"/>
    <s v="ORLOF 3"/>
    <s v="Fariz"/>
    <x v="1"/>
    <n v="2158"/>
    <n v="5992"/>
    <n v="5992"/>
    <n v="8"/>
    <m/>
    <n v="1"/>
    <n v="0"/>
    <n v="170"/>
    <n v="6000"/>
    <s v="YES"/>
    <m/>
    <n v="0"/>
    <s v="45024215611815999YES"/>
    <n v="2645"/>
    <x v="144"/>
    <n v="3.0171695282547092E-2"/>
  </r>
  <r>
    <x v="2636"/>
    <s v="100 BIRR BACK"/>
    <n v="40039201"/>
    <s v="ORLOF 3"/>
    <s v="Chai c k"/>
    <x v="0"/>
    <n v="2159"/>
    <n v="5999"/>
    <n v="5999"/>
    <n v="1"/>
    <m/>
    <n v="4"/>
    <n v="0"/>
    <n v="179"/>
    <n v="6000"/>
    <s v="YES"/>
    <m/>
    <n v="0"/>
    <s v="45024215741505996YES"/>
    <n v="2646"/>
    <x v="144"/>
    <n v="2.5016677785190126E-2"/>
  </r>
  <r>
    <x v="2637"/>
    <s v="100 BIRR BACK"/>
    <n v="40039201"/>
    <s v="ORLOF 3"/>
    <s v="Chai c k"/>
    <x v="0"/>
    <n v="2160"/>
    <n v="5999"/>
    <n v="5999"/>
    <n v="1"/>
    <m/>
    <n v="8"/>
    <n v="0"/>
    <n v="159"/>
    <n v="6000"/>
    <s v="YES"/>
    <m/>
    <n v="0"/>
    <s v="45024215881705992YES"/>
    <n v="2647"/>
    <x v="144"/>
    <n v="2.8371161548731642E-2"/>
  </r>
  <r>
    <x v="2638"/>
    <s v="100 BIRR BACK"/>
    <n v="40039201"/>
    <s v="ORLOF 3"/>
    <s v="Chai c k"/>
    <x v="0"/>
    <n v="2161"/>
    <n v="5999"/>
    <n v="5999"/>
    <n v="1"/>
    <m/>
    <n v="1"/>
    <n v="0"/>
    <n v="202"/>
    <n v="6000"/>
    <s v="YES"/>
    <m/>
    <n v="0"/>
    <s v="45025215911795999YES"/>
    <n v="2648"/>
    <x v="145"/>
    <n v="2.9838306384397401E-2"/>
  </r>
  <r>
    <x v="2639"/>
    <s v="100 BIRR BACK"/>
    <n v="40039201"/>
    <s v="ORLOF 3"/>
    <s v="Chai c k"/>
    <x v="0"/>
    <n v="2162"/>
    <n v="5999"/>
    <n v="5999"/>
    <n v="1"/>
    <m/>
    <n v="1"/>
    <n v="0"/>
    <n v="76"/>
    <n v="6000"/>
    <s v="YES"/>
    <m/>
    <n v="0"/>
    <s v="45025216011595999YES"/>
    <n v="2649"/>
    <x v="145"/>
    <n v="2.6504417402900483E-2"/>
  </r>
  <r>
    <x v="2640"/>
    <s v="100 BIRR BACK"/>
    <n v="40039201"/>
    <s v="ORLOF 3"/>
    <s v="Chai c k"/>
    <x v="0"/>
    <n v="2163"/>
    <n v="6000"/>
    <n v="6000"/>
    <n v="0"/>
    <m/>
    <n v="1"/>
    <n v="0"/>
    <n v="121"/>
    <n v="6000"/>
    <s v="YES"/>
    <m/>
    <n v="0"/>
    <s v="45025216112025999YES"/>
    <n v="2650"/>
    <x v="145"/>
    <n v="3.3672278713118856E-2"/>
  </r>
  <r>
    <x v="2641"/>
    <s v="100 BIRR BACK"/>
    <n v="40039201"/>
    <s v="ORLOF 3"/>
    <s v="Chai c k"/>
    <x v="0"/>
    <n v="2164"/>
    <n v="6000"/>
    <n v="6000"/>
    <n v="0"/>
    <m/>
    <n v="1"/>
    <n v="0"/>
    <n v="114"/>
    <n v="6000"/>
    <s v="YES"/>
    <m/>
    <n v="0"/>
    <s v="4502521621765999YES"/>
    <n v="2651"/>
    <x v="145"/>
    <n v="1.2668778129688281E-2"/>
  </r>
  <r>
    <x v="2642"/>
    <s v="100 BIRR BACK"/>
    <n v="40039201"/>
    <s v="ORLOF 3"/>
    <s v="Chai c k"/>
    <x v="0"/>
    <n v="2165"/>
    <n v="5999"/>
    <n v="5999"/>
    <n v="1"/>
    <m/>
    <n v="0"/>
    <n v="0"/>
    <n v="379"/>
    <n v="6000"/>
    <s v="YES"/>
    <m/>
    <n v="0"/>
    <s v="45025216301216000YES"/>
    <n v="2652"/>
    <x v="145"/>
    <n v="2.0166666666666666E-2"/>
  </r>
  <r>
    <x v="2643"/>
    <s v="100 BIRR BACK"/>
    <n v="40039201"/>
    <s v="ORLOF 3"/>
    <s v="Chai c k"/>
    <x v="0"/>
    <n v="2166"/>
    <n v="6000"/>
    <n v="6000"/>
    <n v="0"/>
    <m/>
    <n v="0"/>
    <n v="0"/>
    <n v="49"/>
    <n v="6000"/>
    <s v="YES"/>
    <m/>
    <n v="0"/>
    <s v="45025216401146000YES"/>
    <n v="2653"/>
    <x v="145"/>
    <n v="1.9E-2"/>
  </r>
  <r>
    <x v="2644"/>
    <s v="100 BIRR BACK"/>
    <n v="40039201"/>
    <s v="ORLOF 3"/>
    <s v="AFFANDI"/>
    <x v="0"/>
    <n v="2167"/>
    <n v="5982"/>
    <n v="5982"/>
    <n v="18"/>
    <m/>
    <n v="1"/>
    <n v="0"/>
    <n v="230"/>
    <n v="6000"/>
    <s v="YES"/>
    <m/>
    <n v="0"/>
    <s v="45025216513795999YES"/>
    <n v="2654"/>
    <x v="145"/>
    <n v="6.3177196199366556E-2"/>
  </r>
  <r>
    <x v="2645"/>
    <s v="100 BIRR BACK"/>
    <n v="40039201"/>
    <s v="ORLOF 3"/>
    <s v="AFFANDI"/>
    <x v="0"/>
    <n v="2168"/>
    <n v="6000"/>
    <n v="6000"/>
    <n v="0"/>
    <m/>
    <n v="0"/>
    <n v="0"/>
    <n v="89"/>
    <n v="6000"/>
    <s v="YES"/>
    <m/>
    <n v="0"/>
    <s v="4502521660496000YES"/>
    <n v="2655"/>
    <x v="145"/>
    <n v="8.1666666666666658E-3"/>
  </r>
  <r>
    <x v="2646"/>
    <s v="100 BIRR BACK"/>
    <n v="40039201"/>
    <s v="ORLOF 3"/>
    <s v="AFFANDI"/>
    <x v="0"/>
    <n v="2169"/>
    <n v="5997"/>
    <n v="5997"/>
    <n v="3"/>
    <m/>
    <n v="18"/>
    <n v="0"/>
    <n v="42"/>
    <n v="6000"/>
    <s v="YES"/>
    <m/>
    <n v="0"/>
    <s v="450262167182305982YES"/>
    <n v="2656"/>
    <x v="146"/>
    <n v="3.8448679371447678E-2"/>
  </r>
  <r>
    <x v="2647"/>
    <s v="100 BIRR BACK"/>
    <n v="40039201"/>
    <s v="ORLOF 3"/>
    <s v="AFFANDI"/>
    <x v="0"/>
    <n v="2170"/>
    <n v="5996"/>
    <n v="5996"/>
    <n v="4"/>
    <m/>
    <n v="0"/>
    <n v="0"/>
    <n v="111"/>
    <n v="6000"/>
    <s v="YES"/>
    <m/>
    <n v="0"/>
    <s v="4502621680896000YES"/>
    <n v="2657"/>
    <x v="146"/>
    <n v="1.4833333333333334E-2"/>
  </r>
  <r>
    <x v="2648"/>
    <s v="100 BIRR BACK"/>
    <n v="40039201"/>
    <s v="ORLOF 3"/>
    <s v="AFFANDI"/>
    <x v="0"/>
    <n v="2171"/>
    <n v="6000"/>
    <n v="6000"/>
    <n v="0"/>
    <m/>
    <n v="3"/>
    <n v="0"/>
    <n v="129"/>
    <n v="6000"/>
    <s v="YES"/>
    <m/>
    <n v="0"/>
    <s v="4502621693425997YES"/>
    <n v="2658"/>
    <x v="146"/>
    <n v="7.0035017508754379E-3"/>
  </r>
  <r>
    <x v="2649"/>
    <s v="100 BIRR BACK"/>
    <n v="40039201"/>
    <s v="ORLOF 3"/>
    <s v="AFFANDI"/>
    <x v="0"/>
    <n v="2172"/>
    <n v="5998"/>
    <n v="5998"/>
    <n v="2"/>
    <m/>
    <n v="4"/>
    <n v="0"/>
    <n v="232"/>
    <n v="6000"/>
    <s v="YES"/>
    <m/>
    <n v="0"/>
    <s v="45026217041115996YES"/>
    <n v="2659"/>
    <x v="146"/>
    <n v="1.8512341561040695E-2"/>
  </r>
  <r>
    <x v="2650"/>
    <s v="100 BIRR BACK"/>
    <n v="40039201"/>
    <s v="ORLOF 3"/>
    <s v="AFFANDI"/>
    <x v="0"/>
    <n v="2173"/>
    <n v="6000"/>
    <n v="6000"/>
    <n v="0"/>
    <m/>
    <n v="0"/>
    <n v="0"/>
    <n v="-1"/>
    <n v="6000"/>
    <s v="YES"/>
    <m/>
    <n v="0"/>
    <s v="45026217101296000YES"/>
    <n v="2660"/>
    <x v="146"/>
    <n v="2.1499999999999998E-2"/>
  </r>
  <r>
    <x v="2651"/>
    <s v="100 BIRR BACK"/>
    <n v="40039201"/>
    <s v="ORLOF 3"/>
    <s v="AFFANDI"/>
    <x v="0"/>
    <n v="2174"/>
    <n v="5996"/>
    <n v="5996"/>
    <n v="4"/>
    <m/>
    <n v="2"/>
    <n v="0"/>
    <n v="213"/>
    <n v="6000"/>
    <s v="YES"/>
    <m/>
    <n v="0"/>
    <s v="45026217222325998YES"/>
    <n v="2661"/>
    <x v="146"/>
    <n v="3.8679559853284431E-2"/>
  </r>
  <r>
    <x v="2652"/>
    <s v="100 BIRR BACK"/>
    <n v="40039201"/>
    <s v="ORLOF 3"/>
    <s v="AFFANDI"/>
    <x v="0"/>
    <n v="2175"/>
    <n v="5996"/>
    <n v="5996"/>
    <n v="4"/>
    <m/>
    <n v="0"/>
    <n v="0"/>
    <n v="86"/>
    <n v="6000"/>
    <s v="YES"/>
    <m/>
    <n v="0"/>
    <s v="4502621730-16000YES"/>
    <n v="2662"/>
    <x v="146"/>
    <s v="-"/>
  </r>
  <r>
    <x v="2653"/>
    <s v="100 BIRR BACK"/>
    <n v="40039201"/>
    <s v="ORLOF 3"/>
    <s v="AFFANDI"/>
    <x v="0"/>
    <n v="2176"/>
    <n v="6000"/>
    <n v="6000"/>
    <n v="0"/>
    <m/>
    <n v="4"/>
    <n v="0"/>
    <n v="78"/>
    <n v="6000"/>
    <s v="YES"/>
    <m/>
    <n v="0"/>
    <s v="45026217442135996YES"/>
    <n v="2663"/>
    <x v="146"/>
    <n v="3.5523682454969979E-2"/>
  </r>
  <r>
    <x v="2654"/>
    <s v="100 BIRR BACK"/>
    <n v="40039201"/>
    <s v="ORLOF 3"/>
    <s v="AFFANDI"/>
    <x v="0"/>
    <n v="2177"/>
    <n v="5985"/>
    <n v="5985"/>
    <n v="15"/>
    <m/>
    <n v="4"/>
    <n v="0"/>
    <n v="97"/>
    <n v="6000"/>
    <s v="YES"/>
    <m/>
    <n v="0"/>
    <s v="4502621754865996YES"/>
    <n v="2664"/>
    <x v="146"/>
    <n v="1.4342895263509006E-2"/>
  </r>
  <r>
    <x v="2655"/>
    <s v="100 BIRR BACK"/>
    <n v="40039201"/>
    <s v="ORLOF 3"/>
    <s v="Chai C K"/>
    <x v="1"/>
    <n v="2178"/>
    <n v="5995"/>
    <n v="5995"/>
    <n v="5"/>
    <m/>
    <n v="0"/>
    <n v="0"/>
    <n v="100"/>
    <n v="6000"/>
    <s v="YES"/>
    <m/>
    <n v="0"/>
    <s v="4502621760786000YES"/>
    <n v="2665"/>
    <x v="146"/>
    <n v="1.2999999999999999E-2"/>
  </r>
  <r>
    <x v="2656"/>
    <s v="100 BIRR BACK"/>
    <n v="40039201"/>
    <s v="ORLOF 3"/>
    <s v="Chai C K"/>
    <x v="1"/>
    <n v="2179"/>
    <n v="5997"/>
    <n v="5997"/>
    <n v="3"/>
    <m/>
    <n v="15"/>
    <n v="0"/>
    <n v="105"/>
    <n v="6000"/>
    <s v="YES"/>
    <m/>
    <n v="0"/>
    <s v="45026217715975985YES"/>
    <n v="2666"/>
    <x v="146"/>
    <n v="1.620718462823726E-2"/>
  </r>
  <r>
    <x v="2657"/>
    <s v="100 BIRR BACK"/>
    <n v="40039201"/>
    <s v="ORLOF 3"/>
    <s v="Chai C K"/>
    <x v="1"/>
    <n v="2180"/>
    <n v="6000"/>
    <n v="6000"/>
    <n v="0"/>
    <m/>
    <n v="5"/>
    <n v="0"/>
    <n v="35"/>
    <n v="6000"/>
    <s v="YES"/>
    <m/>
    <n v="0"/>
    <s v="45026217851005995YES"/>
    <n v="2667"/>
    <x v="146"/>
    <n v="1.6680567139282735E-2"/>
  </r>
  <r>
    <x v="2658"/>
    <s v="100 BIRR BACK"/>
    <n v="40039201"/>
    <s v="ORLOF 3"/>
    <s v="Chai C K"/>
    <x v="1"/>
    <n v="2181"/>
    <n v="6000"/>
    <n v="6000"/>
    <n v="0"/>
    <m/>
    <n v="3"/>
    <n v="0"/>
    <n v="91"/>
    <n v="6000"/>
    <s v="YES"/>
    <m/>
    <n v="0"/>
    <s v="45026217931055997YES"/>
    <n v="2668"/>
    <x v="146"/>
    <n v="1.7508754377188594E-2"/>
  </r>
  <r>
    <x v="2659"/>
    <s v="100 BIRR BACK"/>
    <n v="40039201"/>
    <s v="ORLOF 3"/>
    <s v="Chai C K"/>
    <x v="1"/>
    <n v="2182"/>
    <n v="5999"/>
    <n v="5999"/>
    <n v="1"/>
    <m/>
    <n v="0"/>
    <n v="0"/>
    <n v="71"/>
    <n v="6000"/>
    <s v="YES"/>
    <m/>
    <n v="0"/>
    <s v="4502621800356000YES"/>
    <n v="2669"/>
    <x v="146"/>
    <n v="5.8333333333333336E-3"/>
  </r>
  <r>
    <x v="2660"/>
    <s v="100 BIRR BACK"/>
    <n v="40039201"/>
    <s v="ORLOF 3"/>
    <s v="Chai C K"/>
    <x v="1"/>
    <n v="2183"/>
    <n v="6000"/>
    <n v="6000"/>
    <n v="0"/>
    <m/>
    <n v="0"/>
    <n v="0"/>
    <n v="72"/>
    <n v="6000"/>
    <s v="YES"/>
    <m/>
    <n v="0"/>
    <s v="4502621810916000YES"/>
    <n v="2670"/>
    <x v="146"/>
    <n v="1.5166666666666667E-2"/>
  </r>
  <r>
    <x v="2661"/>
    <s v="100 BIRR BACK"/>
    <n v="40039201"/>
    <s v="ORLOF 3"/>
    <s v="Chai C K"/>
    <x v="1"/>
    <n v="2184"/>
    <n v="5996"/>
    <n v="5996"/>
    <n v="4"/>
    <m/>
    <n v="1"/>
    <n v="0"/>
    <n v="61"/>
    <n v="6000"/>
    <s v="YES"/>
    <m/>
    <n v="0"/>
    <s v="4502621821715999YES"/>
    <n v="2671"/>
    <x v="146"/>
    <n v="1.1835305884314052E-2"/>
  </r>
  <r>
    <x v="2662"/>
    <s v="100 BIRR BACK"/>
    <n v="40039201"/>
    <s v="ORLOF 3"/>
    <s v="Chai C K"/>
    <x v="1"/>
    <n v="2185"/>
    <n v="6000"/>
    <n v="6000"/>
    <n v="0"/>
    <m/>
    <n v="0"/>
    <n v="0"/>
    <n v="84"/>
    <n v="6000"/>
    <s v="YES"/>
    <m/>
    <n v="0"/>
    <s v="4502621830726000YES"/>
    <n v="2672"/>
    <x v="146"/>
    <n v="1.2E-2"/>
  </r>
  <r>
    <x v="2663"/>
    <s v="100 BIRR BACK"/>
    <n v="40039201"/>
    <s v="ORLOF 3"/>
    <s v="Chai C K"/>
    <x v="1"/>
    <n v="2187"/>
    <n v="6000"/>
    <n v="6000"/>
    <n v="0"/>
    <m/>
    <n v="4"/>
    <n v="0"/>
    <n v="55"/>
    <n v="6000"/>
    <s v="YES"/>
    <m/>
    <n v="0"/>
    <s v="4502621844615996YES"/>
    <n v="2673"/>
    <x v="146"/>
    <n v="1.0173448965977319E-2"/>
  </r>
  <r>
    <x v="2664"/>
    <s v="100 BIRR BACK"/>
    <n v="40039201"/>
    <s v="ORLOF 3"/>
    <s v="Chai C K"/>
    <x v="1"/>
    <n v="2188"/>
    <n v="5994"/>
    <n v="5994"/>
    <n v="6"/>
    <m/>
    <n v="0"/>
    <n v="0"/>
    <n v="68"/>
    <n v="6000"/>
    <s v="YES"/>
    <m/>
    <n v="0"/>
    <s v="4502621850846000YES"/>
    <n v="2674"/>
    <x v="146"/>
    <n v="1.4E-2"/>
  </r>
  <r>
    <x v="2665"/>
    <s v="100 BIRR BACK"/>
    <n v="40039201"/>
    <s v="ORLOF 3"/>
    <s v="Chai C K"/>
    <x v="1"/>
    <n v="2189"/>
    <n v="6000"/>
    <n v="6000"/>
    <n v="0"/>
    <m/>
    <n v="0"/>
    <n v="0"/>
    <n v="78"/>
    <n v="6000"/>
    <s v="YES"/>
    <m/>
    <n v="0"/>
    <s v="4502621870556000YES"/>
    <n v="2675"/>
    <x v="146"/>
    <n v="9.1666666666666667E-3"/>
  </r>
  <r>
    <x v="2666"/>
    <s v="100 BIRR BACK"/>
    <n v="40039201"/>
    <s v="ORLOF 3"/>
    <s v="Chai C K"/>
    <x v="1"/>
    <n v="2190"/>
    <n v="6000"/>
    <n v="6000"/>
    <n v="0"/>
    <m/>
    <n v="6"/>
    <n v="0"/>
    <n v="100"/>
    <n v="6000"/>
    <s v="YES"/>
    <m/>
    <n v="0"/>
    <s v="4502621886685994YES"/>
    <n v="2676"/>
    <x v="146"/>
    <n v="1.1344678011344677E-2"/>
  </r>
  <r>
    <x v="2667"/>
    <s v="100 BIRR BACK"/>
    <n v="40039201"/>
    <s v="ORLOF 3"/>
    <s v="AFFANDI"/>
    <x v="0"/>
    <n v="2191"/>
    <n v="6000"/>
    <n v="6000"/>
    <n v="0"/>
    <m/>
    <n v="0"/>
    <n v="0"/>
    <n v="68"/>
    <n v="6000"/>
    <s v="YES"/>
    <m/>
    <n v="0"/>
    <s v="4502621890786000YES"/>
    <n v="2677"/>
    <x v="146"/>
    <n v="1.2999999999999999E-2"/>
  </r>
  <r>
    <x v="2668"/>
    <s v="100 BIRR BACK"/>
    <n v="40039201"/>
    <s v="ORLOF 3"/>
    <s v="AFFANDI"/>
    <x v="0"/>
    <n v="2192"/>
    <n v="6000"/>
    <n v="6000"/>
    <n v="0"/>
    <m/>
    <n v="0"/>
    <n v="0"/>
    <n v="109"/>
    <n v="6000"/>
    <s v="YES"/>
    <m/>
    <n v="0"/>
    <s v="45026219001006000YES"/>
    <n v="2678"/>
    <x v="146"/>
    <n v="1.6666666666666666E-2"/>
  </r>
  <r>
    <x v="2669"/>
    <s v="100 BIRR BACK"/>
    <n v="40039201"/>
    <s v="ORLOF 3"/>
    <s v="AFFANDI"/>
    <x v="0"/>
    <n v="2193"/>
    <n v="5997"/>
    <n v="5997"/>
    <n v="3"/>
    <m/>
    <n v="0"/>
    <n v="0"/>
    <n v="99"/>
    <n v="6000"/>
    <s v="YES"/>
    <m/>
    <n v="0"/>
    <s v="4502721910686000YES"/>
    <n v="2679"/>
    <x v="147"/>
    <n v="1.1333333333333334E-2"/>
  </r>
  <r>
    <x v="2670"/>
    <s v="100 BIRR BACK"/>
    <n v="40039201"/>
    <s v="ORLOF 3"/>
    <s v="AFFANDI"/>
    <x v="0"/>
    <n v="2149"/>
    <n v="5998"/>
    <n v="5998"/>
    <n v="2"/>
    <m/>
    <n v="0"/>
    <n v="0"/>
    <n v="104"/>
    <n v="6000"/>
    <s v="YES"/>
    <m/>
    <n v="0"/>
    <s v="45027219201096000YES"/>
    <n v="2680"/>
    <x v="147"/>
    <n v="1.8166666666666668E-2"/>
  </r>
  <r>
    <x v="2671"/>
    <s v="100 BIRR BACK"/>
    <n v="40039201"/>
    <s v="ORLOF 3"/>
    <s v="AFFANDI"/>
    <x v="0"/>
    <n v="2195"/>
    <n v="6000"/>
    <n v="6000"/>
    <n v="0"/>
    <m/>
    <n v="3"/>
    <n v="0"/>
    <n v="48"/>
    <n v="6000"/>
    <s v="YES"/>
    <m/>
    <n v="0"/>
    <s v="4502721933995997YES"/>
    <n v="2681"/>
    <x v="147"/>
    <n v="1.6508254127063533E-2"/>
  </r>
  <r>
    <x v="2672"/>
    <s v="100 BIRR BACK"/>
    <n v="40039201"/>
    <s v="ORLOF 3"/>
    <s v="AFFANDI"/>
    <x v="0"/>
    <n v="2196"/>
    <n v="5999"/>
    <n v="5999"/>
    <n v="1"/>
    <m/>
    <n v="2"/>
    <n v="0"/>
    <n v="47"/>
    <n v="6000"/>
    <s v="YES"/>
    <m/>
    <n v="0"/>
    <s v="45027214921045998YES"/>
    <n v="2682"/>
    <x v="147"/>
    <n v="1.7339113037679228E-2"/>
  </r>
  <r>
    <x v="2673"/>
    <s v="100 BIRR BACK"/>
    <n v="40039201"/>
    <s v="ORLOF 3"/>
    <s v="AFFANDI"/>
    <x v="0"/>
    <n v="2197"/>
    <n v="6000"/>
    <n v="6000"/>
    <n v="0"/>
    <m/>
    <n v="0"/>
    <n v="0"/>
    <n v="0"/>
    <n v="6000"/>
    <s v="YES"/>
    <m/>
    <n v="0"/>
    <s v="4502721950486000YES"/>
    <n v="2683"/>
    <x v="147"/>
    <n v="8.0000000000000002E-3"/>
  </r>
  <r>
    <x v="2674"/>
    <s v="100 BIRR BACK"/>
    <n v="40039201"/>
    <s v="ORLOF 3"/>
    <s v="AFFANDI"/>
    <x v="0"/>
    <n v="2197"/>
    <n v="6000"/>
    <n v="6000"/>
    <n v="0"/>
    <m/>
    <n v="1"/>
    <n v="0"/>
    <n v="69"/>
    <n v="6000"/>
    <s v="YES"/>
    <m/>
    <n v="0"/>
    <s v="4502721961475999YES"/>
    <n v="2684"/>
    <x v="147"/>
    <n v="7.8346391065177521E-3"/>
  </r>
  <r>
    <x v="2675"/>
    <s v="100 BIRR BACK"/>
    <n v="40039201"/>
    <s v="ORLOF 3"/>
    <s v="AFFANDI"/>
    <x v="0"/>
    <n v="2198"/>
    <n v="5999"/>
    <n v="5999"/>
    <n v="1"/>
    <m/>
    <n v="0"/>
    <n v="0"/>
    <n v="85"/>
    <n v="6000"/>
    <s v="YES"/>
    <m/>
    <n v="0"/>
    <s v="450272197006000YES"/>
    <n v="2685"/>
    <x v="147"/>
    <n v="0"/>
  </r>
  <r>
    <x v="2676"/>
    <s v="100 BIRR BACK"/>
    <n v="40039201"/>
    <s v="ORLOF 3"/>
    <s v="AFFANDI"/>
    <x v="0"/>
    <n v="2199"/>
    <n v="6000"/>
    <n v="6000"/>
    <n v="0"/>
    <m/>
    <n v="0"/>
    <n v="0"/>
    <n v="65"/>
    <n v="6000"/>
    <s v="YES"/>
    <m/>
    <n v="0"/>
    <s v="4502721970696000YES"/>
    <n v="2686"/>
    <x v="147"/>
    <n v="1.15E-2"/>
  </r>
  <r>
    <x v="2677"/>
    <s v="100 BIRR BACK"/>
    <n v="40039201"/>
    <s v="ORLOF 3"/>
    <s v="AFFANDI"/>
    <x v="0"/>
    <n v="2200"/>
    <n v="6000"/>
    <n v="6000"/>
    <n v="0"/>
    <m/>
    <n v="1"/>
    <n v="0"/>
    <n v="46"/>
    <n v="6000"/>
    <s v="YES"/>
    <m/>
    <n v="0"/>
    <s v="4502721981855999YES"/>
    <n v="2687"/>
    <x v="147"/>
    <n v="1.4169028171361894E-2"/>
  </r>
  <r>
    <x v="2678"/>
    <s v="100 BIRR BACK"/>
    <n v="40039201"/>
    <s v="ORLOF 3"/>
    <s v="AFFANDI"/>
    <x v="0"/>
    <n v="2201"/>
    <n v="5999"/>
    <n v="5999"/>
    <n v="1"/>
    <m/>
    <n v="0"/>
    <n v="0"/>
    <n v="65"/>
    <n v="6000"/>
    <s v="YES"/>
    <m/>
    <n v="0"/>
    <s v="4502721990656000YES"/>
    <n v="2688"/>
    <x v="147"/>
    <n v="1.0833333333333334E-2"/>
  </r>
  <r>
    <x v="2679"/>
    <s v="100 BIRR BACK"/>
    <n v="40039201"/>
    <s v="ORLOF 3"/>
    <s v="AFFANDI"/>
    <x v="0"/>
    <n v="2202"/>
    <n v="5996"/>
    <n v="5996"/>
    <n v="4"/>
    <m/>
    <n v="0"/>
    <n v="0"/>
    <n v="34"/>
    <n v="6000"/>
    <s v="YES"/>
    <m/>
    <n v="0"/>
    <s v="4502722000466000YES"/>
    <n v="2689"/>
    <x v="147"/>
    <n v="7.6666666666666662E-3"/>
  </r>
  <r>
    <x v="2680"/>
    <s v="100 BIRR BACK"/>
    <n v="40039201"/>
    <s v="ORLOF 3"/>
    <s v="AFFANDI"/>
    <x v="0"/>
    <n v="2203"/>
    <n v="6000"/>
    <n v="6000"/>
    <n v="0"/>
    <m/>
    <n v="1"/>
    <n v="0"/>
    <n v="56"/>
    <n v="6000"/>
    <s v="YES"/>
    <m/>
    <n v="0"/>
    <s v="4502722011655999YES"/>
    <n v="2690"/>
    <x v="147"/>
    <n v="1.0835139189864977E-2"/>
  </r>
  <r>
    <x v="2681"/>
    <s v="100 BIRR BACK"/>
    <n v="40039201"/>
    <s v="ORLOF 3"/>
    <s v="AFFANDI"/>
    <x v="0"/>
    <n v="2204"/>
    <n v="6000"/>
    <n v="6000"/>
    <n v="0"/>
    <m/>
    <n v="4"/>
    <n v="0"/>
    <n v="40"/>
    <n v="6000"/>
    <s v="YES"/>
    <m/>
    <n v="0"/>
    <s v="4502722024345996YES"/>
    <n v="2691"/>
    <x v="147"/>
    <n v="5.6704469646430954E-3"/>
  </r>
  <r>
    <x v="2682"/>
    <s v="100 BIRR BACK"/>
    <n v="40039201"/>
    <s v="ORLOF 3"/>
    <s v="Chai C K"/>
    <x v="1"/>
    <n v="2205"/>
    <n v="6000"/>
    <n v="6000"/>
    <n v="0"/>
    <m/>
    <n v="0"/>
    <n v="0"/>
    <n v="60"/>
    <n v="6000"/>
    <s v="YES"/>
    <m/>
    <n v="0"/>
    <s v="4502722030566000YES"/>
    <n v="2692"/>
    <x v="147"/>
    <n v="9.3333333333333341E-3"/>
  </r>
  <r>
    <x v="2683"/>
    <s v="100 BIRR BACK"/>
    <n v="40039201"/>
    <s v="ORLOF 3"/>
    <s v="Chai C K"/>
    <x v="1"/>
    <n v="2206"/>
    <n v="5992"/>
    <n v="5992"/>
    <n v="8"/>
    <m/>
    <n v="0"/>
    <n v="0"/>
    <n v="50"/>
    <n v="6000"/>
    <s v="YES"/>
    <m/>
    <n v="0"/>
    <s v="4502722040406000YES"/>
    <n v="2693"/>
    <x v="147"/>
    <n v="6.6666666666666671E-3"/>
  </r>
  <r>
    <x v="2684"/>
    <s v="100 BIRR BACK"/>
    <n v="40039201"/>
    <s v="ORLOF 3"/>
    <s v="Chai C K"/>
    <x v="1"/>
    <n v="2207"/>
    <n v="5997"/>
    <n v="5997"/>
    <n v="3"/>
    <m/>
    <n v="0"/>
    <n v="0"/>
    <n v="49"/>
    <n v="6000"/>
    <s v="YES"/>
    <m/>
    <n v="0"/>
    <s v="4502722050606000YES"/>
    <n v="2694"/>
    <x v="147"/>
    <n v="0.01"/>
  </r>
  <r>
    <x v="2685"/>
    <s v="100 BIRR BACK"/>
    <n v="40039201"/>
    <s v="ORLOF 3"/>
    <s v="Chai C K"/>
    <x v="1"/>
    <n v="2208"/>
    <n v="5999"/>
    <n v="5999"/>
    <n v="1"/>
    <m/>
    <n v="8"/>
    <n v="0"/>
    <n v="47"/>
    <n v="6000"/>
    <s v="YES"/>
    <m/>
    <n v="0"/>
    <s v="4502722068505992YES"/>
    <n v="2695"/>
    <x v="147"/>
    <n v="8.3444592790387177E-3"/>
  </r>
  <r>
    <x v="2686"/>
    <s v="100 BIRR BACK"/>
    <n v="40039201"/>
    <s v="ORLOF 3"/>
    <s v="Chai C K"/>
    <x v="1"/>
    <n v="2209"/>
    <n v="5998"/>
    <n v="5998"/>
    <n v="2"/>
    <m/>
    <n v="3"/>
    <n v="0"/>
    <n v="62"/>
    <n v="6000"/>
    <s v="YES"/>
    <m/>
    <n v="0"/>
    <s v="4502722073495997YES"/>
    <n v="2696"/>
    <x v="147"/>
    <n v="8.170752042688011E-3"/>
  </r>
  <r>
    <x v="2687"/>
    <s v="100 BIRR BACK"/>
    <n v="40039201"/>
    <s v="ORLOF 3"/>
    <s v="Chai C K"/>
    <x v="1"/>
    <n v="2210"/>
    <n v="5998"/>
    <n v="5998"/>
    <n v="2"/>
    <m/>
    <n v="1"/>
    <n v="0"/>
    <n v="52"/>
    <n v="6000"/>
    <s v="YES"/>
    <m/>
    <n v="0"/>
    <s v="4502722081475999YES"/>
    <n v="2697"/>
    <x v="147"/>
    <n v="7.8346391065177521E-3"/>
  </r>
  <r>
    <x v="2688"/>
    <s v="100 BIRR BACK"/>
    <n v="40039201"/>
    <s v="ORLOF 3"/>
    <s v="Chai C K"/>
    <x v="1"/>
    <n v="2211"/>
    <n v="6000"/>
    <n v="6000"/>
    <n v="0"/>
    <m/>
    <n v="2"/>
    <n v="0"/>
    <n v="45"/>
    <n v="6000"/>
    <s v="YES"/>
    <m/>
    <n v="0"/>
    <s v="4502722092625998YES"/>
    <n v="2698"/>
    <x v="147"/>
    <n v="1.0336778926308769E-2"/>
  </r>
  <r>
    <x v="2689"/>
    <s v="100 BIRR BACK"/>
    <n v="40039201"/>
    <s v="ORLOF 3"/>
    <s v="Chai C K"/>
    <x v="1"/>
    <n v="2212"/>
    <n v="5997"/>
    <n v="5997"/>
    <n v="3"/>
    <m/>
    <n v="2"/>
    <n v="0"/>
    <n v="37"/>
    <n v="6000"/>
    <s v="YES"/>
    <m/>
    <n v="0"/>
    <s v="4502722102525998YES"/>
    <n v="2699"/>
    <x v="147"/>
    <n v="8.6695565188396138E-3"/>
  </r>
  <r>
    <x v="2690"/>
    <s v="100 BIRR BACK"/>
    <n v="40039201"/>
    <s v="ORLOF 3"/>
    <s v="Chai C K"/>
    <x v="1"/>
    <n v="2213"/>
    <n v="5995"/>
    <n v="5995"/>
    <n v="5"/>
    <m/>
    <n v="0"/>
    <n v="0"/>
    <n v="50"/>
    <n v="6000"/>
    <s v="YES"/>
    <m/>
    <n v="0"/>
    <s v="4502722110456000YES"/>
    <n v="2700"/>
    <x v="147"/>
    <n v="7.4999999999999997E-3"/>
  </r>
  <r>
    <x v="2691"/>
    <s v="100 BIRR BACK"/>
    <n v="40039201"/>
    <s v="ORLOF 3"/>
    <s v="Chai C K"/>
    <x v="1"/>
    <n v="2214"/>
    <n v="5997"/>
    <n v="5997"/>
    <n v="3"/>
    <m/>
    <n v="3"/>
    <n v="0"/>
    <n v="98"/>
    <n v="6000"/>
    <s v="YES"/>
    <m/>
    <n v="0"/>
    <s v="4502722123375997YES"/>
    <n v="2701"/>
    <x v="147"/>
    <n v="6.1697515424378856E-3"/>
  </r>
  <r>
    <x v="2692"/>
    <s v="100 BIRR BACK"/>
    <n v="40039201"/>
    <s v="ORLOF 3"/>
    <s v="Chai C K"/>
    <x v="1"/>
    <n v="2215"/>
    <n v="5998"/>
    <n v="5998"/>
    <n v="2"/>
    <m/>
    <n v="5"/>
    <n v="0"/>
    <n v="145"/>
    <n v="6000"/>
    <s v="YES"/>
    <m/>
    <n v="0"/>
    <s v="4502722135505995YES"/>
    <n v="2702"/>
    <x v="147"/>
    <n v="8.3402835696413675E-3"/>
  </r>
  <r>
    <x v="2693"/>
    <s v="100 BIRR BACK"/>
    <n v="40039201"/>
    <s v="ORLOF 3"/>
    <s v="Chai C K"/>
    <x v="1"/>
    <n v="2216"/>
    <n v="5996"/>
    <n v="5996"/>
    <n v="4"/>
    <m/>
    <n v="3"/>
    <n v="0"/>
    <n v="69"/>
    <n v="6000"/>
    <s v="YES"/>
    <m/>
    <n v="0"/>
    <s v="4502722143985997YES"/>
    <n v="2703"/>
    <x v="147"/>
    <n v="1.6341504085376022E-2"/>
  </r>
  <r>
    <x v="2694"/>
    <s v="100 BIRR BACK"/>
    <n v="40039201"/>
    <s v="ORLOF 3"/>
    <s v="Chai C K"/>
    <x v="1"/>
    <n v="2217"/>
    <n v="5993"/>
    <n v="5993"/>
    <n v="7"/>
    <m/>
    <n v="2"/>
    <n v="0"/>
    <n v="93"/>
    <n v="6000"/>
    <s v="YES"/>
    <m/>
    <n v="0"/>
    <s v="45027221521455998YES"/>
    <n v="2704"/>
    <x v="147"/>
    <n v="2.4174724908302768E-2"/>
  </r>
  <r>
    <x v="2695"/>
    <s v="100 BIRR BACK"/>
    <n v="40039201"/>
    <s v="ORLOF 3"/>
    <s v="AFFANDI"/>
    <x v="0"/>
    <n v="2218"/>
    <n v="5991"/>
    <n v="5991"/>
    <n v="9"/>
    <m/>
    <n v="4"/>
    <n v="0"/>
    <n v="109"/>
    <n v="6000"/>
    <s v="YES"/>
    <m/>
    <n v="0"/>
    <s v="4502722164695996YES"/>
    <n v="2705"/>
    <x v="147"/>
    <n v="1.1507671781187459E-2"/>
  </r>
  <r>
    <x v="2696"/>
    <s v="100 BIRR BACK"/>
    <n v="40039201"/>
    <s v="ORLOF 3"/>
    <s v="AFFANDI"/>
    <x v="0"/>
    <n v="2219"/>
    <n v="5996"/>
    <n v="5996"/>
    <n v="4"/>
    <m/>
    <n v="7"/>
    <n v="0"/>
    <n v="117"/>
    <n v="6000"/>
    <s v="YES"/>
    <m/>
    <n v="0"/>
    <s v="4502722177935993YES"/>
    <n v="2706"/>
    <x v="147"/>
    <n v="1.5518104455197732E-2"/>
  </r>
  <r>
    <x v="2697"/>
    <s v="100 BIRR BACK"/>
    <n v="40039201"/>
    <s v="ORLOF 3"/>
    <s v="AFFANDI"/>
    <x v="0"/>
    <n v="2220"/>
    <n v="5999"/>
    <n v="5999"/>
    <n v="1"/>
    <m/>
    <n v="9"/>
    <n v="0"/>
    <n v="105"/>
    <n v="6000"/>
    <s v="YES"/>
    <m/>
    <n v="0"/>
    <s v="45028221891095991YES"/>
    <n v="2707"/>
    <x v="148"/>
    <n v="1.8193957603071274E-2"/>
  </r>
  <r>
    <x v="2698"/>
    <s v="100 BIRR BACK"/>
    <n v="40039201"/>
    <s v="ORLOF 3"/>
    <s v="AFFANDI"/>
    <x v="0"/>
    <n v="2221"/>
    <n v="5998"/>
    <n v="5998"/>
    <n v="2"/>
    <m/>
    <n v="4"/>
    <n v="0"/>
    <n v="111"/>
    <n v="6000"/>
    <s v="YES"/>
    <m/>
    <n v="0"/>
    <s v="45028221941175996YES"/>
    <n v="2708"/>
    <x v="148"/>
    <n v="1.95130086724483E-2"/>
  </r>
  <r>
    <x v="2699"/>
    <s v="100 BIRR BACK"/>
    <n v="40039201"/>
    <s v="ORLOF 3"/>
    <s v="AFFANDI"/>
    <x v="0"/>
    <n v="2351"/>
    <n v="5995"/>
    <n v="5995"/>
    <n v="5"/>
    <m/>
    <n v="1"/>
    <n v="0"/>
    <n v="160"/>
    <n v="6000"/>
    <s v="YES"/>
    <m/>
    <n v="0"/>
    <s v="45028222011055999YES"/>
    <n v="2709"/>
    <x v="148"/>
    <n v="1.7502917152858809E-2"/>
  </r>
  <r>
    <x v="2700"/>
    <s v="100 BIRR BACK"/>
    <n v="40039201"/>
    <s v="ORLOF 3"/>
    <s v="AFFANDI"/>
    <x v="0"/>
    <n v="2352"/>
    <n v="5997"/>
    <n v="5997"/>
    <n v="3"/>
    <m/>
    <n v="2"/>
    <n v="0"/>
    <n v="126"/>
    <n v="6000"/>
    <s v="YES"/>
    <m/>
    <n v="0"/>
    <s v="45028222121115998YES"/>
    <n v="2710"/>
    <x v="148"/>
    <n v="1.8506168722907636E-2"/>
  </r>
  <r>
    <x v="2701"/>
    <s v="100 BIRR BACK"/>
    <n v="40039201"/>
    <s v="ORLOF 3"/>
    <s v="AFFANDI"/>
    <x v="0"/>
    <n v="2353"/>
    <n v="6000"/>
    <n v="6000"/>
    <n v="0"/>
    <m/>
    <n v="5"/>
    <n v="0"/>
    <n v="138"/>
    <n v="6000"/>
    <s v="YES"/>
    <m/>
    <n v="0"/>
    <s v="45028235151605995YES"/>
    <n v="2711"/>
    <x v="148"/>
    <n v="2.6688907422852376E-2"/>
  </r>
  <r>
    <x v="2702"/>
    <s v="100 BIRR BACK"/>
    <n v="40039201"/>
    <s v="ORLOF 3"/>
    <s v="AFFANDI"/>
    <x v="0"/>
    <n v="2354"/>
    <n v="5998"/>
    <n v="5998"/>
    <n v="2"/>
    <m/>
    <n v="3"/>
    <n v="0"/>
    <n v="179"/>
    <n v="6000"/>
    <s v="YES"/>
    <m/>
    <n v="0"/>
    <s v="45028235231265997YES"/>
    <n v="2712"/>
    <x v="148"/>
    <n v="2.1010505252626314E-2"/>
  </r>
  <r>
    <x v="2703"/>
    <s v="100 BIRR BACK"/>
    <n v="40039201"/>
    <s v="ORLOF 3"/>
    <s v="AFFANDI"/>
    <x v="0"/>
    <n v="2355"/>
    <n v="5999"/>
    <n v="5999"/>
    <n v="1"/>
    <m/>
    <n v="0"/>
    <n v="0"/>
    <n v="123"/>
    <n v="6000"/>
    <s v="YES"/>
    <m/>
    <n v="0"/>
    <s v="45028235301386000YES"/>
    <n v="2713"/>
    <x v="148"/>
    <n v="2.3E-2"/>
  </r>
  <r>
    <x v="2704"/>
    <s v="100 BIRR BACK"/>
    <n v="40039201"/>
    <s v="ORLOF 3"/>
    <s v="AFFANDI"/>
    <x v="0"/>
    <n v="2366"/>
    <n v="5999"/>
    <n v="5999"/>
    <n v="1"/>
    <m/>
    <n v="2"/>
    <n v="0"/>
    <n v="162"/>
    <n v="6000"/>
    <s v="YES"/>
    <m/>
    <n v="0"/>
    <s v="45028235421795998YES"/>
    <n v="2714"/>
    <x v="148"/>
    <n v="2.9843281093697899E-2"/>
  </r>
  <r>
    <x v="2705"/>
    <s v="100 BIRR BACK"/>
    <n v="40039201"/>
    <s v="ORLOF 3"/>
    <s v="AFFANDI"/>
    <x v="0"/>
    <n v="2357"/>
    <n v="6000"/>
    <n v="6000"/>
    <n v="0"/>
    <m/>
    <n v="1"/>
    <n v="0"/>
    <n v="131"/>
    <n v="6000"/>
    <s v="YES"/>
    <m/>
    <n v="0"/>
    <s v="45028235511235999YES"/>
    <n v="2715"/>
    <x v="148"/>
    <n v="2.0503417236206033E-2"/>
  </r>
  <r>
    <x v="2706"/>
    <s v="100 BIRR BACK"/>
    <n v="40039201"/>
    <s v="ORLOF 3"/>
    <s v="AFFANDI"/>
    <x v="0"/>
    <n v="2358"/>
    <n v="6000"/>
    <n v="6000"/>
    <n v="0"/>
    <m/>
    <n v="1"/>
    <n v="0"/>
    <n v="101"/>
    <n v="6000"/>
    <s v="YES"/>
    <m/>
    <n v="0"/>
    <s v="45028236611625999YES"/>
    <n v="2716"/>
    <x v="148"/>
    <n v="2.7004500750125022E-2"/>
  </r>
  <r>
    <x v="2707"/>
    <s v="100 BIRR BACK"/>
    <n v="40039201"/>
    <s v="ORLOF 3"/>
    <s v="AFFANDI"/>
    <x v="0"/>
    <n v="2359"/>
    <n v="5998"/>
    <n v="5998"/>
    <n v="2"/>
    <m/>
    <n v="0"/>
    <n v="0"/>
    <n v="120"/>
    <n v="6000"/>
    <s v="YES"/>
    <m/>
    <n v="0"/>
    <s v="45028235701316000YES"/>
    <n v="2717"/>
    <x v="148"/>
    <n v="2.1833333333333333E-2"/>
  </r>
  <r>
    <x v="2708"/>
    <s v="100 BIRR BACK"/>
    <n v="40039201"/>
    <s v="ORLOF 3"/>
    <s v="AFFANDI"/>
    <x v="0"/>
    <n v="2360"/>
    <n v="5987"/>
    <n v="5987"/>
    <n v="13"/>
    <m/>
    <n v="0"/>
    <n v="0"/>
    <n v="103"/>
    <n v="6000"/>
    <s v="YES"/>
    <m/>
    <n v="0"/>
    <s v="45028235801016000YES"/>
    <n v="2718"/>
    <x v="148"/>
    <n v="1.6833333333333332E-2"/>
  </r>
  <r>
    <x v="2709"/>
    <s v="100 BIRR BACK"/>
    <n v="40039201"/>
    <s v="ORLOF 3"/>
    <s v="CHAI"/>
    <x v="1"/>
    <n v="2361"/>
    <n v="5999"/>
    <n v="5999"/>
    <n v="1"/>
    <m/>
    <n v="2"/>
    <n v="0"/>
    <n v="110"/>
    <n v="6000"/>
    <s v="YES"/>
    <m/>
    <n v="0"/>
    <s v="45028235921205998YES"/>
    <n v="2719"/>
    <x v="148"/>
    <n v="2.0006668889629875E-2"/>
  </r>
  <r>
    <x v="2710"/>
    <s v="100 BIRR BACK"/>
    <n v="40039201"/>
    <s v="ORLOF 3"/>
    <s v="CHAI"/>
    <x v="1"/>
    <n v="2362"/>
    <n v="6000"/>
    <n v="6000"/>
    <n v="0"/>
    <m/>
    <n v="13"/>
    <n v="0"/>
    <n v="175"/>
    <n v="6000"/>
    <s v="YES"/>
    <m/>
    <n v="0"/>
    <s v="450282360131035987YES"/>
    <n v="2720"/>
    <x v="148"/>
    <n v="1.7203941874060463E-2"/>
  </r>
  <r>
    <x v="2711"/>
    <s v="100 BIRR BACK"/>
    <n v="40039201"/>
    <s v="ORLOF 3"/>
    <s v="CHAI"/>
    <x v="1"/>
    <n v="2363"/>
    <n v="5813"/>
    <n v="5813"/>
    <n v="187"/>
    <m/>
    <n v="1"/>
    <n v="0"/>
    <n v="245"/>
    <n v="6000"/>
    <s v="YES"/>
    <m/>
    <n v="0"/>
    <s v="45028236111105999YES"/>
    <n v="2721"/>
    <x v="148"/>
    <n v="1.8336389398233038E-2"/>
  </r>
  <r>
    <x v="2712"/>
    <s v="100 BIRR BACK"/>
    <n v="40039201"/>
    <s v="ORLOF 3"/>
    <s v="CHAI"/>
    <x v="1"/>
    <n v="2364"/>
    <n v="5996"/>
    <n v="5996"/>
    <n v="2"/>
    <m/>
    <n v="0"/>
    <n v="0"/>
    <n v="158"/>
    <n v="6000"/>
    <s v="NO"/>
    <s v="not equal 6000"/>
    <n v="0"/>
    <s v="45028236201756000YES"/>
    <n v="2722"/>
    <x v="148"/>
    <n v="2.9166666666666667E-2"/>
  </r>
  <r>
    <x v="2713"/>
    <s v="100 BIRR BACK"/>
    <n v="40039201"/>
    <s v="ORLOF 3"/>
    <s v="CHAI"/>
    <x v="1"/>
    <n v="2365"/>
    <n v="5997"/>
    <n v="5997"/>
    <n v="3"/>
    <m/>
    <n v="187"/>
    <n v="0"/>
    <n v="146"/>
    <n v="6000"/>
    <s v="YES"/>
    <m/>
    <n v="0"/>
    <s v="4502823631872455813YES"/>
    <n v="2723"/>
    <x v="148"/>
    <n v="4.2146912093583351E-2"/>
  </r>
  <r>
    <x v="2714"/>
    <s v="100 BIRR BACK"/>
    <n v="40039201"/>
    <s v="ORLOF 3"/>
    <s v="CHAI"/>
    <x v="1"/>
    <n v="2366"/>
    <n v="5967"/>
    <n v="5967"/>
    <n v="33"/>
    <m/>
    <n v="2"/>
    <n v="0"/>
    <n v="211"/>
    <n v="5998"/>
    <s v="YES"/>
    <m/>
    <n v="-2"/>
    <s v="45028236421585996NO"/>
    <n v="2724"/>
    <x v="148"/>
    <n v="2.6350900600400268E-2"/>
  </r>
  <r>
    <x v="2715"/>
    <s v="100 BIRR BACK"/>
    <n v="40039201"/>
    <s v="ORLOF 3"/>
    <s v="CHAI"/>
    <x v="1"/>
    <n v="2367"/>
    <n v="5997"/>
    <n v="5997"/>
    <n v="3"/>
    <m/>
    <n v="3"/>
    <n v="0"/>
    <n v="190"/>
    <n v="6000"/>
    <s v="YES"/>
    <m/>
    <n v="0"/>
    <s v="45028236531465997YES"/>
    <n v="2725"/>
    <x v="148"/>
    <n v="2.434550608637652E-2"/>
  </r>
  <r>
    <x v="2716"/>
    <s v="100 BIRR BACK"/>
    <n v="40039201"/>
    <s v="ORLOF 3"/>
    <s v="CHAI"/>
    <x v="1"/>
    <n v="2368"/>
    <n v="5991"/>
    <n v="5991"/>
    <n v="9"/>
    <m/>
    <n v="33"/>
    <n v="0"/>
    <n v="115"/>
    <n v="6000"/>
    <s v="YES"/>
    <m/>
    <n v="0"/>
    <s v="450282366332115967YES"/>
    <n v="2726"/>
    <x v="148"/>
    <n v="3.5361153008211833E-2"/>
  </r>
  <r>
    <x v="2717"/>
    <s v="100 BIRR BACK"/>
    <n v="40039201"/>
    <s v="ORLOF 3"/>
    <s v="CHAI"/>
    <x v="1"/>
    <n v="2369"/>
    <n v="5997"/>
    <n v="5997"/>
    <n v="3"/>
    <m/>
    <n v="3"/>
    <n v="0"/>
    <n v="150"/>
    <n v="6000"/>
    <s v="YES"/>
    <m/>
    <n v="0"/>
    <s v="45028236731905997YES"/>
    <n v="2727"/>
    <x v="148"/>
    <n v="3.1682507920626983E-2"/>
  </r>
  <r>
    <x v="2718"/>
    <s v="100 BIRR BACK"/>
    <n v="40039201"/>
    <s v="ORLOF 3"/>
    <s v="CHAI"/>
    <x v="1"/>
    <n v="2370"/>
    <n v="5998"/>
    <n v="5998"/>
    <n v="2"/>
    <m/>
    <n v="9"/>
    <n v="0"/>
    <n v="98"/>
    <n v="6000"/>
    <s v="YES"/>
    <m/>
    <n v="0"/>
    <s v="45028236891155991YES"/>
    <n v="2728"/>
    <x v="148"/>
    <n v="1.9195459856451345E-2"/>
  </r>
  <r>
    <x v="2719"/>
    <s v="100 BIRR BACK"/>
    <n v="40039201"/>
    <s v="ORLOF 3"/>
    <s v="CHAI"/>
    <x v="1"/>
    <n v="2371"/>
    <n v="5997"/>
    <n v="5997"/>
    <n v="3"/>
    <m/>
    <n v="3"/>
    <n v="0"/>
    <n v="115"/>
    <n v="6000"/>
    <s v="YES"/>
    <m/>
    <n v="0"/>
    <s v="45028236931505997YES"/>
    <n v="2729"/>
    <x v="148"/>
    <n v="2.5012506253126562E-2"/>
  </r>
  <r>
    <x v="2720"/>
    <s v="100 BIRR BACK"/>
    <n v="40039201"/>
    <s v="ORLOF 3"/>
    <s v="CHAI"/>
    <x v="1"/>
    <n v="2372"/>
    <n v="5994"/>
    <n v="5994"/>
    <n v="6"/>
    <m/>
    <n v="2"/>
    <n v="0"/>
    <n v="237"/>
    <n v="6000"/>
    <s v="YES"/>
    <m/>
    <n v="0"/>
    <s v="4502823702985998YES"/>
    <n v="2730"/>
    <x v="148"/>
    <n v="1.6338779593197732E-2"/>
  </r>
  <r>
    <x v="2721"/>
    <s v="100 BIRR BACK"/>
    <n v="40039201"/>
    <s v="ORLOF 3"/>
    <s v="AFFANDI"/>
    <x v="0"/>
    <n v="2373"/>
    <n v="5996"/>
    <n v="5996"/>
    <n v="4"/>
    <m/>
    <n v="3"/>
    <n v="0"/>
    <n v="131"/>
    <n v="6000"/>
    <s v="YES"/>
    <m/>
    <n v="0"/>
    <s v="45028237131155997YES"/>
    <n v="2731"/>
    <x v="148"/>
    <n v="1.9176254794063697E-2"/>
  </r>
  <r>
    <x v="2722"/>
    <s v="100 BIRR BACK"/>
    <n v="40039201"/>
    <s v="ORLOF 3"/>
    <s v="AFFANDI"/>
    <x v="0"/>
    <n v="2374"/>
    <n v="5990"/>
    <n v="5990"/>
    <n v="10"/>
    <m/>
    <n v="6"/>
    <n v="0"/>
    <n v="141"/>
    <n v="6000"/>
    <s v="YES"/>
    <m/>
    <n v="0"/>
    <s v="45028237262375994YES"/>
    <n v="2732"/>
    <x v="148"/>
    <n v="3.9539539539539537E-2"/>
  </r>
  <r>
    <x v="2723"/>
    <s v="100 BIRR BACK"/>
    <n v="40039201"/>
    <s v="ORLOF 3"/>
    <s v="AFFANDI"/>
    <x v="0"/>
    <n v="2375"/>
    <n v="5997"/>
    <n v="5997"/>
    <n v="3"/>
    <m/>
    <n v="4"/>
    <n v="0"/>
    <n v="319"/>
    <n v="6000"/>
    <s v="YES"/>
    <m/>
    <n v="0"/>
    <s v="45029237341315996YES"/>
    <n v="2733"/>
    <x v="149"/>
    <n v="2.1847898599066044E-2"/>
  </r>
  <r>
    <x v="2724"/>
    <s v="100 BIRR BACK"/>
    <n v="40039201"/>
    <s v="ORLOF 3"/>
    <s v="AFFANDI"/>
    <x v="0"/>
    <n v="2376"/>
    <n v="5998"/>
    <n v="5998"/>
    <n v="2"/>
    <m/>
    <n v="10"/>
    <n v="0"/>
    <n v="250"/>
    <n v="6000"/>
    <s v="YES"/>
    <m/>
    <n v="0"/>
    <s v="450292374101415990YES"/>
    <n v="2734"/>
    <x v="149"/>
    <n v="2.3539232053422371E-2"/>
  </r>
  <r>
    <x v="2725"/>
    <s v="100 BIRR BACK"/>
    <n v="40039201"/>
    <s v="ORLOF 3"/>
    <s v="AFFANDI"/>
    <x v="0"/>
    <n v="2377"/>
    <n v="5989"/>
    <n v="5989"/>
    <n v="11"/>
    <m/>
    <n v="3"/>
    <n v="0"/>
    <n v="184"/>
    <n v="6000"/>
    <s v="YES"/>
    <m/>
    <n v="0"/>
    <s v="45029237533195997YES"/>
    <n v="2735"/>
    <x v="149"/>
    <n v="5.3193263298315828E-2"/>
  </r>
  <r>
    <x v="2726"/>
    <s v="100 BIRR BACK"/>
    <n v="40039201"/>
    <s v="ORLOF 3"/>
    <s v="AFFANDI"/>
    <x v="0"/>
    <n v="2378"/>
    <n v="5997"/>
    <n v="5997"/>
    <n v="3"/>
    <m/>
    <n v="2"/>
    <n v="0"/>
    <n v="95"/>
    <n v="6000"/>
    <s v="YES"/>
    <m/>
    <n v="0"/>
    <s v="45029237622505998YES"/>
    <n v="2736"/>
    <x v="149"/>
    <n v="4.1680560186728909E-2"/>
  </r>
  <r>
    <x v="2727"/>
    <s v="100 BIRR BACK"/>
    <n v="40039201"/>
    <s v="ORLOF 3"/>
    <s v="AFFANDI"/>
    <x v="0"/>
    <n v="2379"/>
    <n v="5999"/>
    <n v="5999"/>
    <n v="1"/>
    <m/>
    <n v="11"/>
    <n v="0"/>
    <n v="92"/>
    <n v="6000"/>
    <s v="YES"/>
    <m/>
    <n v="0"/>
    <s v="450292377111845989YES"/>
    <n v="2737"/>
    <x v="149"/>
    <n v="3.072299215227918E-2"/>
  </r>
  <r>
    <x v="2728"/>
    <s v="100 BIRR BACK"/>
    <n v="40039201"/>
    <s v="ORLOF 3"/>
    <s v="AFFANDI"/>
    <x v="0"/>
    <n v="2380"/>
    <n v="5998"/>
    <n v="5998"/>
    <n v="2"/>
    <m/>
    <n v="3"/>
    <n v="0"/>
    <n v="118"/>
    <n v="6000"/>
    <s v="YES"/>
    <m/>
    <n v="0"/>
    <s v="4502923783955997YES"/>
    <n v="2738"/>
    <x v="149"/>
    <n v="1.5841253960313492E-2"/>
  </r>
  <r>
    <x v="2729"/>
    <s v="100 BIRR BACK"/>
    <n v="40039201"/>
    <s v="ORLOF 3"/>
    <s v="AFFANDI"/>
    <x v="0"/>
    <n v="2381"/>
    <n v="5995"/>
    <n v="5995"/>
    <n v="5"/>
    <m/>
    <n v="1"/>
    <n v="0"/>
    <n v="86"/>
    <n v="6000"/>
    <s v="YES"/>
    <m/>
    <n v="0"/>
    <s v="4502923791925999YES"/>
    <n v="2739"/>
    <x v="149"/>
    <n v="1.5335889314885814E-2"/>
  </r>
  <r>
    <x v="2730"/>
    <s v="100 BIRR BACK"/>
    <n v="40039201"/>
    <s v="ORLOF 3"/>
    <s v="AFFANDI"/>
    <x v="0"/>
    <n v="2382"/>
    <n v="6000"/>
    <n v="6000"/>
    <n v="0"/>
    <m/>
    <n v="2"/>
    <n v="0"/>
    <n v="69"/>
    <n v="6000"/>
    <s v="YES"/>
    <m/>
    <n v="0"/>
    <s v="45029238021185998YES"/>
    <n v="2740"/>
    <x v="149"/>
    <n v="1.9673224408136045E-2"/>
  </r>
  <r>
    <x v="2731"/>
    <s v="100 BIRR BACK"/>
    <n v="40039201"/>
    <s v="ORLOF 3"/>
    <s v="AFFANDI"/>
    <x v="0"/>
    <n v="2383"/>
    <n v="6000"/>
    <n v="6000"/>
    <n v="0"/>
    <m/>
    <n v="5"/>
    <n v="0"/>
    <n v="89"/>
    <n v="6000"/>
    <s v="YES"/>
    <m/>
    <n v="0"/>
    <s v="4502923815865995YES"/>
    <n v="2741"/>
    <x v="149"/>
    <n v="1.4345287739783153E-2"/>
  </r>
  <r>
    <x v="2732"/>
    <s v="100 BIRR BACK"/>
    <n v="40039201"/>
    <s v="ORLOF 3"/>
    <s v="AFFANDI"/>
    <x v="0"/>
    <n v="2384"/>
    <n v="5964"/>
    <n v="6000"/>
    <n v="36"/>
    <m/>
    <n v="0"/>
    <n v="0"/>
    <n v="101"/>
    <n v="6000"/>
    <s v="YES"/>
    <m/>
    <n v="0"/>
    <s v="4502923820696000YES"/>
    <n v="2742"/>
    <x v="149"/>
    <n v="1.15E-2"/>
  </r>
  <r>
    <x v="2733"/>
    <s v="100 BIRR BACK"/>
    <n v="40039201"/>
    <s v="ORLOF 3"/>
    <s v="AFFANDI"/>
    <x v="0"/>
    <n v="2385"/>
    <n v="6000"/>
    <n v="5964"/>
    <n v="0"/>
    <m/>
    <n v="0"/>
    <n v="0"/>
    <n v="117"/>
    <n v="6000"/>
    <s v="YES"/>
    <m/>
    <n v="0"/>
    <s v="4502923830896000YES"/>
    <n v="2743"/>
    <x v="149"/>
    <n v="1.4833333333333334E-2"/>
  </r>
  <r>
    <x v="2734"/>
    <s v="100 BIRR BACK"/>
    <n v="40039201"/>
    <s v="ORLOF 3"/>
    <s v="AFFANDI"/>
    <x v="0"/>
    <n v="2386"/>
    <n v="6000"/>
    <n v="6000"/>
    <n v="0"/>
    <m/>
    <n v="36"/>
    <n v="0"/>
    <n v="128"/>
    <n v="6000"/>
    <s v="YES"/>
    <m/>
    <n v="0"/>
    <s v="450292384361015964YES"/>
    <n v="2744"/>
    <x v="149"/>
    <n v="1.6934942991281021E-2"/>
  </r>
  <r>
    <x v="2735"/>
    <s v="100 BIRR BACK"/>
    <n v="40039201"/>
    <s v="ORLOF 3"/>
    <s v="chai "/>
    <x v="1"/>
    <n v="2387"/>
    <n v="6000"/>
    <n v="6000"/>
    <n v="0"/>
    <m/>
    <n v="0"/>
    <n v="0"/>
    <n v="64"/>
    <n v="6000"/>
    <s v="YES"/>
    <m/>
    <n v="0"/>
    <s v="45029238501176000YES"/>
    <n v="2745"/>
    <x v="149"/>
    <n v="1.95E-2"/>
  </r>
  <r>
    <x v="2736"/>
    <s v="100 BIRR BACK"/>
    <n v="40039201"/>
    <s v="ORLOF 3"/>
    <s v="chai "/>
    <x v="1"/>
    <n v="2388"/>
    <n v="6000"/>
    <n v="6000"/>
    <m/>
    <m/>
    <n v="0"/>
    <n v="0"/>
    <n v="105"/>
    <n v="6000"/>
    <s v="YES"/>
    <m/>
    <n v="0"/>
    <s v="45029238601286000YES"/>
    <n v="2746"/>
    <x v="149"/>
    <n v="2.1333333333333333E-2"/>
  </r>
  <r>
    <x v="2737"/>
    <s v="100 BIRR BACK"/>
    <n v="40039201"/>
    <s v="ORLOF 3"/>
    <s v="chai "/>
    <x v="1"/>
    <n v="2389"/>
    <n v="6000"/>
    <n v="6000"/>
    <n v="0"/>
    <m/>
    <n v="0"/>
    <n v="0"/>
    <n v="60"/>
    <n v="6000"/>
    <s v="YES"/>
    <m/>
    <n v="0"/>
    <s v="4502923870646000YES"/>
    <n v="2747"/>
    <x v="149"/>
    <n v="1.0666666666666666E-2"/>
  </r>
  <r>
    <x v="2738"/>
    <s v="100 BIRR BACK"/>
    <n v="40039201"/>
    <s v="ORLOF 3"/>
    <s v="chai "/>
    <x v="1"/>
    <n v="2390"/>
    <n v="5993"/>
    <n v="5993"/>
    <n v="7"/>
    <m/>
    <n v="0"/>
    <n v="0"/>
    <n v="81"/>
    <n v="6000"/>
    <s v="YES"/>
    <m/>
    <n v="0"/>
    <s v="4502923881056000YES"/>
    <n v="2748"/>
    <x v="149"/>
    <n v="1.7500000000000002E-2"/>
  </r>
  <r>
    <x v="2739"/>
    <s v="100 BIRR BACK"/>
    <n v="40039201"/>
    <s v="ORLOF 3"/>
    <s v="chai "/>
    <x v="1"/>
    <n v="2391"/>
    <n v="5991"/>
    <n v="5991"/>
    <n v="9"/>
    <m/>
    <n v="0"/>
    <n v="0"/>
    <n v="195"/>
    <n v="6000"/>
    <s v="YES"/>
    <m/>
    <n v="0"/>
    <s v="4502923890606000YES"/>
    <n v="2749"/>
    <x v="149"/>
    <n v="0.01"/>
  </r>
  <r>
    <x v="2740"/>
    <s v="100 BIRR BACK"/>
    <n v="40039201"/>
    <s v="ORLOF 3"/>
    <s v="chai "/>
    <x v="1"/>
    <n v="2392"/>
    <n v="5977"/>
    <n v="5977"/>
    <n v="23"/>
    <m/>
    <n v="7"/>
    <n v="0"/>
    <n v="98"/>
    <n v="6000"/>
    <s v="YES"/>
    <m/>
    <n v="0"/>
    <s v="4502923907815993YES"/>
    <n v="2750"/>
    <x v="149"/>
    <n v="1.3515768396462539E-2"/>
  </r>
  <r>
    <x v="2741"/>
    <s v="100 BIRR BACK"/>
    <n v="40039201"/>
    <s v="ORLOF 3"/>
    <s v="chai "/>
    <x v="1"/>
    <n v="2393"/>
    <n v="5992"/>
    <n v="5992"/>
    <n v="8"/>
    <m/>
    <n v="9"/>
    <n v="0"/>
    <n v="297"/>
    <n v="6000"/>
    <s v="YES"/>
    <m/>
    <n v="0"/>
    <s v="45029239191955991YES"/>
    <n v="2751"/>
    <x v="149"/>
    <n v="3.2548823234852281E-2"/>
  </r>
  <r>
    <x v="2742"/>
    <s v="100 BIRR BACK"/>
    <n v="40039201"/>
    <s v="ORLOF 3"/>
    <s v="chai "/>
    <x v="1"/>
    <n v="2394"/>
    <n v="5997"/>
    <n v="5997"/>
    <n v="3"/>
    <m/>
    <n v="23"/>
    <n v="0"/>
    <n v="120"/>
    <n v="6000"/>
    <s v="YES"/>
    <m/>
    <n v="0"/>
    <s v="45029239223985977YES"/>
    <n v="2752"/>
    <x v="149"/>
    <n v="1.6396185377279573E-2"/>
  </r>
  <r>
    <x v="2743"/>
    <s v="100 BIRR BACK"/>
    <n v="40039201"/>
    <s v="ORLOF 3"/>
    <s v="chai "/>
    <x v="1"/>
    <n v="2395"/>
    <n v="5995"/>
    <n v="5995"/>
    <n v="5"/>
    <m/>
    <n v="8"/>
    <n v="0"/>
    <n v="130"/>
    <n v="6000"/>
    <s v="YES"/>
    <m/>
    <n v="0"/>
    <s v="45029239382975992YES"/>
    <n v="2753"/>
    <x v="149"/>
    <n v="4.9566088117489984E-2"/>
  </r>
  <r>
    <x v="2744"/>
    <s v="100 BIRR BACK"/>
    <n v="40039201"/>
    <s v="ORLOF 3"/>
    <s v="AFFANDI"/>
    <x v="0"/>
    <n v="2396"/>
    <n v="5998"/>
    <n v="5998"/>
    <n v="2"/>
    <m/>
    <n v="3"/>
    <n v="0"/>
    <n v="109"/>
    <n v="6000"/>
    <s v="YES"/>
    <m/>
    <n v="0"/>
    <s v="45029239431205997YES"/>
    <n v="2754"/>
    <x v="149"/>
    <n v="2.001000500250125E-2"/>
  </r>
  <r>
    <x v="2745"/>
    <s v="100 BIRR BACK"/>
    <n v="40039201"/>
    <s v="ORLOF 3"/>
    <s v="AFFANDI"/>
    <x v="0"/>
    <n v="2397"/>
    <n v="5999"/>
    <n v="5999"/>
    <n v="1"/>
    <n v="2"/>
    <n v="5"/>
    <n v="0"/>
    <n v="172"/>
    <n v="6000"/>
    <s v="YES"/>
    <m/>
    <n v="0"/>
    <s v="45029239551305995YES"/>
    <n v="2755"/>
    <x v="149"/>
    <n v="2.1684737281067557E-2"/>
  </r>
  <r>
    <x v="2746"/>
    <s v="100 BIRR BACK"/>
    <n v="40039201"/>
    <s v="ORLOF 3"/>
    <s v="AFFANDI"/>
    <x v="0"/>
    <n v="2398"/>
    <n v="5997"/>
    <n v="5997"/>
    <n v="3"/>
    <n v="6"/>
    <n v="2"/>
    <n v="0"/>
    <n v="114"/>
    <n v="6000"/>
    <s v="YES"/>
    <m/>
    <n v="0"/>
    <s v="45030239621095998YES"/>
    <n v="2756"/>
    <x v="150"/>
    <n v="1.8172724241413803E-2"/>
  </r>
  <r>
    <x v="2747"/>
    <s v="100 BIRR BACK"/>
    <n v="40039201"/>
    <s v="ORLOF 3"/>
    <s v="AFFANDI"/>
    <x v="0"/>
    <n v="2399"/>
    <n v="5999"/>
    <n v="5999"/>
    <n v="1"/>
    <m/>
    <n v="3"/>
    <n v="0"/>
    <n v="155"/>
    <n v="6000"/>
    <s v="YES"/>
    <m/>
    <n v="0"/>
    <s v="45030239711725999YES"/>
    <n v="2757"/>
    <x v="150"/>
    <n v="2.8671445240873478E-2"/>
  </r>
  <r>
    <x v="2748"/>
    <s v="100 BIRR BACK"/>
    <n v="40039201"/>
    <s v="ORLOF 3"/>
    <s v="AFFANDI"/>
    <x v="0"/>
    <n v="2400"/>
    <n v="5999"/>
    <n v="5999"/>
    <n v="1"/>
    <m/>
    <n v="9"/>
    <n v="0"/>
    <n v="168"/>
    <n v="6000"/>
    <s v="YES"/>
    <m/>
    <n v="0"/>
    <s v="45030239831145997YES"/>
    <n v="2758"/>
    <x v="150"/>
    <n v="1.9009504752376189E-2"/>
  </r>
  <r>
    <x v="2749"/>
    <s v="100 BIRR BACK"/>
    <n v="40039201"/>
    <s v="ORLOF 3"/>
    <s v="AFFANDI"/>
    <x v="0"/>
    <n v="2401"/>
    <n v="6000"/>
    <n v="6000"/>
    <n v="0"/>
    <m/>
    <n v="1"/>
    <n v="0"/>
    <n v="159"/>
    <n v="6000"/>
    <s v="YES"/>
    <m/>
    <n v="0"/>
    <s v="45030239911555999YES"/>
    <n v="2759"/>
    <x v="150"/>
    <n v="2.5837639606601102E-2"/>
  </r>
  <r>
    <x v="2750"/>
    <s v="100 BIRR BACK"/>
    <n v="40039201"/>
    <s v="ORLOF 3"/>
    <s v="AFFANDI"/>
    <x v="0"/>
    <n v="2402"/>
    <n v="6000"/>
    <n v="6000"/>
    <n v="0"/>
    <m/>
    <n v="1"/>
    <n v="0"/>
    <n v="121"/>
    <n v="6000"/>
    <s v="YES"/>
    <m/>
    <n v="0"/>
    <s v="45030240011685999YES"/>
    <n v="2760"/>
    <x v="150"/>
    <n v="2.8004667444574097E-2"/>
  </r>
  <r>
    <x v="2751"/>
    <s v="100 BIRR BACK"/>
    <n v="40039201"/>
    <s v="ORLOF 3"/>
    <s v="AFFANDI"/>
    <x v="0"/>
    <n v="2403"/>
    <n v="5998"/>
    <n v="5998"/>
    <n v="2"/>
    <m/>
    <n v="0"/>
    <n v="0"/>
    <n v="273"/>
    <n v="6000"/>
    <s v="YES"/>
    <m/>
    <n v="0"/>
    <s v="45030240101596000YES"/>
    <n v="2761"/>
    <x v="150"/>
    <n v="2.6499999999999999E-2"/>
  </r>
  <r>
    <x v="2752"/>
    <s v="100 BIRR BACK"/>
    <n v="40039201"/>
    <s v="ORLOF 3"/>
    <s v="AFFANDI"/>
    <x v="0"/>
    <n v="2404"/>
    <n v="5999"/>
    <n v="5999"/>
    <n v="1"/>
    <m/>
    <n v="0"/>
    <n v="0"/>
    <n v="163"/>
    <n v="6000"/>
    <s v="YES"/>
    <m/>
    <n v="0"/>
    <s v="45030240201216000YES"/>
    <n v="2762"/>
    <x v="150"/>
    <n v="2.0166666666666666E-2"/>
  </r>
  <r>
    <x v="2753"/>
    <s v="100 BIRR BACK"/>
    <n v="40039201"/>
    <s v="ORLOF 3"/>
    <s v="AFFANDI"/>
    <x v="0"/>
    <n v="2405"/>
    <n v="5999"/>
    <n v="5999"/>
    <n v="1"/>
    <m/>
    <n v="2"/>
    <n v="0"/>
    <n v="224"/>
    <n v="6000"/>
    <s v="YES"/>
    <m/>
    <n v="0"/>
    <s v="45030240322735998YES"/>
    <n v="2763"/>
    <x v="150"/>
    <n v="4.5515171723907968E-2"/>
  </r>
  <r>
    <x v="2754"/>
    <s v="100 BIRR BACK"/>
    <n v="40039201"/>
    <s v="ORLOF 3"/>
    <s v="AFFANDI"/>
    <x v="0"/>
    <n v="2406"/>
    <n v="5993"/>
    <n v="5993"/>
    <n v="7"/>
    <n v="14"/>
    <n v="1"/>
    <n v="0"/>
    <n v="222"/>
    <n v="6000"/>
    <s v="YES"/>
    <m/>
    <n v="0"/>
    <s v="45030240411635999YES"/>
    <n v="2764"/>
    <x v="150"/>
    <n v="2.7171195199199867E-2"/>
  </r>
  <r>
    <x v="2755"/>
    <s v="100 BIRR BACK"/>
    <n v="40039201"/>
    <s v="ORLOF 3"/>
    <s v="AFFANDI"/>
    <x v="0"/>
    <n v="2407"/>
    <n v="6000"/>
    <n v="6000"/>
    <n v="0"/>
    <m/>
    <n v="1"/>
    <n v="0"/>
    <n v="235"/>
    <n v="6000"/>
    <s v="YES"/>
    <m/>
    <n v="0"/>
    <s v="45030240512245999YES"/>
    <n v="2765"/>
    <x v="150"/>
    <n v="3.7339556592765458E-2"/>
  </r>
  <r>
    <x v="2756"/>
    <s v="100 BIRR BACK"/>
    <n v="40039201"/>
    <s v="ORLOF 3"/>
    <s v="AFFANDI"/>
    <x v="0"/>
    <n v="2408"/>
    <n v="5983"/>
    <n v="5983"/>
    <n v="17"/>
    <m/>
    <n v="21"/>
    <n v="0"/>
    <n v="154"/>
    <n v="6000"/>
    <s v="YES"/>
    <m/>
    <n v="0"/>
    <s v="45030240672225993YES"/>
    <n v="2766"/>
    <x v="150"/>
    <n v="3.7043217086601035E-2"/>
  </r>
  <r>
    <x v="2757"/>
    <s v="100 BIRR BACK"/>
    <n v="40039201"/>
    <s v="ORLOF 3"/>
    <s v="AFFANDI"/>
    <x v="0"/>
    <n v="2409"/>
    <n v="5999"/>
    <n v="5999"/>
    <n v="1"/>
    <m/>
    <n v="0"/>
    <n v="0"/>
    <n v="154"/>
    <n v="6000"/>
    <s v="YES"/>
    <m/>
    <n v="0"/>
    <s v="45030240702356000YES"/>
    <n v="2767"/>
    <x v="150"/>
    <n v="3.9166666666666669E-2"/>
  </r>
  <r>
    <x v="2758"/>
    <s v="100 BIRR BACK"/>
    <n v="40039201"/>
    <s v="ORLOF 3"/>
    <s v="Chai C K"/>
    <x v="1"/>
    <n v="2410"/>
    <n v="5997"/>
    <n v="5997"/>
    <n v="3"/>
    <m/>
    <n v="17"/>
    <n v="0"/>
    <n v="156"/>
    <n v="6000"/>
    <s v="YES"/>
    <m/>
    <n v="0"/>
    <s v="450302408171545983YES"/>
    <n v="2768"/>
    <x v="150"/>
    <n v="2.5739595520641818E-2"/>
  </r>
  <r>
    <x v="2759"/>
    <s v="100 BIRR BACK"/>
    <n v="40039201"/>
    <s v="ORLOF 3"/>
    <s v="Chai C K"/>
    <x v="1"/>
    <n v="2411"/>
    <n v="6000"/>
    <n v="6000"/>
    <n v="0"/>
    <m/>
    <n v="1"/>
    <n v="0"/>
    <n v="200"/>
    <n v="6000"/>
    <s v="YES"/>
    <m/>
    <n v="0"/>
    <s v="45030240911545999YES"/>
    <n v="2769"/>
    <x v="150"/>
    <n v="2.5670945157526253E-2"/>
  </r>
  <r>
    <x v="2760"/>
    <s v="100 BIRR BACK"/>
    <n v="40039201"/>
    <s v="ORLOF 3"/>
    <s v="Chai C K"/>
    <x v="1"/>
    <n v="2412"/>
    <n v="6000"/>
    <n v="6000"/>
    <n v="0"/>
    <m/>
    <n v="3"/>
    <n v="0"/>
    <n v="150"/>
    <n v="6000"/>
    <s v="YES"/>
    <m/>
    <n v="0"/>
    <s v="45030241031565997YES"/>
    <n v="2770"/>
    <x v="150"/>
    <n v="2.6013006503251626E-2"/>
  </r>
  <r>
    <x v="2761"/>
    <s v="100 BIRR BACK"/>
    <n v="40039201"/>
    <s v="ORLOF 3"/>
    <s v="Chai C K"/>
    <x v="1"/>
    <n v="2413"/>
    <n v="5999"/>
    <n v="5999"/>
    <n v="1"/>
    <m/>
    <n v="0"/>
    <n v="0"/>
    <n v="159"/>
    <n v="6000"/>
    <s v="YES"/>
    <m/>
    <n v="0"/>
    <s v="45030241102006000YES"/>
    <n v="2771"/>
    <x v="150"/>
    <n v="3.3333333333333333E-2"/>
  </r>
  <r>
    <x v="2762"/>
    <s v="100 BIRR BACK"/>
    <n v="40039201"/>
    <s v="ORLOF 3"/>
    <s v="Chai C K"/>
    <x v="1"/>
    <n v="2414"/>
    <n v="5995"/>
    <n v="5995"/>
    <n v="5"/>
    <m/>
    <n v="0"/>
    <n v="0"/>
    <n v="114"/>
    <n v="6000"/>
    <s v="YES"/>
    <m/>
    <n v="0"/>
    <s v="45030241201506000YES"/>
    <n v="2772"/>
    <x v="150"/>
    <n v="2.5000000000000001E-2"/>
  </r>
  <r>
    <x v="2763"/>
    <s v="100 BIRR BACK"/>
    <n v="40039201"/>
    <s v="ORLOF 3"/>
    <s v="Chai C K"/>
    <x v="1"/>
    <n v="2415"/>
    <n v="5992"/>
    <n v="5992"/>
    <n v="8"/>
    <m/>
    <n v="1"/>
    <n v="0"/>
    <n v="147"/>
    <n v="6000"/>
    <s v="YES"/>
    <m/>
    <n v="0"/>
    <s v="45030241311595999YES"/>
    <n v="2773"/>
    <x v="150"/>
    <n v="2.6504417402900483E-2"/>
  </r>
  <r>
    <x v="2764"/>
    <s v="100 BIRR BACK"/>
    <n v="40039201"/>
    <s v="ORLOF 3"/>
    <s v="Chai C K"/>
    <x v="1"/>
    <n v="2416"/>
    <n v="5991"/>
    <n v="5991"/>
    <n v="9"/>
    <m/>
    <n v="5"/>
    <n v="0"/>
    <n v="58"/>
    <n v="6000"/>
    <s v="YES"/>
    <m/>
    <n v="0"/>
    <s v="45030241451145995YES"/>
    <n v="2774"/>
    <x v="150"/>
    <n v="1.901584653878232E-2"/>
  </r>
  <r>
    <x v="2765"/>
    <s v="100 BIRR BACK"/>
    <n v="40039201"/>
    <s v="ORLOF 3"/>
    <s v="Chai C K"/>
    <x v="1"/>
    <n v="2417"/>
    <n v="5994"/>
    <n v="5994"/>
    <n v="6"/>
    <m/>
    <n v="8"/>
    <n v="0"/>
    <n v="99"/>
    <n v="6000"/>
    <s v="YES"/>
    <m/>
    <n v="0"/>
    <s v="45030241581475992YES"/>
    <n v="2775"/>
    <x v="150"/>
    <n v="2.4532710280373831E-2"/>
  </r>
  <r>
    <x v="2766"/>
    <s v="100 BIRR BACK"/>
    <n v="40039201"/>
    <s v="ORLOF 3"/>
    <s v="Chai C K"/>
    <x v="1"/>
    <n v="2418"/>
    <n v="5976"/>
    <n v="5976"/>
    <n v="24"/>
    <m/>
    <n v="9"/>
    <n v="0"/>
    <n v="117"/>
    <n v="6000"/>
    <s v="YES"/>
    <m/>
    <n v="0"/>
    <s v="4503024169585991YES"/>
    <n v="2776"/>
    <x v="150"/>
    <n v="9.6811884493406778E-3"/>
  </r>
  <r>
    <x v="2767"/>
    <s v="100 BIRR BACK"/>
    <n v="40039201"/>
    <s v="ORLOF 3"/>
    <s v="Chai C K"/>
    <x v="1"/>
    <n v="2419"/>
    <n v="5996"/>
    <n v="5996"/>
    <n v="4"/>
    <m/>
    <n v="6"/>
    <n v="0"/>
    <n v="100"/>
    <n v="6000"/>
    <s v="YES"/>
    <m/>
    <n v="0"/>
    <s v="4503024176995994YES"/>
    <n v="2777"/>
    <x v="150"/>
    <n v="1.6516516516516516E-2"/>
  </r>
  <r>
    <x v="2768"/>
    <s v="100 BIRR BACK"/>
    <n v="40039201"/>
    <s v="ORLOF 3"/>
    <s v="Chai C K"/>
    <x v="0"/>
    <n v="2420"/>
    <n v="5995"/>
    <n v="5995"/>
    <n v="5"/>
    <m/>
    <n v="24"/>
    <n v="0"/>
    <n v="96"/>
    <n v="6000"/>
    <s v="YES"/>
    <m/>
    <n v="0"/>
    <s v="450302418241175976YES"/>
    <n v="2778"/>
    <x v="150"/>
    <n v="1.9578313253012049E-2"/>
  </r>
  <r>
    <x v="2769"/>
    <s v="100 BIRR BACK"/>
    <n v="40039201"/>
    <s v="ORLOF 3"/>
    <s v="Chai C K"/>
    <x v="0"/>
    <n v="2421"/>
    <n v="5992"/>
    <n v="5992"/>
    <n v="8"/>
    <m/>
    <n v="4"/>
    <n v="0"/>
    <n v="249"/>
    <n v="6000"/>
    <s v="YES"/>
    <m/>
    <n v="0"/>
    <s v="45030241941005996YES"/>
    <n v="2779"/>
    <x v="150"/>
    <n v="1.6677785190126752E-2"/>
  </r>
  <r>
    <x v="2770"/>
    <s v="100 BIRR "/>
    <n v="40039201"/>
    <s v="ORLOF 3"/>
    <s v="Chai C K"/>
    <x v="0"/>
    <n v="2420"/>
    <n v="5991"/>
    <n v="5991"/>
    <n v="9"/>
    <m/>
    <n v="5"/>
    <n v="0"/>
    <n v="96"/>
    <n v="6000"/>
    <s v="YES"/>
    <m/>
    <n v="0"/>
    <s v="4503324205965995YES"/>
    <n v="2780"/>
    <x v="151"/>
    <n v="1.6013344453711425E-2"/>
  </r>
  <r>
    <x v="2771"/>
    <s v="100 BIRR "/>
    <n v="40039201"/>
    <s v="ORLOF 3"/>
    <s v="Chai C K"/>
    <x v="0"/>
    <n v="2421"/>
    <n v="5992"/>
    <n v="5992"/>
    <n v="8"/>
    <m/>
    <n v="8"/>
    <n v="0"/>
    <n v="249"/>
    <n v="6000"/>
    <s v="YES"/>
    <m/>
    <n v="0"/>
    <s v="45033242182495992YES"/>
    <n v="2781"/>
    <x v="151"/>
    <n v="4.1555407209612816E-2"/>
  </r>
  <r>
    <x v="2772"/>
    <s v="100 BIRR "/>
    <n v="40039201"/>
    <s v="ORLOF 3"/>
    <s v="Chai C K"/>
    <x v="0"/>
    <n v="2422"/>
    <n v="5980"/>
    <n v="5980"/>
    <n v="20"/>
    <m/>
    <n v="9"/>
    <n v="0"/>
    <n v="85"/>
    <n v="6000"/>
    <s v="YES"/>
    <m/>
    <n v="0"/>
    <s v="4503324209965991YES"/>
    <n v="2782"/>
    <x v="151"/>
    <n v="1.602403605408112E-2"/>
  </r>
  <r>
    <x v="2773"/>
    <s v="100 BIRR "/>
    <n v="40039201"/>
    <s v="ORLOF 3"/>
    <s v="Chai C K"/>
    <x v="0"/>
    <n v="2423"/>
    <n v="5966"/>
    <n v="5966"/>
    <n v="34"/>
    <m/>
    <n v="8"/>
    <n v="0"/>
    <n v="236"/>
    <n v="6000"/>
    <s v="YES"/>
    <m/>
    <n v="0"/>
    <s v="45033242182495992YES"/>
    <n v="2783"/>
    <x v="151"/>
    <n v="4.1555407209612816E-2"/>
  </r>
  <r>
    <x v="2774"/>
    <s v="100 BIRR "/>
    <n v="40039201"/>
    <s v="ORLOF 3"/>
    <s v="Chai C K"/>
    <x v="0"/>
    <n v="2424"/>
    <n v="5995"/>
    <n v="5995"/>
    <n v="5"/>
    <m/>
    <n v="20"/>
    <n v="0"/>
    <n v="98"/>
    <n v="6000"/>
    <s v="YES"/>
    <m/>
    <n v="0"/>
    <s v="45033242220855980YES"/>
    <n v="2784"/>
    <x v="151"/>
    <n v="1.4214046822742474E-2"/>
  </r>
  <r>
    <x v="2775"/>
    <s v="100 BIRR "/>
    <n v="40039201"/>
    <s v="ORLOF 3"/>
    <s v="Chai C K"/>
    <x v="0"/>
    <n v="2425"/>
    <n v="5999"/>
    <n v="5999"/>
    <n v="1"/>
    <m/>
    <n v="34"/>
    <n v="0"/>
    <n v="134"/>
    <n v="6000"/>
    <s v="YES"/>
    <m/>
    <n v="0"/>
    <s v="450332423342365966YES"/>
    <n v="2785"/>
    <x v="151"/>
    <n v="3.9557492457257794E-2"/>
  </r>
  <r>
    <x v="2776"/>
    <s v="100 BIRR "/>
    <n v="40039201"/>
    <s v="ORLOF 3"/>
    <s v="Chai C K"/>
    <x v="0"/>
    <n v="2426"/>
    <n v="5995"/>
    <n v="5995"/>
    <n v="5"/>
    <m/>
    <n v="5"/>
    <n v="0"/>
    <n v="94"/>
    <n v="6000"/>
    <s v="YES"/>
    <m/>
    <n v="0"/>
    <s v="4503324245985995YES"/>
    <n v="2786"/>
    <x v="151"/>
    <n v="1.634695579649708E-2"/>
  </r>
  <r>
    <x v="2777"/>
    <s v="100 BIRR "/>
    <n v="40039201"/>
    <s v="ORLOF 3"/>
    <s v="Chai C K"/>
    <x v="0"/>
    <n v="2427"/>
    <n v="5998"/>
    <n v="5998"/>
    <n v="2"/>
    <m/>
    <n v="1"/>
    <n v="0"/>
    <n v="109"/>
    <n v="6000"/>
    <s v="YES"/>
    <m/>
    <n v="0"/>
    <s v="45033242511345999YES"/>
    <n v="2787"/>
    <x v="151"/>
    <n v="2.2337056176029338E-2"/>
  </r>
  <r>
    <x v="2778"/>
    <s v="100 BIRR "/>
    <n v="40039201"/>
    <s v="ORLOF 3"/>
    <s v="Chai C K"/>
    <x v="0"/>
    <n v="2428"/>
    <n v="5998"/>
    <n v="5998"/>
    <n v="2"/>
    <m/>
    <n v="5"/>
    <n v="0"/>
    <n v="116"/>
    <n v="6000"/>
    <s v="YES"/>
    <m/>
    <n v="0"/>
    <s v="4503324265945995YES"/>
    <n v="2788"/>
    <x v="151"/>
    <n v="1.567973311092577E-2"/>
  </r>
  <r>
    <x v="2779"/>
    <s v="100 BIRR "/>
    <n v="40039201"/>
    <s v="ORLOF 3"/>
    <s v="Chai C K"/>
    <x v="0"/>
    <n v="2429"/>
    <n v="5996"/>
    <n v="5996"/>
    <n v="4"/>
    <m/>
    <n v="2"/>
    <n v="0"/>
    <n v="115"/>
    <n v="6000"/>
    <s v="YES"/>
    <m/>
    <n v="0"/>
    <s v="45033242721095998YES"/>
    <n v="2789"/>
    <x v="151"/>
    <n v="1.8172724241413803E-2"/>
  </r>
  <r>
    <x v="2780"/>
    <s v="100 BIRR "/>
    <n v="40039201"/>
    <s v="ORLOF 3"/>
    <s v="Chai C K"/>
    <x v="0"/>
    <n v="2430"/>
    <n v="6000"/>
    <n v="6000"/>
    <n v="0"/>
    <m/>
    <n v="2"/>
    <n v="0"/>
    <n v="182"/>
    <n v="6000"/>
    <s v="YES"/>
    <m/>
    <n v="0"/>
    <s v="45033242821165998YES"/>
    <n v="2790"/>
    <x v="151"/>
    <n v="1.9339779926642216E-2"/>
  </r>
  <r>
    <x v="2781"/>
    <s v="100 BIRR "/>
    <n v="40039201"/>
    <s v="ORLOF 3"/>
    <s v="Chai C K"/>
    <x v="0"/>
    <n v="2431"/>
    <n v="6000"/>
    <n v="6000"/>
    <n v="0"/>
    <m/>
    <n v="4"/>
    <n v="0"/>
    <n v="73"/>
    <n v="6000"/>
    <s v="YES"/>
    <m/>
    <n v="0"/>
    <s v="45033242941155996YES"/>
    <n v="2791"/>
    <x v="151"/>
    <n v="1.9179452968645764E-2"/>
  </r>
  <r>
    <x v="2782"/>
    <s v="100 BIRR "/>
    <n v="40039201"/>
    <s v="ORLOF 3"/>
    <s v="JAMAL"/>
    <x v="1"/>
    <n v="2432"/>
    <n v="5998"/>
    <n v="5998"/>
    <n v="2"/>
    <m/>
    <n v="0"/>
    <n v="0"/>
    <n v="138"/>
    <n v="6000"/>
    <s v="YES"/>
    <m/>
    <n v="0"/>
    <s v="45033243001826000YES"/>
    <n v="2792"/>
    <x v="151"/>
    <n v="3.0333333333333334E-2"/>
  </r>
  <r>
    <x v="2783"/>
    <s v="100 BIRR "/>
    <n v="40039201"/>
    <s v="ORLOF 3"/>
    <s v="JAMAL"/>
    <x v="1"/>
    <n v="2433"/>
    <n v="5998"/>
    <n v="5998"/>
    <n v="2"/>
    <m/>
    <n v="0"/>
    <n v="0"/>
    <n v="104"/>
    <n v="6000"/>
    <s v="YES"/>
    <m/>
    <n v="0"/>
    <s v="4503324310736000YES"/>
    <n v="2793"/>
    <x v="151"/>
    <n v="1.2166666666666666E-2"/>
  </r>
  <r>
    <x v="2784"/>
    <s v="100 BIRR "/>
    <n v="40039201"/>
    <s v="ORLOF 3"/>
    <s v="JAMAL"/>
    <x v="1"/>
    <n v="2334"/>
    <n v="6000"/>
    <n v="6000"/>
    <n v="0"/>
    <m/>
    <n v="2"/>
    <n v="0"/>
    <n v="493"/>
    <n v="6000"/>
    <s v="YES"/>
    <m/>
    <n v="0"/>
    <s v="45033243221385998YES"/>
    <n v="2794"/>
    <x v="151"/>
    <n v="2.3007669223074359E-2"/>
  </r>
  <r>
    <x v="2785"/>
    <s v="100 BIRR "/>
    <n v="40039201"/>
    <s v="ORLOF 3"/>
    <s v="JAMAL"/>
    <x v="1"/>
    <n v="2345"/>
    <n v="6000"/>
    <n v="6000"/>
    <n v="0"/>
    <n v="4"/>
    <n v="2"/>
    <n v="0"/>
    <n v="144"/>
    <n v="6000"/>
    <s v="YES"/>
    <m/>
    <n v="0"/>
    <s v="45033243321045998YES"/>
    <n v="2795"/>
    <x v="151"/>
    <n v="1.7339113037679228E-2"/>
  </r>
  <r>
    <x v="2786"/>
    <s v="100 BIRR "/>
    <n v="40039201"/>
    <s v="ORLOF 3"/>
    <s v="JAMAL"/>
    <x v="1"/>
    <n v="2436"/>
    <n v="5997"/>
    <n v="5997"/>
    <n v="3"/>
    <m/>
    <n v="0"/>
    <n v="0"/>
    <n v="147"/>
    <n v="6000"/>
    <s v="YES"/>
    <m/>
    <n v="0"/>
    <s v="45033233404936000YES"/>
    <n v="2796"/>
    <x v="151"/>
    <n v="8.2166666666666666E-2"/>
  </r>
  <r>
    <x v="2787"/>
    <s v="100 BIRR "/>
    <n v="40039201"/>
    <s v="ORLOF 3"/>
    <s v="JAMAL"/>
    <x v="1"/>
    <n v="2437"/>
    <n v="5991"/>
    <n v="5991"/>
    <n v="9"/>
    <n v="5"/>
    <n v="4"/>
    <n v="0"/>
    <n v="128"/>
    <n v="6000"/>
    <s v="YES"/>
    <m/>
    <n v="0"/>
    <s v="45033234501446000YES"/>
    <n v="2797"/>
    <x v="151"/>
    <n v="2.4E-2"/>
  </r>
  <r>
    <x v="2788"/>
    <s v="100 BIRR "/>
    <n v="40039201"/>
    <s v="ORLOF 3"/>
    <s v="JAMAL"/>
    <x v="1"/>
    <n v="2438"/>
    <n v="5998"/>
    <n v="5998"/>
    <n v="2"/>
    <m/>
    <n v="3"/>
    <n v="0"/>
    <n v="99"/>
    <n v="6000"/>
    <s v="YES"/>
    <m/>
    <n v="0"/>
    <s v="45033243631475997YES"/>
    <n v="2798"/>
    <x v="151"/>
    <n v="2.4512256128064031E-2"/>
  </r>
  <r>
    <x v="2789"/>
    <s v="100 BIRR "/>
    <n v="40039201"/>
    <s v="ORLOF 3"/>
    <s v="JAMAL"/>
    <x v="1"/>
    <n v="2439"/>
    <n v="6000"/>
    <n v="6000"/>
    <n v="0"/>
    <m/>
    <n v="14"/>
    <n v="0"/>
    <n v="154"/>
    <n v="6000"/>
    <s v="YES"/>
    <m/>
    <n v="0"/>
    <s v="45033243791285991YES"/>
    <n v="2799"/>
    <x v="151"/>
    <n v="2.1365381405441496E-2"/>
  </r>
  <r>
    <x v="2790"/>
    <s v="100 BIRR "/>
    <n v="40039201"/>
    <s v="ORLOF 3"/>
    <s v="JAMAL"/>
    <x v="1"/>
    <n v="2440"/>
    <n v="5954"/>
    <n v="5954"/>
    <n v="46"/>
    <m/>
    <n v="2"/>
    <n v="0"/>
    <n v="188"/>
    <n v="6000"/>
    <s v="YES"/>
    <m/>
    <n v="0"/>
    <s v="4503324382995998YES"/>
    <n v="2800"/>
    <x v="151"/>
    <n v="1.6505501833944648E-2"/>
  </r>
  <r>
    <x v="2791"/>
    <s v="100 BIRR "/>
    <n v="40039201"/>
    <s v="ORLOF 3"/>
    <s v="JAMAL"/>
    <x v="1"/>
    <n v="2441"/>
    <n v="5998"/>
    <n v="5998"/>
    <n v="2"/>
    <m/>
    <n v="0"/>
    <n v="0"/>
    <n v="125"/>
    <n v="6000"/>
    <s v="YES"/>
    <m/>
    <n v="0"/>
    <s v="45033243901546000YES"/>
    <n v="2801"/>
    <x v="151"/>
    <n v="2.5666666666666667E-2"/>
  </r>
  <r>
    <x v="2792"/>
    <s v="100 BIRR "/>
    <n v="40039201"/>
    <s v="ORLOF 3"/>
    <s v="Azahari"/>
    <x v="0"/>
    <n v="2442"/>
    <n v="5990"/>
    <n v="5990"/>
    <n v="10"/>
    <m/>
    <n v="46"/>
    <n v="0"/>
    <n v="90"/>
    <n v="6000"/>
    <s v="YES"/>
    <m/>
    <n v="0"/>
    <s v="450332440461885954YES"/>
    <n v="2802"/>
    <x v="151"/>
    <n v="3.1575411488075245E-2"/>
  </r>
  <r>
    <x v="2793"/>
    <s v="100 BIRR "/>
    <n v="40039201"/>
    <s v="ORLOF 3"/>
    <s v="Azahari"/>
    <x v="0"/>
    <n v="2443"/>
    <n v="5994"/>
    <n v="5994"/>
    <n v="6"/>
    <m/>
    <n v="2"/>
    <n v="0"/>
    <n v="127"/>
    <n v="6000"/>
    <s v="YES"/>
    <m/>
    <n v="0"/>
    <s v="45033244121255998YES"/>
    <n v="2803"/>
    <x v="151"/>
    <n v="2.0840280093364454E-2"/>
  </r>
  <r>
    <x v="2794"/>
    <s v="100 BIRR "/>
    <n v="40039201"/>
    <s v="ORLOF 3"/>
    <s v="Azahari"/>
    <x v="0"/>
    <n v="2444"/>
    <n v="5999"/>
    <n v="5999"/>
    <n v="1"/>
    <m/>
    <n v="10"/>
    <n v="0"/>
    <n v="75"/>
    <n v="6000"/>
    <s v="YES"/>
    <m/>
    <n v="0"/>
    <s v="45034244210905990YES"/>
    <n v="2804"/>
    <x v="152"/>
    <n v="1.5025041736227046E-2"/>
  </r>
  <r>
    <x v="2795"/>
    <s v="100 BIRR "/>
    <n v="40039201"/>
    <s v="ORLOF 3"/>
    <s v="Azahari"/>
    <x v="0"/>
    <n v="2445"/>
    <n v="5998"/>
    <n v="5998"/>
    <n v="2"/>
    <n v="0"/>
    <n v="6"/>
    <n v="0"/>
    <n v="108"/>
    <n v="6000"/>
    <s v="YES"/>
    <m/>
    <n v="0"/>
    <s v="45034244361275994YES"/>
    <n v="2805"/>
    <x v="152"/>
    <n v="2.1187854521187856E-2"/>
  </r>
  <r>
    <x v="2796"/>
    <s v="100 BIRR "/>
    <n v="40039201"/>
    <s v="ORLOF 3"/>
    <s v="Azahari"/>
    <x v="0"/>
    <n v="2446"/>
    <n v="5996"/>
    <n v="5996"/>
    <n v="4"/>
    <n v="0"/>
    <n v="1"/>
    <n v="0"/>
    <n v="96"/>
    <n v="6000"/>
    <s v="YES"/>
    <m/>
    <n v="0"/>
    <s v="4503424441755999YES"/>
    <n v="2806"/>
    <x v="152"/>
    <n v="1.2502083680613436E-2"/>
  </r>
  <r>
    <x v="2797"/>
    <s v="100 BIRR "/>
    <n v="40039201"/>
    <s v="ORLOF 3"/>
    <s v="Azahari"/>
    <x v="0"/>
    <n v="2447"/>
    <n v="5999"/>
    <n v="5999"/>
    <n v="1"/>
    <m/>
    <n v="2"/>
    <n v="0"/>
    <n v="128"/>
    <n v="6000"/>
    <s v="YES"/>
    <m/>
    <n v="0"/>
    <s v="45034244521085998YES"/>
    <n v="2807"/>
    <x v="152"/>
    <n v="1.800600200066689E-2"/>
  </r>
  <r>
    <x v="2798"/>
    <s v="100 BIRR "/>
    <n v="40039201"/>
    <s v="ORLOF 3"/>
    <s v="Azahari"/>
    <x v="0"/>
    <n v="2448"/>
    <n v="5999"/>
    <n v="5999"/>
    <n v="1"/>
    <n v="0"/>
    <n v="4"/>
    <n v="0"/>
    <n v="66"/>
    <n v="6000"/>
    <s v="YES"/>
    <m/>
    <n v="0"/>
    <s v="4503424464965996YES"/>
    <n v="2808"/>
    <x v="152"/>
    <n v="1.6010673782521682E-2"/>
  </r>
  <r>
    <x v="2799"/>
    <s v="100 BIRR BACK"/>
    <n v="40039201"/>
    <s v="ORLOF 3"/>
    <s v="Azahari"/>
    <x v="0"/>
    <n v="2449"/>
    <n v="5995"/>
    <n v="5995"/>
    <n v="5"/>
    <n v="0"/>
    <n v="1"/>
    <n v="0"/>
    <n v="72"/>
    <n v="6000"/>
    <s v="YES"/>
    <m/>
    <n v="0"/>
    <s v="45034244711285999YES"/>
    <n v="2809"/>
    <x v="152"/>
    <n v="2.1336889481580263E-2"/>
  </r>
  <r>
    <x v="2800"/>
    <s v="100 BIRR BACK"/>
    <n v="40039201"/>
    <s v="ORLOF 3"/>
    <s v="Azahari"/>
    <x v="0"/>
    <n v="2450"/>
    <n v="5998"/>
    <n v="5998"/>
    <n v="2"/>
    <m/>
    <n v="1"/>
    <n v="0"/>
    <n v="79"/>
    <n v="6000"/>
    <s v="YES"/>
    <m/>
    <n v="0"/>
    <s v="4503424481665999YES"/>
    <n v="2810"/>
    <x v="152"/>
    <n v="1.1001833638939824E-2"/>
  </r>
  <r>
    <x v="2801"/>
    <s v="100 BIRR BACK"/>
    <n v="40039201"/>
    <s v="ORLOF 3"/>
    <s v="Azahari"/>
    <x v="0"/>
    <n v="2451"/>
    <n v="6000"/>
    <n v="6000"/>
    <n v="0"/>
    <m/>
    <n v="5"/>
    <n v="0"/>
    <n v="749"/>
    <n v="6000"/>
    <s v="YES"/>
    <m/>
    <n v="0"/>
    <s v="4503424495725995YES"/>
    <n v="2811"/>
    <x v="152"/>
    <n v="1.201000834028357E-2"/>
  </r>
  <r>
    <x v="2802"/>
    <s v="100 BIRR BACK"/>
    <n v="40039201"/>
    <s v="ORLOF 3"/>
    <s v="Azahari"/>
    <x v="0"/>
    <n v="2452"/>
    <n v="5997"/>
    <n v="5997"/>
    <n v="3"/>
    <n v="0"/>
    <n v="2"/>
    <n v="0"/>
    <n v="639"/>
    <n v="6000"/>
    <s v="YES"/>
    <m/>
    <n v="0"/>
    <s v="4503424502795998YES"/>
    <n v="2812"/>
    <x v="152"/>
    <n v="1.3171057019006335E-2"/>
  </r>
  <r>
    <x v="2803"/>
    <s v="100 BIRR BACK"/>
    <n v="40039201"/>
    <s v="ORLOF 3"/>
    <s v="Azahari"/>
    <x v="0"/>
    <n v="2453"/>
    <n v="6000"/>
    <n v="6000"/>
    <n v="0"/>
    <n v="0"/>
    <n v="0"/>
    <n v="0"/>
    <n v="40"/>
    <n v="6000"/>
    <s v="YES"/>
    <m/>
    <n v="0"/>
    <s v="45034245107496000YES"/>
    <n v="2813"/>
    <x v="152"/>
    <n v="0.12483333333333334"/>
  </r>
  <r>
    <x v="2804"/>
    <s v="100 BIRR BACK"/>
    <n v="40039201"/>
    <s v="ORLOF 3"/>
    <s v="jamal"/>
    <x v="1"/>
    <n v="2454"/>
    <n v="6000"/>
    <n v="6000"/>
    <n v="0"/>
    <m/>
    <n v="3"/>
    <n v="0"/>
    <n v="19"/>
    <n v="6000"/>
    <s v="YES"/>
    <m/>
    <n v="0"/>
    <s v="45034245236395997YES"/>
    <n v="2814"/>
    <x v="152"/>
    <n v="0.10655327663831916"/>
  </r>
  <r>
    <x v="2805"/>
    <s v="100 BIRR BACK"/>
    <n v="40039201"/>
    <s v="ORLOF 3"/>
    <s v="jamal"/>
    <x v="1"/>
    <n v="2455"/>
    <n v="6000"/>
    <n v="6000"/>
    <n v="0"/>
    <n v="3"/>
    <n v="0"/>
    <n v="0"/>
    <n v="86"/>
    <n v="6000"/>
    <s v="YES"/>
    <m/>
    <n v="0"/>
    <s v="4503424530406000YES"/>
    <n v="2815"/>
    <x v="152"/>
    <n v="6.6666666666666671E-3"/>
  </r>
  <r>
    <x v="2806"/>
    <s v="100 BIRR BACK"/>
    <n v="40039201"/>
    <s v="ORLOF 3"/>
    <s v="jamal"/>
    <x v="1"/>
    <n v="2456"/>
    <n v="5990"/>
    <n v="5990"/>
    <n v="10"/>
    <m/>
    <n v="0"/>
    <n v="0"/>
    <n v="64"/>
    <n v="6000"/>
    <s v="YES"/>
    <m/>
    <n v="0"/>
    <s v="4503424540196000YES"/>
    <n v="2816"/>
    <x v="152"/>
    <n v="3.1666666666666666E-3"/>
  </r>
  <r>
    <x v="2807"/>
    <s v="100 BIRR BACK"/>
    <n v="40039201"/>
    <s v="ORLOF 3"/>
    <s v="jamal"/>
    <x v="1"/>
    <n v="2457"/>
    <n v="6000"/>
    <n v="6000"/>
    <n v="0"/>
    <m/>
    <n v="3"/>
    <n v="0"/>
    <n v="145"/>
    <n v="6000"/>
    <s v="YES"/>
    <m/>
    <n v="0"/>
    <s v="4503424550866000YES"/>
    <n v="2817"/>
    <x v="152"/>
    <n v="1.4333333333333333E-2"/>
  </r>
  <r>
    <x v="2808"/>
    <s v="100 BIRR BACK"/>
    <n v="40039201"/>
    <s v="ORLOF 3"/>
    <s v="jamal"/>
    <x v="1"/>
    <n v="2458"/>
    <n v="5998"/>
    <n v="5998"/>
    <n v="2"/>
    <m/>
    <n v="10"/>
    <n v="0"/>
    <n v="106"/>
    <n v="6000"/>
    <s v="YES"/>
    <m/>
    <n v="0"/>
    <s v="45034245610645990YES"/>
    <n v="2818"/>
    <x v="152"/>
    <n v="1.0684474123539232E-2"/>
  </r>
  <r>
    <x v="2809"/>
    <s v="100 BIRR BACK"/>
    <n v="40039201"/>
    <s v="ORLOF 3"/>
    <s v="jamal"/>
    <x v="1"/>
    <n v="2459"/>
    <n v="5999"/>
    <n v="5999"/>
    <n v="1"/>
    <m/>
    <n v="0"/>
    <n v="0"/>
    <n v="77"/>
    <n v="6000"/>
    <s v="YES"/>
    <m/>
    <n v="0"/>
    <s v="45034245701456000YES"/>
    <n v="2819"/>
    <x v="152"/>
    <n v="2.4166666666666666E-2"/>
  </r>
  <r>
    <x v="2810"/>
    <s v="100 BIRR BACK"/>
    <n v="40039201"/>
    <s v="ORLOF 3"/>
    <s v="jamal"/>
    <x v="1"/>
    <n v="2460"/>
    <n v="6000"/>
    <n v="6000"/>
    <n v="0"/>
    <m/>
    <n v="2"/>
    <n v="0"/>
    <n v="181"/>
    <n v="6000"/>
    <s v="YES"/>
    <m/>
    <n v="0"/>
    <s v="45034245821065998YES"/>
    <n v="2820"/>
    <x v="152"/>
    <n v="1.7672557519173057E-2"/>
  </r>
  <r>
    <x v="2811"/>
    <s v="100 BIRR BACK"/>
    <n v="40039201"/>
    <s v="ORLOF 3"/>
    <s v="jamal"/>
    <x v="1"/>
    <n v="2461"/>
    <n v="6000"/>
    <n v="6000"/>
    <n v="0"/>
    <m/>
    <n v="1"/>
    <n v="0"/>
    <n v="180"/>
    <n v="6000"/>
    <s v="YES"/>
    <m/>
    <n v="0"/>
    <s v="4503424591775999YES"/>
    <n v="2821"/>
    <x v="152"/>
    <n v="1.2835472578763127E-2"/>
  </r>
  <r>
    <x v="2812"/>
    <s v="100 BIRR BACK"/>
    <n v="40039201"/>
    <s v="ORLOF 3"/>
    <s v="Affandi"/>
    <x v="0"/>
    <n v="2462"/>
    <n v="5998"/>
    <n v="5998"/>
    <n v="2"/>
    <m/>
    <n v="0"/>
    <n v="0"/>
    <n v="0"/>
    <n v="6000"/>
    <s v="YES"/>
    <m/>
    <n v="0"/>
    <s v="45034246001816000YES"/>
    <n v="2822"/>
    <x v="152"/>
    <n v="3.0166666666666668E-2"/>
  </r>
  <r>
    <x v="2813"/>
    <s v="100 BIRR BACK"/>
    <n v="40039201"/>
    <s v="ORLOF 3"/>
    <s v="Affandi"/>
    <x v="0"/>
    <n v="2463"/>
    <n v="5994"/>
    <n v="5994"/>
    <n v="6"/>
    <m/>
    <n v="0"/>
    <n v="0"/>
    <n v="323"/>
    <n v="6000"/>
    <s v="YES"/>
    <m/>
    <n v="0"/>
    <s v="45034246101806000YES"/>
    <n v="2823"/>
    <x v="152"/>
    <n v="0.03"/>
  </r>
  <r>
    <x v="2814"/>
    <s v="100 BIRR BACK"/>
    <n v="40039201"/>
    <s v="ORLOF 3"/>
    <s v="Affandi"/>
    <x v="0"/>
    <n v="2464"/>
    <n v="5999"/>
    <n v="5999"/>
    <n v="1"/>
    <m/>
    <n v="2"/>
    <n v="0"/>
    <n v="114"/>
    <n v="6000"/>
    <s v="YES"/>
    <m/>
    <n v="0"/>
    <s v="450432462205998YES"/>
    <n v="2824"/>
    <x v="153"/>
    <n v="0"/>
  </r>
  <r>
    <x v="2815"/>
    <s v="100 BIRR BACK"/>
    <n v="40039201"/>
    <s v="ORLOF 3"/>
    <s v="Affandi"/>
    <x v="0"/>
    <n v="2465"/>
    <n v="5992"/>
    <n v="5992"/>
    <n v="8"/>
    <m/>
    <n v="6"/>
    <n v="0"/>
    <n v="130"/>
    <n v="6000"/>
    <s v="YES"/>
    <m/>
    <n v="0"/>
    <s v="45043246363235994YES"/>
    <n v="2825"/>
    <x v="153"/>
    <n v="5.388722055388722E-2"/>
  </r>
  <r>
    <x v="2816"/>
    <s v="100 BIRR BACK"/>
    <n v="40039201"/>
    <s v="ORLOF 3"/>
    <s v="Affandi"/>
    <x v="0"/>
    <n v="2466"/>
    <n v="5969"/>
    <n v="5969"/>
    <n v="31"/>
    <m/>
    <n v="1"/>
    <n v="0"/>
    <n v="146"/>
    <n v="6000"/>
    <s v="YES"/>
    <m/>
    <n v="0"/>
    <s v="45043246411145999YES"/>
    <n v="2826"/>
    <x v="153"/>
    <n v="1.9003167194532423E-2"/>
  </r>
  <r>
    <x v="2817"/>
    <s v="100 BIRR BACK"/>
    <n v="40039201"/>
    <s v="ORLOF 3"/>
    <s v="Affandi"/>
    <x v="0"/>
    <n v="2467"/>
    <n v="5997"/>
    <n v="5997"/>
    <n v="3"/>
    <m/>
    <n v="8"/>
    <n v="0"/>
    <n v="127"/>
    <n v="6000"/>
    <s v="YES"/>
    <m/>
    <n v="0"/>
    <s v="45043246581305992YES"/>
    <n v="2827"/>
    <x v="153"/>
    <n v="2.1695594125500667E-2"/>
  </r>
  <r>
    <x v="2818"/>
    <s v="100 BIRR BACK"/>
    <n v="40039201"/>
    <s v="ORLOF 3"/>
    <s v="Affandi"/>
    <x v="0"/>
    <n v="2468"/>
    <n v="5991"/>
    <n v="5991"/>
    <n v="8"/>
    <m/>
    <n v="31"/>
    <n v="0"/>
    <n v="165"/>
    <n v="6000"/>
    <s v="NO"/>
    <s v="Machine count not equal 6000"/>
    <n v="0"/>
    <s v="450432466311465969YES"/>
    <n v="2828"/>
    <x v="153"/>
    <n v="2.4459708493885072E-2"/>
  </r>
  <r>
    <x v="2819"/>
    <s v="100 BIRR BACK"/>
    <n v="40039201"/>
    <s v="ORLOF 3"/>
    <s v="Affandi"/>
    <x v="0"/>
    <n v="2469"/>
    <n v="5992"/>
    <n v="5992"/>
    <n v="8"/>
    <m/>
    <n v="3"/>
    <n v="0"/>
    <n v="78"/>
    <n v="6000"/>
    <s v="YES"/>
    <m/>
    <n v="0"/>
    <s v="45043246731275997YES"/>
    <n v="2829"/>
    <x v="153"/>
    <n v="2.1177255294313822E-2"/>
  </r>
  <r>
    <x v="2820"/>
    <s v="100 BIRR BACK"/>
    <n v="40039201"/>
    <s v="ORLOF 3"/>
    <s v="Azrul"/>
    <x v="1"/>
    <n v="2470"/>
    <n v="5994"/>
    <n v="5994"/>
    <n v="6"/>
    <m/>
    <n v="8"/>
    <n v="0"/>
    <n v="160"/>
    <n v="5999"/>
    <s v="YES"/>
    <m/>
    <n v="-1"/>
    <s v="45043246881655991NO"/>
    <n v="2830"/>
    <x v="153"/>
    <n v="2.7541311967951929E-2"/>
  </r>
  <r>
    <x v="2821"/>
    <s v="100 BIRR BACK"/>
    <n v="40039201"/>
    <s v="ORLOF 3"/>
    <s v="Azrul"/>
    <x v="1"/>
    <n v="2471"/>
    <n v="5983"/>
    <n v="5983"/>
    <n v="17"/>
    <m/>
    <n v="8"/>
    <n v="0"/>
    <n v="140"/>
    <n v="6000"/>
    <s v="YES"/>
    <m/>
    <n v="0"/>
    <s v="4504324698785992YES"/>
    <n v="2831"/>
    <x v="153"/>
    <n v="1.30173564753004E-2"/>
  </r>
  <r>
    <x v="2822"/>
    <s v="100 BIRR BACK"/>
    <n v="40039201"/>
    <s v="ORLOF 3"/>
    <s v="Azrul"/>
    <x v="1"/>
    <n v="2472"/>
    <n v="5994"/>
    <n v="5994"/>
    <n v="6"/>
    <m/>
    <n v="6"/>
    <n v="0"/>
    <n v="130"/>
    <n v="6000"/>
    <s v="YES"/>
    <m/>
    <n v="0"/>
    <s v="45043247061605994YES"/>
    <n v="2832"/>
    <x v="153"/>
    <n v="2.6693360026693359E-2"/>
  </r>
  <r>
    <x v="2823"/>
    <s v="100 BIRR BACK"/>
    <n v="40039201"/>
    <s v="ORLOF 3"/>
    <s v="Azrul"/>
    <x v="1"/>
    <n v="2473"/>
    <n v="5997"/>
    <n v="5997"/>
    <n v="3"/>
    <m/>
    <n v="17"/>
    <n v="0"/>
    <n v="105"/>
    <n v="6000"/>
    <s v="YES"/>
    <m/>
    <n v="0"/>
    <s v="450432471171405983YES"/>
    <n v="2833"/>
    <x v="153"/>
    <n v="2.3399632291492563E-2"/>
  </r>
  <r>
    <x v="2824"/>
    <s v="100 BIRR BACK"/>
    <n v="40039201"/>
    <s v="ORLOF 3"/>
    <s v="Azrul"/>
    <x v="1"/>
    <n v="2474"/>
    <n v="5996"/>
    <n v="5996"/>
    <n v="4"/>
    <m/>
    <n v="6"/>
    <n v="0"/>
    <n v="75"/>
    <n v="6000"/>
    <s v="YES"/>
    <m/>
    <n v="0"/>
    <s v="45043247261305994YES"/>
    <n v="2834"/>
    <x v="153"/>
    <n v="2.1688355021688355E-2"/>
  </r>
  <r>
    <x v="2825"/>
    <s v="100 BIRR BACK"/>
    <n v="40039201"/>
    <s v="ORLOF 3"/>
    <s v="Azrul"/>
    <x v="1"/>
    <n v="2475"/>
    <n v="5982"/>
    <n v="5982"/>
    <n v="18"/>
    <m/>
    <n v="3"/>
    <n v="0"/>
    <n v="110"/>
    <n v="6000"/>
    <s v="YES"/>
    <m/>
    <n v="0"/>
    <s v="45043247331055997YES"/>
    <n v="2835"/>
    <x v="153"/>
    <n v="1.7508754377188594E-2"/>
  </r>
  <r>
    <x v="2826"/>
    <s v="100 BIRR BACK"/>
    <n v="40039201"/>
    <s v="ORLOF 3"/>
    <s v="Azrul"/>
    <x v="1"/>
    <n v="2476"/>
    <n v="5998"/>
    <n v="5998"/>
    <n v="2"/>
    <m/>
    <n v="4"/>
    <n v="0"/>
    <n v="190"/>
    <n v="6000"/>
    <s v="YES"/>
    <m/>
    <n v="0"/>
    <s v="4504324744755996YES"/>
    <n v="2836"/>
    <x v="153"/>
    <n v="1.2508338892595063E-2"/>
  </r>
  <r>
    <x v="2827"/>
    <s v="100 BIRR BACK"/>
    <n v="40039201"/>
    <s v="ORLOF 3"/>
    <s v="Azrul"/>
    <x v="1"/>
    <n v="2477"/>
    <n v="5994"/>
    <n v="5994"/>
    <n v="6"/>
    <m/>
    <n v="18"/>
    <n v="0"/>
    <n v="112"/>
    <n v="6000"/>
    <s v="YES"/>
    <m/>
    <n v="0"/>
    <s v="450432475181105982YES"/>
    <n v="2837"/>
    <x v="153"/>
    <n v="1.83884988298228E-2"/>
  </r>
  <r>
    <x v="2828"/>
    <s v="100 BIRR BACK"/>
    <n v="40039201"/>
    <s v="ORLOF 3"/>
    <s v="Azrul"/>
    <x v="1"/>
    <n v="2478"/>
    <n v="5998"/>
    <n v="5998"/>
    <n v="2"/>
    <m/>
    <n v="2"/>
    <n v="0"/>
    <n v="101"/>
    <n v="6000"/>
    <s v="YES"/>
    <m/>
    <n v="0"/>
    <s v="45043247621905998YES"/>
    <n v="2838"/>
    <x v="153"/>
    <n v="3.1677225741913971E-2"/>
  </r>
  <r>
    <x v="2829"/>
    <s v="100 BIRR BACK"/>
    <n v="40039201"/>
    <s v="ORLOF 3"/>
    <s v="Azrul"/>
    <x v="1"/>
    <n v="2479"/>
    <n v="5999"/>
    <n v="5999"/>
    <n v="1"/>
    <m/>
    <n v="6"/>
    <n v="0"/>
    <n v="124"/>
    <n v="6000"/>
    <s v="YES"/>
    <m/>
    <n v="0"/>
    <s v="45043247761125994YES"/>
    <n v="2839"/>
    <x v="153"/>
    <n v="1.8685352018685351E-2"/>
  </r>
  <r>
    <x v="2830"/>
    <s v="100 BIRR BACK"/>
    <n v="40039201"/>
    <s v="ORLOF 3"/>
    <s v="Azrul"/>
    <x v="1"/>
    <n v="2480"/>
    <n v="5997"/>
    <n v="5997"/>
    <n v="3"/>
    <m/>
    <n v="2"/>
    <n v="0"/>
    <n v="125"/>
    <n v="6000"/>
    <s v="YES"/>
    <m/>
    <n v="0"/>
    <s v="45043247821015998YES"/>
    <n v="2840"/>
    <x v="153"/>
    <n v="1.6838946315438478E-2"/>
  </r>
  <r>
    <x v="2831"/>
    <s v="100 BIRR BACK"/>
    <n v="40039201"/>
    <s v="ORLOF 3"/>
    <s v="Azrul"/>
    <x v="1"/>
    <n v="2481"/>
    <n v="5997"/>
    <n v="5997"/>
    <n v="6"/>
    <m/>
    <n v="1"/>
    <n v="0"/>
    <n v="153"/>
    <n v="6000"/>
    <s v="NO"/>
    <s v="counter no blanced +3 sht"/>
    <n v="0"/>
    <s v="45043247911245999YES"/>
    <n v="2841"/>
    <x v="153"/>
    <n v="2.0670111685280879E-2"/>
  </r>
  <r>
    <x v="2832"/>
    <s v="100 BIRR BACK"/>
    <n v="40039201"/>
    <s v="ORLOF 3"/>
    <s v="Azrul"/>
    <x v="1"/>
    <n v="2482"/>
    <n v="5997"/>
    <n v="5997"/>
    <n v="3"/>
    <m/>
    <n v="3"/>
    <n v="0"/>
    <n v="172"/>
    <n v="6000"/>
    <s v="YES"/>
    <m/>
    <n v="0"/>
    <s v="45043248031255997YES"/>
    <n v="2842"/>
    <x v="153"/>
    <n v="2.0843755210938803E-2"/>
  </r>
  <r>
    <x v="2833"/>
    <s v="100 BIRR BACK"/>
    <n v="40039201"/>
    <s v="ORLOF 3"/>
    <s v="Azrul"/>
    <x v="1"/>
    <n v="2483"/>
    <n v="5995"/>
    <n v="5995"/>
    <n v="5"/>
    <m/>
    <n v="6"/>
    <n v="0"/>
    <n v="152"/>
    <n v="6003"/>
    <s v="YES"/>
    <m/>
    <n v="3"/>
    <s v="45043248161535997NO"/>
    <n v="2843"/>
    <x v="153"/>
    <n v="2.5512756378189096E-2"/>
  </r>
  <r>
    <x v="2834"/>
    <s v="100 BIRR BACK"/>
    <n v="40039201"/>
    <s v="ORLOF 3"/>
    <s v="JAMAL"/>
    <x v="0"/>
    <n v="2484"/>
    <n v="5993"/>
    <n v="5993"/>
    <n v="7"/>
    <m/>
    <n v="3"/>
    <n v="0"/>
    <n v="201"/>
    <n v="6000"/>
    <s v="YES"/>
    <m/>
    <n v="0"/>
    <s v="45043248231725997YES"/>
    <n v="2844"/>
    <x v="153"/>
    <n v="2.8681007170251793E-2"/>
  </r>
  <r>
    <x v="2835"/>
    <s v="100 BIRR BACK"/>
    <n v="40039201"/>
    <s v="ORLOF 3"/>
    <s v="JAMAL"/>
    <x v="0"/>
    <n v="2485"/>
    <n v="6000"/>
    <n v="6000"/>
    <m/>
    <m/>
    <n v="5"/>
    <n v="0"/>
    <n v="330"/>
    <n v="6000"/>
    <s v="YES"/>
    <m/>
    <n v="0"/>
    <s v="45043248351525995YES"/>
    <n v="2845"/>
    <x v="153"/>
    <n v="2.5354462051709759E-2"/>
  </r>
  <r>
    <x v="2836"/>
    <s v="100 BIRR BACK"/>
    <n v="40039201"/>
    <s v="ORLOF 3"/>
    <s v="JAMAL"/>
    <x v="0"/>
    <n v="2486"/>
    <n v="5992"/>
    <n v="5992"/>
    <n v="8"/>
    <m/>
    <n v="7"/>
    <n v="0"/>
    <n v="143"/>
    <n v="6000"/>
    <s v="YES"/>
    <m/>
    <n v="0"/>
    <s v="45044248472015993YES"/>
    <n v="2846"/>
    <x v="154"/>
    <n v="3.3539128983814448E-2"/>
  </r>
  <r>
    <x v="2837"/>
    <s v="100 BIRR BACK"/>
    <n v="40039201"/>
    <s v="ORLOF 3"/>
    <s v="JAMAL"/>
    <x v="0"/>
    <n v="2487"/>
    <n v="5998"/>
    <n v="5998"/>
    <n v="2"/>
    <m/>
    <n v="0"/>
    <n v="0"/>
    <n v="198"/>
    <n v="6000"/>
    <s v="YES"/>
    <m/>
    <n v="0"/>
    <s v="4504424853306000YES"/>
    <n v="2847"/>
    <x v="154"/>
    <n v="5.5E-2"/>
  </r>
  <r>
    <x v="2838"/>
    <s v="100 BIRR BACK"/>
    <n v="40039201"/>
    <s v="ORLOF 3"/>
    <s v="JAMAL"/>
    <x v="0"/>
    <n v="2488"/>
    <n v="5990"/>
    <n v="5990"/>
    <n v="12"/>
    <m/>
    <n v="8"/>
    <n v="0"/>
    <n v="204"/>
    <n v="6000"/>
    <s v="NO"/>
    <s v="mc count not equal 6000"/>
    <n v="0"/>
    <s v="45044248681435992YES"/>
    <n v="2848"/>
    <x v="154"/>
    <n v="2.3865153538050736E-2"/>
  </r>
  <r>
    <x v="2839"/>
    <s v="100 BIRR BACK"/>
    <n v="40039201"/>
    <s v="ORLOF 3"/>
    <s v="JAMAL"/>
    <x v="0"/>
    <n v="2489"/>
    <n v="5996"/>
    <n v="5996"/>
    <n v="4"/>
    <m/>
    <n v="2"/>
    <n v="0"/>
    <n v="123"/>
    <n v="6000"/>
    <s v="YES"/>
    <m/>
    <n v="0"/>
    <s v="45044248721985998YES"/>
    <n v="2849"/>
    <x v="154"/>
    <n v="3.3011003667889297E-2"/>
  </r>
  <r>
    <x v="2840"/>
    <s v="100 BIRR BACK"/>
    <n v="40039201"/>
    <s v="ORLOF 3"/>
    <s v="JAMAL"/>
    <x v="0"/>
    <n v="2490"/>
    <n v="5992"/>
    <n v="5992"/>
    <n v="8"/>
    <m/>
    <n v="12"/>
    <n v="0"/>
    <n v="132"/>
    <n v="6002"/>
    <s v="YES"/>
    <m/>
    <n v="2"/>
    <s v="450442488122045990NO"/>
    <n v="2850"/>
    <x v="154"/>
    <n v="3.4056761268781301E-2"/>
  </r>
  <r>
    <x v="2841"/>
    <s v="100 BIRR BACK"/>
    <n v="40039201"/>
    <s v="ORLOF 3"/>
    <s v="JAMAL"/>
    <x v="0"/>
    <n v="2491"/>
    <n v="6000"/>
    <n v="6000"/>
    <n v="0"/>
    <m/>
    <n v="4"/>
    <n v="0"/>
    <n v="123"/>
    <n v="6000"/>
    <s v="YES"/>
    <m/>
    <n v="0"/>
    <s v="45044248941235996YES"/>
    <n v="2851"/>
    <x v="154"/>
    <n v="2.0513675783855902E-2"/>
  </r>
  <r>
    <x v="2842"/>
    <s v="100 BIRR BACK"/>
    <n v="40039201"/>
    <s v="ORLOF 3"/>
    <s v="JAMAL"/>
    <x v="0"/>
    <n v="2492"/>
    <n v="5994"/>
    <n v="5994"/>
    <n v="6"/>
    <m/>
    <n v="8"/>
    <n v="0"/>
    <n v="124"/>
    <n v="6000"/>
    <s v="YES"/>
    <m/>
    <n v="0"/>
    <s v="45044249081325992YES"/>
    <n v="2852"/>
    <x v="154"/>
    <n v="2.2029372496662217E-2"/>
  </r>
  <r>
    <x v="2843"/>
    <s v="100 BIRR BACK"/>
    <n v="40039201"/>
    <s v="ORLOF 3"/>
    <s v="JAMAL"/>
    <x v="0"/>
    <n v="2493"/>
    <n v="5996"/>
    <n v="5996"/>
    <n v="4"/>
    <m/>
    <n v="0"/>
    <n v="0"/>
    <n v="192"/>
    <n v="6000"/>
    <s v="YES"/>
    <m/>
    <n v="0"/>
    <s v="45044249101236000YES"/>
    <n v="2853"/>
    <x v="154"/>
    <n v="2.0500000000000001E-2"/>
  </r>
  <r>
    <x v="2844"/>
    <s v="100 BIRR BACK"/>
    <n v="40039201"/>
    <s v="ORLOF 3"/>
    <s v="JAMAL"/>
    <x v="0"/>
    <n v="2494"/>
    <n v="5999"/>
    <n v="5999"/>
    <n v="1"/>
    <m/>
    <n v="6"/>
    <n v="0"/>
    <n v="190"/>
    <n v="6000"/>
    <s v="YES"/>
    <m/>
    <n v="0"/>
    <s v="45044249261245994YES"/>
    <n v="2854"/>
    <x v="154"/>
    <n v="2.0687354020687353E-2"/>
  </r>
  <r>
    <x v="2845"/>
    <s v="100 BIRR BACK"/>
    <n v="40039201"/>
    <s v="ORLOF 3"/>
    <s v="JAMAL"/>
    <x v="0"/>
    <n v="2495"/>
    <n v="5997"/>
    <n v="5997"/>
    <n v="3"/>
    <m/>
    <n v="4"/>
    <n v="0"/>
    <n v="232"/>
    <n v="6000"/>
    <s v="YES"/>
    <m/>
    <n v="0"/>
    <s v="45044249341925996YES"/>
    <n v="2855"/>
    <x v="154"/>
    <n v="3.2021347565043365E-2"/>
  </r>
  <r>
    <x v="2846"/>
    <s v="100 BIRR BACK"/>
    <n v="40039201"/>
    <s v="ORLOF 3"/>
    <s v="JAMAL"/>
    <x v="0"/>
    <n v="2496"/>
    <n v="5994"/>
    <n v="5994"/>
    <n v="6"/>
    <m/>
    <n v="1"/>
    <n v="0"/>
    <n v="517"/>
    <n v="6000"/>
    <s v="YES"/>
    <m/>
    <n v="0"/>
    <s v="45044249411905999YES"/>
    <n v="2856"/>
    <x v="154"/>
    <n v="3.1671945324220706E-2"/>
  </r>
  <r>
    <x v="2847"/>
    <s v="100 BIRR BACK"/>
    <n v="40039201"/>
    <s v="ORLOF 3"/>
    <s v="ALIF HAIKAL"/>
    <x v="1"/>
    <n v="2497"/>
    <n v="6000"/>
    <n v="6000"/>
    <n v="0"/>
    <m/>
    <n v="3"/>
    <n v="0"/>
    <n v="156"/>
    <n v="6000"/>
    <s v="YES"/>
    <m/>
    <n v="0"/>
    <s v="45044249532325997YES"/>
    <n v="2857"/>
    <x v="154"/>
    <n v="3.8686009671502417E-2"/>
  </r>
  <r>
    <x v="2848"/>
    <s v="100 BIRR BACK"/>
    <n v="40039201"/>
    <s v="ORLOF 3"/>
    <s v="AZRUL"/>
    <x v="1"/>
    <n v="2498"/>
    <n v="5996"/>
    <n v="5996"/>
    <n v="4"/>
    <m/>
    <n v="6"/>
    <n v="0"/>
    <n v="324"/>
    <n v="6000"/>
    <s v="YES"/>
    <m/>
    <n v="0"/>
    <s v="45044249665175994YES"/>
    <n v="2858"/>
    <x v="154"/>
    <n v="8.6252919586252919E-2"/>
  </r>
  <r>
    <x v="2849"/>
    <s v="100 BIRR BACK"/>
    <n v="40039201"/>
    <s v="ORLOF 3"/>
    <s v="AZRUL"/>
    <x v="1"/>
    <n v="2499"/>
    <n v="5991"/>
    <n v="5991"/>
    <n v="9"/>
    <m/>
    <n v="0"/>
    <n v="0"/>
    <n v="320"/>
    <n v="6000"/>
    <s v="YES"/>
    <m/>
    <n v="0"/>
    <s v="45044249701566000YES"/>
    <n v="2859"/>
    <x v="154"/>
    <n v="2.5999999999999999E-2"/>
  </r>
  <r>
    <x v="2850"/>
    <s v="100 BIRR BACK"/>
    <n v="40039201"/>
    <s v="ORLOF 3"/>
    <s v="AZRUL"/>
    <x v="1"/>
    <n v="2500"/>
    <n v="5988"/>
    <n v="5988"/>
    <n v="12"/>
    <m/>
    <n v="4"/>
    <n v="0"/>
    <n v="93"/>
    <n v="6000"/>
    <s v="YES"/>
    <m/>
    <n v="0"/>
    <s v="45044249843245996YES"/>
    <n v="2860"/>
    <x v="154"/>
    <n v="5.4036024016010674E-2"/>
  </r>
  <r>
    <x v="2851"/>
    <s v="100 BIRR BACK"/>
    <n v="40039201"/>
    <s v="ORLOF 3"/>
    <s v="AZRUL"/>
    <x v="1"/>
    <n v="2501"/>
    <n v="5993"/>
    <n v="5993"/>
    <n v="7"/>
    <m/>
    <n v="9"/>
    <n v="0"/>
    <n v="130"/>
    <n v="6000"/>
    <s v="YES"/>
    <m/>
    <n v="0"/>
    <s v="45044249993205991YES"/>
    <n v="2861"/>
    <x v="154"/>
    <n v="5.3413453513603736E-2"/>
  </r>
  <r>
    <x v="2852"/>
    <s v="100 BIRR BACK"/>
    <n v="40039201"/>
    <s v="ORLOF 3"/>
    <s v="AZRUL"/>
    <x v="1"/>
    <n v="2502"/>
    <n v="5983"/>
    <n v="5983"/>
    <n v="17"/>
    <m/>
    <n v="12"/>
    <n v="0"/>
    <n v="337"/>
    <n v="6000"/>
    <s v="YES"/>
    <m/>
    <n v="0"/>
    <s v="45044250012935988YES"/>
    <n v="2862"/>
    <x v="154"/>
    <n v="1.5531062124248497E-2"/>
  </r>
  <r>
    <x v="2853"/>
    <s v="100 BIRR BACK"/>
    <n v="40039201"/>
    <s v="ORLOF 3"/>
    <s v="AZRUL"/>
    <x v="1"/>
    <n v="2503"/>
    <n v="5994"/>
    <n v="5994"/>
    <n v="6"/>
    <m/>
    <n v="7"/>
    <n v="0"/>
    <n v="236"/>
    <n v="6000"/>
    <s v="YES"/>
    <m/>
    <n v="0"/>
    <s v="45044250171305993YES"/>
    <n v="2863"/>
    <x v="154"/>
    <n v="2.1691973969631236E-2"/>
  </r>
  <r>
    <x v="2854"/>
    <s v="100 BIRR BACK"/>
    <n v="40039201"/>
    <s v="ORLOF 3"/>
    <s v="AZRUL"/>
    <x v="1"/>
    <n v="2504"/>
    <n v="5992"/>
    <n v="5992"/>
    <n v="8"/>
    <m/>
    <n v="17"/>
    <n v="0"/>
    <n v="154"/>
    <n v="6000"/>
    <s v="YES"/>
    <m/>
    <n v="0"/>
    <s v="450442502173375983YES"/>
    <n v="2864"/>
    <x v="154"/>
    <n v="5.6326257730235668E-2"/>
  </r>
  <r>
    <x v="2855"/>
    <s v="100 BIRR BACK"/>
    <n v="40039201"/>
    <s v="ORLOF 3"/>
    <s v="AZRUL"/>
    <x v="1"/>
    <n v="2505"/>
    <n v="5996"/>
    <n v="5996"/>
    <n v="4"/>
    <m/>
    <n v="6"/>
    <n v="0"/>
    <n v="200"/>
    <n v="6000"/>
    <s v="YES"/>
    <m/>
    <n v="0"/>
    <s v="45044250362365994YES"/>
    <n v="2865"/>
    <x v="154"/>
    <n v="3.9372706039372707E-2"/>
  </r>
  <r>
    <x v="2856"/>
    <s v="100 BIRR BACK"/>
    <n v="40039201"/>
    <s v="ORLOF 3"/>
    <s v="AZRUL"/>
    <x v="1"/>
    <n v="2506"/>
    <n v="6000"/>
    <n v="6000"/>
    <n v="0"/>
    <m/>
    <n v="8"/>
    <n v="0"/>
    <n v="165"/>
    <n v="6000"/>
    <s v="YES"/>
    <m/>
    <n v="0"/>
    <s v="45044250481545992YES"/>
    <n v="2866"/>
    <x v="154"/>
    <n v="2.5700934579439252E-2"/>
  </r>
  <r>
    <x v="2857"/>
    <s v="100 BIRR BACK"/>
    <n v="40039201"/>
    <s v="ORLOF 3"/>
    <s v="AZRUL"/>
    <x v="1"/>
    <n v="2507"/>
    <n v="5998"/>
    <n v="5998"/>
    <n v="2"/>
    <m/>
    <n v="4"/>
    <n v="0"/>
    <n v="460"/>
    <n v="6000"/>
    <s v="YES"/>
    <m/>
    <n v="0"/>
    <s v="45044250542005996YES"/>
    <n v="2867"/>
    <x v="154"/>
    <n v="3.3355570380253503E-2"/>
  </r>
  <r>
    <x v="2858"/>
    <s v="100 BIRR BACK"/>
    <n v="40039201"/>
    <s v="ORLOF 3"/>
    <s v="AZRUL"/>
    <x v="1"/>
    <n v="2508"/>
    <n v="5995"/>
    <n v="5995"/>
    <n v="5"/>
    <m/>
    <n v="0"/>
    <n v="0"/>
    <n v="385"/>
    <n v="6000"/>
    <s v="YES"/>
    <m/>
    <n v="0"/>
    <s v="45044250601656000YES"/>
    <n v="2868"/>
    <x v="154"/>
    <n v="2.75E-2"/>
  </r>
  <r>
    <x v="2859"/>
    <s v="100 BIRR BACK"/>
    <n v="40039201"/>
    <s v="ORLOF 3"/>
    <s v="AZRUL"/>
    <x v="1"/>
    <n v="2509"/>
    <n v="5991"/>
    <n v="5991"/>
    <n v="9"/>
    <m/>
    <n v="2"/>
    <n v="0"/>
    <n v="499"/>
    <n v="6000"/>
    <s v="YES"/>
    <m/>
    <n v="0"/>
    <s v="45044250724605998YES"/>
    <n v="2869"/>
    <x v="154"/>
    <n v="7.6692230743581197E-2"/>
  </r>
  <r>
    <x v="2860"/>
    <s v="100 BIRR BACK"/>
    <n v="40039201"/>
    <s v="ORLOF 3"/>
    <s v="Affandi"/>
    <x v="0"/>
    <n v="2510"/>
    <n v="5993"/>
    <n v="5993"/>
    <n v="7"/>
    <m/>
    <n v="5"/>
    <n v="0"/>
    <n v="245"/>
    <n v="6000"/>
    <s v="YES"/>
    <m/>
    <n v="0"/>
    <s v="45044250853855995YES"/>
    <n v="2870"/>
    <x v="154"/>
    <n v="6.4220183486238536E-2"/>
  </r>
  <r>
    <x v="2861"/>
    <s v="100 BIRR BACK"/>
    <n v="40039201"/>
    <s v="ORLOF 3"/>
    <s v="Affandi"/>
    <x v="0"/>
    <n v="2511"/>
    <n v="5993"/>
    <n v="5993"/>
    <n v="7"/>
    <n v="2"/>
    <n v="9"/>
    <n v="0"/>
    <n v="165"/>
    <n v="6000"/>
    <s v="YES"/>
    <m/>
    <n v="0"/>
    <s v="45044250994995991YES"/>
    <n v="2871"/>
    <x v="154"/>
    <n v="8.3291604072775832E-2"/>
  </r>
  <r>
    <x v="2862"/>
    <s v="100 BIRR BACK"/>
    <n v="40039201"/>
    <s v="ORLOF 3"/>
    <s v="Affandi"/>
    <x v="0"/>
    <n v="2512"/>
    <n v="5997"/>
    <n v="5997"/>
    <n v="3"/>
    <m/>
    <n v="7"/>
    <n v="0"/>
    <n v="98"/>
    <n v="6000"/>
    <s v="YES"/>
    <m/>
    <n v="0"/>
    <s v="45045251072455993YES"/>
    <n v="2872"/>
    <x v="155"/>
    <n v="4.0881027865843488E-2"/>
  </r>
  <r>
    <x v="2863"/>
    <s v="100 BIRR BACK"/>
    <n v="40039201"/>
    <s v="ORLOF 3"/>
    <s v="Affandi"/>
    <x v="0"/>
    <n v="2513"/>
    <n v="5997"/>
    <n v="5997"/>
    <n v="3"/>
    <m/>
    <n v="9"/>
    <n v="0"/>
    <n v="160"/>
    <n v="6000"/>
    <s v="YES"/>
    <m/>
    <n v="0"/>
    <s v="45045251171655993YES"/>
    <n v="2873"/>
    <x v="155"/>
    <n v="2.7532120807608876E-2"/>
  </r>
  <r>
    <x v="2864"/>
    <s v="100 BIRR BACK"/>
    <n v="40039201"/>
    <s v="ORLOF 3"/>
    <s v="Affandi"/>
    <x v="0"/>
    <n v="2514"/>
    <n v="5993"/>
    <n v="5993"/>
    <n v="7"/>
    <m/>
    <n v="3"/>
    <n v="0"/>
    <n v="213"/>
    <n v="6000"/>
    <s v="YES"/>
    <m/>
    <n v="0"/>
    <s v="4504525123985997YES"/>
    <n v="2874"/>
    <x v="155"/>
    <n v="1.6341504085376022E-2"/>
  </r>
  <r>
    <x v="2865"/>
    <s v="100 BIRR BACK"/>
    <n v="40039201"/>
    <s v="ORLOF 3"/>
    <s v="Affandi"/>
    <x v="0"/>
    <n v="2515"/>
    <n v="5999"/>
    <n v="5999"/>
    <n v="1"/>
    <m/>
    <n v="3"/>
    <n v="0"/>
    <n v="233"/>
    <n v="6000"/>
    <s v="YES"/>
    <m/>
    <n v="0"/>
    <s v="45045251331605997YES"/>
    <n v="2875"/>
    <x v="155"/>
    <n v="2.6680006670001668E-2"/>
  </r>
  <r>
    <x v="2866"/>
    <s v="100 BIRR BACK"/>
    <n v="40039201"/>
    <s v="ORLOF 3"/>
    <s v="Affandi"/>
    <x v="0"/>
    <n v="2516"/>
    <n v="5985"/>
    <n v="5985"/>
    <n v="15"/>
    <m/>
    <n v="7"/>
    <n v="0"/>
    <n v="136"/>
    <n v="6000"/>
    <s v="YES"/>
    <m/>
    <n v="0"/>
    <s v="45045251472135993YES"/>
    <n v="2876"/>
    <x v="155"/>
    <n v="3.5541465042549639E-2"/>
  </r>
  <r>
    <x v="2867"/>
    <s v="100 BIRR BACK"/>
    <n v="40039201"/>
    <s v="ORLOF 3"/>
    <s v="Affandi"/>
    <x v="0"/>
    <n v="2517"/>
    <n v="6000"/>
    <n v="6000"/>
    <n v="0"/>
    <m/>
    <n v="1"/>
    <n v="0"/>
    <n v="154"/>
    <n v="6000"/>
    <s v="YES"/>
    <m/>
    <n v="0"/>
    <s v="45045251512335999YES"/>
    <n v="2877"/>
    <x v="155"/>
    <n v="3.8839806634439075E-2"/>
  </r>
  <r>
    <x v="2868"/>
    <s v="100 BIRR BACK"/>
    <n v="40039201"/>
    <s v="ORLOF 3"/>
    <s v="Affandi"/>
    <x v="0"/>
    <n v="2518"/>
    <n v="5999"/>
    <n v="5999"/>
    <n v="1"/>
    <m/>
    <n v="15"/>
    <n v="0"/>
    <n v="186"/>
    <n v="6000"/>
    <s v="YES"/>
    <m/>
    <n v="0"/>
    <s v="450452516151365985YES"/>
    <n v="2878"/>
    <x v="155"/>
    <n v="2.2723475355054302E-2"/>
  </r>
  <r>
    <x v="2869"/>
    <s v="100 BIRR BACK"/>
    <n v="40039201"/>
    <s v="ORLOF 3"/>
    <s v="Affandi"/>
    <x v="0"/>
    <n v="2519"/>
    <n v="6000"/>
    <n v="6000"/>
    <n v="0"/>
    <m/>
    <n v="0"/>
    <n v="0"/>
    <n v="218"/>
    <n v="6000"/>
    <s v="YES"/>
    <m/>
    <n v="0"/>
    <s v="45045251701546000YES"/>
    <n v="2879"/>
    <x v="155"/>
    <n v="2.5666666666666667E-2"/>
  </r>
  <r>
    <x v="2870"/>
    <s v="100 BIRR BACK"/>
    <n v="40039201"/>
    <s v="ORLOF 3"/>
    <s v="Affandi"/>
    <x v="0"/>
    <n v="2520"/>
    <n v="5998"/>
    <n v="5998"/>
    <n v="2"/>
    <m/>
    <n v="1"/>
    <n v="0"/>
    <n v="256"/>
    <n v="6000"/>
    <s v="YES"/>
    <m/>
    <n v="0"/>
    <s v="45045251811865999YES"/>
    <n v="2880"/>
    <x v="155"/>
    <n v="3.1005167527921321E-2"/>
  </r>
  <r>
    <x v="2871"/>
    <s v="100 BIRR BACK"/>
    <n v="40039201"/>
    <s v="ORLOF 3"/>
    <s v="Affandi"/>
    <x v="0"/>
    <n v="2521"/>
    <n v="5996"/>
    <n v="5996"/>
    <n v="4"/>
    <m/>
    <n v="0"/>
    <n v="0"/>
    <n v="291"/>
    <n v="6000"/>
    <s v="YES"/>
    <m/>
    <n v="0"/>
    <s v="45045251902186000YES"/>
    <n v="2881"/>
    <x v="155"/>
    <n v="3.6333333333333336E-2"/>
  </r>
  <r>
    <x v="2872"/>
    <s v="100 BIRR BACK"/>
    <n v="40039201"/>
    <s v="ORLOF 3"/>
    <s v="Affandi"/>
    <x v="0"/>
    <n v="2522"/>
    <n v="5999"/>
    <n v="5999"/>
    <n v="1"/>
    <m/>
    <n v="2"/>
    <n v="0"/>
    <n v="250"/>
    <n v="6000"/>
    <s v="YES"/>
    <m/>
    <n v="0"/>
    <s v="45045252022565998YES"/>
    <n v="2882"/>
    <x v="155"/>
    <n v="4.2680893631210401E-2"/>
  </r>
  <r>
    <x v="2873"/>
    <s v="100 BIRR BACK"/>
    <n v="40039201"/>
    <s v="ORLOF 3"/>
    <s v="Saifullah"/>
    <x v="1"/>
    <n v="2523"/>
    <n v="5995"/>
    <n v="5995"/>
    <n v="5"/>
    <m/>
    <n v="4"/>
    <n v="0"/>
    <n v="545"/>
    <n v="6000"/>
    <s v="YES"/>
    <m/>
    <n v="0"/>
    <s v="45045252142915996YES"/>
    <n v="2883"/>
    <x v="155"/>
    <n v="4.8532354903268848E-2"/>
  </r>
  <r>
    <x v="2874"/>
    <s v="100 BIRR BACK"/>
    <n v="40039201"/>
    <s v="ORLOF 3"/>
    <s v="Saifullah"/>
    <x v="1"/>
    <n v="2524"/>
    <n v="5995"/>
    <n v="5995"/>
    <n v="5"/>
    <m/>
    <n v="1"/>
    <n v="0"/>
    <n v="61"/>
    <n v="6000"/>
    <s v="YES"/>
    <m/>
    <n v="0"/>
    <s v="45045252212505999YES"/>
    <n v="2884"/>
    <x v="155"/>
    <n v="4.1673612268711455E-2"/>
  </r>
  <r>
    <x v="2875"/>
    <s v="100 BIRR BACK"/>
    <n v="40039201"/>
    <s v="ORLOF 3"/>
    <s v="Saifullah"/>
    <x v="1"/>
    <n v="2525"/>
    <n v="6000"/>
    <n v="6000"/>
    <n v="0"/>
    <m/>
    <n v="5"/>
    <n v="0"/>
    <n v="19"/>
    <n v="6000"/>
    <s v="YES"/>
    <m/>
    <n v="0"/>
    <s v="45045252355455995YES"/>
    <n v="2885"/>
    <x v="155"/>
    <n v="9.0909090909090912E-2"/>
  </r>
  <r>
    <x v="2876"/>
    <s v="100 BIRR BACK"/>
    <n v="40039201"/>
    <s v="ORLOF 3"/>
    <s v="Saifullah"/>
    <x v="1"/>
    <n v="2526"/>
    <n v="5994"/>
    <n v="5994"/>
    <n v="6"/>
    <m/>
    <n v="5"/>
    <n v="0"/>
    <n v="119"/>
    <n v="6000"/>
    <s v="YES"/>
    <m/>
    <n v="0"/>
    <s v="4504525245615995YES"/>
    <n v="2886"/>
    <x v="155"/>
    <n v="1.0175145954962469E-2"/>
  </r>
  <r>
    <x v="2877"/>
    <s v="100 BIRR BACK"/>
    <n v="40039201"/>
    <s v="ORLOF 3"/>
    <s v="Saifullah"/>
    <x v="1"/>
    <n v="2527"/>
    <n v="5999"/>
    <n v="5999"/>
    <n v="1"/>
    <m/>
    <n v="0"/>
    <n v="0"/>
    <n v="8"/>
    <n v="6000"/>
    <s v="YES"/>
    <m/>
    <n v="0"/>
    <s v="4504525250196000YES"/>
    <n v="2887"/>
    <x v="155"/>
    <n v="3.1666666666666666E-3"/>
  </r>
  <r>
    <x v="2878"/>
    <s v="100 BIRR BACK"/>
    <n v="40039201"/>
    <s v="ORLOF 3"/>
    <s v="Saifullah"/>
    <x v="1"/>
    <n v="2528"/>
    <n v="6000"/>
    <n v="6000"/>
    <n v="0"/>
    <m/>
    <n v="6"/>
    <n v="0"/>
    <n v="13"/>
    <n v="6000"/>
    <s v="YES"/>
    <m/>
    <n v="0"/>
    <s v="45045252661195994YES"/>
    <n v="2888"/>
    <x v="155"/>
    <n v="1.9853186519853187E-2"/>
  </r>
  <r>
    <x v="2879"/>
    <s v="100 BIRR BACK"/>
    <n v="40039201"/>
    <s v="ORLOF 3"/>
    <s v="Saifullah"/>
    <x v="1"/>
    <n v="2529"/>
    <n v="5999"/>
    <n v="5999"/>
    <n v="1"/>
    <m/>
    <n v="1"/>
    <n v="0"/>
    <n v="5"/>
    <n v="6000"/>
    <s v="YES"/>
    <m/>
    <n v="0"/>
    <s v="450452527185999YES"/>
    <n v="2889"/>
    <x v="155"/>
    <n v="1.3335555925987664E-3"/>
  </r>
  <r>
    <x v="2880"/>
    <s v="100 BIRR BACK"/>
    <n v="40039201"/>
    <s v="ORLOF 3"/>
    <s v="Saifullah"/>
    <x v="1"/>
    <n v="2530"/>
    <n v="5999"/>
    <n v="5999"/>
    <n v="1"/>
    <m/>
    <n v="0"/>
    <n v="0"/>
    <n v="15"/>
    <n v="6000"/>
    <s v="YES"/>
    <m/>
    <n v="0"/>
    <s v="4504525280136000YES"/>
    <n v="2890"/>
    <x v="155"/>
    <n v="2.1666666666666666E-3"/>
  </r>
  <r>
    <x v="2881"/>
    <s v="100 BIRR BACK"/>
    <n v="40039201"/>
    <s v="ORLOF 3"/>
    <s v="Saifullah"/>
    <x v="1"/>
    <n v="2531"/>
    <n v="5999"/>
    <n v="5999"/>
    <n v="1"/>
    <m/>
    <n v="1"/>
    <n v="0"/>
    <n v="13"/>
    <n v="6000"/>
    <s v="YES"/>
    <m/>
    <n v="0"/>
    <s v="450452529155999YES"/>
    <n v="2891"/>
    <x v="155"/>
    <n v="8.33472245374229E-4"/>
  </r>
  <r>
    <x v="2882"/>
    <s v="100 BIRR BACK"/>
    <n v="40039201"/>
    <s v="ORLOF 3"/>
    <s v="Saifullah"/>
    <x v="1"/>
    <n v="2532"/>
    <n v="6000"/>
    <n v="6000"/>
    <n v="0"/>
    <m/>
    <n v="1"/>
    <n v="0"/>
    <n v="29"/>
    <n v="6000"/>
    <s v="YES"/>
    <m/>
    <n v="0"/>
    <s v="4504525301155999YES"/>
    <n v="2892"/>
    <x v="155"/>
    <n v="2.5004167361226872E-3"/>
  </r>
  <r>
    <x v="2883"/>
    <s v="100 BIRR BACK"/>
    <n v="40039201"/>
    <s v="ORLOF 3"/>
    <s v="Saifullah"/>
    <x v="1"/>
    <n v="2533"/>
    <n v="6000"/>
    <n v="6000"/>
    <n v="0"/>
    <m/>
    <n v="1"/>
    <n v="0"/>
    <n v="53"/>
    <n v="6000"/>
    <s v="YES"/>
    <m/>
    <n v="0"/>
    <s v="4504525311135999YES"/>
    <n v="2893"/>
    <x v="155"/>
    <n v="2.1670278379729954E-3"/>
  </r>
  <r>
    <x v="2884"/>
    <s v="100 BIRR BACK"/>
    <n v="40039201"/>
    <s v="ORLOF 3"/>
    <s v="Saifullah"/>
    <x v="1"/>
    <n v="2534"/>
    <n v="6000"/>
    <n v="6000"/>
    <n v="0"/>
    <m/>
    <n v="0"/>
    <n v="0"/>
    <n v="37"/>
    <n v="6000"/>
    <s v="YES"/>
    <m/>
    <n v="0"/>
    <s v="4504525320296000YES"/>
    <n v="2894"/>
    <x v="155"/>
    <n v="4.8333333333333336E-3"/>
  </r>
  <r>
    <x v="2885"/>
    <s v="100 BIRR BACK"/>
    <n v="40039201"/>
    <s v="ORLOF 3"/>
    <s v="firdaus"/>
    <x v="0"/>
    <n v="2535"/>
    <n v="5998"/>
    <n v="5998"/>
    <n v="2"/>
    <m/>
    <n v="0"/>
    <n v="0"/>
    <n v="290"/>
    <n v="6000"/>
    <s v="YES"/>
    <m/>
    <n v="0"/>
    <s v="4504525330536000YES"/>
    <n v="2895"/>
    <x v="155"/>
    <n v="8.8333333333333337E-3"/>
  </r>
  <r>
    <x v="2886"/>
    <s v="100 BIRR BACK"/>
    <n v="40039201"/>
    <s v="ORLOF 3"/>
    <s v="firdaus"/>
    <x v="0"/>
    <n v="2536"/>
    <n v="5995"/>
    <n v="5995"/>
    <n v="5"/>
    <m/>
    <n v="0"/>
    <n v="0"/>
    <n v="15"/>
    <n v="6000"/>
    <s v="YES"/>
    <m/>
    <n v="0"/>
    <s v="4504525340376000YES"/>
    <n v="2896"/>
    <x v="155"/>
    <n v="6.1666666666666667E-3"/>
  </r>
  <r>
    <x v="2887"/>
    <s v="100 BIRR BACK"/>
    <n v="40039201"/>
    <s v="ORLOF 3"/>
    <s v="firdaus"/>
    <x v="0"/>
    <n v="2537"/>
    <n v="5996"/>
    <n v="5996"/>
    <n v="4"/>
    <m/>
    <n v="2"/>
    <n v="0"/>
    <n v="15"/>
    <n v="6000"/>
    <s v="YES"/>
    <m/>
    <n v="0"/>
    <s v="45047253522905998YES"/>
    <n v="2897"/>
    <x v="156"/>
    <n v="4.8349449816605536E-2"/>
  </r>
  <r>
    <x v="2888"/>
    <s v="100 BIRR BACK"/>
    <n v="40039201"/>
    <s v="ORLOF 3"/>
    <s v="firdaus"/>
    <x v="0"/>
    <n v="2538"/>
    <n v="6000"/>
    <n v="6000"/>
    <n v="0"/>
    <m/>
    <n v="5"/>
    <n v="0"/>
    <n v="20"/>
    <n v="6000"/>
    <s v="YES"/>
    <m/>
    <n v="0"/>
    <s v="4504725365155995YES"/>
    <n v="2898"/>
    <x v="156"/>
    <n v="2.5020850708924102E-3"/>
  </r>
  <r>
    <x v="2889"/>
    <s v="100 BIRR BACK"/>
    <n v="40039201"/>
    <s v="ORLOF 3"/>
    <s v="firdaus"/>
    <x v="0"/>
    <n v="2539"/>
    <n v="5997"/>
    <n v="5997"/>
    <n v="3"/>
    <m/>
    <n v="4"/>
    <n v="0"/>
    <n v="30"/>
    <n v="6000"/>
    <s v="YES"/>
    <m/>
    <n v="0"/>
    <s v="4504725374155996YES"/>
    <n v="2899"/>
    <x v="156"/>
    <n v="2.5016677785190127E-3"/>
  </r>
  <r>
    <x v="2890"/>
    <s v="100 BIRR BACK"/>
    <n v="40039201"/>
    <s v="ORLOF 3"/>
    <s v="firdaus"/>
    <x v="0"/>
    <n v="2540"/>
    <n v="5992"/>
    <n v="5992"/>
    <n v="8"/>
    <m/>
    <n v="0"/>
    <n v="0"/>
    <n v="10"/>
    <n v="6000"/>
    <s v="YES"/>
    <m/>
    <n v="0"/>
    <s v="4504725380206000YES"/>
    <n v="2900"/>
    <x v="156"/>
    <n v="3.3333333333333335E-3"/>
  </r>
  <r>
    <x v="2891"/>
    <s v="100 BIRR BACK"/>
    <n v="40039201"/>
    <s v="ORLOF 3"/>
    <s v="firdaus"/>
    <x v="0"/>
    <n v="2541"/>
    <n v="5999"/>
    <n v="5999"/>
    <n v="1"/>
    <m/>
    <n v="3"/>
    <n v="0"/>
    <n v="1"/>
    <n v="6000"/>
    <s v="YES"/>
    <m/>
    <n v="0"/>
    <s v="4504725393305997YES"/>
    <n v="2901"/>
    <x v="156"/>
    <n v="5.0025012506253125E-3"/>
  </r>
  <r>
    <x v="2892"/>
    <s v="100 BIRR BACK"/>
    <n v="40039201"/>
    <s v="ORLOF 3"/>
    <s v="firdaus"/>
    <x v="0"/>
    <n v="2542"/>
    <n v="5999"/>
    <n v="5999"/>
    <n v="1"/>
    <m/>
    <n v="8"/>
    <n v="0"/>
    <n v="17"/>
    <n v="6000"/>
    <s v="YES"/>
    <m/>
    <n v="0"/>
    <s v="4504725408105992YES"/>
    <n v="2902"/>
    <x v="156"/>
    <n v="1.6688918558077437E-3"/>
  </r>
  <r>
    <x v="2893"/>
    <s v="100 BIRR BACK"/>
    <n v="40039201"/>
    <s v="ORLOF 3"/>
    <s v="firdaus"/>
    <x v="0"/>
    <n v="2543"/>
    <n v="5998"/>
    <n v="5998"/>
    <n v="2"/>
    <m/>
    <n v="1"/>
    <n v="0"/>
    <n v="62"/>
    <n v="6000"/>
    <s v="YES"/>
    <m/>
    <n v="0"/>
    <s v="450472541115999YES"/>
    <n v="2903"/>
    <x v="156"/>
    <n v="1.666944490748458E-4"/>
  </r>
  <r>
    <x v="2894"/>
    <s v="100 BIRR BACK"/>
    <n v="40039201"/>
    <s v="ORLOF 3"/>
    <s v="firdaus"/>
    <x v="0"/>
    <n v="2544"/>
    <n v="5996"/>
    <n v="5996"/>
    <n v="4"/>
    <m/>
    <n v="1"/>
    <n v="0"/>
    <n v="20"/>
    <n v="6000"/>
    <s v="YES"/>
    <m/>
    <n v="0"/>
    <s v="4504725421175999YES"/>
    <n v="2904"/>
    <x v="156"/>
    <n v="2.8338056342723785E-3"/>
  </r>
  <r>
    <x v="2895"/>
    <s v="100 BIRR BACK"/>
    <n v="40039201"/>
    <s v="ORLOF 3"/>
    <s v="Saifullah"/>
    <x v="1"/>
    <n v="2547"/>
    <n v="5996"/>
    <n v="5996"/>
    <n v="4"/>
    <m/>
    <n v="2"/>
    <n v="0"/>
    <n v="26"/>
    <n v="6000"/>
    <s v="YES"/>
    <m/>
    <n v="0"/>
    <s v="4504725432625998YES"/>
    <n v="2905"/>
    <x v="156"/>
    <n v="1.0336778926308769E-2"/>
  </r>
  <r>
    <x v="2896"/>
    <s v="100 BIRR BACK"/>
    <n v="40039201"/>
    <s v="ORLOF 3"/>
    <s v="Saifullah"/>
    <x v="1"/>
    <n v="2548"/>
    <n v="5995"/>
    <n v="5995"/>
    <n v="5"/>
    <m/>
    <n v="4"/>
    <n v="0"/>
    <n v="22"/>
    <n v="6000"/>
    <s v="YES"/>
    <m/>
    <n v="0"/>
    <s v="4504725444205996YES"/>
    <n v="2906"/>
    <x v="156"/>
    <n v="3.3355570380253501E-3"/>
  </r>
  <r>
    <x v="2897"/>
    <s v="100 BIRR BACK"/>
    <n v="40039201"/>
    <s v="ORLOF 3"/>
    <s v="Saifullah"/>
    <x v="1"/>
    <n v="2549"/>
    <n v="5990"/>
    <n v="5990"/>
    <n v="10"/>
    <m/>
    <n v="4"/>
    <n v="0"/>
    <n v="17"/>
    <n v="6000"/>
    <s v="YES"/>
    <m/>
    <n v="0"/>
    <s v="4504725474265996YES"/>
    <n v="2907"/>
    <x v="156"/>
    <n v="4.3362241494329552E-3"/>
  </r>
  <r>
    <x v="2898"/>
    <s v="100 BIRR BACK"/>
    <n v="40039201"/>
    <s v="ORLOF 3"/>
    <s v="Saifullah"/>
    <x v="1"/>
    <n v="2550"/>
    <n v="5995"/>
    <n v="5995"/>
    <n v="5"/>
    <m/>
    <n v="5"/>
    <n v="0"/>
    <n v="26"/>
    <n v="6000"/>
    <s v="YES"/>
    <m/>
    <n v="0"/>
    <s v="4504725485225995YES"/>
    <n v="2908"/>
    <x v="156"/>
    <n v="3.669724770642202E-3"/>
  </r>
  <r>
    <x v="2899"/>
    <s v="100 BIRR BACK"/>
    <n v="40039201"/>
    <s v="ORLOF 3"/>
    <s v="Saifullah"/>
    <x v="1"/>
    <n v="2551"/>
    <n v="5997"/>
    <n v="5997"/>
    <n v="3"/>
    <m/>
    <n v="10"/>
    <n v="0"/>
    <n v="9"/>
    <n v="6000"/>
    <s v="YES"/>
    <m/>
    <n v="0"/>
    <s v="45047254910175990YES"/>
    <n v="2909"/>
    <x v="156"/>
    <n v="2.8380634390651085E-3"/>
  </r>
  <r>
    <x v="2900"/>
    <s v="100 BIRR BACK"/>
    <n v="40039201"/>
    <s v="ORLOF 3"/>
    <s v="Saifullah"/>
    <x v="1"/>
    <n v="2552"/>
    <n v="5999"/>
    <n v="5999"/>
    <n v="1"/>
    <m/>
    <n v="5"/>
    <n v="0"/>
    <n v="40"/>
    <n v="6000"/>
    <s v="YES"/>
    <m/>
    <n v="0"/>
    <s v="4504725505265995YES"/>
    <n v="2910"/>
    <x v="156"/>
    <n v="4.3369474562135113E-3"/>
  </r>
  <r>
    <x v="2901"/>
    <s v="100 BIRR BACK"/>
    <n v="40039201"/>
    <s v="ORLOF 3"/>
    <s v="Saifullah"/>
    <x v="1"/>
    <n v="2553"/>
    <n v="5995"/>
    <n v="5995"/>
    <n v="5"/>
    <m/>
    <n v="3"/>
    <n v="0"/>
    <n v="15"/>
    <n v="6000"/>
    <s v="YES"/>
    <m/>
    <n v="0"/>
    <s v="450472551395997YES"/>
    <n v="2911"/>
    <x v="156"/>
    <n v="1.5007503751875938E-3"/>
  </r>
  <r>
    <x v="2902"/>
    <s v="100 BIRR BACK"/>
    <n v="40039201"/>
    <s v="ORLOF 3"/>
    <s v="Saifullah"/>
    <x v="1"/>
    <n v="2554"/>
    <n v="6000"/>
    <n v="6000"/>
    <n v="0"/>
    <m/>
    <n v="1"/>
    <n v="0"/>
    <n v="11"/>
    <n v="6000"/>
    <s v="YES"/>
    <m/>
    <n v="0"/>
    <s v="4504725521405999YES"/>
    <n v="2912"/>
    <x v="156"/>
    <n v="6.667777962993832E-3"/>
  </r>
  <r>
    <x v="2903"/>
    <s v="100 BIRR BACK"/>
    <n v="40039201"/>
    <s v="ORLOF 3"/>
    <s v="Saifullah"/>
    <x v="1"/>
    <n v="2555"/>
    <n v="6000"/>
    <n v="6000"/>
    <n v="0"/>
    <m/>
    <n v="5"/>
    <n v="0"/>
    <n v="16"/>
    <n v="6000"/>
    <s v="YES"/>
    <m/>
    <n v="0"/>
    <s v="4504725535155995YES"/>
    <n v="2913"/>
    <x v="156"/>
    <n v="2.5020850708924102E-3"/>
  </r>
  <r>
    <x v="2904"/>
    <s v="100 BIRR BACK"/>
    <n v="40039201"/>
    <s v="ORLOF 3"/>
    <s v="Saifullah"/>
    <x v="1"/>
    <n v="2556"/>
    <n v="5986"/>
    <n v="5986"/>
    <n v="14"/>
    <m/>
    <n v="0"/>
    <n v="0"/>
    <n v="28"/>
    <n v="6000"/>
    <s v="YES"/>
    <m/>
    <n v="0"/>
    <s v="4504725540116000YES"/>
    <n v="2914"/>
    <x v="156"/>
    <n v="1.8333333333333333E-3"/>
  </r>
  <r>
    <x v="2905"/>
    <s v="100 BIRR BACK"/>
    <n v="40039201"/>
    <s v="ORLOF 3"/>
    <s v="Saifullah"/>
    <x v="1"/>
    <n v="2557"/>
    <n v="6000"/>
    <n v="6000"/>
    <n v="0"/>
    <m/>
    <n v="0"/>
    <n v="0"/>
    <n v="18"/>
    <n v="6000"/>
    <s v="YES"/>
    <m/>
    <n v="0"/>
    <s v="4504725550166000YES"/>
    <n v="2915"/>
    <x v="156"/>
    <n v="2.6666666666666666E-3"/>
  </r>
  <r>
    <x v="2906"/>
    <s v="100 BIRR BACK"/>
    <n v="40039201"/>
    <s v="ORLOF 3"/>
    <s v="Saifullah"/>
    <x v="1"/>
    <n v="2558"/>
    <n v="5997"/>
    <n v="5997"/>
    <n v="3"/>
    <m/>
    <n v="14"/>
    <n v="0"/>
    <n v="37"/>
    <n v="6000"/>
    <s v="YES"/>
    <m/>
    <n v="0"/>
    <s v="45047255614285986YES"/>
    <n v="2916"/>
    <x v="156"/>
    <n v="4.6775810223855666E-3"/>
  </r>
  <r>
    <x v="2907"/>
    <s v="100 BIRR BACK"/>
    <n v="40039201"/>
    <s v="ORLOF 3"/>
    <s v="Saifullah"/>
    <x v="1"/>
    <n v="2559"/>
    <n v="5997"/>
    <n v="5997"/>
    <n v="3"/>
    <m/>
    <n v="0"/>
    <n v="0"/>
    <n v="29"/>
    <n v="6000"/>
    <s v="YES"/>
    <m/>
    <n v="0"/>
    <s v="4504725570186000YES"/>
    <n v="2917"/>
    <x v="156"/>
    <n v="3.0000000000000001E-3"/>
  </r>
  <r>
    <x v="2908"/>
    <s v="100 BIRR BACK"/>
    <n v="40039201"/>
    <s v="ORLOF 3"/>
    <s v="Saifullah"/>
    <x v="1"/>
    <n v="2560"/>
    <n v="5999"/>
    <n v="5999"/>
    <n v="1"/>
    <m/>
    <n v="3"/>
    <n v="0"/>
    <n v="26"/>
    <n v="6000"/>
    <s v="YES"/>
    <m/>
    <n v="0"/>
    <s v="4504725583375997YES"/>
    <n v="2918"/>
    <x v="156"/>
    <n v="6.1697515424378856E-3"/>
  </r>
  <r>
    <x v="2909"/>
    <s v="100 BIRR BACK"/>
    <n v="40039201"/>
    <s v="ORLOF 3"/>
    <s v="Izzudin"/>
    <x v="0"/>
    <n v="2561"/>
    <n v="5989"/>
    <n v="5989"/>
    <n v="11"/>
    <m/>
    <n v="3"/>
    <n v="0"/>
    <n v="38"/>
    <n v="6000"/>
    <s v="YES"/>
    <m/>
    <n v="0"/>
    <s v="4504725593295997YES"/>
    <n v="2919"/>
    <x v="156"/>
    <n v="4.8357512089378021E-3"/>
  </r>
  <r>
    <x v="2910"/>
    <s v="100 BIRR BACK"/>
    <n v="40039201"/>
    <s v="ORLOF 3"/>
    <s v="Izzudin"/>
    <x v="0"/>
    <n v="2562"/>
    <n v="5993"/>
    <n v="5993"/>
    <n v="7"/>
    <n v="0"/>
    <n v="1"/>
    <n v="0"/>
    <n v="29"/>
    <n v="6000"/>
    <s v="YES"/>
    <m/>
    <n v="0"/>
    <s v="4504725601265999YES"/>
    <n v="2920"/>
    <x v="156"/>
    <n v="4.3340556759459909E-3"/>
  </r>
  <r>
    <x v="2911"/>
    <s v="100 BIRR BACK"/>
    <n v="40039201"/>
    <s v="ORLOF 3"/>
    <s v="Izzudin"/>
    <x v="0"/>
    <n v="2563"/>
    <n v="5999"/>
    <n v="5999"/>
    <n v="1"/>
    <m/>
    <n v="11"/>
    <n v="0"/>
    <n v="25"/>
    <n v="6000"/>
    <s v="YES"/>
    <m/>
    <n v="0"/>
    <s v="45048256111385989YES"/>
    <n v="2921"/>
    <x v="157"/>
    <n v="6.3449657705793956E-3"/>
  </r>
  <r>
    <x v="2912"/>
    <s v="100 BIRR BACK"/>
    <n v="40039201"/>
    <s v="ORLOF 3"/>
    <s v="Izzudin"/>
    <x v="0"/>
    <n v="2564"/>
    <n v="5992"/>
    <n v="5992"/>
    <n v="3"/>
    <m/>
    <n v="7"/>
    <n v="0"/>
    <n v="23"/>
    <n v="6000"/>
    <s v="NO"/>
    <s v="minus 5 sheet"/>
    <n v="0"/>
    <s v="4504825627295993YES"/>
    <n v="2922"/>
    <x v="157"/>
    <n v="4.8389788086100451E-3"/>
  </r>
  <r>
    <x v="2913"/>
    <s v="100 BIRR BACK"/>
    <n v="40039201"/>
    <s v="ORLOF 3"/>
    <s v="Izzudin"/>
    <x v="0"/>
    <n v="2565"/>
    <n v="5996"/>
    <n v="5996"/>
    <n v="4"/>
    <m/>
    <n v="1"/>
    <n v="0"/>
    <n v="40"/>
    <n v="6000"/>
    <s v="YES"/>
    <m/>
    <n v="0"/>
    <s v="4504825631255999YES"/>
    <n v="2923"/>
    <x v="157"/>
    <n v="4.1673612268711448E-3"/>
  </r>
  <r>
    <x v="2914"/>
    <s v="100 BIRR BACK"/>
    <n v="40039201"/>
    <s v="ORLOF 3"/>
    <s v="Izzudin"/>
    <x v="0"/>
    <n v="2566"/>
    <n v="5970"/>
    <n v="5970"/>
    <n v="30"/>
    <m/>
    <n v="3"/>
    <n v="0"/>
    <n v="41"/>
    <n v="5995"/>
    <s v="YES"/>
    <m/>
    <n v="-5"/>
    <s v="4504825643235992NO"/>
    <n v="2924"/>
    <x v="157"/>
    <n v="3.8384512683578105E-3"/>
  </r>
  <r>
    <x v="2915"/>
    <s v="100 BIRR BACK"/>
    <n v="40039201"/>
    <s v="ORLOF 3"/>
    <s v="Izzudin"/>
    <x v="0"/>
    <n v="2800"/>
    <n v="5996"/>
    <n v="5996"/>
    <n v="4"/>
    <m/>
    <n v="4"/>
    <n v="0"/>
    <n v="24"/>
    <n v="6000"/>
    <s v="YES"/>
    <m/>
    <n v="0"/>
    <s v="4504825654405996YES"/>
    <n v="2925"/>
    <x v="157"/>
    <n v="6.6711140760507001E-3"/>
  </r>
  <r>
    <x v="2916"/>
    <s v="100 BIRR BACK"/>
    <n v="40039201"/>
    <s v="ORLOF 3"/>
    <s v="Izzudin"/>
    <x v="0"/>
    <n v="2801"/>
    <n v="5998"/>
    <n v="5998"/>
    <n v="2"/>
    <m/>
    <n v="30"/>
    <n v="0"/>
    <n v="54"/>
    <n v="6000"/>
    <s v="YES"/>
    <m/>
    <n v="0"/>
    <s v="45048256630415970YES"/>
    <n v="2926"/>
    <x v="157"/>
    <n v="6.867671691792295E-3"/>
  </r>
  <r>
    <x v="2917"/>
    <s v="100 BIRR BACK"/>
    <n v="40039201"/>
    <s v="ORLOF 3"/>
    <s v="Izzudin"/>
    <x v="0"/>
    <n v="2802"/>
    <n v="5999"/>
    <n v="5999"/>
    <n v="1"/>
    <m/>
    <n v="4"/>
    <n v="0"/>
    <n v="33"/>
    <n v="6000"/>
    <s v="YES"/>
    <m/>
    <n v="0"/>
    <s v="4504828004245996YES"/>
    <n v="2927"/>
    <x v="157"/>
    <n v="4.0026684456304206E-3"/>
  </r>
  <r>
    <x v="2918"/>
    <s v="100 BIRR BACK"/>
    <n v="40039201"/>
    <s v="ORLOF 3"/>
    <s v="Izzudin"/>
    <x v="0"/>
    <n v="2803"/>
    <n v="5995"/>
    <n v="5995"/>
    <n v="5"/>
    <m/>
    <n v="2"/>
    <n v="0"/>
    <n v="43"/>
    <n v="6000"/>
    <s v="YES"/>
    <m/>
    <n v="0"/>
    <s v="4504828012545998YES"/>
    <n v="2928"/>
    <x v="157"/>
    <n v="9.0030010003334451E-3"/>
  </r>
  <r>
    <x v="2919"/>
    <s v="100 BIRR BACK"/>
    <n v="40039201"/>
    <s v="ORLOF 3"/>
    <s v="Izzudin"/>
    <x v="0"/>
    <n v="2804"/>
    <n v="5996"/>
    <n v="5996"/>
    <n v="4"/>
    <m/>
    <n v="1"/>
    <n v="0"/>
    <n v="45"/>
    <n v="6000"/>
    <s v="YES"/>
    <m/>
    <n v="0"/>
    <s v="4504828021335999YES"/>
    <n v="2929"/>
    <x v="157"/>
    <n v="5.5009168194699119E-3"/>
  </r>
  <r>
    <x v="2920"/>
    <s v="100 BIRR BACK"/>
    <n v="40039201"/>
    <s v="ORLOF 3"/>
    <s v="Izzudin"/>
    <x v="0"/>
    <n v="2805"/>
    <n v="5996"/>
    <n v="5996"/>
    <n v="4"/>
    <m/>
    <n v="5"/>
    <n v="0"/>
    <n v="24"/>
    <n v="6000"/>
    <s v="YES"/>
    <m/>
    <n v="0"/>
    <s v="4504828035435995YES"/>
    <n v="2930"/>
    <x v="157"/>
    <n v="7.1726438698915766E-3"/>
  </r>
  <r>
    <x v="2921"/>
    <s v="100 BIRR BACK"/>
    <n v="40039201"/>
    <s v="ORLOF 3"/>
    <s v="Izzudin"/>
    <x v="0"/>
    <n v="2806"/>
    <n v="6000"/>
    <n v="6000"/>
    <n v="0"/>
    <m/>
    <n v="4"/>
    <n v="0"/>
    <n v="21"/>
    <n v="6000"/>
    <s v="YES"/>
    <m/>
    <n v="0"/>
    <s v="4504828044455996YES"/>
    <n v="2931"/>
    <x v="157"/>
    <n v="7.5050033355570384E-3"/>
  </r>
  <r>
    <x v="2922"/>
    <s v="100 BIRR BACK"/>
    <n v="40039201"/>
    <s v="ORLOF 3"/>
    <s v="Izzudin"/>
    <x v="0"/>
    <n v="2807"/>
    <n v="6000"/>
    <n v="6000"/>
    <n v="0"/>
    <m/>
    <n v="4"/>
    <n v="0"/>
    <n v="19"/>
    <n v="6000"/>
    <s v="YES"/>
    <m/>
    <n v="0"/>
    <s v="4504828054245996YES"/>
    <n v="2932"/>
    <x v="157"/>
    <n v="4.0026684456304206E-3"/>
  </r>
  <r>
    <x v="2923"/>
    <s v="100 BIRR BACK"/>
    <n v="40039201"/>
    <s v="ORLOF 3"/>
    <s v="JAMAL"/>
    <x v="1"/>
    <n v="2808"/>
    <n v="5993"/>
    <n v="5993"/>
    <n v="7"/>
    <m/>
    <n v="0"/>
    <n v="0"/>
    <n v="93"/>
    <n v="6000"/>
    <s v="YES"/>
    <m/>
    <n v="0"/>
    <s v="4504828060216000YES"/>
    <n v="2933"/>
    <x v="157"/>
    <n v="3.5000000000000001E-3"/>
  </r>
  <r>
    <x v="2924"/>
    <s v="100 BIRR BACK"/>
    <n v="40039201"/>
    <s v="ORLOF 3"/>
    <s v="JAMAL"/>
    <x v="1"/>
    <n v="2809"/>
    <n v="5999"/>
    <n v="5999"/>
    <n v="1"/>
    <m/>
    <n v="0"/>
    <n v="0"/>
    <n v="177"/>
    <n v="6000"/>
    <s v="YES"/>
    <m/>
    <n v="0"/>
    <s v="4504828070196000YES"/>
    <n v="2934"/>
    <x v="157"/>
    <n v="3.1666666666666666E-3"/>
  </r>
  <r>
    <x v="2925"/>
    <s v="100 BIRR BACK"/>
    <n v="40039201"/>
    <s v="ORLOF 3"/>
    <s v="JAMAL"/>
    <x v="1"/>
    <n v="2810"/>
    <n v="6000"/>
    <n v="6000"/>
    <n v="0"/>
    <m/>
    <n v="7"/>
    <n v="0"/>
    <n v="160"/>
    <n v="6000"/>
    <s v="YES"/>
    <m/>
    <n v="0"/>
    <s v="4504828087935993YES"/>
    <n v="2935"/>
    <x v="157"/>
    <n v="1.5518104455197732E-2"/>
  </r>
  <r>
    <x v="2926"/>
    <s v="100 BIRR BACK"/>
    <n v="40039201"/>
    <s v="ORLOF 3"/>
    <s v="JAMAL"/>
    <x v="1"/>
    <n v="2811"/>
    <n v="5993"/>
    <n v="5993"/>
    <n v="7"/>
    <m/>
    <n v="1"/>
    <n v="0"/>
    <n v="123"/>
    <n v="6000"/>
    <s v="YES"/>
    <m/>
    <n v="0"/>
    <s v="45048280911775999YES"/>
    <n v="2936"/>
    <x v="157"/>
    <n v="2.9504917486247707E-2"/>
  </r>
  <r>
    <x v="2927"/>
    <s v="100 BIRR BACK"/>
    <n v="40039201"/>
    <s v="ORLOF 3"/>
    <s v="JAMAL"/>
    <x v="1"/>
    <n v="2812"/>
    <n v="6001"/>
    <n v="6001"/>
    <n v="0"/>
    <m/>
    <n v="0"/>
    <n v="0"/>
    <n v="110"/>
    <n v="6000"/>
    <s v="NO"/>
    <s v="Machine count not equal 6000"/>
    <n v="0"/>
    <s v="45048281001606000YES"/>
    <n v="2937"/>
    <x v="157"/>
    <n v="2.6666666666666668E-2"/>
  </r>
  <r>
    <x v="2928"/>
    <s v="100 BIRR BACK"/>
    <n v="40039201"/>
    <s v="ORLOF 3"/>
    <s v="JAMAL"/>
    <x v="1"/>
    <n v="2813"/>
    <n v="5996"/>
    <n v="5996"/>
    <n v="4"/>
    <m/>
    <n v="7"/>
    <n v="0"/>
    <n v="136"/>
    <n v="6000"/>
    <s v="YES"/>
    <m/>
    <n v="0"/>
    <s v="45048281171235993YES"/>
    <n v="2938"/>
    <x v="157"/>
    <n v="2.0523944602035708E-2"/>
  </r>
  <r>
    <x v="2929"/>
    <s v="100 BIRR BACK"/>
    <n v="40039201"/>
    <s v="ORLOF 3"/>
    <s v="JAMAL"/>
    <x v="1"/>
    <n v="2814"/>
    <n v="6000"/>
    <n v="6000"/>
    <n v="0"/>
    <m/>
    <n v="0"/>
    <n v="0"/>
    <n v="137"/>
    <n v="6001"/>
    <s v="YES"/>
    <m/>
    <n v="1"/>
    <s v="45048281201106001NO"/>
    <n v="2939"/>
    <x v="157"/>
    <n v="1.8330278286952176E-2"/>
  </r>
  <r>
    <x v="2930"/>
    <s v="100 BIRR BACK"/>
    <n v="40039201"/>
    <s v="ORLOF 3"/>
    <s v="JAMAL"/>
    <x v="1"/>
    <n v="2815"/>
    <n v="6000"/>
    <n v="6000"/>
    <n v="0"/>
    <m/>
    <n v="4"/>
    <n v="0"/>
    <n v="127"/>
    <n v="6000"/>
    <s v="YES"/>
    <m/>
    <n v="0"/>
    <s v="45048281341365996YES"/>
    <n v="2940"/>
    <x v="157"/>
    <n v="2.2681787858572382E-2"/>
  </r>
  <r>
    <x v="2931"/>
    <s v="100 BIRR BACK"/>
    <n v="40039201"/>
    <s v="ORLOF 3"/>
    <s v="JAMAL"/>
    <x v="1"/>
    <n v="2816"/>
    <n v="6000"/>
    <n v="6000"/>
    <n v="0"/>
    <m/>
    <n v="0"/>
    <n v="0"/>
    <n v="128"/>
    <n v="6000"/>
    <s v="YES"/>
    <m/>
    <n v="0"/>
    <s v="45048281401376000YES"/>
    <n v="2941"/>
    <x v="157"/>
    <n v="2.2833333333333334E-2"/>
  </r>
  <r>
    <x v="2932"/>
    <s v="100 BIRR BACK"/>
    <n v="40039201"/>
    <s v="ORLOF 3"/>
    <s v="JAMAL"/>
    <x v="1"/>
    <n v="2817"/>
    <n v="6000"/>
    <n v="6000"/>
    <n v="0"/>
    <m/>
    <n v="0"/>
    <n v="0"/>
    <n v="134"/>
    <n v="6000"/>
    <s v="YES"/>
    <m/>
    <n v="0"/>
    <s v="45048281501276000YES"/>
    <n v="2942"/>
    <x v="157"/>
    <n v="2.1166666666666667E-2"/>
  </r>
  <r>
    <x v="2933"/>
    <s v="100 BIRR BACK"/>
    <n v="40039201"/>
    <s v="ORLOF 3"/>
    <s v="JAMAL"/>
    <x v="1"/>
    <n v="2818"/>
    <n v="5999"/>
    <n v="5999"/>
    <n v="1"/>
    <m/>
    <n v="0"/>
    <n v="0"/>
    <n v="149"/>
    <n v="6000"/>
    <s v="YES"/>
    <m/>
    <n v="0"/>
    <s v="45048281601286000YES"/>
    <n v="2943"/>
    <x v="157"/>
    <n v="2.1333333333333333E-2"/>
  </r>
  <r>
    <x v="2934"/>
    <s v="100 BIRR BACK"/>
    <n v="40039201"/>
    <s v="ORLOF 3"/>
    <s v="JAMAL"/>
    <x v="1"/>
    <n v="2819"/>
    <n v="6000"/>
    <n v="6000"/>
    <n v="0"/>
    <m/>
    <n v="0"/>
    <n v="0"/>
    <n v="184"/>
    <n v="6000"/>
    <s v="YES"/>
    <m/>
    <n v="0"/>
    <s v="45048281701346000YES"/>
    <n v="2944"/>
    <x v="157"/>
    <n v="2.2333333333333334E-2"/>
  </r>
  <r>
    <x v="2935"/>
    <s v="100 BIRR BACK"/>
    <n v="40039201"/>
    <s v="ORLOF 3"/>
    <s v="Izzuddin"/>
    <x v="0"/>
    <n v="2820"/>
    <n v="5999"/>
    <n v="5999"/>
    <n v="1"/>
    <m/>
    <n v="1"/>
    <n v="0"/>
    <n v="185"/>
    <n v="6000"/>
    <s v="YES"/>
    <m/>
    <n v="0"/>
    <s v="45048281811495999YES"/>
    <n v="2945"/>
    <x v="157"/>
    <n v="2.4837472912152027E-2"/>
  </r>
  <r>
    <x v="2936"/>
    <s v="100 BIRR BACK"/>
    <n v="40039201"/>
    <s v="ORLOF 3"/>
    <s v="Izzuddin"/>
    <x v="0"/>
    <n v="2821"/>
    <n v="6000"/>
    <n v="6000"/>
    <n v="0"/>
    <m/>
    <n v="0"/>
    <n v="0"/>
    <n v="55"/>
    <n v="6000"/>
    <s v="YES"/>
    <m/>
    <n v="0"/>
    <s v="45048281901846000YES"/>
    <n v="2946"/>
    <x v="157"/>
    <n v="3.0666666666666665E-2"/>
  </r>
  <r>
    <x v="2937"/>
    <s v="100 BIRR BACK"/>
    <n v="40039201"/>
    <s v="ORLOF 3"/>
    <s v="Izzuddin"/>
    <x v="0"/>
    <n v="2822"/>
    <n v="5999"/>
    <n v="5999"/>
    <n v="1"/>
    <m/>
    <n v="1"/>
    <n v="0"/>
    <n v="161"/>
    <n v="6000"/>
    <s v="YES"/>
    <m/>
    <n v="0"/>
    <s v="45049282011855999YES"/>
    <n v="2947"/>
    <x v="158"/>
    <n v="3.0838473078846473E-2"/>
  </r>
  <r>
    <x v="2938"/>
    <s v="100 BIRR BACK"/>
    <n v="40039201"/>
    <s v="ORLOF 3"/>
    <s v="Izzuddin"/>
    <x v="0"/>
    <n v="2823"/>
    <n v="6000"/>
    <n v="6000"/>
    <n v="0"/>
    <m/>
    <n v="0"/>
    <n v="0"/>
    <n v="109"/>
    <n v="6000"/>
    <s v="YES"/>
    <m/>
    <n v="0"/>
    <s v="4504928210556000YES"/>
    <n v="2948"/>
    <x v="158"/>
    <n v="9.1666666666666667E-3"/>
  </r>
  <r>
    <x v="2939"/>
    <s v="100 BIRR BACK"/>
    <n v="40039201"/>
    <s v="ORLOF 3"/>
    <s v="Izzuddin"/>
    <x v="0"/>
    <n v="2824"/>
    <n v="6000"/>
    <n v="6000"/>
    <n v="0"/>
    <m/>
    <n v="1"/>
    <n v="0"/>
    <n v="66"/>
    <n v="6000"/>
    <s v="YES"/>
    <m/>
    <n v="0"/>
    <s v="45049282211615999YES"/>
    <n v="2949"/>
    <x v="158"/>
    <n v="2.6837806301050177E-2"/>
  </r>
  <r>
    <x v="2940"/>
    <s v="100 BIRR BACK"/>
    <n v="40039201"/>
    <s v="ORLOF 3"/>
    <s v="Izzuddin"/>
    <x v="0"/>
    <n v="2825"/>
    <n v="5990"/>
    <n v="5990"/>
    <n v="10"/>
    <m/>
    <n v="0"/>
    <n v="0"/>
    <n v="71"/>
    <n v="6000"/>
    <s v="YES"/>
    <m/>
    <n v="0"/>
    <s v="45049282301096000YES"/>
    <n v="2950"/>
    <x v="158"/>
    <n v="1.8166666666666668E-2"/>
  </r>
  <r>
    <x v="2941"/>
    <s v="100 BIRR BACK"/>
    <n v="40039201"/>
    <s v="ORLOF 3"/>
    <s v="Izzuddin"/>
    <x v="0"/>
    <n v="2826"/>
    <n v="5990"/>
    <n v="5990"/>
    <n v="10"/>
    <m/>
    <n v="0"/>
    <n v="0"/>
    <n v="53"/>
    <n v="6000"/>
    <s v="YES"/>
    <m/>
    <n v="0"/>
    <s v="4504928240666000YES"/>
    <n v="2951"/>
    <x v="158"/>
    <n v="1.0999999999999999E-2"/>
  </r>
  <r>
    <x v="2942"/>
    <s v="100 BIRR BACK"/>
    <n v="40039201"/>
    <s v="ORLOF 3"/>
    <s v="Izzuddin"/>
    <x v="0"/>
    <n v="2827"/>
    <n v="5998"/>
    <n v="5998"/>
    <n v="2"/>
    <m/>
    <n v="10"/>
    <n v="0"/>
    <n v="146"/>
    <n v="6000"/>
    <s v="YES"/>
    <m/>
    <n v="0"/>
    <s v="45049282510715990YES"/>
    <n v="2952"/>
    <x v="158"/>
    <n v="1.1853088480801336E-2"/>
  </r>
  <r>
    <x v="2943"/>
    <s v="100 BIRR BACK"/>
    <n v="40039201"/>
    <s v="ORLOF 3"/>
    <s v="Izzuddin"/>
    <x v="0"/>
    <n v="2828"/>
    <n v="5997"/>
    <n v="5997"/>
    <n v="3"/>
    <m/>
    <n v="10"/>
    <n v="0"/>
    <n v="236"/>
    <n v="6000"/>
    <s v="YES"/>
    <m/>
    <n v="0"/>
    <s v="45049282610535990YES"/>
    <n v="2953"/>
    <x v="158"/>
    <n v="8.8480801335559262E-3"/>
  </r>
  <r>
    <x v="2944"/>
    <s v="100 BIRR BACK"/>
    <n v="40039201"/>
    <s v="ORLOF 3"/>
    <s v="Izzuddin"/>
    <x v="0"/>
    <n v="2829"/>
    <n v="6000"/>
    <n v="6000"/>
    <n v="0"/>
    <m/>
    <n v="2"/>
    <n v="0"/>
    <n v="108"/>
    <n v="6000"/>
    <s v="YES"/>
    <m/>
    <n v="0"/>
    <s v="45049282721465998YES"/>
    <n v="2954"/>
    <x v="158"/>
    <n v="2.4341447149049684E-2"/>
  </r>
  <r>
    <x v="2945"/>
    <s v="100 BIRR BACK"/>
    <n v="40039201"/>
    <s v="ORLOF 3"/>
    <s v="Izzuddin"/>
    <x v="0"/>
    <n v="2830"/>
    <n v="5998"/>
    <n v="5998"/>
    <n v="0"/>
    <m/>
    <n v="3"/>
    <n v="0"/>
    <n v="100"/>
    <n v="6000"/>
    <s v="NO"/>
    <s v="counting not equal to 6000 (- 2 sheets)"/>
    <n v="0"/>
    <s v="45049282832365997YES"/>
    <n v="2955"/>
    <x v="158"/>
    <n v="3.9353009838252462E-2"/>
  </r>
  <r>
    <x v="2946"/>
    <s v="100 BIRR BACK"/>
    <n v="40039201"/>
    <s v="ORLOF 3"/>
    <s v="Izzuddin"/>
    <x v="0"/>
    <n v="2831"/>
    <n v="6000"/>
    <n v="6000"/>
    <n v="0"/>
    <m/>
    <n v="0"/>
    <n v="0"/>
    <n v="80"/>
    <n v="6000"/>
    <s v="YES"/>
    <m/>
    <n v="0"/>
    <s v="45049282901086000YES"/>
    <n v="2956"/>
    <x v="158"/>
    <n v="1.7999999999999999E-2"/>
  </r>
  <r>
    <x v="2947"/>
    <s v="100 BIRR BACK"/>
    <n v="40039201"/>
    <s v="ORLOF 3"/>
    <s v="Jamal"/>
    <x v="1"/>
    <n v="2832"/>
    <n v="5998"/>
    <n v="5998"/>
    <n v="2"/>
    <m/>
    <n v="0"/>
    <n v="0"/>
    <n v="108"/>
    <n v="5998"/>
    <s v="YES"/>
    <m/>
    <n v="-2"/>
    <s v="45049283001005998NO"/>
    <n v="2957"/>
    <x v="158"/>
    <n v="1.6672224074691565E-2"/>
  </r>
  <r>
    <x v="2948"/>
    <s v="100 BIRR BACK"/>
    <n v="40039201"/>
    <s v="ORLOF 3"/>
    <s v="Jamal"/>
    <x v="1"/>
    <n v="2833"/>
    <n v="5996"/>
    <n v="5996"/>
    <n v="4"/>
    <m/>
    <n v="0"/>
    <n v="0"/>
    <n v="101"/>
    <n v="6000"/>
    <s v="YES"/>
    <m/>
    <n v="0"/>
    <s v="4504928310806000YES"/>
    <n v="2958"/>
    <x v="158"/>
    <n v="1.3333333333333334E-2"/>
  </r>
  <r>
    <x v="2949"/>
    <s v="100 BIRR BACK"/>
    <n v="40039201"/>
    <s v="ORLOF 3"/>
    <s v="Jamal"/>
    <x v="1"/>
    <n v="2834"/>
    <n v="5996"/>
    <n v="5996"/>
    <n v="4"/>
    <m/>
    <n v="2"/>
    <n v="0"/>
    <n v="170"/>
    <n v="6000"/>
    <s v="YES"/>
    <m/>
    <n v="0"/>
    <s v="45049283221085998YES"/>
    <n v="2959"/>
    <x v="158"/>
    <n v="1.800600200066689E-2"/>
  </r>
  <r>
    <x v="2950"/>
    <s v="100 BIRR BACK"/>
    <n v="40039201"/>
    <s v="ORLOF 3"/>
    <s v="Jamal"/>
    <x v="1"/>
    <n v="2886"/>
    <n v="3045"/>
    <n v="3045"/>
    <n v="5"/>
    <m/>
    <n v="4"/>
    <n v="0"/>
    <n v="577"/>
    <n v="6000"/>
    <s v="YES"/>
    <s v="Counter balance last batch"/>
    <n v="0"/>
    <s v="45049283341015996YES"/>
    <n v="2960"/>
    <x v="158"/>
    <n v="1.684456304202802E-2"/>
  </r>
  <r>
    <x v="2951"/>
    <s v="100 BIRR BACK"/>
    <n v="40039201"/>
    <s v="ORLOF 3"/>
    <s v="Jamal"/>
    <x v="1"/>
    <n v="2885"/>
    <n v="5993"/>
    <n v="5993"/>
    <n v="7"/>
    <m/>
    <n v="4"/>
    <n v="0"/>
    <n v="211"/>
    <n v="6000"/>
    <s v="YES"/>
    <m/>
    <n v="0"/>
    <s v="45049283441705996YES"/>
    <n v="2961"/>
    <x v="158"/>
    <n v="2.8352234823215475E-2"/>
  </r>
  <r>
    <x v="2952"/>
    <s v="100 BIRR BACK"/>
    <n v="40039201"/>
    <s v="ORLOF 3"/>
    <s v="Jamal"/>
    <x v="1"/>
    <n v="2884"/>
    <n v="5994"/>
    <n v="5994"/>
    <n v="4"/>
    <m/>
    <n v="5"/>
    <n v="0"/>
    <n v="137"/>
    <n v="3050"/>
    <s v="NO"/>
    <s v="Machine count not equal 6000"/>
    <n v="0"/>
    <s v="45049288655773045YES"/>
    <n v="2962"/>
    <x v="158"/>
    <n v="0.18949096880131364"/>
  </r>
  <r>
    <x v="2953"/>
    <s v="100 BIRR BACK"/>
    <n v="40039201"/>
    <s v="ORLOF 3"/>
    <s v="Jamal"/>
    <x v="1"/>
    <n v="2883"/>
    <n v="5999"/>
    <n v="5999"/>
    <n v="1"/>
    <m/>
    <n v="7"/>
    <n v="0"/>
    <n v="81"/>
    <n v="6000"/>
    <s v="YES"/>
    <m/>
    <n v="0"/>
    <s v="45049288572115993YES"/>
    <n v="2963"/>
    <x v="158"/>
    <n v="3.5207742366093774E-2"/>
  </r>
  <r>
    <x v="2954"/>
    <s v="100 BIRR BACK"/>
    <n v="40039201"/>
    <s v="ORLOF 3"/>
    <s v="Jamal"/>
    <x v="1"/>
    <n v="2882"/>
    <n v="5998"/>
    <n v="5998"/>
    <n v="2"/>
    <m/>
    <n v="4"/>
    <n v="0"/>
    <n v="70"/>
    <n v="5998"/>
    <s v="YES"/>
    <m/>
    <n v="-2"/>
    <s v="45049288441375994NO"/>
    <n v="2964"/>
    <x v="158"/>
    <n v="2.2856189522856188E-2"/>
  </r>
  <r>
    <x v="2955"/>
    <s v="100 BIRR BACK"/>
    <n v="40039201"/>
    <s v="ORLOF 3"/>
    <s v="Jamal"/>
    <x v="1"/>
    <n v="2881"/>
    <n v="5995"/>
    <n v="5995"/>
    <n v="5"/>
    <m/>
    <n v="1"/>
    <n v="0"/>
    <n v="75"/>
    <n v="6000"/>
    <s v="YES"/>
    <m/>
    <n v="0"/>
    <s v="4504928831815999YES"/>
    <n v="2965"/>
    <x v="158"/>
    <n v="1.3502250375062511E-2"/>
  </r>
  <r>
    <x v="2956"/>
    <s v="100 BIRR BACK"/>
    <n v="40039201"/>
    <s v="ORLOF 3"/>
    <s v="Jamal"/>
    <x v="1"/>
    <n v="2880"/>
    <n v="5999"/>
    <n v="5999"/>
    <n v="1"/>
    <m/>
    <n v="2"/>
    <n v="0"/>
    <n v="155"/>
    <n v="6000"/>
    <s v="YES"/>
    <m/>
    <n v="0"/>
    <s v="4504928822705998YES"/>
    <n v="2966"/>
    <x v="158"/>
    <n v="1.1670556852284094E-2"/>
  </r>
  <r>
    <x v="2957"/>
    <s v="100 BIRR BACK"/>
    <n v="40039201"/>
    <s v="ORLOF 3"/>
    <s v="ALIF HAIKAL"/>
    <x v="0"/>
    <n v="2879"/>
    <n v="5996"/>
    <n v="5996"/>
    <n v="4"/>
    <m/>
    <n v="5"/>
    <n v="0"/>
    <n v="170"/>
    <n v="6000"/>
    <s v="YES"/>
    <m/>
    <n v="0"/>
    <s v="4504928815755995YES"/>
    <n v="2967"/>
    <x v="158"/>
    <n v="1.2510425354462052E-2"/>
  </r>
  <r>
    <x v="2958"/>
    <s v="100 BIRR BACK"/>
    <n v="40039201"/>
    <s v="ORLOF 3"/>
    <s v="ALIF HAIKAL"/>
    <x v="0"/>
    <n v="2878"/>
    <n v="6000"/>
    <n v="6000"/>
    <n v="0"/>
    <m/>
    <n v="1"/>
    <n v="0"/>
    <n v="83"/>
    <n v="6000"/>
    <s v="YES"/>
    <m/>
    <n v="0"/>
    <s v="45049288011555999YES"/>
    <n v="2968"/>
    <x v="158"/>
    <n v="2.5837639606601102E-2"/>
  </r>
  <r>
    <x v="2959"/>
    <s v="100 BIRR BACK"/>
    <n v="40039201"/>
    <s v="ORLOF 3"/>
    <s v="ALIF HAIKAL"/>
    <x v="0"/>
    <n v="2877"/>
    <n v="6000"/>
    <n v="6000"/>
    <n v="0"/>
    <m/>
    <n v="4"/>
    <n v="0"/>
    <n v="95"/>
    <n v="6000"/>
    <s v="YES"/>
    <m/>
    <n v="0"/>
    <s v="45050287941705996YES"/>
    <n v="2969"/>
    <x v="159"/>
    <n v="2.8352234823215475E-2"/>
  </r>
  <r>
    <x v="2960"/>
    <s v="100 BIRR BACK"/>
    <n v="40039201"/>
    <s v="ORLOF 3"/>
    <s v="ALIF HAIKAL"/>
    <x v="0"/>
    <n v="2876"/>
    <n v="5997"/>
    <n v="5997"/>
    <n v="3"/>
    <m/>
    <n v="0"/>
    <n v="0"/>
    <n v="86"/>
    <n v="6000"/>
    <s v="YES"/>
    <m/>
    <n v="0"/>
    <s v="4505028780836000YES"/>
    <n v="2970"/>
    <x v="159"/>
    <n v="1.3833333333333333E-2"/>
  </r>
  <r>
    <x v="2961"/>
    <s v="100 BIRR BACK"/>
    <n v="40039201"/>
    <s v="ORLOF 3"/>
    <s v="ALIF HAIKAL"/>
    <x v="0"/>
    <n v="2875"/>
    <n v="5999"/>
    <n v="5999"/>
    <n v="1"/>
    <m/>
    <n v="0"/>
    <n v="0"/>
    <n v="100"/>
    <n v="6000"/>
    <s v="YES"/>
    <m/>
    <n v="0"/>
    <s v="4505028770956000YES"/>
    <n v="2971"/>
    <x v="159"/>
    <n v="1.5833333333333335E-2"/>
  </r>
  <r>
    <x v="2962"/>
    <s v="100 BIRR BACK"/>
    <n v="40039201"/>
    <s v="ORLOF 3"/>
    <s v="ALIF HAIKAL"/>
    <x v="0"/>
    <n v="2874"/>
    <n v="5994"/>
    <n v="5994"/>
    <n v="6"/>
    <m/>
    <n v="3"/>
    <n v="0"/>
    <n v="137"/>
    <n v="6000"/>
    <s v="YES"/>
    <m/>
    <n v="0"/>
    <s v="4505028763865997YES"/>
    <n v="2972"/>
    <x v="159"/>
    <n v="1.4340503585125897E-2"/>
  </r>
  <r>
    <x v="2963"/>
    <s v="100 BIRR BACK"/>
    <n v="40039201"/>
    <s v="ORLOF 3"/>
    <s v="ALIF HAIKAL"/>
    <x v="0"/>
    <n v="2873"/>
    <n v="5999"/>
    <n v="5999"/>
    <n v="1"/>
    <m/>
    <n v="1"/>
    <n v="0"/>
    <n v="74"/>
    <n v="6000"/>
    <s v="YES"/>
    <m/>
    <n v="0"/>
    <s v="45050287511005999YES"/>
    <n v="2973"/>
    <x v="159"/>
    <n v="1.6669444907484579E-2"/>
  </r>
  <r>
    <x v="2964"/>
    <s v="100 BIRR BACK"/>
    <n v="40039201"/>
    <s v="ORLOF 3"/>
    <s v="ALIF HAIKAL"/>
    <x v="0"/>
    <n v="2872"/>
    <n v="5999"/>
    <n v="5999"/>
    <n v="1"/>
    <m/>
    <n v="6"/>
    <n v="0"/>
    <n v="109"/>
    <n v="6000"/>
    <s v="YES"/>
    <m/>
    <n v="0"/>
    <s v="45050287461375994YES"/>
    <n v="2974"/>
    <x v="159"/>
    <n v="2.2856189522856188E-2"/>
  </r>
  <r>
    <x v="2965"/>
    <s v="100 BIRR BACK"/>
    <n v="40039201"/>
    <s v="ORLOF 3"/>
    <s v="ALIF HAIKAL"/>
    <x v="0"/>
    <n v="2871"/>
    <n v="5992"/>
    <n v="5992"/>
    <n v="8"/>
    <m/>
    <n v="1"/>
    <n v="0"/>
    <n v="97"/>
    <n v="6000"/>
    <s v="YES"/>
    <m/>
    <n v="0"/>
    <s v="4505028731745999YES"/>
    <n v="2975"/>
    <x v="159"/>
    <n v="1.2335389231538589E-2"/>
  </r>
  <r>
    <x v="2966"/>
    <s v="100 BIRR BACK"/>
    <n v="40039201"/>
    <s v="ORLOF 3"/>
    <s v="ALIF HAIKAL"/>
    <x v="0"/>
    <n v="2870"/>
    <n v="6000"/>
    <n v="6000"/>
    <n v="0"/>
    <m/>
    <n v="1"/>
    <n v="0"/>
    <n v="49"/>
    <n v="6000"/>
    <s v="YES"/>
    <m/>
    <n v="0"/>
    <s v="45050287211095999YES"/>
    <n v="2976"/>
    <x v="159"/>
    <n v="1.8169694949158193E-2"/>
  </r>
  <r>
    <x v="2967"/>
    <s v="100 BIRR BACK"/>
    <n v="40039201"/>
    <s v="ORLOF 3"/>
    <s v="ALIF HAIKAL"/>
    <x v="0"/>
    <n v="2869"/>
    <n v="5998"/>
    <n v="5998"/>
    <n v="2"/>
    <m/>
    <n v="8"/>
    <n v="0"/>
    <n v="40"/>
    <n v="6000"/>
    <s v="YES"/>
    <m/>
    <n v="0"/>
    <s v="4505028718975992YES"/>
    <n v="2977"/>
    <x v="159"/>
    <n v="1.6188251001335113E-2"/>
  </r>
  <r>
    <x v="2968"/>
    <s v="100 BIRR BACK"/>
    <n v="40039201"/>
    <s v="ORLOF 3"/>
    <s v="ALIF HAIKAL"/>
    <x v="0"/>
    <n v="2868"/>
    <n v="5993"/>
    <n v="5993"/>
    <n v="7"/>
    <m/>
    <n v="0"/>
    <n v="0"/>
    <n v="84"/>
    <n v="6000"/>
    <s v="YES"/>
    <m/>
    <n v="0"/>
    <s v="4505028700496000YES"/>
    <n v="2978"/>
    <x v="159"/>
    <n v="8.1666666666666658E-3"/>
  </r>
  <r>
    <x v="2969"/>
    <s v="100 BIRR BACK"/>
    <n v="40039201"/>
    <s v="ORLOF 3"/>
    <s v="ALIF HAIKAL"/>
    <x v="0"/>
    <n v="2867"/>
    <n v="5997"/>
    <n v="5997"/>
    <n v="3"/>
    <m/>
    <n v="2"/>
    <n v="0"/>
    <n v="91"/>
    <n v="6000"/>
    <s v="YES"/>
    <m/>
    <n v="0"/>
    <s v="4505028692405998YES"/>
    <n v="2979"/>
    <x v="159"/>
    <n v="6.6688896298766256E-3"/>
  </r>
  <r>
    <x v="2970"/>
    <s v="100 BIRR BACK"/>
    <n v="40039201"/>
    <s v="ORLOF 3"/>
    <s v="ALIF HAIKAL"/>
    <x v="0"/>
    <n v="2866"/>
    <n v="5999"/>
    <n v="5999"/>
    <n v="1"/>
    <m/>
    <n v="7"/>
    <n v="0"/>
    <n v="151"/>
    <n v="6000"/>
    <s v="YES"/>
    <m/>
    <n v="0"/>
    <s v="4505028687845993YES"/>
    <n v="2980"/>
    <x v="159"/>
    <n v="1.4016352411146337E-2"/>
  </r>
  <r>
    <x v="2971"/>
    <s v="100 BIRR BACK"/>
    <n v="40039201"/>
    <s v="ORLOF 3"/>
    <s v="ALIF HAIKAL"/>
    <x v="0"/>
    <n v="2865"/>
    <n v="5999"/>
    <n v="5999"/>
    <n v="1"/>
    <m/>
    <n v="3"/>
    <n v="0"/>
    <n v="4633"/>
    <n v="6000"/>
    <s v="YES"/>
    <m/>
    <n v="0"/>
    <s v="4505028673915997YES"/>
    <n v="2981"/>
    <x v="159"/>
    <n v="1.5174253793563448E-2"/>
  </r>
  <r>
    <x v="2972"/>
    <s v="100 BIRR BACK"/>
    <n v="40039201"/>
    <s v="ORLOF 3"/>
    <s v="AFFANDI"/>
    <x v="1"/>
    <n v="2864"/>
    <n v="6000"/>
    <n v="6000"/>
    <n v="0"/>
    <m/>
    <n v="1"/>
    <n v="0"/>
    <n v="97"/>
    <n v="6000"/>
    <s v="YES"/>
    <m/>
    <n v="0"/>
    <s v="45050286611515999YES"/>
    <n v="2982"/>
    <x v="159"/>
    <n v="2.5170861810301717E-2"/>
  </r>
  <r>
    <x v="2973"/>
    <s v="100 BIRR BACK"/>
    <n v="40039201"/>
    <s v="ORLOF 3"/>
    <s v="AFFANDI"/>
    <x v="1"/>
    <n v="2863"/>
    <n v="6000"/>
    <n v="6000"/>
    <n v="0"/>
    <n v="3"/>
    <n v="1"/>
    <n v="0"/>
    <n v="77"/>
    <n v="6000"/>
    <s v="YES"/>
    <m/>
    <n v="0"/>
    <s v="450502865146335999YES"/>
    <n v="2983"/>
    <x v="159"/>
    <n v="0.77229538256376062"/>
  </r>
  <r>
    <x v="2974"/>
    <s v="100 BIRR BACK"/>
    <n v="40039201"/>
    <s v="ORLOF 3"/>
    <s v="AFFANDI"/>
    <x v="1"/>
    <n v="2862"/>
    <n v="6000"/>
    <n v="6000"/>
    <n v="0"/>
    <m/>
    <n v="0"/>
    <n v="0"/>
    <n v="115"/>
    <n v="6000"/>
    <s v="YES"/>
    <m/>
    <n v="0"/>
    <s v="4505028640976000YES"/>
    <n v="2984"/>
    <x v="159"/>
    <n v="1.6166666666666666E-2"/>
  </r>
  <r>
    <x v="2975"/>
    <s v="100 BIRR BACK"/>
    <n v="40039201"/>
    <s v="ORLOF 3"/>
    <s v="AFFANDI"/>
    <x v="1"/>
    <n v="2861"/>
    <n v="6000"/>
    <n v="6000"/>
    <n v="0"/>
    <m/>
    <n v="3"/>
    <n v="0"/>
    <n v="84"/>
    <n v="6000"/>
    <s v="YES"/>
    <m/>
    <n v="0"/>
    <s v="4505028630776000YES"/>
    <n v="2985"/>
    <x v="159"/>
    <n v="1.2833333333333334E-2"/>
  </r>
  <r>
    <x v="2976"/>
    <s v="100 BIRR BACK"/>
    <n v="40039201"/>
    <s v="ORLOF 3"/>
    <s v="AFFANDI"/>
    <x v="1"/>
    <n v="2860"/>
    <n v="6000"/>
    <n v="6000"/>
    <n v="0"/>
    <m/>
    <n v="0"/>
    <n v="0"/>
    <n v="78"/>
    <n v="6000"/>
    <s v="YES"/>
    <m/>
    <n v="0"/>
    <s v="45050286201156000YES"/>
    <n v="2986"/>
    <x v="159"/>
    <n v="1.9166666666666665E-2"/>
  </r>
  <r>
    <x v="2977"/>
    <s v="100 BIRR BACK"/>
    <n v="40039201"/>
    <s v="ORLOF 3"/>
    <s v="AFFANDI"/>
    <x v="1"/>
    <n v="2859"/>
    <n v="6000"/>
    <n v="6000"/>
    <n v="0"/>
    <m/>
    <n v="0"/>
    <n v="0"/>
    <n v="74"/>
    <n v="6000"/>
    <s v="YES"/>
    <m/>
    <n v="0"/>
    <s v="4505028610846000YES"/>
    <n v="2987"/>
    <x v="159"/>
    <n v="1.4E-2"/>
  </r>
  <r>
    <x v="2978"/>
    <s v="100 BIRR BACK"/>
    <n v="40039201"/>
    <s v="ORLOF 3"/>
    <s v="AFFANDI"/>
    <x v="1"/>
    <n v="2858"/>
    <n v="6000"/>
    <n v="6000"/>
    <n v="0"/>
    <m/>
    <n v="0"/>
    <n v="0"/>
    <n v="130"/>
    <n v="6000"/>
    <s v="YES"/>
    <m/>
    <n v="0"/>
    <s v="4505028600786000YES"/>
    <n v="2988"/>
    <x v="159"/>
    <n v="1.2999999999999999E-2"/>
  </r>
  <r>
    <x v="2979"/>
    <s v="100 BIRR BACK"/>
    <n v="40039201"/>
    <s v="ORLOF 3"/>
    <s v="AFFANDI"/>
    <x v="1"/>
    <n v="2857"/>
    <n v="6000"/>
    <n v="6000"/>
    <n v="0"/>
    <m/>
    <n v="0"/>
    <n v="0"/>
    <n v="758"/>
    <n v="6000"/>
    <s v="YES"/>
    <m/>
    <n v="0"/>
    <s v="4505028590746000YES"/>
    <n v="2989"/>
    <x v="159"/>
    <n v="1.2333333333333333E-2"/>
  </r>
  <r>
    <x v="2980"/>
    <s v="100 BIRR BACK"/>
    <n v="40039201"/>
    <s v="ORLOF 4"/>
    <s v="Shamil"/>
    <x v="1"/>
    <n v="340"/>
    <n v="5999"/>
    <n v="5999"/>
    <n v="1"/>
    <m/>
    <n v="0"/>
    <n v="0"/>
    <n v="95"/>
    <n v="6000"/>
    <s v="YES"/>
    <m/>
    <n v="0"/>
    <s v="45050285801306000YES"/>
    <n v="2990"/>
    <x v="159"/>
    <n v="2.1666666666666667E-2"/>
  </r>
  <r>
    <x v="2981"/>
    <s v="100 BIRR BACK"/>
    <n v="40039201"/>
    <s v="ORLOF 4"/>
    <s v="Shamil"/>
    <x v="1"/>
    <n v="341"/>
    <n v="6000"/>
    <n v="6000"/>
    <n v="0"/>
    <m/>
    <n v="0"/>
    <n v="0"/>
    <n v="120"/>
    <n v="6000"/>
    <s v="YES"/>
    <m/>
    <n v="0"/>
    <s v="45050285707586000YES"/>
    <n v="2991"/>
    <x v="159"/>
    <n v="0.12633333333333333"/>
  </r>
  <r>
    <x v="2982"/>
    <s v="100 BIRR BACK"/>
    <n v="40039201"/>
    <s v="ORLOF 4"/>
    <s v="Shamil"/>
    <x v="1"/>
    <n v="342"/>
    <n v="5999"/>
    <n v="5999"/>
    <n v="1"/>
    <m/>
    <e v="#VALUE!"/>
    <n v="0"/>
    <n v="140"/>
    <e v="#VALUE!"/>
    <s v="YES"/>
    <m/>
    <e v="#VALUE!"/>
    <e v="#VALUE!"/>
    <n v="2992"/>
    <x v="0"/>
    <s v="NA"/>
  </r>
  <r>
    <x v="2983"/>
    <s v="100 BIRR BACK"/>
    <n v="40039201"/>
    <s v="ORLOF 4"/>
    <s v="Shamil"/>
    <x v="1"/>
    <n v="344"/>
    <n v="6000"/>
    <n v="6000"/>
    <n v="0"/>
    <m/>
    <e v="#VALUE!"/>
    <n v="0"/>
    <n v="217"/>
    <e v="#VALUE!"/>
    <s v="YES"/>
    <m/>
    <e v="#VALUE!"/>
    <e v="#VALUE!"/>
    <n v="2993"/>
    <x v="0"/>
    <s v="NA"/>
  </r>
  <r>
    <x v="2984"/>
    <s v="100 BIRR BACK"/>
    <n v="40039201"/>
    <s v="ORLOF 4"/>
    <s v="Shamil"/>
    <x v="1"/>
    <n v="345"/>
    <n v="5999"/>
    <n v="5999"/>
    <n v="1"/>
    <m/>
    <e v="#VALUE!"/>
    <n v="0"/>
    <n v="253"/>
    <e v="#VALUE!"/>
    <s v="YES"/>
    <m/>
    <e v="#VALUE!"/>
    <e v="#VALUE!"/>
    <n v="2994"/>
    <x v="0"/>
    <s v="NA"/>
  </r>
  <r>
    <x v="2985"/>
    <s v="100 BIRR BACK"/>
    <n v="40039201"/>
    <s v="ORLOF 4"/>
    <s v="Shamil"/>
    <x v="1"/>
    <n v="346"/>
    <n v="6000"/>
    <n v="6000"/>
    <n v="0"/>
    <m/>
    <e v="#VALUE!"/>
    <n v="0"/>
    <n v="120"/>
    <e v="#VALUE!"/>
    <s v="YES"/>
    <m/>
    <e v="#VALUE!"/>
    <e v="#VALUE!"/>
    <n v="2995"/>
    <x v="0"/>
    <s v="NA"/>
  </r>
  <r>
    <x v="2986"/>
    <s v="100 BIRR BACK"/>
    <n v="40039201"/>
    <s v="ORLOF 4"/>
    <s v="Shamil"/>
    <x v="1"/>
    <n v="347"/>
    <n v="6000"/>
    <n v="6000"/>
    <n v="0"/>
    <m/>
    <e v="#VALUE!"/>
    <n v="0"/>
    <n v="180"/>
    <e v="#VALUE!"/>
    <s v="YES"/>
    <m/>
    <e v="#VALUE!"/>
    <e v="#VALUE!"/>
    <n v="2996"/>
    <x v="0"/>
    <s v="NA"/>
  </r>
  <r>
    <x v="2987"/>
    <s v="100 BIRR BACK"/>
    <n v="40039201"/>
    <s v="ORLOF 4"/>
    <s v="Shamil"/>
    <x v="1"/>
    <n v="348"/>
    <n v="6000"/>
    <n v="6000"/>
    <n v="0"/>
    <m/>
    <e v="#VALUE!"/>
    <n v="0"/>
    <n v="183"/>
    <e v="#VALUE!"/>
    <s v="YES"/>
    <m/>
    <e v="#VALUE!"/>
    <e v="#VALUE!"/>
    <n v="2997"/>
    <x v="0"/>
    <s v="NA"/>
  </r>
  <r>
    <x v="2988"/>
    <s v="100 BIRR BACK"/>
    <n v="40039201"/>
    <s v="ORLOF 4"/>
    <s v="Shamil"/>
    <x v="1"/>
    <n v="349"/>
    <n v="6000"/>
    <n v="6000"/>
    <n v="0"/>
    <m/>
    <e v="#VALUE!"/>
    <n v="0"/>
    <n v="107"/>
    <e v="#VALUE!"/>
    <s v="YES"/>
    <m/>
    <e v="#VALUE!"/>
    <e v="#VALUE!"/>
    <n v="2998"/>
    <x v="0"/>
    <s v="NA"/>
  </r>
  <r>
    <x v="2989"/>
    <s v="100 BIRR BACK"/>
    <n v="40039201"/>
    <s v="ORLOF 4"/>
    <s v="Shamil"/>
    <x v="1"/>
    <n v="350"/>
    <n v="6000"/>
    <n v="6000"/>
    <n v="0"/>
    <m/>
    <e v="#VALUE!"/>
    <n v="0"/>
    <n v="200"/>
    <e v="#VALUE!"/>
    <s v="YES"/>
    <m/>
    <e v="#VALUE!"/>
    <e v="#VALUE!"/>
    <n v="2999"/>
    <x v="0"/>
    <s v="NA"/>
  </r>
  <r>
    <x v="2990"/>
    <s v="100 BIRR BACK"/>
    <n v="40039201"/>
    <s v="ORLOF 4"/>
    <s v="Shamil"/>
    <x v="1"/>
    <n v="351"/>
    <n v="6000"/>
    <n v="6000"/>
    <n v="0"/>
    <m/>
    <e v="#VALUE!"/>
    <n v="0"/>
    <n v="310"/>
    <e v="#VALUE!"/>
    <s v="YES"/>
    <m/>
    <e v="#VALUE!"/>
    <e v="#VALUE!"/>
    <n v="3000"/>
    <x v="0"/>
    <s v="NA"/>
  </r>
  <r>
    <x v="2991"/>
    <s v="100 BIRR BACK"/>
    <n v="40039201"/>
    <s v="ORLOF 4"/>
    <s v="Saifullah"/>
    <x v="0"/>
    <n v="352"/>
    <n v="5999"/>
    <n v="5999"/>
    <n v="1"/>
    <m/>
    <e v="#VALUE!"/>
    <n v="0"/>
    <n v="290"/>
    <e v="#VALUE!"/>
    <s v="YES"/>
    <m/>
    <e v="#VALUE!"/>
    <e v="#VALUE!"/>
    <n v="3001"/>
    <x v="0"/>
    <s v="NA"/>
  </r>
  <r>
    <x v="2992"/>
    <s v="100 BIRR BACK"/>
    <n v="40039201"/>
    <s v="ORLOF 4"/>
    <s v="Saifullah"/>
    <x v="0"/>
    <n v="353"/>
    <n v="5998"/>
    <n v="5998"/>
    <n v="2"/>
    <m/>
    <e v="#VALUE!"/>
    <n v="0"/>
    <n v="109"/>
    <e v="#VALUE!"/>
    <s v="YES"/>
    <m/>
    <e v="#VALUE!"/>
    <e v="#VALUE!"/>
    <n v="3002"/>
    <x v="0"/>
    <s v="NA"/>
  </r>
  <r>
    <x v="2993"/>
    <s v="100 BIRR BACK"/>
    <n v="40039201"/>
    <s v="ORLOF 4"/>
    <s v="Saifullah"/>
    <x v="0"/>
    <n v="354"/>
    <n v="5996"/>
    <n v="5996"/>
    <n v="4"/>
    <m/>
    <e v="#VALUE!"/>
    <n v="0"/>
    <n v="134"/>
    <e v="#VALUE!"/>
    <s v="YES"/>
    <m/>
    <e v="#VALUE!"/>
    <e v="#VALUE!"/>
    <n v="3003"/>
    <x v="0"/>
    <s v="NA"/>
  </r>
  <r>
    <x v="2994"/>
    <s v="100 BIRR BACK"/>
    <n v="40039201"/>
    <s v="ORLOF 4"/>
    <s v="Saifullah"/>
    <x v="0"/>
    <n v="356"/>
    <n v="6000"/>
    <n v="6000"/>
    <n v="0"/>
    <m/>
    <e v="#VALUE!"/>
    <n v="0"/>
    <n v="90"/>
    <e v="#VALUE!"/>
    <s v="YES"/>
    <m/>
    <e v="#VALUE!"/>
    <e v="#VALUE!"/>
    <n v="3004"/>
    <x v="0"/>
    <s v="NA"/>
  </r>
  <r>
    <x v="2995"/>
    <s v="100 BIRR BACK"/>
    <n v="40039201"/>
    <s v="ORLOF 4"/>
    <s v="Saifullah"/>
    <x v="0"/>
    <n v="357"/>
    <n v="6000"/>
    <n v="6000"/>
    <n v="0"/>
    <m/>
    <e v="#VALUE!"/>
    <n v="0"/>
    <n v="60"/>
    <e v="#VALUE!"/>
    <s v="YES"/>
    <m/>
    <e v="#VALUE!"/>
    <e v="#VALUE!"/>
    <n v="3005"/>
    <x v="0"/>
    <s v="NA"/>
  </r>
  <r>
    <x v="2996"/>
    <s v="100 BIRR BACK"/>
    <n v="40039201"/>
    <s v="ORLOF 4"/>
    <s v="Saifullah"/>
    <x v="0"/>
    <n v="358"/>
    <n v="6000"/>
    <n v="6000"/>
    <m/>
    <m/>
    <e v="#VALUE!"/>
    <n v="0"/>
    <n v="158"/>
    <e v="#VALUE!"/>
    <s v="YES"/>
    <m/>
    <e v="#VALUE!"/>
    <e v="#VALUE!"/>
    <n v="3006"/>
    <x v="0"/>
    <s v="NA"/>
  </r>
  <r>
    <x v="2997"/>
    <s v="100 BIRR BACK"/>
    <n v="40039201"/>
    <s v="ORLOF 4"/>
    <s v="Saifullah"/>
    <x v="0"/>
    <n v="359"/>
    <n v="5999"/>
    <n v="5999"/>
    <n v="1"/>
    <m/>
    <e v="#VALUE!"/>
    <n v="0"/>
    <n v="104"/>
    <e v="#VALUE!"/>
    <s v="YES"/>
    <m/>
    <e v="#VALUE!"/>
    <e v="#VALUE!"/>
    <n v="3007"/>
    <x v="0"/>
    <s v="NA"/>
  </r>
  <r>
    <x v="2998"/>
    <s v="100 BIRR BACK"/>
    <n v="40039201"/>
    <s v="ORLOF 4"/>
    <s v="Saifullah"/>
    <x v="0"/>
    <n v="360"/>
    <n v="5999"/>
    <n v="5999"/>
    <n v="1"/>
    <m/>
    <e v="#VALUE!"/>
    <n v="0"/>
    <n v="133"/>
    <e v="#VALUE!"/>
    <s v="YES"/>
    <m/>
    <e v="#VALUE!"/>
    <e v="#VALUE!"/>
    <n v="3008"/>
    <x v="0"/>
    <s v="NA"/>
  </r>
  <r>
    <x v="2999"/>
    <s v="100 BIRR BACK"/>
    <n v="40039201"/>
    <s v="ORLOF 4"/>
    <s v="Saifullah"/>
    <x v="0"/>
    <n v="361"/>
    <n v="6000"/>
    <n v="6000"/>
    <n v="0"/>
    <m/>
    <e v="#VALUE!"/>
    <n v="0"/>
    <n v="90"/>
    <e v="#VALUE!"/>
    <s v="YES"/>
    <m/>
    <e v="#VALUE!"/>
    <e v="#VALUE!"/>
    <n v="3009"/>
    <x v="0"/>
    <s v="NA"/>
  </r>
  <r>
    <x v="3000"/>
    <s v="100 BIRR BACK"/>
    <n v="40039201"/>
    <s v="ORLOF 4"/>
    <s v="Shamil"/>
    <x v="1"/>
    <n v="362"/>
    <n v="6000"/>
    <n v="6000"/>
    <n v="0"/>
    <m/>
    <e v="#VALUE!"/>
    <n v="0"/>
    <n v="90"/>
    <e v="#VALUE!"/>
    <s v="YES"/>
    <m/>
    <e v="#VALUE!"/>
    <e v="#VALUE!"/>
    <n v="3010"/>
    <x v="0"/>
    <s v="NA"/>
  </r>
  <r>
    <x v="3001"/>
    <s v="100 BIRR BACK"/>
    <n v="40039201"/>
    <s v="ORLOF 4"/>
    <s v="Shamil"/>
    <x v="1"/>
    <n v="363"/>
    <n v="6000"/>
    <n v="6000"/>
    <n v="0"/>
    <m/>
    <e v="#VALUE!"/>
    <n v="0"/>
    <n v="91"/>
    <e v="#VALUE!"/>
    <s v="YES"/>
    <m/>
    <e v="#VALUE!"/>
    <e v="#VALUE!"/>
    <n v="3011"/>
    <x v="0"/>
    <s v="NA"/>
  </r>
  <r>
    <x v="3002"/>
    <s v="100 BIRR BACK"/>
    <n v="40039201"/>
    <s v="ORLOF 4"/>
    <s v="Shamil"/>
    <x v="1"/>
    <n v="364"/>
    <n v="5998"/>
    <n v="5998"/>
    <n v="2"/>
    <m/>
    <e v="#VALUE!"/>
    <n v="0"/>
    <n v="49"/>
    <e v="#VALUE!"/>
    <s v="YES"/>
    <m/>
    <e v="#VALUE!"/>
    <e v="#VALUE!"/>
    <n v="3012"/>
    <x v="0"/>
    <s v="NA"/>
  </r>
  <r>
    <x v="3003"/>
    <s v="100 BIRR BACK"/>
    <n v="40039201"/>
    <s v="ORLOF 4"/>
    <s v="Shamil"/>
    <x v="1"/>
    <n v="365"/>
    <n v="5997"/>
    <n v="5997"/>
    <n v="3"/>
    <m/>
    <e v="#VALUE!"/>
    <n v="0"/>
    <n v="90"/>
    <e v="#VALUE!"/>
    <s v="YES"/>
    <m/>
    <e v="#VALUE!"/>
    <e v="#VALUE!"/>
    <n v="3013"/>
    <x v="0"/>
    <s v="NA"/>
  </r>
  <r>
    <x v="3004"/>
    <s v="100 BIRR BACK"/>
    <n v="40039201"/>
    <s v="ORLOF 4"/>
    <s v="Shamil"/>
    <x v="1"/>
    <n v="366"/>
    <n v="5999"/>
    <n v="5999"/>
    <n v="1"/>
    <m/>
    <e v="#VALUE!"/>
    <n v="0"/>
    <n v="40"/>
    <e v="#VALUE!"/>
    <s v="YES"/>
    <m/>
    <e v="#VALUE!"/>
    <e v="#VALUE!"/>
    <n v="3014"/>
    <x v="0"/>
    <s v="NA"/>
  </r>
  <r>
    <x v="3005"/>
    <s v="100 BIRR BACK"/>
    <n v="40039201"/>
    <s v="ORLOF 4"/>
    <s v="Shamil"/>
    <x v="1"/>
    <n v="367"/>
    <n v="5999"/>
    <n v="5999"/>
    <n v="1"/>
    <m/>
    <e v="#VALUE!"/>
    <n v="0"/>
    <n v="54"/>
    <e v="#VALUE!"/>
    <s v="YES"/>
    <m/>
    <e v="#VALUE!"/>
    <e v="#VALUE!"/>
    <n v="3015"/>
    <x v="0"/>
    <s v="NA"/>
  </r>
  <r>
    <x v="3006"/>
    <s v="100 BIRR BACK"/>
    <n v="40039201"/>
    <s v="ORLOF 4"/>
    <s v="Shamil"/>
    <x v="1"/>
    <n v="368"/>
    <n v="5999"/>
    <n v="5999"/>
    <n v="1"/>
    <m/>
    <e v="#VALUE!"/>
    <n v="0"/>
    <n v="116"/>
    <e v="#VALUE!"/>
    <s v="YES"/>
    <m/>
    <e v="#VALUE!"/>
    <e v="#VALUE!"/>
    <n v="3016"/>
    <x v="0"/>
    <s v="NA"/>
  </r>
  <r>
    <x v="3007"/>
    <s v="100 BIRR BACK"/>
    <n v="40039201"/>
    <s v="ORLOF 4"/>
    <s v="Shamil"/>
    <x v="1"/>
    <n v="369"/>
    <n v="5997"/>
    <n v="5997"/>
    <n v="3"/>
    <m/>
    <e v="#VALUE!"/>
    <n v="0"/>
    <n v="130"/>
    <e v="#VALUE!"/>
    <s v="YES"/>
    <m/>
    <e v="#VALUE!"/>
    <e v="#VALUE!"/>
    <n v="3017"/>
    <x v="0"/>
    <s v="NA"/>
  </r>
  <r>
    <x v="3008"/>
    <s v="100 BIRR BACK"/>
    <n v="40039201"/>
    <s v="ORLOF 4"/>
    <s v="Shamil"/>
    <x v="1"/>
    <n v="370"/>
    <n v="5992"/>
    <n v="5992"/>
    <n v="8"/>
    <m/>
    <e v="#VALUE!"/>
    <n v="0"/>
    <n v="60"/>
    <e v="#VALUE!"/>
    <s v="YES"/>
    <m/>
    <e v="#VALUE!"/>
    <e v="#VALUE!"/>
    <n v="3018"/>
    <x v="0"/>
    <s v="NA"/>
  </r>
  <r>
    <x v="3009"/>
    <s v="100 BIRR BACK"/>
    <n v="40039201"/>
    <s v="ORLOF 4"/>
    <s v="Shamil"/>
    <x v="1"/>
    <n v="371"/>
    <n v="6000"/>
    <n v="6000"/>
    <n v="0"/>
    <m/>
    <e v="#VALUE!"/>
    <n v="0"/>
    <n v="77"/>
    <e v="#VALUE!"/>
    <s v="YES"/>
    <m/>
    <e v="#VALUE!"/>
    <e v="#VALUE!"/>
    <n v="3019"/>
    <x v="0"/>
    <s v="NA"/>
  </r>
  <r>
    <x v="3010"/>
    <s v="100 BIRR BACK"/>
    <n v="40039201"/>
    <s v="ORLOF 4"/>
    <s v="Shamil"/>
    <x v="1"/>
    <n v="372"/>
    <n v="6000"/>
    <n v="6000"/>
    <n v="0"/>
    <m/>
    <e v="#VALUE!"/>
    <n v="0"/>
    <n v="118"/>
    <e v="#VALUE!"/>
    <s v="YES"/>
    <m/>
    <e v="#VALUE!"/>
    <e v="#VALUE!"/>
    <n v="3020"/>
    <x v="0"/>
    <s v="NA"/>
  </r>
  <r>
    <x v="3011"/>
    <s v="100 BIRR BACK"/>
    <n v="40039201"/>
    <s v="ORLOF 4"/>
    <s v="Shamil"/>
    <x v="1"/>
    <n v="373"/>
    <n v="5998"/>
    <n v="5998"/>
    <n v="2"/>
    <m/>
    <e v="#VALUE!"/>
    <n v="0"/>
    <n v="85"/>
    <e v="#VALUE!"/>
    <s v="YES"/>
    <m/>
    <e v="#VALUE!"/>
    <e v="#VALUE!"/>
    <n v="3021"/>
    <x v="0"/>
    <s v="NA"/>
  </r>
  <r>
    <x v="3012"/>
    <s v="100 BIRR BACK"/>
    <n v="40039201"/>
    <s v="ORLOF 4"/>
    <s v="Shamil"/>
    <x v="1"/>
    <n v="374"/>
    <n v="6000"/>
    <n v="6000"/>
    <n v="0"/>
    <m/>
    <e v="#VALUE!"/>
    <n v="0"/>
    <n v="40"/>
    <e v="#VALUE!"/>
    <s v="YES"/>
    <m/>
    <e v="#VALUE!"/>
    <e v="#VALUE!"/>
    <n v="3022"/>
    <x v="0"/>
    <s v="NA"/>
  </r>
  <r>
    <x v="3013"/>
    <s v="100 BIRR BACK"/>
    <n v="40039201"/>
    <s v="ORLOF 4"/>
    <s v="Shamil"/>
    <x v="1"/>
    <n v="375"/>
    <n v="6000"/>
    <n v="6000"/>
    <n v="0"/>
    <m/>
    <e v="#VALUE!"/>
    <n v="0"/>
    <n v="80"/>
    <e v="#VALUE!"/>
    <s v="YES"/>
    <m/>
    <e v="#VALUE!"/>
    <e v="#VALUE!"/>
    <n v="3023"/>
    <x v="0"/>
    <s v="NA"/>
  </r>
  <r>
    <x v="3014"/>
    <s v="100 BIRR BACK"/>
    <n v="40039201"/>
    <s v="ORLOF 4"/>
    <s v="Saifullah"/>
    <x v="0"/>
    <n v="377"/>
    <n v="5997"/>
    <n v="5997"/>
    <n v="3"/>
    <m/>
    <e v="#VALUE!"/>
    <n v="0"/>
    <n v="64"/>
    <e v="#VALUE!"/>
    <s v="YES"/>
    <m/>
    <e v="#VALUE!"/>
    <e v="#VALUE!"/>
    <n v="3024"/>
    <x v="0"/>
    <s v="NA"/>
  </r>
  <r>
    <x v="3015"/>
    <s v="100 BIRR BACK"/>
    <n v="40039201"/>
    <s v="ORLOF 4"/>
    <s v="Saifullah"/>
    <x v="0"/>
    <n v="378"/>
    <n v="5999"/>
    <n v="5999"/>
    <n v="1"/>
    <m/>
    <e v="#VALUE!"/>
    <n v="0"/>
    <n v="57"/>
    <e v="#VALUE!"/>
    <s v="YES"/>
    <m/>
    <e v="#VALUE!"/>
    <e v="#VALUE!"/>
    <n v="3025"/>
    <x v="0"/>
    <s v="NA"/>
  </r>
  <r>
    <x v="3016"/>
    <s v="100 BIRR BACK"/>
    <n v="40039201"/>
    <s v="ORLOF 4"/>
    <s v="Saifullah"/>
    <x v="0"/>
    <n v="379"/>
    <n v="6000"/>
    <n v="6000"/>
    <n v="0"/>
    <m/>
    <e v="#VALUE!"/>
    <n v="0"/>
    <n v="63"/>
    <e v="#VALUE!"/>
    <s v="YES"/>
    <m/>
    <e v="#VALUE!"/>
    <e v="#VALUE!"/>
    <n v="3026"/>
    <x v="0"/>
    <s v="NA"/>
  </r>
  <r>
    <x v="3017"/>
    <s v="100 BIRR BACK"/>
    <n v="40039201"/>
    <s v="ORLOF 4"/>
    <s v="Saifullah"/>
    <x v="0"/>
    <n v="380"/>
    <n v="6000"/>
    <n v="6000"/>
    <n v="0"/>
    <m/>
    <e v="#VALUE!"/>
    <n v="0"/>
    <n v="100"/>
    <e v="#VALUE!"/>
    <s v="YES"/>
    <m/>
    <e v="#VALUE!"/>
    <e v="#VALUE!"/>
    <n v="3027"/>
    <x v="0"/>
    <s v="NA"/>
  </r>
  <r>
    <x v="3018"/>
    <s v="100 BIRR BACK"/>
    <n v="40039201"/>
    <s v="ORLOF 4"/>
    <s v="Saifullah"/>
    <x v="0"/>
    <n v="381"/>
    <n v="6000"/>
    <n v="6000"/>
    <n v="0"/>
    <m/>
    <e v="#VALUE!"/>
    <n v="0"/>
    <n v="295"/>
    <e v="#VALUE!"/>
    <s v="YES"/>
    <m/>
    <e v="#VALUE!"/>
    <e v="#VALUE!"/>
    <n v="3028"/>
    <x v="0"/>
    <s v="NA"/>
  </r>
  <r>
    <x v="3019"/>
    <s v="100 BIRR BACK"/>
    <n v="40039201"/>
    <s v="ORLOF 4"/>
    <s v="Saifullah"/>
    <x v="0"/>
    <n v="382"/>
    <n v="5999"/>
    <n v="5999"/>
    <n v="1"/>
    <m/>
    <e v="#VALUE!"/>
    <n v="0"/>
    <n v="226"/>
    <e v="#VALUE!"/>
    <s v="YES"/>
    <m/>
    <e v="#VALUE!"/>
    <e v="#VALUE!"/>
    <n v="3029"/>
    <x v="0"/>
    <s v="NA"/>
  </r>
  <r>
    <x v="3020"/>
    <s v="100 BIRR BACK"/>
    <n v="40039201"/>
    <s v="ORLOF 4"/>
    <s v="Saifullah"/>
    <x v="0"/>
    <n v="383"/>
    <n v="5998"/>
    <n v="5998"/>
    <n v="3"/>
    <m/>
    <e v="#VALUE!"/>
    <n v="0"/>
    <n v="80"/>
    <e v="#VALUE!"/>
    <s v="NO"/>
    <s v="machine count not equal 6000"/>
    <e v="#VALUE!"/>
    <e v="#VALUE!"/>
    <n v="3030"/>
    <x v="0"/>
    <s v="NA"/>
  </r>
  <r>
    <x v="3021"/>
    <s v="100 BIRR BACK"/>
    <n v="40039201"/>
    <s v="ORLOF 4"/>
    <s v="Saifullah"/>
    <x v="0"/>
    <n v="384"/>
    <n v="5999"/>
    <n v="5999"/>
    <n v="1"/>
    <m/>
    <e v="#VALUE!"/>
    <n v="0"/>
    <n v="75"/>
    <e v="#VALUE!"/>
    <s v="YES"/>
    <m/>
    <e v="#VALUE!"/>
    <e v="#VALUE!"/>
    <n v="3031"/>
    <x v="0"/>
    <s v="NA"/>
  </r>
  <r>
    <x v="3022"/>
    <s v="100 BIRR BACK"/>
    <n v="40039201"/>
    <s v="ORLOF 4"/>
    <s v="Saifullah"/>
    <x v="0"/>
    <n v="385"/>
    <n v="6000"/>
    <n v="6000"/>
    <n v="0"/>
    <m/>
    <e v="#VALUE!"/>
    <n v="0"/>
    <n v="88"/>
    <e v="#VALUE!"/>
    <s v="YES"/>
    <m/>
    <e v="#VALUE!"/>
    <e v="#VALUE!"/>
    <n v="3032"/>
    <x v="0"/>
    <s v="NA"/>
  </r>
  <r>
    <x v="3023"/>
    <s v="100 BIRR BACK"/>
    <n v="40039201"/>
    <s v="ORLOF 4"/>
    <s v="Saifullah"/>
    <x v="0"/>
    <n v="386"/>
    <n v="5996"/>
    <n v="5996"/>
    <n v="3"/>
    <m/>
    <e v="#VALUE!"/>
    <n v="0"/>
    <n v="90"/>
    <e v="#VALUE!"/>
    <s v="NO"/>
    <s v="MINUS 1"/>
    <e v="#VALUE!"/>
    <e v="#VALUE!"/>
    <n v="3033"/>
    <x v="0"/>
    <s v="NA"/>
  </r>
  <r>
    <x v="3024"/>
    <s v="100 BIRR BACK"/>
    <n v="40039201"/>
    <s v="ORLOF 4"/>
    <s v="Saifullah"/>
    <x v="0"/>
    <n v="387"/>
    <n v="5998"/>
    <n v="5998"/>
    <n v="2"/>
    <m/>
    <e v="#VALUE!"/>
    <n v="0"/>
    <n v="102"/>
    <e v="#VALUE!"/>
    <s v="YES"/>
    <m/>
    <e v="#VALUE!"/>
    <e v="#VALUE!"/>
    <n v="3034"/>
    <x v="0"/>
    <s v="NA"/>
  </r>
  <r>
    <x v="3025"/>
    <s v="100 BIRR BACK"/>
    <n v="40039201"/>
    <s v="ORLOF 4"/>
    <s v="Saifullah"/>
    <x v="0"/>
    <n v="388"/>
    <n v="5999"/>
    <n v="5999"/>
    <n v="1"/>
    <m/>
    <e v="#VALUE!"/>
    <n v="0"/>
    <n v="55"/>
    <e v="#VALUE!"/>
    <s v="YES"/>
    <m/>
    <e v="#VALUE!"/>
    <e v="#VALUE!"/>
    <n v="3035"/>
    <x v="0"/>
    <s v="NA"/>
  </r>
  <r>
    <x v="3026"/>
    <s v="100 BIRR BACK"/>
    <n v="40039201"/>
    <s v="ORLOF 4"/>
    <s v="Saifullah"/>
    <x v="0"/>
    <n v="336"/>
    <n v="6000"/>
    <n v="6000"/>
    <n v="0"/>
    <m/>
    <e v="#VALUE!"/>
    <n v="0"/>
    <n v="64"/>
    <e v="#VALUE!"/>
    <s v="YES"/>
    <m/>
    <e v="#VALUE!"/>
    <e v="#VALUE!"/>
    <n v="3036"/>
    <x v="0"/>
    <s v="NA"/>
  </r>
  <r>
    <x v="3027"/>
    <s v="100 BIRR BACK"/>
    <n v="40039201"/>
    <s v="ORLOF 4"/>
    <s v="Firdaus"/>
    <x v="1"/>
    <n v="389"/>
    <n v="5999"/>
    <n v="5999"/>
    <n v="1"/>
    <n v="0"/>
    <e v="#VALUE!"/>
    <n v="0"/>
    <n v="108"/>
    <e v="#VALUE!"/>
    <s v="YES"/>
    <m/>
    <e v="#VALUE!"/>
    <e v="#VALUE!"/>
    <n v="3037"/>
    <x v="0"/>
    <s v="NA"/>
  </r>
  <r>
    <x v="3028"/>
    <s v="100 BIRR BACK"/>
    <n v="40039201"/>
    <s v="ORLOF 4"/>
    <s v="Firdaus"/>
    <x v="1"/>
    <n v="390"/>
    <n v="6000"/>
    <n v="6000"/>
    <n v="0"/>
    <n v="5"/>
    <e v="#VALUE!"/>
    <n v="0"/>
    <n v="137"/>
    <e v="#VALUE!"/>
    <s v="YES"/>
    <m/>
    <e v="#VALUE!"/>
    <e v="#VALUE!"/>
    <n v="3038"/>
    <x v="0"/>
    <s v="NA"/>
  </r>
  <r>
    <x v="3029"/>
    <s v="100 BIRR BACK"/>
    <n v="40039201"/>
    <s v="ORLOF 4"/>
    <s v="Firdaus"/>
    <x v="1"/>
    <n v="391"/>
    <n v="6000"/>
    <n v="6000"/>
    <n v="0"/>
    <n v="0"/>
    <e v="#VALUE!"/>
    <n v="0"/>
    <n v="95"/>
    <e v="#VALUE!"/>
    <s v="YES"/>
    <m/>
    <e v="#VALUE!"/>
    <e v="#VALUE!"/>
    <n v="3039"/>
    <x v="0"/>
    <s v="NA"/>
  </r>
  <r>
    <x v="3030"/>
    <s v="100 BIRR BACK"/>
    <n v="40039201"/>
    <s v="ORLOF 4"/>
    <s v="Firdaus"/>
    <x v="1"/>
    <n v="392"/>
    <n v="6000"/>
    <n v="6000"/>
    <n v="0"/>
    <n v="4"/>
    <e v="#VALUE!"/>
    <n v="0"/>
    <n v="100"/>
    <e v="#VALUE!"/>
    <s v="YES"/>
    <m/>
    <e v="#VALUE!"/>
    <e v="#VALUE!"/>
    <n v="3040"/>
    <x v="0"/>
    <s v="NA"/>
  </r>
  <r>
    <x v="3031"/>
    <s v="100 BIRR BACK"/>
    <n v="40039201"/>
    <s v="ORLOF 4"/>
    <s v="Firdaus"/>
    <x v="1"/>
    <n v="393"/>
    <n v="5999"/>
    <n v="5999"/>
    <n v="1"/>
    <n v="0"/>
    <e v="#VALUE!"/>
    <n v="0"/>
    <n v="81"/>
    <e v="#VALUE!"/>
    <s v="YES"/>
    <m/>
    <e v="#VALUE!"/>
    <e v="#VALUE!"/>
    <n v="3041"/>
    <x v="0"/>
    <s v="NA"/>
  </r>
  <r>
    <x v="3032"/>
    <s v="100 BIRR BACK"/>
    <n v="40039201"/>
    <s v="ORLOF 4"/>
    <s v="Firdaus"/>
    <x v="1"/>
    <n v="394"/>
    <n v="6000"/>
    <n v="6000"/>
    <n v="0"/>
    <n v="0"/>
    <e v="#VALUE!"/>
    <n v="0"/>
    <n v="79"/>
    <e v="#VALUE!"/>
    <s v="YES"/>
    <m/>
    <e v="#VALUE!"/>
    <e v="#VALUE!"/>
    <n v="3042"/>
    <x v="0"/>
    <s v="NA"/>
  </r>
  <r>
    <x v="3033"/>
    <s v="100 BIRR BACK"/>
    <n v="40039201"/>
    <s v="ORLOF 4"/>
    <s v="Firdaus"/>
    <x v="1"/>
    <n v="395"/>
    <n v="6000"/>
    <n v="6000"/>
    <n v="0"/>
    <n v="0"/>
    <e v="#VALUE!"/>
    <n v="0"/>
    <n v="60"/>
    <e v="#VALUE!"/>
    <s v="YES"/>
    <m/>
    <e v="#VALUE!"/>
    <e v="#VALUE!"/>
    <n v="3043"/>
    <x v="0"/>
    <s v="NA"/>
  </r>
  <r>
    <x v="3034"/>
    <s v="100 BIRR BACK"/>
    <n v="40039201"/>
    <s v="ORLOF 4"/>
    <s v="Firdaus"/>
    <x v="1"/>
    <n v="396"/>
    <n v="6000"/>
    <n v="6000"/>
    <n v="0"/>
    <n v="0"/>
    <e v="#VALUE!"/>
    <n v="0"/>
    <n v="77"/>
    <e v="#VALUE!"/>
    <s v="YES"/>
    <m/>
    <e v="#VALUE!"/>
    <e v="#VALUE!"/>
    <n v="3044"/>
    <x v="0"/>
    <s v="NA"/>
  </r>
  <r>
    <x v="3035"/>
    <s v="100 BIRR BACK"/>
    <n v="40039201"/>
    <s v="ORLOF 4"/>
    <s v="Firdaus"/>
    <x v="1"/>
    <n v="397"/>
    <n v="6000"/>
    <n v="6000"/>
    <n v="0"/>
    <n v="0"/>
    <e v="#VALUE!"/>
    <n v="0"/>
    <n v="83"/>
    <e v="#VALUE!"/>
    <s v="YES"/>
    <m/>
    <e v="#VALUE!"/>
    <e v="#VALUE!"/>
    <n v="3045"/>
    <x v="0"/>
    <s v="NA"/>
  </r>
  <r>
    <x v="3036"/>
    <s v="100 BIRR BACK"/>
    <n v="40039201"/>
    <s v="ORLOF 4"/>
    <s v="Firdaus"/>
    <x v="1"/>
    <n v="398"/>
    <n v="5999"/>
    <n v="5999"/>
    <n v="1"/>
    <n v="0"/>
    <e v="#VALUE!"/>
    <n v="0"/>
    <n v="120"/>
    <e v="#VALUE!"/>
    <s v="YES"/>
    <m/>
    <e v="#VALUE!"/>
    <e v="#VALUE!"/>
    <n v="3046"/>
    <x v="0"/>
    <s v="NA"/>
  </r>
  <r>
    <x v="3037"/>
    <s v="100 BIRR BACK"/>
    <n v="40039201"/>
    <s v="ORLOF 4"/>
    <s v="Firdaus"/>
    <x v="1"/>
    <n v="343"/>
    <n v="5997"/>
    <n v="5997"/>
    <n v="3"/>
    <n v="0"/>
    <e v="#VALUE!"/>
    <n v="0"/>
    <n v="77"/>
    <e v="#VALUE!"/>
    <s v="YES"/>
    <m/>
    <e v="#VALUE!"/>
    <e v="#VALUE!"/>
    <n v="3047"/>
    <x v="0"/>
    <s v="NA"/>
  </r>
  <r>
    <x v="3038"/>
    <s v="100 BIRR BACK"/>
    <n v="40039201"/>
    <s v="ORLOF 4"/>
    <s v="Firdaus"/>
    <x v="1"/>
    <n v="355"/>
    <n v="5998"/>
    <n v="5998"/>
    <n v="2"/>
    <n v="0"/>
    <e v="#VALUE!"/>
    <n v="0"/>
    <n v="58"/>
    <e v="#VALUE!"/>
    <s v="YES"/>
    <m/>
    <e v="#VALUE!"/>
    <e v="#VALUE!"/>
    <n v="3048"/>
    <x v="0"/>
    <s v="NA"/>
  </r>
  <r>
    <x v="3039"/>
    <s v="100 BIRR BACK"/>
    <n v="40039201"/>
    <s v="ORLOF 4"/>
    <s v="Firdaus"/>
    <x v="1"/>
    <n v="376"/>
    <n v="6000"/>
    <n v="6000"/>
    <n v="0"/>
    <n v="0"/>
    <e v="#VALUE!"/>
    <n v="0"/>
    <n v="85"/>
    <e v="#VALUE!"/>
    <s v="YES"/>
    <m/>
    <e v="#VALUE!"/>
    <e v="#VALUE!"/>
    <n v="3049"/>
    <x v="0"/>
    <s v="NA"/>
  </r>
  <r>
    <x v="3040"/>
    <s v="100 BIRR BACK"/>
    <n v="40039201"/>
    <s v="ORLOF 4"/>
    <s v="Firdaus"/>
    <x v="1"/>
    <n v="501"/>
    <n v="6000"/>
    <n v="6000"/>
    <n v="0"/>
    <m/>
    <e v="#VALUE!"/>
    <n v="0"/>
    <n v="140"/>
    <e v="#VALUE!"/>
    <s v="YES"/>
    <m/>
    <e v="#VALUE!"/>
    <e v="#VALUE!"/>
    <n v="3050"/>
    <x v="0"/>
    <s v="NA"/>
  </r>
  <r>
    <x v="3041"/>
    <s v="100 BIRR BACK"/>
    <n v="40039201"/>
    <s v="ORLOF 4"/>
    <s v="SAIFULLAH"/>
    <x v="0"/>
    <n v="502"/>
    <n v="5999"/>
    <n v="5999"/>
    <n v="1"/>
    <m/>
    <e v="#VALUE!"/>
    <n v="0"/>
    <n v="92"/>
    <e v="#VALUE!"/>
    <s v="YES"/>
    <m/>
    <e v="#VALUE!"/>
    <e v="#VALUE!"/>
    <n v="3051"/>
    <x v="0"/>
    <s v="NA"/>
  </r>
  <r>
    <x v="3042"/>
    <s v="100 BIRR BACK"/>
    <n v="40039201"/>
    <s v="ORLOF 4"/>
    <s v="SAIFULLAH"/>
    <x v="0"/>
    <n v="503"/>
    <n v="6000"/>
    <n v="6000"/>
    <n v="0"/>
    <m/>
    <e v="#VALUE!"/>
    <n v="0"/>
    <n v="145"/>
    <e v="#VALUE!"/>
    <s v="YES"/>
    <m/>
    <e v="#VALUE!"/>
    <e v="#VALUE!"/>
    <n v="3052"/>
    <x v="0"/>
    <s v="NA"/>
  </r>
  <r>
    <x v="3043"/>
    <s v="100 BIRR BACK"/>
    <n v="40039201"/>
    <s v="ORLOF 4"/>
    <s v="SAIFULLAH"/>
    <x v="0"/>
    <n v="504"/>
    <n v="6000"/>
    <n v="6000"/>
    <n v="0"/>
    <m/>
    <e v="#VALUE!"/>
    <n v="0"/>
    <n v="176"/>
    <e v="#VALUE!"/>
    <s v="YES"/>
    <m/>
    <e v="#VALUE!"/>
    <e v="#VALUE!"/>
    <n v="3053"/>
    <x v="0"/>
    <s v="NA"/>
  </r>
  <r>
    <x v="3044"/>
    <s v="100 BIRR BACK"/>
    <n v="40039201"/>
    <s v="ORLOF 4"/>
    <s v="SAIFULLAH"/>
    <x v="0"/>
    <n v="506"/>
    <n v="6000"/>
    <n v="6000"/>
    <n v="0"/>
    <m/>
    <e v="#VALUE!"/>
    <n v="0"/>
    <n v="83"/>
    <e v="#VALUE!"/>
    <s v="YES"/>
    <m/>
    <e v="#VALUE!"/>
    <e v="#VALUE!"/>
    <n v="3054"/>
    <x v="0"/>
    <s v="NA"/>
  </r>
  <r>
    <x v="3045"/>
    <s v="100 BIRR BACK"/>
    <n v="40039201"/>
    <s v="ORLOF 4"/>
    <s v="SAIFULLAH"/>
    <x v="0"/>
    <n v="507"/>
    <n v="5998"/>
    <n v="5998"/>
    <n v="2"/>
    <m/>
    <e v="#VALUE!"/>
    <n v="0"/>
    <n v="64"/>
    <e v="#VALUE!"/>
    <s v="YES"/>
    <m/>
    <e v="#VALUE!"/>
    <e v="#VALUE!"/>
    <n v="3055"/>
    <x v="0"/>
    <s v="NA"/>
  </r>
  <r>
    <x v="3046"/>
    <s v="100 BIRR BACK"/>
    <n v="40039201"/>
    <s v="ORLOF 4"/>
    <s v="SAIFULLAH"/>
    <x v="0"/>
    <n v="508"/>
    <n v="6000"/>
    <n v="6000"/>
    <n v="0"/>
    <m/>
    <e v="#VALUE!"/>
    <n v="0"/>
    <n v="52"/>
    <e v="#VALUE!"/>
    <s v="YES"/>
    <m/>
    <e v="#VALUE!"/>
    <e v="#VALUE!"/>
    <n v="3056"/>
    <x v="0"/>
    <s v="NA"/>
  </r>
  <r>
    <x v="3047"/>
    <s v="100 BIRR BACK"/>
    <n v="40039201"/>
    <s v="ORLOF 4"/>
    <s v="SAIFULLAH"/>
    <x v="0"/>
    <n v="509"/>
    <n v="6000"/>
    <n v="6000"/>
    <n v="0"/>
    <m/>
    <e v="#VALUE!"/>
    <n v="0"/>
    <n v="80"/>
    <e v="#VALUE!"/>
    <s v="YES"/>
    <m/>
    <e v="#VALUE!"/>
    <e v="#VALUE!"/>
    <n v="3057"/>
    <x v="0"/>
    <s v="NA"/>
  </r>
  <r>
    <x v="3048"/>
    <s v="100 BIRR BACK"/>
    <n v="40039201"/>
    <s v="ORLOF 4"/>
    <s v="SAIFULLAH"/>
    <x v="0"/>
    <n v="510"/>
    <n v="6000"/>
    <n v="6000"/>
    <n v="0"/>
    <m/>
    <e v="#VALUE!"/>
    <n v="0"/>
    <n v="73"/>
    <e v="#VALUE!"/>
    <s v="YES"/>
    <m/>
    <e v="#VALUE!"/>
    <e v="#VALUE!"/>
    <n v="3058"/>
    <x v="0"/>
    <s v="NA"/>
  </r>
  <r>
    <x v="3049"/>
    <s v="100 BIRR BACK"/>
    <n v="40039201"/>
    <s v="ORLOF 4"/>
    <s v="SAIFULLAH"/>
    <x v="0"/>
    <n v="511"/>
    <n v="6000"/>
    <n v="6000"/>
    <n v="0"/>
    <m/>
    <e v="#VALUE!"/>
    <n v="0"/>
    <n v="92"/>
    <e v="#VALUE!"/>
    <s v="YES"/>
    <m/>
    <e v="#VALUE!"/>
    <e v="#VALUE!"/>
    <n v="3059"/>
    <x v="0"/>
    <s v="NA"/>
  </r>
  <r>
    <x v="3050"/>
    <s v="100 BIRR BACK"/>
    <n v="40039201"/>
    <s v="ORLOF 4"/>
    <s v="SAIFULLAH"/>
    <x v="0"/>
    <n v="512"/>
    <n v="5999"/>
    <n v="5999"/>
    <n v="1"/>
    <m/>
    <e v="#VALUE!"/>
    <n v="0"/>
    <n v="55"/>
    <e v="#VALUE!"/>
    <s v="YES"/>
    <m/>
    <e v="#VALUE!"/>
    <e v="#VALUE!"/>
    <n v="3060"/>
    <x v="0"/>
    <s v="NA"/>
  </r>
  <r>
    <x v="3051"/>
    <s v="100 BIRR BACK"/>
    <n v="40039201"/>
    <s v="ORLOF 4"/>
    <s v="SAIFULLAH"/>
    <x v="0"/>
    <n v="513"/>
    <n v="6000"/>
    <n v="6000"/>
    <n v="0"/>
    <m/>
    <e v="#VALUE!"/>
    <n v="0"/>
    <n v="196"/>
    <e v="#VALUE!"/>
    <s v="YES"/>
    <m/>
    <e v="#VALUE!"/>
    <e v="#VALUE!"/>
    <n v="3061"/>
    <x v="0"/>
    <s v="NA"/>
  </r>
  <r>
    <x v="3052"/>
    <s v="100 BIRR BACK"/>
    <n v="40039201"/>
    <s v="ORLOF 4"/>
    <s v="SAIFULLAH"/>
    <x v="0"/>
    <n v="514"/>
    <n v="5999"/>
    <n v="5999"/>
    <n v="1"/>
    <m/>
    <e v="#VALUE!"/>
    <n v="0"/>
    <n v="92"/>
    <e v="#VALUE!"/>
    <s v="YES"/>
    <m/>
    <e v="#VALUE!"/>
    <e v="#VALUE!"/>
    <n v="3062"/>
    <x v="0"/>
    <s v="NA"/>
  </r>
  <r>
    <x v="3053"/>
    <s v="100 BIRR BACK"/>
    <n v="40039201"/>
    <s v="ORLOF 4"/>
    <s v="SAIFULLAH"/>
    <x v="0"/>
    <n v="515"/>
    <n v="6000"/>
    <n v="6000"/>
    <n v="0"/>
    <m/>
    <e v="#VALUE!"/>
    <n v="0"/>
    <n v="90"/>
    <e v="#VALUE!"/>
    <s v="YES"/>
    <m/>
    <e v="#VALUE!"/>
    <e v="#VALUE!"/>
    <n v="3063"/>
    <x v="0"/>
    <s v="NA"/>
  </r>
  <r>
    <x v="3054"/>
    <s v="100 BIRR BACK"/>
    <n v="40039201"/>
    <s v="ORLOF 4"/>
    <s v="Firdaus"/>
    <x v="1"/>
    <n v="516"/>
    <n v="5998"/>
    <n v="5998"/>
    <n v="2"/>
    <n v="0"/>
    <e v="#VALUE!"/>
    <n v="0"/>
    <n v="92"/>
    <e v="#VALUE!"/>
    <s v="YES"/>
    <m/>
    <e v="#VALUE!"/>
    <e v="#VALUE!"/>
    <n v="3064"/>
    <x v="0"/>
    <s v="NA"/>
  </r>
  <r>
    <x v="3055"/>
    <s v="100 BIRR BACK"/>
    <n v="40039201"/>
    <s v="ORLOF 4"/>
    <s v="Firdaus"/>
    <x v="1"/>
    <n v="517"/>
    <n v="5999"/>
    <n v="5999"/>
    <n v="1"/>
    <n v="0"/>
    <e v="#VALUE!"/>
    <n v="0"/>
    <n v="105"/>
    <e v="#VALUE!"/>
    <s v="YES"/>
    <m/>
    <e v="#VALUE!"/>
    <e v="#VALUE!"/>
    <n v="3065"/>
    <x v="0"/>
    <s v="NA"/>
  </r>
  <r>
    <x v="3056"/>
    <s v="100 BIRR BACK"/>
    <n v="40039201"/>
    <s v="ORLOF 4"/>
    <s v="Firdaus"/>
    <x v="1"/>
    <n v="518"/>
    <n v="5999"/>
    <n v="5999"/>
    <n v="1"/>
    <n v="3"/>
    <e v="#VALUE!"/>
    <n v="0"/>
    <n v="133"/>
    <e v="#VALUE!"/>
    <s v="YES"/>
    <m/>
    <e v="#VALUE!"/>
    <e v="#VALUE!"/>
    <n v="3066"/>
    <x v="0"/>
    <s v="NA"/>
  </r>
  <r>
    <x v="3057"/>
    <s v="100 BIRR BACK"/>
    <n v="40039201"/>
    <s v="ORLOF 4"/>
    <s v="Firdaus"/>
    <x v="1"/>
    <n v="519"/>
    <n v="5997"/>
    <n v="5997"/>
    <n v="3"/>
    <n v="0"/>
    <e v="#VALUE!"/>
    <n v="0"/>
    <n v="121"/>
    <e v="#VALUE!"/>
    <s v="YES"/>
    <m/>
    <e v="#VALUE!"/>
    <e v="#VALUE!"/>
    <n v="3067"/>
    <x v="0"/>
    <s v="NA"/>
  </r>
  <r>
    <x v="3058"/>
    <s v="100 BIRR BACK"/>
    <n v="40039201"/>
    <s v="ORLOF 4"/>
    <s v="Firdaus"/>
    <x v="1"/>
    <n v="520"/>
    <n v="6000"/>
    <n v="6000"/>
    <n v="0"/>
    <n v="0"/>
    <e v="#VALUE!"/>
    <n v="0"/>
    <n v="123"/>
    <e v="#VALUE!"/>
    <s v="YES"/>
    <m/>
    <e v="#VALUE!"/>
    <e v="#VALUE!"/>
    <n v="3068"/>
    <x v="0"/>
    <s v="NA"/>
  </r>
  <r>
    <x v="3059"/>
    <s v="100 BIRR BACK"/>
    <n v="40039201"/>
    <s v="ORLOF 4"/>
    <s v="Firdaus"/>
    <x v="1"/>
    <n v="521"/>
    <n v="6000"/>
    <n v="6000"/>
    <n v="0"/>
    <n v="0"/>
    <e v="#VALUE!"/>
    <n v="0"/>
    <n v="116"/>
    <e v="#VALUE!"/>
    <s v="YES"/>
    <m/>
    <e v="#VALUE!"/>
    <e v="#VALUE!"/>
    <n v="3069"/>
    <x v="0"/>
    <s v="NA"/>
  </r>
  <r>
    <x v="3060"/>
    <s v="100 BIRR BACK"/>
    <n v="40039201"/>
    <s v="ORLOF 4"/>
    <s v="Firdaus"/>
    <x v="1"/>
    <n v="522"/>
    <n v="6000"/>
    <n v="6000"/>
    <n v="0"/>
    <n v="0"/>
    <e v="#VALUE!"/>
    <n v="0"/>
    <n v="140"/>
    <e v="#VALUE!"/>
    <s v="YES"/>
    <m/>
    <e v="#VALUE!"/>
    <e v="#VALUE!"/>
    <n v="3070"/>
    <x v="0"/>
    <s v="NA"/>
  </r>
  <r>
    <x v="3061"/>
    <s v="100 BIRR BACK"/>
    <n v="40039201"/>
    <s v="ORLOF 4"/>
    <s v="Firdaus"/>
    <x v="1"/>
    <n v="523"/>
    <n v="5999"/>
    <n v="5999"/>
    <n v="1"/>
    <n v="0"/>
    <e v="#VALUE!"/>
    <n v="0"/>
    <n v="148"/>
    <e v="#VALUE!"/>
    <s v="YES"/>
    <m/>
    <e v="#VALUE!"/>
    <e v="#VALUE!"/>
    <n v="3071"/>
    <x v="0"/>
    <s v="NA"/>
  </r>
  <r>
    <x v="3062"/>
    <s v="100 BIRR BACK"/>
    <n v="40039201"/>
    <s v="ORLOF 4"/>
    <s v="Firdaus"/>
    <x v="1"/>
    <n v="524"/>
    <n v="6000"/>
    <n v="6000"/>
    <n v="0"/>
    <n v="0"/>
    <e v="#VALUE!"/>
    <n v="0"/>
    <n v="161"/>
    <e v="#VALUE!"/>
    <s v="YES"/>
    <m/>
    <e v="#VALUE!"/>
    <e v="#VALUE!"/>
    <n v="3072"/>
    <x v="0"/>
    <s v="NA"/>
  </r>
  <r>
    <x v="3063"/>
    <s v="100 BIRR BACK"/>
    <n v="40039201"/>
    <s v="ORLOF 4"/>
    <s v="Firdaus"/>
    <x v="1"/>
    <n v="525"/>
    <n v="6000"/>
    <n v="6000"/>
    <n v="0"/>
    <n v="0"/>
    <e v="#VALUE!"/>
    <n v="0"/>
    <n v="102"/>
    <e v="#VALUE!"/>
    <s v="YES"/>
    <m/>
    <e v="#VALUE!"/>
    <e v="#VALUE!"/>
    <n v="3073"/>
    <x v="0"/>
    <s v="NA"/>
  </r>
  <r>
    <x v="3064"/>
    <s v="100 BIRR BACK"/>
    <n v="40039201"/>
    <s v="ORLOF 4"/>
    <s v="Firdaus"/>
    <x v="1"/>
    <n v="526"/>
    <n v="6000"/>
    <n v="6000"/>
    <n v="0"/>
    <n v="0"/>
    <e v="#VALUE!"/>
    <n v="0"/>
    <n v="127"/>
    <e v="#VALUE!"/>
    <s v="YES"/>
    <m/>
    <e v="#VALUE!"/>
    <e v="#VALUE!"/>
    <n v="3074"/>
    <x v="0"/>
    <s v="NA"/>
  </r>
  <r>
    <x v="3065"/>
    <s v="100 BIRR BACK"/>
    <n v="40039201"/>
    <s v="ORLOF 4"/>
    <s v="Firdaus"/>
    <x v="1"/>
    <n v="527"/>
    <n v="5999"/>
    <n v="5999"/>
    <n v="1"/>
    <n v="0"/>
    <e v="#VALUE!"/>
    <n v="0"/>
    <n v="113"/>
    <e v="#VALUE!"/>
    <s v="YES"/>
    <m/>
    <e v="#VALUE!"/>
    <e v="#VALUE!"/>
    <n v="3075"/>
    <x v="0"/>
    <s v="NA"/>
  </r>
  <r>
    <x v="3066"/>
    <s v="100 BIRR BACK"/>
    <n v="40039201"/>
    <s v="ORLOF 4"/>
    <s v="Firdaus"/>
    <x v="1"/>
    <n v="528"/>
    <n v="6000"/>
    <n v="6000"/>
    <n v="0"/>
    <n v="0"/>
    <e v="#VALUE!"/>
    <n v="0"/>
    <n v="139"/>
    <e v="#VALUE!"/>
    <s v="YES"/>
    <m/>
    <e v="#VALUE!"/>
    <e v="#VALUE!"/>
    <n v="3076"/>
    <x v="0"/>
    <s v="NA"/>
  </r>
  <r>
    <x v="3067"/>
    <s v="100 BIRR BACK"/>
    <n v="40039201"/>
    <s v="ORLOF 4"/>
    <s v="Saifullah"/>
    <x v="0"/>
    <n v="529"/>
    <n v="6000"/>
    <n v="6000"/>
    <n v="0"/>
    <m/>
    <e v="#VALUE!"/>
    <n v="0"/>
    <n v="90"/>
    <e v="#VALUE!"/>
    <s v="YES"/>
    <m/>
    <e v="#VALUE!"/>
    <e v="#VALUE!"/>
    <n v="3077"/>
    <x v="0"/>
    <s v="NA"/>
  </r>
  <r>
    <x v="3068"/>
    <s v="100 BIRR BACK"/>
    <n v="40039201"/>
    <s v="ORLOF 4"/>
    <s v="Saifullah"/>
    <x v="0"/>
    <n v="530"/>
    <n v="6000"/>
    <n v="6000"/>
    <n v="0"/>
    <m/>
    <e v="#VALUE!"/>
    <n v="0"/>
    <n v="55"/>
    <e v="#VALUE!"/>
    <s v="YES"/>
    <m/>
    <e v="#VALUE!"/>
    <e v="#VALUE!"/>
    <n v="3078"/>
    <x v="0"/>
    <s v="NA"/>
  </r>
  <r>
    <x v="3069"/>
    <s v="100 BIRR BACK"/>
    <n v="40039201"/>
    <s v="ORLOF 4"/>
    <s v="Saifullah"/>
    <x v="0"/>
    <n v="531"/>
    <n v="6000"/>
    <n v="6000"/>
    <m/>
    <m/>
    <e v="#VALUE!"/>
    <n v="0"/>
    <n v="126"/>
    <e v="#VALUE!"/>
    <s v="YES"/>
    <m/>
    <e v="#VALUE!"/>
    <e v="#VALUE!"/>
    <n v="3079"/>
    <x v="0"/>
    <s v="NA"/>
  </r>
  <r>
    <x v="3070"/>
    <s v="100 BIRR BACK"/>
    <n v="40039201"/>
    <s v="ORLOF 4"/>
    <s v="Saifullah"/>
    <x v="0"/>
    <n v="532"/>
    <n v="6000"/>
    <n v="6000"/>
    <n v="0"/>
    <m/>
    <e v="#VALUE!"/>
    <n v="0"/>
    <n v="101"/>
    <e v="#VALUE!"/>
    <s v="YES"/>
    <m/>
    <e v="#VALUE!"/>
    <e v="#VALUE!"/>
    <n v="3080"/>
    <x v="0"/>
    <s v="NA"/>
  </r>
  <r>
    <x v="3071"/>
    <s v="100 BIRR BACK"/>
    <n v="40039201"/>
    <s v="ORLOF 4"/>
    <s v="Saifullah"/>
    <x v="0"/>
    <n v="533"/>
    <n v="5999"/>
    <n v="5999"/>
    <n v="1"/>
    <m/>
    <e v="#VALUE!"/>
    <n v="0"/>
    <n v="96"/>
    <e v="#VALUE!"/>
    <s v="YES"/>
    <m/>
    <e v="#VALUE!"/>
    <e v="#VALUE!"/>
    <n v="3081"/>
    <x v="0"/>
    <s v="NA"/>
  </r>
  <r>
    <x v="3072"/>
    <s v="100 BIRR BACK"/>
    <n v="40039201"/>
    <s v="ORLOF 4"/>
    <s v="Saifullah"/>
    <x v="0"/>
    <n v="534"/>
    <n v="5995"/>
    <n v="5995"/>
    <n v="5"/>
    <m/>
    <e v="#VALUE!"/>
    <n v="0"/>
    <n v="716"/>
    <e v="#VALUE!"/>
    <s v="YES"/>
    <m/>
    <e v="#VALUE!"/>
    <e v="#VALUE!"/>
    <n v="3082"/>
    <x v="0"/>
    <s v="NA"/>
  </r>
  <r>
    <x v="3073"/>
    <s v="100 BIRR BACK"/>
    <n v="40039201"/>
    <s v="ORLOF 4"/>
    <s v="Saifullah"/>
    <x v="0"/>
    <n v="535"/>
    <n v="5998"/>
    <n v="5998"/>
    <n v="2"/>
    <m/>
    <e v="#VALUE!"/>
    <n v="0"/>
    <n v="53"/>
    <e v="#VALUE!"/>
    <s v="YES"/>
    <m/>
    <e v="#VALUE!"/>
    <e v="#VALUE!"/>
    <n v="3083"/>
    <x v="0"/>
    <s v="NA"/>
  </r>
  <r>
    <x v="3074"/>
    <s v="100 BIRR BACK"/>
    <n v="40039201"/>
    <s v="ORLOF 4"/>
    <s v="Saifullah"/>
    <x v="0"/>
    <n v="536"/>
    <n v="5997"/>
    <n v="5997"/>
    <n v="3"/>
    <m/>
    <e v="#VALUE!"/>
    <n v="0"/>
    <n v="192"/>
    <e v="#VALUE!"/>
    <s v="YES"/>
    <m/>
    <e v="#VALUE!"/>
    <e v="#VALUE!"/>
    <n v="3084"/>
    <x v="0"/>
    <s v="NA"/>
  </r>
  <r>
    <x v="3075"/>
    <s v="100 BIRR BACK"/>
    <n v="40039201"/>
    <s v="ORLOF 4"/>
    <s v="Saifullah"/>
    <x v="0"/>
    <n v="537"/>
    <n v="6000"/>
    <n v="6000"/>
    <n v="0"/>
    <m/>
    <e v="#VALUE!"/>
    <n v="0"/>
    <n v="64"/>
    <e v="#VALUE!"/>
    <s v="YES"/>
    <m/>
    <e v="#VALUE!"/>
    <e v="#VALUE!"/>
    <n v="3085"/>
    <x v="0"/>
    <s v="NA"/>
  </r>
  <r>
    <x v="3076"/>
    <s v="100 BIRR BACK"/>
    <n v="40039201"/>
    <s v="ORLOF 4"/>
    <s v="Saifullah"/>
    <x v="0"/>
    <n v="538"/>
    <n v="5998"/>
    <n v="5998"/>
    <n v="2"/>
    <m/>
    <e v="#VALUE!"/>
    <n v="0"/>
    <n v="122"/>
    <e v="#VALUE!"/>
    <s v="YES"/>
    <m/>
    <e v="#VALUE!"/>
    <e v="#VALUE!"/>
    <n v="3086"/>
    <x v="0"/>
    <s v="NA"/>
  </r>
  <r>
    <x v="3077"/>
    <s v="100 BIRR BACK"/>
    <n v="40039201"/>
    <s v="ORLOF 4"/>
    <s v="Saifullah"/>
    <x v="0"/>
    <n v="539"/>
    <n v="5998"/>
    <n v="5998"/>
    <n v="2"/>
    <m/>
    <e v="#VALUE!"/>
    <n v="0"/>
    <n v="113"/>
    <e v="#VALUE!"/>
    <s v="YES"/>
    <m/>
    <e v="#VALUE!"/>
    <e v="#VALUE!"/>
    <n v="3087"/>
    <x v="0"/>
    <s v="NA"/>
  </r>
  <r>
    <x v="3078"/>
    <s v="100 BIRR BACK"/>
    <n v="40039201"/>
    <s v="ORLOF 4"/>
    <s v="Saifullah"/>
    <x v="0"/>
    <n v="540"/>
    <n v="5999"/>
    <n v="5999"/>
    <n v="1"/>
    <m/>
    <e v="#VALUE!"/>
    <n v="0"/>
    <n v="54"/>
    <e v="#VALUE!"/>
    <s v="YES"/>
    <m/>
    <e v="#VALUE!"/>
    <e v="#VALUE!"/>
    <n v="3088"/>
    <x v="0"/>
    <s v="NA"/>
  </r>
  <r>
    <x v="3079"/>
    <s v="100 BIRR BACK"/>
    <n v="40039201"/>
    <s v="ORLOF 4"/>
    <s v="Saifullah"/>
    <x v="0"/>
    <n v="541"/>
    <n v="6000"/>
    <n v="6000"/>
    <n v="0"/>
    <m/>
    <e v="#VALUE!"/>
    <n v="0"/>
    <n v="79"/>
    <e v="#VALUE!"/>
    <s v="YES"/>
    <m/>
    <e v="#VALUE!"/>
    <e v="#VALUE!"/>
    <n v="3089"/>
    <x v="0"/>
    <s v="NA"/>
  </r>
  <r>
    <x v="3080"/>
    <s v="100 BIRR BACK"/>
    <n v="40039201"/>
    <s v="ORLOF 4"/>
    <s v="Saifullah"/>
    <x v="0"/>
    <n v="542"/>
    <n v="5999"/>
    <n v="5999"/>
    <n v="1"/>
    <m/>
    <e v="#VALUE!"/>
    <n v="0"/>
    <n v="109"/>
    <e v="#VALUE!"/>
    <s v="YES"/>
    <m/>
    <e v="#VALUE!"/>
    <e v="#VALUE!"/>
    <n v="3090"/>
    <x v="0"/>
    <s v="NA"/>
  </r>
  <r>
    <x v="3081"/>
    <s v="100 BIRR BACK"/>
    <n v="40039201"/>
    <s v="ORLOF 4"/>
    <s v="Firdaus"/>
    <x v="1"/>
    <n v="543"/>
    <n v="6000"/>
    <n v="6000"/>
    <n v="0"/>
    <n v="0"/>
    <e v="#VALUE!"/>
    <n v="0"/>
    <n v="55"/>
    <e v="#VALUE!"/>
    <s v="YES"/>
    <m/>
    <e v="#VALUE!"/>
    <e v="#VALUE!"/>
    <n v="3091"/>
    <x v="0"/>
    <s v="NA"/>
  </r>
  <r>
    <x v="3082"/>
    <s v="100 BIRR BACK"/>
    <n v="40039201"/>
    <s v="ORLOF 4"/>
    <s v="Firdaus"/>
    <x v="1"/>
    <n v="544"/>
    <n v="6000"/>
    <n v="6000"/>
    <n v="0"/>
    <n v="0"/>
    <e v="#VALUE!"/>
    <n v="0"/>
    <n v="35"/>
    <e v="#VALUE!"/>
    <s v="YES"/>
    <m/>
    <e v="#VALUE!"/>
    <e v="#VALUE!"/>
    <n v="3092"/>
    <x v="0"/>
    <s v="NA"/>
  </r>
  <r>
    <x v="3083"/>
    <s v="100 BIRR BACK"/>
    <n v="40039201"/>
    <s v="ORLOF 4"/>
    <s v="Firdaus"/>
    <x v="1"/>
    <n v="545"/>
    <n v="6000"/>
    <n v="6000"/>
    <n v="0"/>
    <n v="3"/>
    <e v="#VALUE!"/>
    <n v="0"/>
    <n v="45"/>
    <e v="#VALUE!"/>
    <s v="YES"/>
    <m/>
    <e v="#VALUE!"/>
    <e v="#VALUE!"/>
    <n v="3093"/>
    <x v="0"/>
    <s v="NA"/>
  </r>
  <r>
    <x v="3084"/>
    <s v="100 BIRR BACK"/>
    <n v="40039201"/>
    <s v="ORLOF 4"/>
    <s v="Firdaus"/>
    <x v="1"/>
    <n v="546"/>
    <n v="5997"/>
    <n v="5997"/>
    <n v="3"/>
    <n v="0"/>
    <e v="#VALUE!"/>
    <n v="0"/>
    <n v="61"/>
    <e v="#VALUE!"/>
    <s v="YES"/>
    <m/>
    <e v="#VALUE!"/>
    <e v="#VALUE!"/>
    <n v="3094"/>
    <x v="0"/>
    <s v="NA"/>
  </r>
  <r>
    <x v="3085"/>
    <s v="100 BIRR BACK"/>
    <n v="40039201"/>
    <s v="ORLOF 4"/>
    <s v="Firdaus"/>
    <x v="1"/>
    <n v="547"/>
    <n v="5999"/>
    <n v="5999"/>
    <n v="1"/>
    <n v="0"/>
    <e v="#VALUE!"/>
    <n v="0"/>
    <n v="45"/>
    <e v="#VALUE!"/>
    <s v="YES"/>
    <m/>
    <e v="#VALUE!"/>
    <e v="#VALUE!"/>
    <n v="3095"/>
    <x v="0"/>
    <s v="NA"/>
  </r>
  <r>
    <x v="3086"/>
    <s v="100 BIRR BACK"/>
    <n v="40039201"/>
    <s v="ORLOF 4"/>
    <s v="Firdaus"/>
    <x v="1"/>
    <n v="548"/>
    <n v="6000"/>
    <n v="6000"/>
    <n v="0"/>
    <n v="0"/>
    <e v="#VALUE!"/>
    <n v="0"/>
    <n v="49"/>
    <e v="#VALUE!"/>
    <s v="YES"/>
    <m/>
    <e v="#VALUE!"/>
    <e v="#VALUE!"/>
    <n v="3096"/>
    <x v="0"/>
    <s v="NA"/>
  </r>
  <r>
    <x v="3087"/>
    <s v="100 BIRR BACK"/>
    <n v="40039201"/>
    <s v="ORLOF 4"/>
    <s v="Firdaus"/>
    <x v="1"/>
    <n v="549"/>
    <n v="6000"/>
    <n v="6000"/>
    <n v="0"/>
    <n v="0"/>
    <e v="#VALUE!"/>
    <n v="0"/>
    <n v="58"/>
    <e v="#VALUE!"/>
    <s v="YES"/>
    <m/>
    <e v="#VALUE!"/>
    <e v="#VALUE!"/>
    <n v="3097"/>
    <x v="0"/>
    <s v="NA"/>
  </r>
  <r>
    <x v="3088"/>
    <s v="100 BIRR BACK"/>
    <n v="40039201"/>
    <s v="ORLOF 4"/>
    <s v="Firdaus"/>
    <x v="1"/>
    <n v="550"/>
    <n v="6000"/>
    <n v="6000"/>
    <n v="0"/>
    <n v="0"/>
    <e v="#VALUE!"/>
    <n v="0"/>
    <n v="87"/>
    <e v="#VALUE!"/>
    <s v="YES"/>
    <m/>
    <e v="#VALUE!"/>
    <e v="#VALUE!"/>
    <n v="3098"/>
    <x v="0"/>
    <s v="NA"/>
  </r>
  <r>
    <x v="3089"/>
    <s v="100 BIRR BACK"/>
    <n v="40039201"/>
    <s v="ORLOF 4"/>
    <s v="Firdaus"/>
    <x v="1"/>
    <n v="551"/>
    <n v="6000"/>
    <n v="6000"/>
    <n v="0"/>
    <n v="0"/>
    <e v="#VALUE!"/>
    <n v="0"/>
    <n v="65"/>
    <e v="#VALUE!"/>
    <s v="YES"/>
    <m/>
    <e v="#VALUE!"/>
    <e v="#VALUE!"/>
    <n v="3099"/>
    <x v="0"/>
    <s v="NA"/>
  </r>
  <r>
    <x v="3090"/>
    <s v="100 BIRR BACK"/>
    <n v="40039201"/>
    <s v="ORLOF 4"/>
    <s v="Firdaus"/>
    <x v="1"/>
    <n v="552"/>
    <n v="5999"/>
    <n v="5999"/>
    <n v="1"/>
    <n v="0"/>
    <e v="#VALUE!"/>
    <n v="0"/>
    <n v="74"/>
    <e v="#VALUE!"/>
    <s v="YES"/>
    <m/>
    <e v="#VALUE!"/>
    <e v="#VALUE!"/>
    <n v="3100"/>
    <x v="0"/>
    <s v="NA"/>
  </r>
  <r>
    <x v="3091"/>
    <s v="100 BIRR BACK"/>
    <n v="40039201"/>
    <s v="ORLOF 4"/>
    <s v="Firdaus"/>
    <x v="1"/>
    <n v="553"/>
    <n v="6000"/>
    <n v="6000"/>
    <n v="0"/>
    <n v="0"/>
    <e v="#VALUE!"/>
    <n v="0"/>
    <n v="66"/>
    <e v="#VALUE!"/>
    <s v="YES"/>
    <m/>
    <e v="#VALUE!"/>
    <e v="#VALUE!"/>
    <n v="3101"/>
    <x v="0"/>
    <s v="NA"/>
  </r>
  <r>
    <x v="3092"/>
    <s v="100 BIRR BACK"/>
    <n v="40039201"/>
    <s v="ORLOF 4"/>
    <s v="Firdaus"/>
    <x v="1"/>
    <n v="554"/>
    <n v="5999"/>
    <n v="5999"/>
    <n v="1"/>
    <n v="0"/>
    <e v="#VALUE!"/>
    <n v="0"/>
    <n v="75"/>
    <e v="#VALUE!"/>
    <s v="YES"/>
    <m/>
    <e v="#VALUE!"/>
    <e v="#VALUE!"/>
    <n v="3102"/>
    <x v="0"/>
    <s v="NA"/>
  </r>
  <r>
    <x v="3093"/>
    <s v="100 BIRR BACK"/>
    <n v="40039201"/>
    <s v="ORLOF 4"/>
    <s v="Firdaus"/>
    <x v="1"/>
    <n v="505"/>
    <n v="5996"/>
    <n v="5996"/>
    <n v="4"/>
    <n v="0"/>
    <e v="#VALUE!"/>
    <n v="0"/>
    <n v="95"/>
    <e v="#VALUE!"/>
    <s v="YES"/>
    <m/>
    <e v="#VALUE!"/>
    <e v="#VALUE!"/>
    <n v="3103"/>
    <x v="0"/>
    <s v="NA"/>
  </r>
  <r>
    <x v="3094"/>
    <s v="100 BIRR BACK"/>
    <n v="40039201"/>
    <s v="ORLOF 4"/>
    <s v="SHAMIL"/>
    <x v="0"/>
    <n v="556"/>
    <n v="5999"/>
    <n v="5999"/>
    <n v="1"/>
    <n v="0"/>
    <e v="#VALUE!"/>
    <n v="0"/>
    <n v="120"/>
    <e v="#VALUE!"/>
    <s v="YES"/>
    <m/>
    <e v="#VALUE!"/>
    <e v="#VALUE!"/>
    <n v="3104"/>
    <x v="0"/>
    <s v="NA"/>
  </r>
  <r>
    <x v="3095"/>
    <s v="100 BIRR BACK"/>
    <n v="40039201"/>
    <s v="ORLOF 4"/>
    <s v="SHAMIL"/>
    <x v="0"/>
    <n v="557"/>
    <n v="6000"/>
    <n v="6000"/>
    <n v="0"/>
    <m/>
    <e v="#VALUE!"/>
    <n v="0"/>
    <n v="120"/>
    <e v="#VALUE!"/>
    <s v="YES"/>
    <m/>
    <e v="#VALUE!"/>
    <e v="#VALUE!"/>
    <n v="3105"/>
    <x v="0"/>
    <s v="NA"/>
  </r>
  <r>
    <x v="3096"/>
    <s v="100 BIRR BACK"/>
    <n v="40039201"/>
    <s v="ORLOF 4"/>
    <s v="SHAMIL"/>
    <x v="0"/>
    <n v="558"/>
    <n v="6000"/>
    <n v="6000"/>
    <n v="0"/>
    <m/>
    <e v="#VALUE!"/>
    <n v="0"/>
    <n v="80"/>
    <e v="#VALUE!"/>
    <s v="YES"/>
    <m/>
    <e v="#VALUE!"/>
    <e v="#VALUE!"/>
    <n v="3106"/>
    <x v="0"/>
    <s v="NA"/>
  </r>
  <r>
    <x v="3097"/>
    <s v="100 BIRR BACK"/>
    <n v="40039201"/>
    <s v="ORLOF 4"/>
    <s v="SHAMIL"/>
    <x v="0"/>
    <n v="559"/>
    <n v="5999"/>
    <n v="5999"/>
    <n v="1"/>
    <m/>
    <e v="#VALUE!"/>
    <n v="0"/>
    <n v="91"/>
    <e v="#VALUE!"/>
    <s v="YES"/>
    <m/>
    <e v="#VALUE!"/>
    <e v="#VALUE!"/>
    <n v="3107"/>
    <x v="0"/>
    <s v="NA"/>
  </r>
  <r>
    <x v="3098"/>
    <s v="100 BIRR BACK"/>
    <n v="40039201"/>
    <s v="ORLOF 4"/>
    <s v="SHAMIL"/>
    <x v="0"/>
    <n v="560"/>
    <n v="5998"/>
    <n v="5998"/>
    <n v="2"/>
    <m/>
    <e v="#VALUE!"/>
    <n v="0"/>
    <n v="71"/>
    <e v="#VALUE!"/>
    <s v="YES"/>
    <m/>
    <e v="#VALUE!"/>
    <e v="#VALUE!"/>
    <n v="3108"/>
    <x v="0"/>
    <s v="NA"/>
  </r>
  <r>
    <x v="3099"/>
    <s v="100 BIRR BACK"/>
    <n v="40039201"/>
    <s v="ORLOF 4"/>
    <s v="SHAMIL"/>
    <x v="0"/>
    <n v="561"/>
    <n v="5996"/>
    <n v="5996"/>
    <n v="4"/>
    <m/>
    <e v="#VALUE!"/>
    <n v="0"/>
    <n v="118"/>
    <e v="#VALUE!"/>
    <s v="YES"/>
    <m/>
    <e v="#VALUE!"/>
    <e v="#VALUE!"/>
    <n v="3109"/>
    <x v="0"/>
    <s v="NA"/>
  </r>
  <r>
    <x v="3100"/>
    <s v="100 BIRR BACK"/>
    <n v="40039201"/>
    <s v="ORLOF 4"/>
    <s v="SHAMIL"/>
    <x v="0"/>
    <n v="562"/>
    <n v="6000"/>
    <n v="6000"/>
    <n v="0"/>
    <m/>
    <e v="#VALUE!"/>
    <n v="0"/>
    <n v="115"/>
    <e v="#VALUE!"/>
    <s v="YES"/>
    <m/>
    <e v="#VALUE!"/>
    <e v="#VALUE!"/>
    <n v="3110"/>
    <x v="0"/>
    <s v="NA"/>
  </r>
  <r>
    <x v="3101"/>
    <s v="100 BIRR BACK"/>
    <n v="40039201"/>
    <s v="ORLOF 4"/>
    <s v="SHAMIL"/>
    <x v="0"/>
    <n v="563"/>
    <n v="5998"/>
    <n v="5998"/>
    <n v="2"/>
    <m/>
    <e v="#VALUE!"/>
    <n v="0"/>
    <n v="65"/>
    <e v="#VALUE!"/>
    <s v="YES"/>
    <m/>
    <e v="#VALUE!"/>
    <e v="#VALUE!"/>
    <n v="3111"/>
    <x v="0"/>
    <s v="NA"/>
  </r>
  <r>
    <x v="3102"/>
    <s v="100 BIRR BACK"/>
    <n v="40039201"/>
    <s v="ORLOF 4"/>
    <s v="SHAMIL"/>
    <x v="0"/>
    <n v="564"/>
    <n v="6000"/>
    <n v="6000"/>
    <n v="0"/>
    <m/>
    <e v="#VALUE!"/>
    <n v="0"/>
    <n v="40"/>
    <e v="#VALUE!"/>
    <s v="YES"/>
    <m/>
    <e v="#VALUE!"/>
    <e v="#VALUE!"/>
    <n v="3112"/>
    <x v="0"/>
    <s v="NA"/>
  </r>
  <r>
    <x v="3103"/>
    <s v="100 BIRR BACK"/>
    <n v="40039201"/>
    <s v="ORLOF 4"/>
    <s v="SHAMIL"/>
    <x v="0"/>
    <n v="565"/>
    <n v="5999"/>
    <n v="5999"/>
    <n v="1"/>
    <m/>
    <e v="#VALUE!"/>
    <n v="0"/>
    <n v="100"/>
    <e v="#VALUE!"/>
    <s v="YES"/>
    <m/>
    <e v="#VALUE!"/>
    <e v="#VALUE!"/>
    <n v="3113"/>
    <x v="0"/>
    <s v="NA"/>
  </r>
  <r>
    <x v="3104"/>
    <s v="100 BIRR BACK"/>
    <n v="40039201"/>
    <s v="ORLOF 4"/>
    <s v="SHAMIL"/>
    <x v="0"/>
    <n v="566"/>
    <n v="6000"/>
    <n v="6000"/>
    <n v="0"/>
    <m/>
    <e v="#VALUE!"/>
    <n v="0"/>
    <n v="90"/>
    <e v="#VALUE!"/>
    <s v="YES"/>
    <m/>
    <e v="#VALUE!"/>
    <e v="#VALUE!"/>
    <n v="3114"/>
    <x v="0"/>
    <s v="NA"/>
  </r>
  <r>
    <x v="3105"/>
    <s v="100 BIRR BACK"/>
    <n v="40039201"/>
    <s v="ORLOF 4"/>
    <s v="SHAMIL"/>
    <x v="0"/>
    <n v="567"/>
    <n v="5998"/>
    <n v="5998"/>
    <n v="2"/>
    <m/>
    <e v="#VALUE!"/>
    <n v="0"/>
    <n v="60"/>
    <e v="#VALUE!"/>
    <s v="YES"/>
    <m/>
    <e v="#VALUE!"/>
    <e v="#VALUE!"/>
    <n v="3115"/>
    <x v="0"/>
    <s v="NA"/>
  </r>
  <r>
    <x v="3106"/>
    <s v="100 BIRR BACK"/>
    <n v="40039201"/>
    <s v="ORLOF 4"/>
    <s v="SHAMIL"/>
    <x v="0"/>
    <n v="568"/>
    <n v="5998"/>
    <n v="5998"/>
    <n v="2"/>
    <m/>
    <e v="#VALUE!"/>
    <n v="0"/>
    <n v="130"/>
    <e v="#VALUE!"/>
    <s v="YES"/>
    <m/>
    <e v="#VALUE!"/>
    <e v="#VALUE!"/>
    <n v="3116"/>
    <x v="0"/>
    <s v="NA"/>
  </r>
  <r>
    <x v="3107"/>
    <s v="100 BIRR BACK"/>
    <n v="40039201"/>
    <s v="ORLOF 4"/>
    <s v="SHAMIL"/>
    <x v="0"/>
    <n v="569"/>
    <n v="6000"/>
    <n v="6000"/>
    <n v="0"/>
    <m/>
    <e v="#VALUE!"/>
    <n v="0"/>
    <n v="-1059"/>
    <e v="#VALUE!"/>
    <s v="YES"/>
    <m/>
    <e v="#VALUE!"/>
    <e v="#VALUE!"/>
    <n v="3117"/>
    <x v="0"/>
    <s v="NA"/>
  </r>
  <r>
    <x v="3108"/>
    <s v="100 BIRR BACK"/>
    <n v="40039201"/>
    <s v="ORLOF 4"/>
    <s v="firdaus"/>
    <x v="1"/>
    <n v="570"/>
    <n v="5999"/>
    <n v="5999"/>
    <n v="1"/>
    <m/>
    <e v="#VALUE!"/>
    <n v="0"/>
    <n v="108"/>
    <e v="#VALUE!"/>
    <s v="YES"/>
    <m/>
    <e v="#VALUE!"/>
    <e v="#VALUE!"/>
    <n v="3118"/>
    <x v="0"/>
    <s v="NA"/>
  </r>
  <r>
    <x v="3109"/>
    <s v="100 BIRR BACK"/>
    <n v="40039201"/>
    <s v="ORLOF 4"/>
    <s v="firdaus"/>
    <x v="1"/>
    <n v="571"/>
    <n v="6000"/>
    <n v="6000"/>
    <n v="0"/>
    <m/>
    <e v="#VALUE!"/>
    <n v="0"/>
    <n v="95"/>
    <e v="#VALUE!"/>
    <s v="YES"/>
    <m/>
    <e v="#VALUE!"/>
    <e v="#VALUE!"/>
    <n v="3119"/>
    <x v="0"/>
    <s v="NA"/>
  </r>
  <r>
    <x v="3110"/>
    <s v="100 BIRR BACK"/>
    <n v="40039201"/>
    <s v="ORLOF 4"/>
    <s v="firdaus"/>
    <x v="1"/>
    <n v="572"/>
    <n v="6000"/>
    <n v="6000"/>
    <m/>
    <m/>
    <e v="#VALUE!"/>
    <n v="0"/>
    <n v="75"/>
    <e v="#VALUE!"/>
    <s v="YES"/>
    <m/>
    <e v="#VALUE!"/>
    <e v="#VALUE!"/>
    <n v="3120"/>
    <x v="0"/>
    <s v="NA"/>
  </r>
  <r>
    <x v="3111"/>
    <s v="100 BIRR BACK"/>
    <n v="40039201"/>
    <s v="ORLOF 4"/>
    <s v="firdaus"/>
    <x v="1"/>
    <n v="573"/>
    <n v="6000"/>
    <n v="6000"/>
    <m/>
    <m/>
    <e v="#VALUE!"/>
    <n v="0"/>
    <n v="69"/>
    <e v="#VALUE!"/>
    <s v="YES"/>
    <m/>
    <e v="#VALUE!"/>
    <e v="#VALUE!"/>
    <n v="3121"/>
    <x v="0"/>
    <s v="NA"/>
  </r>
  <r>
    <x v="3112"/>
    <s v="100 BIRR BACK"/>
    <n v="40039201"/>
    <s v="ORLOF 4"/>
    <s v="firdaus"/>
    <x v="1"/>
    <n v="574"/>
    <n v="6000"/>
    <n v="6000"/>
    <m/>
    <m/>
    <e v="#VALUE!"/>
    <n v="0"/>
    <n v="92"/>
    <e v="#VALUE!"/>
    <s v="YES"/>
    <m/>
    <e v="#VALUE!"/>
    <e v="#VALUE!"/>
    <n v="3122"/>
    <x v="0"/>
    <s v="NA"/>
  </r>
  <r>
    <x v="3113"/>
    <s v="100 BIRR BACK"/>
    <n v="40039201"/>
    <s v="ORLOF 4"/>
    <s v="firdaus"/>
    <x v="1"/>
    <n v="575"/>
    <n v="6000"/>
    <n v="6000"/>
    <n v="0"/>
    <m/>
    <e v="#VALUE!"/>
    <n v="0"/>
    <n v="74"/>
    <e v="#VALUE!"/>
    <s v="YES"/>
    <m/>
    <e v="#VALUE!"/>
    <e v="#VALUE!"/>
    <n v="3123"/>
    <x v="0"/>
    <s v="NA"/>
  </r>
  <r>
    <x v="3114"/>
    <s v="100 BIRR BACK"/>
    <n v="40039201"/>
    <s v="ORLOF 4"/>
    <s v="firdaus"/>
    <x v="1"/>
    <n v="576"/>
    <n v="6000"/>
    <n v="6000"/>
    <n v="0"/>
    <m/>
    <e v="#VALUE!"/>
    <n v="0"/>
    <n v="72"/>
    <e v="#VALUE!"/>
    <s v="YES"/>
    <m/>
    <e v="#VALUE!"/>
    <e v="#VALUE!"/>
    <n v="3124"/>
    <x v="0"/>
    <s v="NA"/>
  </r>
  <r>
    <x v="3115"/>
    <s v="100 BIRR BACK"/>
    <n v="40039201"/>
    <s v="ORLOF 4"/>
    <s v="firdaus"/>
    <x v="1"/>
    <n v="577"/>
    <n v="6000"/>
    <n v="6000"/>
    <n v="0"/>
    <m/>
    <e v="#VALUE!"/>
    <n v="0"/>
    <n v="98"/>
    <e v="#VALUE!"/>
    <s v="YES"/>
    <m/>
    <e v="#VALUE!"/>
    <e v="#VALUE!"/>
    <n v="3125"/>
    <x v="0"/>
    <s v="NA"/>
  </r>
  <r>
    <x v="3116"/>
    <s v="100 BIRR BACK"/>
    <n v="40039201"/>
    <s v="ORLOF 4"/>
    <s v="firdaus"/>
    <x v="1"/>
    <n v="578"/>
    <n v="6000"/>
    <n v="6000"/>
    <n v="0"/>
    <m/>
    <e v="#VALUE!"/>
    <n v="0"/>
    <n v="52"/>
    <e v="#VALUE!"/>
    <s v="YES"/>
    <m/>
    <e v="#VALUE!"/>
    <e v="#VALUE!"/>
    <n v="3126"/>
    <x v="0"/>
    <s v="NA"/>
  </r>
  <r>
    <x v="3117"/>
    <s v="100 BIRR BACK"/>
    <n v="40039201"/>
    <s v="ORLOF 4"/>
    <s v="firdaus"/>
    <x v="1"/>
    <n v="579"/>
    <n v="5999"/>
    <n v="5999"/>
    <n v="1"/>
    <m/>
    <e v="#VALUE!"/>
    <n v="0"/>
    <n v="67"/>
    <e v="#VALUE!"/>
    <s v="YES"/>
    <m/>
    <e v="#VALUE!"/>
    <e v="#VALUE!"/>
    <n v="3127"/>
    <x v="0"/>
    <s v="NA"/>
  </r>
  <r>
    <x v="3118"/>
    <s v="100 BIRR BACK"/>
    <n v="40039201"/>
    <s v="ORLOF 4"/>
    <s v="firdaus"/>
    <x v="1"/>
    <n v="580"/>
    <n v="6000"/>
    <n v="6000"/>
    <n v="0"/>
    <m/>
    <e v="#VALUE!"/>
    <n v="0"/>
    <n v="87"/>
    <e v="#VALUE!"/>
    <s v="YES"/>
    <m/>
    <e v="#VALUE!"/>
    <e v="#VALUE!"/>
    <n v="3128"/>
    <x v="0"/>
    <s v="NA"/>
  </r>
  <r>
    <x v="3119"/>
    <s v="100 BIRR BACK"/>
    <n v="40039201"/>
    <s v="ORLOF 4"/>
    <s v="firdaus"/>
    <x v="1"/>
    <n v="581"/>
    <n v="5999"/>
    <n v="5999"/>
    <n v="1"/>
    <m/>
    <e v="#VALUE!"/>
    <n v="0"/>
    <n v="60"/>
    <e v="#VALUE!"/>
    <s v="YES"/>
    <m/>
    <e v="#VALUE!"/>
    <e v="#VALUE!"/>
    <n v="3129"/>
    <x v="0"/>
    <s v="NA"/>
  </r>
  <r>
    <x v="3120"/>
    <s v="100 BIRR BACK"/>
    <n v="40039201"/>
    <s v="ORLOF 4"/>
    <s v="firdaus"/>
    <x v="1"/>
    <n v="582"/>
    <n v="6000"/>
    <n v="6000"/>
    <n v="0"/>
    <m/>
    <e v="#VALUE!"/>
    <n v="0"/>
    <n v="171"/>
    <e v="#VALUE!"/>
    <s v="YES"/>
    <m/>
    <e v="#VALUE!"/>
    <e v="#VALUE!"/>
    <n v="3130"/>
    <x v="0"/>
    <s v="NA"/>
  </r>
  <r>
    <x v="3121"/>
    <s v="100 BIRR BACK"/>
    <n v="40039201"/>
    <s v="ORLOF 4"/>
    <s v="Affandi"/>
    <x v="0"/>
    <n v="583"/>
    <n v="6000"/>
    <n v="6000"/>
    <n v="0"/>
    <m/>
    <e v="#VALUE!"/>
    <n v="0"/>
    <n v="67"/>
    <e v="#VALUE!"/>
    <s v="YES"/>
    <m/>
    <e v="#VALUE!"/>
    <e v="#VALUE!"/>
    <n v="3131"/>
    <x v="0"/>
    <s v="NA"/>
  </r>
  <r>
    <x v="3122"/>
    <s v="100 BIRR BACK"/>
    <n v="40039201"/>
    <s v="ORLOF 4"/>
    <s v="Affandi"/>
    <x v="0"/>
    <n v="584"/>
    <n v="6000"/>
    <n v="6000"/>
    <n v="0"/>
    <m/>
    <e v="#VALUE!"/>
    <n v="0"/>
    <n v="40"/>
    <e v="#VALUE!"/>
    <s v="YES"/>
    <m/>
    <e v="#VALUE!"/>
    <e v="#VALUE!"/>
    <n v="3132"/>
    <x v="0"/>
    <s v="NA"/>
  </r>
  <r>
    <x v="3123"/>
    <s v="100 BIRR BACK"/>
    <n v="40039201"/>
    <s v="ORLOF 4"/>
    <s v="Affandi"/>
    <x v="0"/>
    <n v="585"/>
    <n v="5998"/>
    <n v="5998"/>
    <n v="2"/>
    <m/>
    <e v="#VALUE!"/>
    <n v="0"/>
    <n v="138"/>
    <e v="#VALUE!"/>
    <s v="YES"/>
    <m/>
    <e v="#VALUE!"/>
    <e v="#VALUE!"/>
    <n v="3133"/>
    <x v="0"/>
    <s v="NA"/>
  </r>
  <r>
    <x v="3124"/>
    <s v="100 BIRR BACK"/>
    <n v="40039201"/>
    <s v="ORLOF 4"/>
    <s v="Affandi"/>
    <x v="0"/>
    <n v="586"/>
    <n v="6000"/>
    <n v="6000"/>
    <n v="0"/>
    <m/>
    <e v="#VALUE!"/>
    <n v="0"/>
    <n v="175"/>
    <e v="#VALUE!"/>
    <s v="YES"/>
    <m/>
    <e v="#VALUE!"/>
    <e v="#VALUE!"/>
    <n v="3134"/>
    <x v="0"/>
    <s v="NA"/>
  </r>
  <r>
    <x v="3125"/>
    <s v="100 BIRR BACK"/>
    <n v="40039201"/>
    <s v="ORLOF 4"/>
    <s v="Affandi"/>
    <x v="0"/>
    <n v="587"/>
    <n v="6000"/>
    <n v="6000"/>
    <n v="0"/>
    <m/>
    <e v="#VALUE!"/>
    <n v="0"/>
    <n v="207"/>
    <e v="#VALUE!"/>
    <s v="YES"/>
    <m/>
    <e v="#VALUE!"/>
    <e v="#VALUE!"/>
    <n v="3135"/>
    <x v="0"/>
    <s v="NA"/>
  </r>
  <r>
    <x v="3126"/>
    <s v="100 BIRR BACK"/>
    <n v="40039201"/>
    <s v="ORLOF 4"/>
    <s v="Affandi"/>
    <x v="0"/>
    <n v="588"/>
    <n v="6000"/>
    <n v="6000"/>
    <n v="0"/>
    <m/>
    <e v="#VALUE!"/>
    <n v="0"/>
    <n v="323"/>
    <e v="#VALUE!"/>
    <s v="YES"/>
    <m/>
    <e v="#VALUE!"/>
    <e v="#VALUE!"/>
    <n v="3136"/>
    <x v="0"/>
    <s v="NA"/>
  </r>
  <r>
    <x v="3127"/>
    <s v="100 BIRR BACK"/>
    <n v="40039201"/>
    <s v="ORLOF 4"/>
    <s v="Affandi"/>
    <x v="0"/>
    <n v="589"/>
    <n v="6000"/>
    <n v="6000"/>
    <n v="0"/>
    <m/>
    <e v="#VALUE!"/>
    <n v="0"/>
    <n v="135"/>
    <e v="#VALUE!"/>
    <s v="YES"/>
    <m/>
    <e v="#VALUE!"/>
    <e v="#VALUE!"/>
    <n v="3137"/>
    <x v="0"/>
    <s v="NA"/>
  </r>
  <r>
    <x v="3128"/>
    <s v="100 BIRR BACK"/>
    <n v="40039201"/>
    <s v="ORLOF 4"/>
    <s v="Affandi"/>
    <x v="0"/>
    <n v="590"/>
    <n v="6000"/>
    <n v="6000"/>
    <n v="0"/>
    <m/>
    <e v="#VALUE!"/>
    <n v="0"/>
    <n v="111"/>
    <e v="#VALUE!"/>
    <s v="YES"/>
    <m/>
    <e v="#VALUE!"/>
    <e v="#VALUE!"/>
    <n v="3138"/>
    <x v="0"/>
    <s v="NA"/>
  </r>
  <r>
    <x v="3129"/>
    <s v="100 BIRR BACK"/>
    <n v="40039201"/>
    <s v="ORLOF 4"/>
    <s v="Affandi"/>
    <x v="0"/>
    <n v="591"/>
    <n v="6000"/>
    <n v="6000"/>
    <n v="0"/>
    <m/>
    <e v="#VALUE!"/>
    <n v="0"/>
    <n v="234"/>
    <e v="#VALUE!"/>
    <s v="YES"/>
    <m/>
    <e v="#VALUE!"/>
    <e v="#VALUE!"/>
    <n v="3139"/>
    <x v="0"/>
    <s v="NA"/>
  </r>
  <r>
    <x v="3130"/>
    <s v="100 BIRR BACK"/>
    <n v="40039201"/>
    <s v="ORLOF 4"/>
    <s v="Affandi"/>
    <x v="0"/>
    <n v="592"/>
    <n v="6000"/>
    <n v="6000"/>
    <n v="0"/>
    <m/>
    <e v="#VALUE!"/>
    <n v="0"/>
    <n v="140"/>
    <e v="#VALUE!"/>
    <s v="YES"/>
    <m/>
    <e v="#VALUE!"/>
    <e v="#VALUE!"/>
    <n v="3140"/>
    <x v="0"/>
    <s v="NA"/>
  </r>
  <r>
    <x v="3131"/>
    <s v="100 BIRR BACK"/>
    <n v="40039201"/>
    <s v="ORLOF 4"/>
    <s v="Affandi"/>
    <x v="0"/>
    <n v="593"/>
    <n v="6000"/>
    <n v="6000"/>
    <n v="0"/>
    <m/>
    <e v="#VALUE!"/>
    <n v="0"/>
    <n v="57"/>
    <e v="#VALUE!"/>
    <s v="YES"/>
    <m/>
    <e v="#VALUE!"/>
    <e v="#VALUE!"/>
    <n v="3141"/>
    <x v="0"/>
    <s v="NA"/>
  </r>
  <r>
    <x v="3132"/>
    <s v="100 BIRR BACK"/>
    <n v="40039201"/>
    <s v="ORLOF 4"/>
    <s v="Affandi"/>
    <x v="0"/>
    <n v="594"/>
    <n v="5977"/>
    <n v="5977"/>
    <n v="23"/>
    <m/>
    <e v="#VALUE!"/>
    <n v="0"/>
    <n v="93"/>
    <e v="#VALUE!"/>
    <s v="YES"/>
    <m/>
    <e v="#VALUE!"/>
    <e v="#VALUE!"/>
    <n v="3142"/>
    <x v="0"/>
    <s v="NA"/>
  </r>
  <r>
    <x v="3133"/>
    <s v="100 BIRR BACK"/>
    <n v="40039201"/>
    <s v="ORLOF 4"/>
    <s v="Affandi"/>
    <x v="0"/>
    <n v="595"/>
    <n v="6000"/>
    <n v="6000"/>
    <n v="0"/>
    <m/>
    <e v="#VALUE!"/>
    <n v="0"/>
    <n v="76"/>
    <e v="#VALUE!"/>
    <s v="YES"/>
    <m/>
    <e v="#VALUE!"/>
    <e v="#VALUE!"/>
    <n v="3143"/>
    <x v="0"/>
    <s v="NA"/>
  </r>
  <r>
    <x v="3134"/>
    <s v="100 BIRR BACK"/>
    <n v="40039201"/>
    <s v="ORLOF 4"/>
    <s v="Affandi"/>
    <x v="0"/>
    <n v="596"/>
    <n v="6000"/>
    <n v="6000"/>
    <n v="0"/>
    <m/>
    <e v="#VALUE!"/>
    <n v="0"/>
    <n v="71"/>
    <e v="#VALUE!"/>
    <s v="YES"/>
    <m/>
    <e v="#VALUE!"/>
    <e v="#VALUE!"/>
    <n v="3144"/>
    <x v="0"/>
    <s v="NA"/>
  </r>
  <r>
    <x v="3135"/>
    <s v="100 BIRR BACK"/>
    <n v="40039201"/>
    <s v="ORLOF 4"/>
    <s v="Firdaus"/>
    <x v="1"/>
    <n v="597"/>
    <n v="6000"/>
    <n v="6000"/>
    <n v="0"/>
    <n v="0"/>
    <e v="#VALUE!"/>
    <n v="0"/>
    <n v="70"/>
    <e v="#VALUE!"/>
    <s v="YES"/>
    <m/>
    <e v="#VALUE!"/>
    <e v="#VALUE!"/>
    <n v="3145"/>
    <x v="0"/>
    <s v="NA"/>
  </r>
  <r>
    <x v="3136"/>
    <s v="100 BIRR BACK"/>
    <n v="40039201"/>
    <s v="ORLOF 4"/>
    <s v="Firdaus"/>
    <x v="1"/>
    <n v="598"/>
    <n v="6000"/>
    <n v="6000"/>
    <n v="0"/>
    <n v="1"/>
    <e v="#VALUE!"/>
    <n v="0"/>
    <n v="68"/>
    <e v="#VALUE!"/>
    <s v="YES"/>
    <m/>
    <e v="#VALUE!"/>
    <e v="#VALUE!"/>
    <n v="3146"/>
    <x v="0"/>
    <s v="NA"/>
  </r>
  <r>
    <x v="3137"/>
    <s v="100 BIRR BACK"/>
    <n v="40039201"/>
    <s v="ORLOF 4"/>
    <s v="Firdaus"/>
    <x v="1"/>
    <n v="599"/>
    <n v="6000"/>
    <n v="6000"/>
    <n v="0"/>
    <n v="0"/>
    <e v="#VALUE!"/>
    <n v="0"/>
    <n v="84"/>
    <e v="#VALUE!"/>
    <s v="YES"/>
    <m/>
    <e v="#VALUE!"/>
    <e v="#VALUE!"/>
    <n v="3147"/>
    <x v="0"/>
    <s v="NA"/>
  </r>
  <r>
    <x v="3138"/>
    <s v="100 BIRR BACK"/>
    <n v="40039201"/>
    <s v="ORLOF 4"/>
    <s v="Firdaus"/>
    <x v="1"/>
    <n v="600"/>
    <n v="6000"/>
    <n v="6000"/>
    <n v="0"/>
    <n v="0"/>
    <e v="#VALUE!"/>
    <n v="0"/>
    <n v="81"/>
    <e v="#VALUE!"/>
    <s v="YES"/>
    <m/>
    <e v="#VALUE!"/>
    <e v="#VALUE!"/>
    <n v="3148"/>
    <x v="0"/>
    <s v="NA"/>
  </r>
  <r>
    <x v="3139"/>
    <s v="100 BIRR BACK"/>
    <n v="40039201"/>
    <s v="ORLOF 4"/>
    <s v="Firdaus"/>
    <x v="1"/>
    <n v="751"/>
    <n v="5995"/>
    <n v="5995"/>
    <n v="5"/>
    <n v="1"/>
    <e v="#VALUE!"/>
    <n v="0"/>
    <n v="144"/>
    <e v="#VALUE!"/>
    <s v="YES"/>
    <m/>
    <e v="#VALUE!"/>
    <e v="#VALUE!"/>
    <n v="3149"/>
    <x v="0"/>
    <s v="NA"/>
  </r>
  <r>
    <x v="3140"/>
    <s v="100 BIRR BACK"/>
    <n v="40039201"/>
    <s v="ORLOF 4"/>
    <s v="Firdaus"/>
    <x v="1"/>
    <n v="752"/>
    <n v="6000"/>
    <n v="6000"/>
    <n v="0"/>
    <n v="0"/>
    <e v="#VALUE!"/>
    <n v="0"/>
    <n v="42"/>
    <e v="#VALUE!"/>
    <s v="YES"/>
    <m/>
    <e v="#VALUE!"/>
    <e v="#VALUE!"/>
    <n v="3150"/>
    <x v="0"/>
    <s v="NA"/>
  </r>
  <r>
    <x v="3141"/>
    <s v="100 BIRR BACK"/>
    <n v="40039201"/>
    <s v="ORLOF 4"/>
    <s v="Firdaus"/>
    <x v="1"/>
    <n v="753"/>
    <n v="5997"/>
    <n v="5997"/>
    <n v="3"/>
    <n v="0"/>
    <e v="#VALUE!"/>
    <n v="0"/>
    <n v="88"/>
    <e v="#VALUE!"/>
    <s v="YES"/>
    <m/>
    <e v="#VALUE!"/>
    <e v="#VALUE!"/>
    <n v="3151"/>
    <x v="0"/>
    <s v="NA"/>
  </r>
  <r>
    <x v="3142"/>
    <s v="100 BIRR BACK"/>
    <n v="40039201"/>
    <s v="ORLOF 4"/>
    <s v="Firdaus"/>
    <x v="1"/>
    <n v="754"/>
    <n v="5995"/>
    <n v="5995"/>
    <n v="5"/>
    <n v="0"/>
    <e v="#VALUE!"/>
    <n v="0"/>
    <n v="80"/>
    <e v="#VALUE!"/>
    <s v="YES"/>
    <m/>
    <e v="#VALUE!"/>
    <e v="#VALUE!"/>
    <n v="3152"/>
    <x v="0"/>
    <s v="NA"/>
  </r>
  <r>
    <x v="3143"/>
    <s v="100 BIRR BACK"/>
    <n v="40039201"/>
    <s v="ORLOF 4"/>
    <s v="Firdaus"/>
    <x v="1"/>
    <n v="755"/>
    <n v="5997"/>
    <n v="5997"/>
    <n v="3"/>
    <n v="0"/>
    <e v="#VALUE!"/>
    <n v="0"/>
    <n v="113"/>
    <e v="#VALUE!"/>
    <s v="YES"/>
    <m/>
    <e v="#VALUE!"/>
    <e v="#VALUE!"/>
    <n v="3153"/>
    <x v="0"/>
    <s v="NA"/>
  </r>
  <r>
    <x v="3144"/>
    <s v="100 BIRR BACK"/>
    <n v="40039201"/>
    <s v="ORLOF 4"/>
    <s v="Firdaus"/>
    <x v="1"/>
    <n v="756"/>
    <n v="5998"/>
    <n v="5998"/>
    <n v="2"/>
    <n v="0"/>
    <e v="#VALUE!"/>
    <n v="0"/>
    <n v="70"/>
    <e v="#VALUE!"/>
    <s v="YES"/>
    <m/>
    <e v="#VALUE!"/>
    <e v="#VALUE!"/>
    <n v="3154"/>
    <x v="0"/>
    <s v="NA"/>
  </r>
  <r>
    <x v="3145"/>
    <s v="100 BIRR BACK"/>
    <n v="40039201"/>
    <s v="ORLOF 4"/>
    <s v="Firdaus"/>
    <x v="1"/>
    <n v="757"/>
    <n v="5998"/>
    <n v="5998"/>
    <n v="2"/>
    <n v="0"/>
    <e v="#VALUE!"/>
    <n v="0"/>
    <n v="135"/>
    <e v="#VALUE!"/>
    <s v="YES"/>
    <m/>
    <e v="#VALUE!"/>
    <e v="#VALUE!"/>
    <n v="3155"/>
    <x v="0"/>
    <s v="NA"/>
  </r>
  <r>
    <x v="3146"/>
    <s v="100 BIRR BACK"/>
    <n v="40039201"/>
    <s v="ORLOF 4"/>
    <s v="Firdaus"/>
    <x v="1"/>
    <n v="758"/>
    <n v="5998"/>
    <n v="5998"/>
    <n v="2"/>
    <n v="0"/>
    <e v="#VALUE!"/>
    <n v="0"/>
    <n v="60"/>
    <e v="#VALUE!"/>
    <s v="YES"/>
    <m/>
    <e v="#VALUE!"/>
    <e v="#VALUE!"/>
    <n v="3156"/>
    <x v="0"/>
    <s v="NA"/>
  </r>
  <r>
    <x v="3147"/>
    <s v="100 BIRR BACK"/>
    <n v="40039201"/>
    <s v="ORLOF 4"/>
    <s v="Firdaus"/>
    <x v="1"/>
    <n v="759"/>
    <n v="5993"/>
    <n v="5993"/>
    <n v="7"/>
    <n v="0"/>
    <e v="#VALUE!"/>
    <n v="0"/>
    <n v="180"/>
    <e v="#VALUE!"/>
    <s v="YES"/>
    <m/>
    <e v="#VALUE!"/>
    <e v="#VALUE!"/>
    <n v="3157"/>
    <x v="0"/>
    <s v="NA"/>
  </r>
  <r>
    <x v="3148"/>
    <s v="100 BIRR BACK"/>
    <n v="40039201"/>
    <s v="ORLOF 4"/>
    <s v="Firdaus"/>
    <x v="1"/>
    <n v="760"/>
    <n v="6000"/>
    <n v="6000"/>
    <n v="0"/>
    <n v="0"/>
    <e v="#VALUE!"/>
    <n v="0"/>
    <n v="85"/>
    <e v="#VALUE!"/>
    <s v="YES"/>
    <m/>
    <e v="#VALUE!"/>
    <e v="#VALUE!"/>
    <n v="3158"/>
    <x v="0"/>
    <s v="NA"/>
  </r>
  <r>
    <x v="3149"/>
    <s v="100 BIRR BACK"/>
    <n v="40039201"/>
    <s v="ORLOF 4"/>
    <s v="SHAMIL"/>
    <x v="0"/>
    <n v="761"/>
    <n v="6000"/>
    <n v="6000"/>
    <n v="0"/>
    <m/>
    <e v="#VALUE!"/>
    <n v="0"/>
    <n v="75"/>
    <e v="#VALUE!"/>
    <s v="YES"/>
    <m/>
    <e v="#VALUE!"/>
    <e v="#VALUE!"/>
    <n v="3159"/>
    <x v="0"/>
    <s v="NA"/>
  </r>
  <r>
    <x v="3150"/>
    <s v="100 BIRR BACK"/>
    <n v="40039201"/>
    <s v="ORLOF 4"/>
    <s v="SHAMIL"/>
    <x v="0"/>
    <n v="762"/>
    <n v="6000"/>
    <n v="6000"/>
    <n v="0"/>
    <m/>
    <e v="#VALUE!"/>
    <n v="0"/>
    <n v="85"/>
    <e v="#VALUE!"/>
    <s v="YES"/>
    <m/>
    <e v="#VALUE!"/>
    <e v="#VALUE!"/>
    <n v="3160"/>
    <x v="0"/>
    <s v="NA"/>
  </r>
  <r>
    <x v="3151"/>
    <s v="100 BIRR BACK"/>
    <n v="40039201"/>
    <s v="ORLOF 4"/>
    <s v="SHAMIL"/>
    <x v="0"/>
    <n v="763"/>
    <n v="6000"/>
    <n v="6000"/>
    <n v="0"/>
    <m/>
    <e v="#VALUE!"/>
    <n v="0"/>
    <n v="129"/>
    <e v="#VALUE!"/>
    <s v="YES"/>
    <m/>
    <e v="#VALUE!"/>
    <e v="#VALUE!"/>
    <n v="3161"/>
    <x v="0"/>
    <s v="NA"/>
  </r>
  <r>
    <x v="3152"/>
    <s v="100 BIRR BACK"/>
    <n v="40039201"/>
    <s v="ORLOF 4"/>
    <s v="SHAMIL"/>
    <x v="0"/>
    <n v="764"/>
    <n v="6000"/>
    <n v="6000"/>
    <n v="0"/>
    <m/>
    <e v="#VALUE!"/>
    <n v="0"/>
    <n v="221"/>
    <e v="#VALUE!"/>
    <s v="YES"/>
    <m/>
    <e v="#VALUE!"/>
    <e v="#VALUE!"/>
    <n v="3162"/>
    <x v="0"/>
    <s v="NA"/>
  </r>
  <r>
    <x v="3153"/>
    <s v="100 BIRR BACK"/>
    <n v="40039201"/>
    <s v="ORLOF 4"/>
    <s v="SHAMIL"/>
    <x v="0"/>
    <n v="765"/>
    <n v="5999"/>
    <n v="5999"/>
    <n v="1"/>
    <m/>
    <e v="#VALUE!"/>
    <n v="0"/>
    <n v="170"/>
    <e v="#VALUE!"/>
    <s v="YES"/>
    <m/>
    <e v="#VALUE!"/>
    <e v="#VALUE!"/>
    <n v="3163"/>
    <x v="0"/>
    <s v="NA"/>
  </r>
  <r>
    <x v="3154"/>
    <s v="100 BIRR BACK"/>
    <n v="40039201"/>
    <s v="ORLOF 4"/>
    <s v="SHAMIL"/>
    <x v="0"/>
    <n v="766"/>
    <n v="5999"/>
    <n v="5999"/>
    <n v="1"/>
    <m/>
    <e v="#VALUE!"/>
    <n v="0"/>
    <n v="130"/>
    <e v="#VALUE!"/>
    <s v="YES"/>
    <m/>
    <e v="#VALUE!"/>
    <e v="#VALUE!"/>
    <n v="3164"/>
    <x v="0"/>
    <s v="NA"/>
  </r>
  <r>
    <x v="3155"/>
    <s v="100 BIRR BACK"/>
    <n v="40039201"/>
    <s v="ORLOF 4"/>
    <s v="SHAMIL"/>
    <x v="0"/>
    <n v="767"/>
    <n v="5999"/>
    <n v="5999"/>
    <n v="1"/>
    <m/>
    <e v="#VALUE!"/>
    <n v="0"/>
    <n v="180"/>
    <e v="#VALUE!"/>
    <s v="YES"/>
    <m/>
    <e v="#VALUE!"/>
    <e v="#VALUE!"/>
    <n v="3165"/>
    <x v="0"/>
    <s v="NA"/>
  </r>
  <r>
    <x v="3156"/>
    <s v="100 BIRR BACK"/>
    <n v="40039201"/>
    <s v="ORLOF 4"/>
    <s v="SHAMIL"/>
    <x v="0"/>
    <n v="768"/>
    <n v="6000"/>
    <n v="6000"/>
    <n v="0"/>
    <m/>
    <e v="#VALUE!"/>
    <n v="0"/>
    <n v="219"/>
    <e v="#VALUE!"/>
    <s v="YES"/>
    <m/>
    <e v="#VALUE!"/>
    <e v="#VALUE!"/>
    <n v="3166"/>
    <x v="0"/>
    <s v="NA"/>
  </r>
  <r>
    <x v="3157"/>
    <s v="100 BIRR BACK"/>
    <n v="40039201"/>
    <s v="ORLOF 4"/>
    <s v="SHAMIL"/>
    <x v="0"/>
    <n v="769"/>
    <n v="5999"/>
    <n v="5999"/>
    <n v="1"/>
    <m/>
    <e v="#VALUE!"/>
    <n v="0"/>
    <n v="250"/>
    <e v="#VALUE!"/>
    <s v="YES"/>
    <m/>
    <e v="#VALUE!"/>
    <e v="#VALUE!"/>
    <n v="3167"/>
    <x v="0"/>
    <s v="NA"/>
  </r>
  <r>
    <x v="3158"/>
    <s v="100 BIRR BACK"/>
    <n v="40039201"/>
    <s v="ORLOF 4"/>
    <s v="SHAMIL"/>
    <x v="0"/>
    <n v="770"/>
    <n v="5997"/>
    <n v="5997"/>
    <n v="3"/>
    <m/>
    <e v="#VALUE!"/>
    <n v="0"/>
    <n v="291"/>
    <e v="#VALUE!"/>
    <s v="YES"/>
    <m/>
    <e v="#VALUE!"/>
    <e v="#VALUE!"/>
    <n v="3168"/>
    <x v="0"/>
    <s v="NA"/>
  </r>
  <r>
    <x v="3159"/>
    <s v="100 BIRR BACK"/>
    <n v="40039201"/>
    <s v="ORLOF 4"/>
    <s v="SHAMIL"/>
    <x v="0"/>
    <n v="771"/>
    <n v="6000"/>
    <n v="6000"/>
    <n v="0"/>
    <m/>
    <e v="#VALUE!"/>
    <n v="0"/>
    <n v="230"/>
    <e v="#VALUE!"/>
    <s v="YES"/>
    <m/>
    <e v="#VALUE!"/>
    <e v="#VALUE!"/>
    <n v="3169"/>
    <x v="0"/>
    <s v="NA"/>
  </r>
  <r>
    <x v="3160"/>
    <s v="100 BIRR BACK"/>
    <n v="40039201"/>
    <s v="ORLOF 4"/>
    <s v="SHAMIL"/>
    <x v="0"/>
    <n v="772"/>
    <n v="6000"/>
    <n v="6000"/>
    <n v="0"/>
    <m/>
    <e v="#VALUE!"/>
    <n v="0"/>
    <n v="160"/>
    <e v="#VALUE!"/>
    <s v="YES"/>
    <m/>
    <e v="#VALUE!"/>
    <e v="#VALUE!"/>
    <n v="3170"/>
    <x v="0"/>
    <s v="NA"/>
  </r>
  <r>
    <x v="3161"/>
    <s v="100 BIRR BACK"/>
    <n v="40039201"/>
    <s v="ORLOF 4"/>
    <s v="SHAMIL"/>
    <x v="0"/>
    <n v="773"/>
    <n v="5997"/>
    <n v="5997"/>
    <n v="3"/>
    <m/>
    <e v="#VALUE!"/>
    <n v="0"/>
    <n v="232"/>
    <e v="#VALUE!"/>
    <s v="YES"/>
    <m/>
    <e v="#VALUE!"/>
    <e v="#VALUE!"/>
    <n v="3171"/>
    <x v="0"/>
    <s v="NA"/>
  </r>
  <r>
    <x v="3162"/>
    <s v="100 BIRR BACK"/>
    <n v="40039201"/>
    <s v="ORLOF 4"/>
    <s v="AZRUI"/>
    <x v="1"/>
    <n v="774"/>
    <n v="6000"/>
    <n v="6000"/>
    <m/>
    <m/>
    <e v="#VALUE!"/>
    <n v="0"/>
    <n v="214"/>
    <e v="#VALUE!"/>
    <s v="YES"/>
    <m/>
    <e v="#VALUE!"/>
    <e v="#VALUE!"/>
    <n v="3172"/>
    <x v="0"/>
    <s v="NA"/>
  </r>
  <r>
    <x v="3163"/>
    <s v="100 BIRR BACK"/>
    <n v="40039201"/>
    <s v="ORLOF 4"/>
    <s v="AZRUI"/>
    <x v="1"/>
    <n v="775"/>
    <n v="5999"/>
    <n v="5999"/>
    <n v="1"/>
    <m/>
    <e v="#VALUE!"/>
    <n v="0"/>
    <n v="236"/>
    <e v="#VALUE!"/>
    <s v="YES"/>
    <m/>
    <e v="#VALUE!"/>
    <e v="#VALUE!"/>
    <n v="3173"/>
    <x v="0"/>
    <s v="NA"/>
  </r>
  <r>
    <x v="3164"/>
    <s v="100 BIRR BACK"/>
    <n v="40039201"/>
    <s v="ORLOF 4"/>
    <s v="AZRUI"/>
    <x v="1"/>
    <n v="776"/>
    <n v="6000"/>
    <n v="6000"/>
    <m/>
    <m/>
    <e v="#VALUE!"/>
    <n v="0"/>
    <n v="250"/>
    <e v="#VALUE!"/>
    <s v="YES"/>
    <m/>
    <e v="#VALUE!"/>
    <e v="#VALUE!"/>
    <n v="3174"/>
    <x v="0"/>
    <s v="NA"/>
  </r>
  <r>
    <x v="3165"/>
    <s v="100 BIRR BACK"/>
    <n v="40039201"/>
    <s v="ORLOF 4"/>
    <s v="AZRUI"/>
    <x v="1"/>
    <n v="777"/>
    <n v="6000"/>
    <n v="6000"/>
    <n v="0"/>
    <m/>
    <e v="#VALUE!"/>
    <n v="0"/>
    <n v="357"/>
    <e v="#VALUE!"/>
    <s v="YES"/>
    <m/>
    <e v="#VALUE!"/>
    <e v="#VALUE!"/>
    <n v="3175"/>
    <x v="0"/>
    <s v="NA"/>
  </r>
  <r>
    <x v="3166"/>
    <s v="100 BIRR BACK"/>
    <n v="40039201"/>
    <s v="ORLOF 4"/>
    <s v="AZRUI"/>
    <x v="1"/>
    <n v="778"/>
    <n v="6000"/>
    <n v="6000"/>
    <m/>
    <m/>
    <e v="#VALUE!"/>
    <n v="0"/>
    <n v="241"/>
    <e v="#VALUE!"/>
    <s v="YES"/>
    <m/>
    <e v="#VALUE!"/>
    <e v="#VALUE!"/>
    <n v="3176"/>
    <x v="0"/>
    <s v="NA"/>
  </r>
  <r>
    <x v="3167"/>
    <s v="100 BIRR BACK"/>
    <n v="40039201"/>
    <s v="ORLOF 4"/>
    <s v="AZRUI"/>
    <x v="1"/>
    <n v="779"/>
    <n v="6000"/>
    <n v="6000"/>
    <n v="0"/>
    <m/>
    <e v="#VALUE!"/>
    <n v="0"/>
    <n v="282"/>
    <e v="#VALUE!"/>
    <s v="YES"/>
    <m/>
    <e v="#VALUE!"/>
    <e v="#VALUE!"/>
    <n v="3177"/>
    <x v="0"/>
    <s v="NA"/>
  </r>
  <r>
    <x v="3168"/>
    <s v="100 BIRR BACK"/>
    <n v="40039201"/>
    <s v="ORLOF 4"/>
    <s v="AZRUI"/>
    <x v="1"/>
    <n v="780"/>
    <n v="6000"/>
    <n v="6000"/>
    <n v="0"/>
    <m/>
    <e v="#VALUE!"/>
    <n v="0"/>
    <n v="379"/>
    <e v="#VALUE!"/>
    <s v="YES"/>
    <m/>
    <e v="#VALUE!"/>
    <e v="#VALUE!"/>
    <n v="3178"/>
    <x v="0"/>
    <s v="NA"/>
  </r>
  <r>
    <x v="3169"/>
    <s v="100 BIRR BACK"/>
    <n v="40039201"/>
    <s v="ORLOF 4"/>
    <s v="AZRUI"/>
    <x v="1"/>
    <n v="781"/>
    <n v="6000"/>
    <n v="6000"/>
    <m/>
    <m/>
    <e v="#VALUE!"/>
    <n v="0"/>
    <n v="372"/>
    <e v="#VALUE!"/>
    <s v="YES"/>
    <m/>
    <e v="#VALUE!"/>
    <e v="#VALUE!"/>
    <n v="3179"/>
    <x v="0"/>
    <s v="NA"/>
  </r>
  <r>
    <x v="3170"/>
    <s v="100 BIRR BACK"/>
    <n v="40039201"/>
    <s v="ORLOF 4"/>
    <s v="AZRUI"/>
    <x v="1"/>
    <n v="782"/>
    <n v="6000"/>
    <n v="6000"/>
    <n v="0"/>
    <m/>
    <e v="#VALUE!"/>
    <n v="0"/>
    <n v="239"/>
    <e v="#VALUE!"/>
    <s v="YES"/>
    <m/>
    <e v="#VALUE!"/>
    <e v="#VALUE!"/>
    <n v="3180"/>
    <x v="0"/>
    <s v="NA"/>
  </r>
  <r>
    <x v="3171"/>
    <s v="100 BIRR BACK"/>
    <n v="40039201"/>
    <s v="ORLOF 4"/>
    <s v="AZRUI"/>
    <x v="1"/>
    <n v="783"/>
    <n v="6000"/>
    <n v="6000"/>
    <n v="0"/>
    <m/>
    <e v="#VALUE!"/>
    <n v="0"/>
    <n v="285"/>
    <e v="#VALUE!"/>
    <s v="YES"/>
    <m/>
    <e v="#VALUE!"/>
    <e v="#VALUE!"/>
    <n v="3181"/>
    <x v="0"/>
    <s v="NA"/>
  </r>
  <r>
    <x v="3172"/>
    <s v="100 BIRR BACK"/>
    <n v="40039201"/>
    <s v="ORLOF 4"/>
    <s v="AZRUI"/>
    <x v="1"/>
    <n v="784"/>
    <n v="5997"/>
    <n v="5997"/>
    <n v="3"/>
    <m/>
    <e v="#VALUE!"/>
    <n v="0"/>
    <n v="245"/>
    <e v="#VALUE!"/>
    <s v="YES"/>
    <m/>
    <e v="#VALUE!"/>
    <e v="#VALUE!"/>
    <n v="3182"/>
    <x v="0"/>
    <s v="NA"/>
  </r>
  <r>
    <x v="3173"/>
    <s v="100 BIRR BACK"/>
    <n v="40039201"/>
    <s v="ORLOF 4"/>
    <s v="AZRUI"/>
    <x v="1"/>
    <n v="785"/>
    <n v="6000"/>
    <n v="6000"/>
    <m/>
    <m/>
    <e v="#VALUE!"/>
    <n v="0"/>
    <n v="460"/>
    <e v="#VALUE!"/>
    <s v="YES"/>
    <m/>
    <e v="#VALUE!"/>
    <e v="#VALUE!"/>
    <n v="3183"/>
    <x v="0"/>
    <s v="NA"/>
  </r>
  <r>
    <x v="3174"/>
    <s v="100 BIRR BACK"/>
    <n v="40039201"/>
    <s v="ORLOF 4"/>
    <s v="AZRUI"/>
    <x v="1"/>
    <n v="786"/>
    <n v="6000"/>
    <n v="6000"/>
    <n v="0"/>
    <m/>
    <e v="#VALUE!"/>
    <n v="0"/>
    <n v="289"/>
    <e v="#VALUE!"/>
    <s v="YES"/>
    <m/>
    <e v="#VALUE!"/>
    <e v="#VALUE!"/>
    <n v="3184"/>
    <x v="0"/>
    <s v="NA"/>
  </r>
  <r>
    <x v="3175"/>
    <s v="100 BIRR BACK"/>
    <n v="40039201"/>
    <s v="ORLOF 4"/>
    <s v="Shamil"/>
    <x v="0"/>
    <n v="788"/>
    <n v="6000"/>
    <n v="6000"/>
    <n v="0"/>
    <m/>
    <e v="#VALUE!"/>
    <n v="0"/>
    <n v="157"/>
    <e v="#VALUE!"/>
    <s v="YES"/>
    <m/>
    <e v="#VALUE!"/>
    <e v="#VALUE!"/>
    <n v="3185"/>
    <x v="0"/>
    <s v="NA"/>
  </r>
  <r>
    <x v="3176"/>
    <s v="100 BIRR BACK"/>
    <n v="40039201"/>
    <s v="ORLOF 4"/>
    <s v="Shamil"/>
    <x v="0"/>
    <n v="789"/>
    <n v="6000"/>
    <n v="6000"/>
    <n v="0"/>
    <m/>
    <e v="#VALUE!"/>
    <n v="0"/>
    <n v="213"/>
    <e v="#VALUE!"/>
    <s v="YES"/>
    <m/>
    <e v="#VALUE!"/>
    <e v="#VALUE!"/>
    <n v="3186"/>
    <x v="0"/>
    <s v="NA"/>
  </r>
  <r>
    <x v="3177"/>
    <s v="100 BIRR BACK"/>
    <n v="40039201"/>
    <s v="ORLOF 4"/>
    <s v="Shamil"/>
    <x v="0"/>
    <n v="790"/>
    <n v="6000"/>
    <n v="6000"/>
    <n v="0"/>
    <m/>
    <e v="#VALUE!"/>
    <n v="0"/>
    <n v="96"/>
    <e v="#VALUE!"/>
    <s v="YES"/>
    <m/>
    <e v="#VALUE!"/>
    <e v="#VALUE!"/>
    <n v="3187"/>
    <x v="0"/>
    <s v="NA"/>
  </r>
  <r>
    <x v="3178"/>
    <s v="100 BIRR BACK"/>
    <n v="40039201"/>
    <s v="ORLOF 4"/>
    <s v="Shamil"/>
    <x v="0"/>
    <n v="791"/>
    <n v="6000"/>
    <n v="6000"/>
    <n v="0"/>
    <m/>
    <e v="#VALUE!"/>
    <n v="0"/>
    <n v="106"/>
    <e v="#VALUE!"/>
    <s v="YES"/>
    <m/>
    <e v="#VALUE!"/>
    <e v="#VALUE!"/>
    <n v="3188"/>
    <x v="0"/>
    <s v="NA"/>
  </r>
  <r>
    <x v="3179"/>
    <s v="100 BIRR BACK"/>
    <n v="40039201"/>
    <s v="ORLOF 4"/>
    <s v="Shamil"/>
    <x v="0"/>
    <n v="792"/>
    <n v="5999"/>
    <n v="5999"/>
    <n v="1"/>
    <m/>
    <e v="#VALUE!"/>
    <n v="0"/>
    <n v="98"/>
    <e v="#VALUE!"/>
    <s v="YES"/>
    <m/>
    <e v="#VALUE!"/>
    <e v="#VALUE!"/>
    <n v="3189"/>
    <x v="0"/>
    <s v="NA"/>
  </r>
  <r>
    <x v="3180"/>
    <s v="100 BIRR BACK"/>
    <n v="40039201"/>
    <s v="ORLOF 4"/>
    <s v="Shamil"/>
    <x v="0"/>
    <n v="793"/>
    <n v="6000"/>
    <n v="6000"/>
    <n v="0"/>
    <m/>
    <e v="#VALUE!"/>
    <n v="0"/>
    <n v="75"/>
    <e v="#VALUE!"/>
    <s v="YES"/>
    <m/>
    <e v="#VALUE!"/>
    <e v="#VALUE!"/>
    <n v="3190"/>
    <x v="0"/>
    <s v="NA"/>
  </r>
  <r>
    <x v="3181"/>
    <s v="100 BIRR BACK"/>
    <n v="40039201"/>
    <s v="ORLOF 4"/>
    <s v="Shamil"/>
    <x v="0"/>
    <n v="794"/>
    <n v="6000"/>
    <n v="6000"/>
    <n v="0"/>
    <m/>
    <e v="#VALUE!"/>
    <n v="0"/>
    <n v="115"/>
    <e v="#VALUE!"/>
    <s v="YES"/>
    <m/>
    <e v="#VALUE!"/>
    <e v="#VALUE!"/>
    <n v="3191"/>
    <x v="0"/>
    <s v="NA"/>
  </r>
  <r>
    <x v="3182"/>
    <s v="100 BIRR BACK"/>
    <n v="40039201"/>
    <s v="ORLOF 4"/>
    <s v="Shamil"/>
    <x v="0"/>
    <n v="795"/>
    <n v="6000"/>
    <n v="6000"/>
    <n v="0"/>
    <m/>
    <e v="#VALUE!"/>
    <n v="0"/>
    <n v="153"/>
    <e v="#VALUE!"/>
    <s v="YES"/>
    <m/>
    <e v="#VALUE!"/>
    <e v="#VALUE!"/>
    <n v="3192"/>
    <x v="0"/>
    <s v="NA"/>
  </r>
  <r>
    <x v="3183"/>
    <s v="100 BIRR BACK"/>
    <n v="40039201"/>
    <s v="ORLOF 4"/>
    <s v="AZRUL"/>
    <x v="1"/>
    <n v="796"/>
    <n v="5991"/>
    <n v="5991"/>
    <n v="9"/>
    <n v="4"/>
    <e v="#VALUE!"/>
    <n v="0"/>
    <n v="72"/>
    <e v="#VALUE!"/>
    <s v="YES"/>
    <m/>
    <e v="#VALUE!"/>
    <e v="#VALUE!"/>
    <n v="3193"/>
    <x v="0"/>
    <s v="NA"/>
  </r>
  <r>
    <x v="3184"/>
    <s v="100 BIRR BACK"/>
    <n v="40039201"/>
    <s v="ORLOF 4"/>
    <s v="AZRUL"/>
    <x v="1"/>
    <n v="797"/>
    <n v="6000"/>
    <n v="6000"/>
    <n v="0"/>
    <m/>
    <e v="#VALUE!"/>
    <n v="0"/>
    <n v="118"/>
    <e v="#VALUE!"/>
    <s v="YES"/>
    <m/>
    <e v="#VALUE!"/>
    <e v="#VALUE!"/>
    <n v="3194"/>
    <x v="0"/>
    <s v="NA"/>
  </r>
  <r>
    <x v="3185"/>
    <s v="100 BIRR BACK"/>
    <n v="40039201"/>
    <s v="ORLOF 4"/>
    <s v="AZRUL"/>
    <x v="1"/>
    <n v="798"/>
    <n v="6000"/>
    <n v="6000"/>
    <n v="0"/>
    <m/>
    <e v="#VALUE!"/>
    <n v="0"/>
    <n v="145"/>
    <e v="#VALUE!"/>
    <s v="YES"/>
    <m/>
    <e v="#VALUE!"/>
    <e v="#VALUE!"/>
    <n v="3195"/>
    <x v="0"/>
    <s v="NA"/>
  </r>
  <r>
    <x v="3186"/>
    <s v="100 BIRR BACK"/>
    <n v="40039201"/>
    <s v="ORLOF 4"/>
    <s v="AZRUL"/>
    <x v="1"/>
    <n v="799"/>
    <n v="6000"/>
    <n v="6000"/>
    <n v="0"/>
    <m/>
    <e v="#VALUE!"/>
    <n v="0"/>
    <n v="90"/>
    <e v="#VALUE!"/>
    <s v="YES"/>
    <m/>
    <e v="#VALUE!"/>
    <e v="#VALUE!"/>
    <n v="3196"/>
    <x v="0"/>
    <s v="NA"/>
  </r>
  <r>
    <x v="3187"/>
    <s v="100 BIRR BACK"/>
    <n v="40039201"/>
    <s v="ORLOF 4"/>
    <s v="AZRUL"/>
    <x v="1"/>
    <n v="800"/>
    <n v="5995"/>
    <n v="5995"/>
    <n v="5"/>
    <m/>
    <e v="#VALUE!"/>
    <n v="0"/>
    <n v="75"/>
    <e v="#VALUE!"/>
    <s v="YES"/>
    <m/>
    <e v="#VALUE!"/>
    <e v="#VALUE!"/>
    <n v="3197"/>
    <x v="0"/>
    <s v="NA"/>
  </r>
  <r>
    <x v="3188"/>
    <s v="100 BIRR BACK"/>
    <n v="40039201"/>
    <s v="ORLOF 4"/>
    <s v="AZRUL"/>
    <x v="1"/>
    <n v="801"/>
    <n v="5999"/>
    <n v="5999"/>
    <n v="1"/>
    <m/>
    <e v="#VALUE!"/>
    <n v="0"/>
    <n v="82"/>
    <e v="#VALUE!"/>
    <s v="YES"/>
    <m/>
    <e v="#VALUE!"/>
    <e v="#VALUE!"/>
    <n v="3198"/>
    <x v="0"/>
    <s v="NA"/>
  </r>
  <r>
    <x v="3189"/>
    <s v="100 BIRR BACK"/>
    <n v="40039201"/>
    <s v="ORLOF 4"/>
    <s v="AZRUL"/>
    <x v="1"/>
    <n v="802"/>
    <n v="6000"/>
    <n v="6000"/>
    <n v="0"/>
    <m/>
    <e v="#VALUE!"/>
    <n v="0"/>
    <n v="86"/>
    <e v="#VALUE!"/>
    <s v="YES"/>
    <m/>
    <e v="#VALUE!"/>
    <e v="#VALUE!"/>
    <n v="3199"/>
    <x v="0"/>
    <s v="NA"/>
  </r>
  <r>
    <x v="3190"/>
    <s v="100 BIRR BACK"/>
    <n v="40039201"/>
    <s v="ORLOF 4"/>
    <s v="AZRUL"/>
    <x v="1"/>
    <n v="803"/>
    <n v="6000"/>
    <n v="6000"/>
    <n v="0"/>
    <m/>
    <e v="#VALUE!"/>
    <n v="0"/>
    <n v="154"/>
    <e v="#VALUE!"/>
    <s v="YES"/>
    <m/>
    <e v="#VALUE!"/>
    <e v="#VALUE!"/>
    <n v="3200"/>
    <x v="0"/>
    <s v="NA"/>
  </r>
  <r>
    <x v="3191"/>
    <s v="100 BIRR BACK"/>
    <n v="40039201"/>
    <s v="ORLOF 4"/>
    <s v="AZRUL"/>
    <x v="1"/>
    <n v="804"/>
    <n v="6000"/>
    <n v="6000"/>
    <n v="0"/>
    <m/>
    <e v="#VALUE!"/>
    <n v="0"/>
    <n v="137"/>
    <e v="#VALUE!"/>
    <s v="YES"/>
    <m/>
    <e v="#VALUE!"/>
    <e v="#VALUE!"/>
    <n v="3201"/>
    <x v="0"/>
    <s v="NA"/>
  </r>
  <r>
    <x v="3192"/>
    <s v="100 BIRR BACK"/>
    <n v="40039201"/>
    <s v="ORLOF 4"/>
    <s v="AZRUL"/>
    <x v="1"/>
    <n v="805"/>
    <n v="6000"/>
    <n v="6000"/>
    <n v="0"/>
    <m/>
    <e v="#VALUE!"/>
    <n v="0"/>
    <n v="151"/>
    <e v="#VALUE!"/>
    <s v="YES"/>
    <m/>
    <e v="#VALUE!"/>
    <e v="#VALUE!"/>
    <n v="3202"/>
    <x v="0"/>
    <s v="NA"/>
  </r>
  <r>
    <x v="3193"/>
    <s v="100 BIRR BACK"/>
    <n v="40039201"/>
    <s v="ORLOF 4"/>
    <s v="AZRUL"/>
    <x v="1"/>
    <n v="806"/>
    <n v="5998"/>
    <n v="5998"/>
    <n v="2"/>
    <m/>
    <e v="#VALUE!"/>
    <n v="0"/>
    <n v="120"/>
    <e v="#VALUE!"/>
    <s v="YES"/>
    <m/>
    <e v="#VALUE!"/>
    <e v="#VALUE!"/>
    <n v="3203"/>
    <x v="0"/>
    <s v="NA"/>
  </r>
  <r>
    <x v="3194"/>
    <s v="100 BIRR BACK"/>
    <n v="40039201"/>
    <s v="ORLOF 4"/>
    <s v="AZRUL"/>
    <x v="1"/>
    <n v="807"/>
    <n v="6000"/>
    <n v="6000"/>
    <n v="0"/>
    <m/>
    <e v="#VALUE!"/>
    <n v="0"/>
    <n v="116"/>
    <e v="#VALUE!"/>
    <s v="YES"/>
    <m/>
    <e v="#VALUE!"/>
    <e v="#VALUE!"/>
    <n v="3204"/>
    <x v="0"/>
    <s v="NA"/>
  </r>
  <r>
    <x v="3195"/>
    <s v="100 BIRR BACK"/>
    <n v="40039201"/>
    <s v="ORLOF 4"/>
    <s v="Shamil"/>
    <x v="0"/>
    <n v="808"/>
    <n v="5999"/>
    <n v="5999"/>
    <n v="1"/>
    <m/>
    <e v="#VALUE!"/>
    <n v="0"/>
    <n v="90"/>
    <e v="#VALUE!"/>
    <s v="YES"/>
    <m/>
    <e v="#VALUE!"/>
    <e v="#VALUE!"/>
    <n v="3205"/>
    <x v="0"/>
    <s v="NA"/>
  </r>
  <r>
    <x v="3196"/>
    <s v="100 BIRR BACK"/>
    <n v="40039201"/>
    <s v="ORLOF 4"/>
    <s v="Shamil"/>
    <x v="0"/>
    <n v="809"/>
    <n v="5999"/>
    <n v="5999"/>
    <n v="1"/>
    <m/>
    <e v="#VALUE!"/>
    <n v="0"/>
    <n v="110"/>
    <e v="#VALUE!"/>
    <s v="YES"/>
    <m/>
    <e v="#VALUE!"/>
    <e v="#VALUE!"/>
    <n v="3206"/>
    <x v="0"/>
    <s v="NA"/>
  </r>
  <r>
    <x v="3197"/>
    <s v="100 BIRR BACK"/>
    <n v="40039201"/>
    <s v="ORLOF 4"/>
    <s v="Shamil"/>
    <x v="0"/>
    <n v="810"/>
    <n v="6000"/>
    <n v="6000"/>
    <n v="0"/>
    <m/>
    <e v="#VALUE!"/>
    <n v="0"/>
    <n v="100"/>
    <e v="#VALUE!"/>
    <s v="YES"/>
    <m/>
    <e v="#VALUE!"/>
    <e v="#VALUE!"/>
    <n v="3207"/>
    <x v="0"/>
    <s v="NA"/>
  </r>
  <r>
    <x v="3198"/>
    <s v="100 BIRR BACK"/>
    <n v="40039201"/>
    <s v="ORLOF 4"/>
    <s v="Shamil"/>
    <x v="0"/>
    <n v="811"/>
    <n v="6000"/>
    <n v="6000"/>
    <n v="0"/>
    <m/>
    <e v="#VALUE!"/>
    <n v="0"/>
    <n v="133"/>
    <e v="#VALUE!"/>
    <s v="YES"/>
    <m/>
    <e v="#VALUE!"/>
    <e v="#VALUE!"/>
    <n v="3208"/>
    <x v="0"/>
    <s v="NA"/>
  </r>
  <r>
    <x v="3199"/>
    <s v="100 BIRR BACK"/>
    <n v="40039201"/>
    <s v="ORLOF 4"/>
    <s v="Shamil"/>
    <x v="0"/>
    <n v="812"/>
    <n v="5999"/>
    <n v="5999"/>
    <n v="1"/>
    <m/>
    <e v="#VALUE!"/>
    <n v="0"/>
    <n v="108"/>
    <e v="#VALUE!"/>
    <s v="YES"/>
    <m/>
    <e v="#VALUE!"/>
    <e v="#VALUE!"/>
    <n v="3209"/>
    <x v="0"/>
    <s v="NA"/>
  </r>
  <r>
    <x v="3200"/>
    <s v="100 BIRR BACK"/>
    <n v="40039201"/>
    <s v="ORLOF 4"/>
    <s v="Shamil"/>
    <x v="0"/>
    <n v="813"/>
    <n v="5998"/>
    <n v="5998"/>
    <n v="2"/>
    <m/>
    <e v="#VALUE!"/>
    <n v="0"/>
    <n v="157"/>
    <e v="#VALUE!"/>
    <s v="YES"/>
    <m/>
    <e v="#VALUE!"/>
    <e v="#VALUE!"/>
    <n v="3210"/>
    <x v="0"/>
    <s v="NA"/>
  </r>
  <r>
    <x v="3201"/>
    <s v="100 BIRR BACK"/>
    <n v="40039201"/>
    <s v="ORLOF 4"/>
    <s v="Shamil"/>
    <x v="0"/>
    <n v="814"/>
    <n v="5999"/>
    <n v="5999"/>
    <m/>
    <n v="1"/>
    <e v="#VALUE!"/>
    <n v="0"/>
    <n v="136"/>
    <e v="#VALUE!"/>
    <s v="NO"/>
    <s v="2nd DI. 1st DI from susi"/>
    <e v="#VALUE!"/>
    <e v="#VALUE!"/>
    <n v="3211"/>
    <x v="0"/>
    <s v="NA"/>
  </r>
  <r>
    <x v="3202"/>
    <s v="100 BIRR BACK"/>
    <n v="40039201"/>
    <s v="ORLOF 4"/>
    <s v="Shamil"/>
    <x v="0"/>
    <n v="815"/>
    <n v="6000"/>
    <n v="6000"/>
    <n v="0"/>
    <m/>
    <e v="#VALUE!"/>
    <n v="0"/>
    <n v="176"/>
    <e v="#VALUE!"/>
    <s v="YES"/>
    <m/>
    <e v="#VALUE!"/>
    <e v="#VALUE!"/>
    <n v="3212"/>
    <x v="0"/>
    <s v="NA"/>
  </r>
  <r>
    <x v="3203"/>
    <s v="100 BIRR BACK"/>
    <n v="40039201"/>
    <s v="ORLOF 4"/>
    <s v="Shamil"/>
    <x v="0"/>
    <n v="816"/>
    <n v="5997"/>
    <n v="5997"/>
    <n v="3"/>
    <m/>
    <e v="#VALUE!"/>
    <n v="0"/>
    <n v="170"/>
    <e v="#VALUE!"/>
    <s v="YES"/>
    <m/>
    <e v="#VALUE!"/>
    <e v="#VALUE!"/>
    <n v="3213"/>
    <x v="0"/>
    <s v="NA"/>
  </r>
  <r>
    <x v="3204"/>
    <s v="100 BIRR BACK"/>
    <n v="40039201"/>
    <s v="ORLOF 4"/>
    <s v="Shamil"/>
    <x v="0"/>
    <n v="817"/>
    <n v="5998"/>
    <n v="5998"/>
    <n v="2"/>
    <m/>
    <e v="#VALUE!"/>
    <n v="0"/>
    <n v="268"/>
    <e v="#VALUE!"/>
    <s v="YES"/>
    <m/>
    <e v="#VALUE!"/>
    <e v="#VALUE!"/>
    <n v="3214"/>
    <x v="0"/>
    <s v="NA"/>
  </r>
  <r>
    <x v="3205"/>
    <s v="100 BIRR BACK"/>
    <n v="40039201"/>
    <s v="ORLOF 4"/>
    <s v="Shamil"/>
    <x v="0"/>
    <n v="818"/>
    <n v="6000"/>
    <n v="6000"/>
    <n v="0"/>
    <m/>
    <e v="#VALUE!"/>
    <n v="0"/>
    <n v="82"/>
    <e v="#VALUE!"/>
    <s v="YES"/>
    <m/>
    <e v="#VALUE!"/>
    <e v="#VALUE!"/>
    <n v="3215"/>
    <x v="0"/>
    <s v="NA"/>
  </r>
  <r>
    <x v="3206"/>
    <s v="100 BIRR BACK"/>
    <n v="40039201"/>
    <s v="ORLOF 4"/>
    <s v="Shamil"/>
    <x v="0"/>
    <n v="819"/>
    <n v="5999"/>
    <n v="5999"/>
    <n v="1"/>
    <m/>
    <e v="#VALUE!"/>
    <n v="0"/>
    <n v="-1350"/>
    <e v="#VALUE!"/>
    <s v="YES"/>
    <m/>
    <e v="#VALUE!"/>
    <e v="#VALUE!"/>
    <n v="3216"/>
    <x v="0"/>
    <s v="NA"/>
  </r>
  <r>
    <x v="3207"/>
    <s v="100 BIRR BACK"/>
    <n v="40039201"/>
    <s v="ORLOF 4"/>
    <s v="Azrul"/>
    <x v="1"/>
    <n v="819"/>
    <n v="5999"/>
    <n v="5999"/>
    <n v="1"/>
    <m/>
    <e v="#VALUE!"/>
    <n v="0"/>
    <n v="170"/>
    <e v="#VALUE!"/>
    <s v="YES"/>
    <m/>
    <e v="#VALUE!"/>
    <e v="#VALUE!"/>
    <n v="3217"/>
    <x v="0"/>
    <s v="NA"/>
  </r>
  <r>
    <x v="3208"/>
    <s v="100 BIRR BACK"/>
    <n v="40039201"/>
    <s v="ORLOF 4"/>
    <s v="Azrul"/>
    <x v="1"/>
    <n v="820"/>
    <n v="5997"/>
    <n v="5997"/>
    <n v="3"/>
    <m/>
    <e v="#VALUE!"/>
    <n v="0"/>
    <n v="180"/>
    <e v="#VALUE!"/>
    <s v="YES"/>
    <m/>
    <e v="#VALUE!"/>
    <e v="#VALUE!"/>
    <n v="3218"/>
    <x v="0"/>
    <s v="NA"/>
  </r>
  <r>
    <x v="3209"/>
    <s v="100 BIRR BACK"/>
    <n v="40039201"/>
    <s v="ORLOF 4"/>
    <s v="Azrul"/>
    <x v="1"/>
    <n v="821"/>
    <n v="6000"/>
    <n v="6000"/>
    <m/>
    <m/>
    <e v="#VALUE!"/>
    <n v="0"/>
    <n v="80"/>
    <e v="#VALUE!"/>
    <s v="YES"/>
    <m/>
    <e v="#VALUE!"/>
    <e v="#VALUE!"/>
    <n v="3219"/>
    <x v="0"/>
    <s v="NA"/>
  </r>
  <r>
    <x v="3210"/>
    <s v="100 BIRR BACK"/>
    <n v="40039201"/>
    <s v="ORLOF 4"/>
    <s v="Azrul"/>
    <x v="1"/>
    <n v="822"/>
    <n v="6000"/>
    <n v="6000"/>
    <m/>
    <m/>
    <e v="#VALUE!"/>
    <n v="0"/>
    <n v="60"/>
    <e v="#VALUE!"/>
    <s v="YES"/>
    <m/>
    <e v="#VALUE!"/>
    <e v="#VALUE!"/>
    <n v="3220"/>
    <x v="0"/>
    <s v="NA"/>
  </r>
  <r>
    <x v="3211"/>
    <s v="100 BIRR BACK"/>
    <n v="40039201"/>
    <s v="ORLOF 4"/>
    <s v="Azrul"/>
    <x v="1"/>
    <n v="823"/>
    <n v="5993"/>
    <n v="5993"/>
    <n v="7"/>
    <m/>
    <e v="#VALUE!"/>
    <n v="0"/>
    <n v="70"/>
    <e v="#VALUE!"/>
    <s v="YES"/>
    <m/>
    <e v="#VALUE!"/>
    <e v="#VALUE!"/>
    <n v="3221"/>
    <x v="0"/>
    <s v="NA"/>
  </r>
  <r>
    <x v="3212"/>
    <s v="100 BIRR BACK"/>
    <n v="40039201"/>
    <s v="ORLOF 4"/>
    <s v="Azrul"/>
    <x v="1"/>
    <n v="824"/>
    <n v="5999"/>
    <n v="5999"/>
    <n v="1"/>
    <m/>
    <e v="#VALUE!"/>
    <n v="0"/>
    <n v="40"/>
    <e v="#VALUE!"/>
    <s v="YES"/>
    <m/>
    <e v="#VALUE!"/>
    <e v="#VALUE!"/>
    <n v="3222"/>
    <x v="0"/>
    <s v="NA"/>
  </r>
  <r>
    <x v="3213"/>
    <s v="100 BIRR BACK"/>
    <n v="40039201"/>
    <s v="ORLOF 4"/>
    <s v="Azrul"/>
    <x v="1"/>
    <n v="825"/>
    <n v="5999"/>
    <n v="5999"/>
    <n v="1"/>
    <m/>
    <e v="#VALUE!"/>
    <n v="0"/>
    <n v="70"/>
    <e v="#VALUE!"/>
    <s v="YES"/>
    <m/>
    <e v="#VALUE!"/>
    <e v="#VALUE!"/>
    <n v="3223"/>
    <x v="0"/>
    <s v="NA"/>
  </r>
  <r>
    <x v="3214"/>
    <s v="100 BIRR BACK"/>
    <n v="40039201"/>
    <s v="ORLOF 4"/>
    <s v="Azrul"/>
    <x v="1"/>
    <n v="826"/>
    <n v="5997"/>
    <n v="5997"/>
    <n v="3"/>
    <m/>
    <e v="#VALUE!"/>
    <n v="0"/>
    <n v="40"/>
    <e v="#VALUE!"/>
    <s v="YES"/>
    <m/>
    <e v="#VALUE!"/>
    <e v="#VALUE!"/>
    <n v="3224"/>
    <x v="0"/>
    <s v="NA"/>
  </r>
  <r>
    <x v="3215"/>
    <s v="100 BIRR BACK"/>
    <n v="40039201"/>
    <s v="ORLOF 4"/>
    <s v="Azrul"/>
    <x v="1"/>
    <n v="827"/>
    <n v="6000"/>
    <n v="6000"/>
    <n v="0"/>
    <m/>
    <e v="#VALUE!"/>
    <n v="0"/>
    <n v="89"/>
    <e v="#VALUE!"/>
    <s v="YES"/>
    <m/>
    <e v="#VALUE!"/>
    <e v="#VALUE!"/>
    <n v="3225"/>
    <x v="0"/>
    <s v="NA"/>
  </r>
  <r>
    <x v="3216"/>
    <s v="100 BIRR BACK"/>
    <n v="40039201"/>
    <s v="ORLOF 4"/>
    <s v="Azrul"/>
    <x v="1"/>
    <n v="828"/>
    <n v="6000"/>
    <n v="6000"/>
    <m/>
    <m/>
    <e v="#VALUE!"/>
    <n v="0"/>
    <n v="61"/>
    <e v="#VALUE!"/>
    <s v="YES"/>
    <m/>
    <e v="#VALUE!"/>
    <e v="#VALUE!"/>
    <n v="3226"/>
    <x v="0"/>
    <s v="NA"/>
  </r>
  <r>
    <x v="3217"/>
    <s v="100 BIRR BACK"/>
    <n v="40039201"/>
    <s v="ORLOF 4"/>
    <s v="Azrul"/>
    <x v="1"/>
    <n v="881"/>
    <n v="5996"/>
    <n v="5996"/>
    <n v="4"/>
    <m/>
    <e v="#VALUE!"/>
    <n v="0"/>
    <n v="340"/>
    <e v="#VALUE!"/>
    <s v="YES"/>
    <m/>
    <e v="#VALUE!"/>
    <e v="#VALUE!"/>
    <n v="3227"/>
    <x v="0"/>
    <s v="NA"/>
  </r>
  <r>
    <x v="3218"/>
    <s v="100 BIRR BACK"/>
    <n v="40039201"/>
    <s v="ORLOF 4"/>
    <s v="Azrul"/>
    <x v="1"/>
    <n v="882"/>
    <n v="5999"/>
    <n v="5999"/>
    <n v="1"/>
    <n v="1"/>
    <e v="#VALUE!"/>
    <n v="0"/>
    <n v="123"/>
    <e v="#VALUE!"/>
    <s v="YES"/>
    <m/>
    <e v="#VALUE!"/>
    <e v="#VALUE!"/>
    <n v="3228"/>
    <x v="0"/>
    <s v="NA"/>
  </r>
  <r>
    <x v="3219"/>
    <s v="100 BIRR BACK"/>
    <n v="40039201"/>
    <s v="ORLOF 4"/>
    <s v="Azrul"/>
    <x v="1"/>
    <n v="883"/>
    <n v="6000"/>
    <n v="6000"/>
    <n v="0"/>
    <n v="0"/>
    <e v="#VALUE!"/>
    <n v="0"/>
    <n v="215"/>
    <e v="#VALUE!"/>
    <s v="YES"/>
    <m/>
    <e v="#VALUE!"/>
    <e v="#VALUE!"/>
    <n v="3229"/>
    <x v="0"/>
    <s v="NA"/>
  </r>
  <r>
    <x v="3220"/>
    <s v="100 BIRR BACK"/>
    <n v="40039201"/>
    <s v="ORLOF 4"/>
    <s v="Azrul"/>
    <x v="1"/>
    <n v="884"/>
    <n v="6000"/>
    <n v="6000"/>
    <n v="0"/>
    <m/>
    <e v="#VALUE!"/>
    <n v="0"/>
    <n v="322"/>
    <e v="#VALUE!"/>
    <s v="YES"/>
    <m/>
    <e v="#VALUE!"/>
    <e v="#VALUE!"/>
    <n v="3230"/>
    <x v="0"/>
    <s v="NA"/>
  </r>
  <r>
    <x v="3221"/>
    <s v="100 BIRR BACK"/>
    <n v="40039201"/>
    <s v="ORLOF 4"/>
    <s v="Firdaus"/>
    <x v="0"/>
    <n v="885"/>
    <n v="5998"/>
    <n v="5998"/>
    <n v="2"/>
    <n v="0"/>
    <e v="#VALUE!"/>
    <n v="0"/>
    <n v="76"/>
    <e v="#VALUE!"/>
    <s v="YES"/>
    <m/>
    <e v="#VALUE!"/>
    <e v="#VALUE!"/>
    <n v="3231"/>
    <x v="0"/>
    <s v="NA"/>
  </r>
  <r>
    <x v="3222"/>
    <s v="100 BIRR BACK"/>
    <n v="40039201"/>
    <s v="ORLOF 4"/>
    <s v="Firdaus"/>
    <x v="0"/>
    <n v="886"/>
    <n v="5999"/>
    <n v="5999"/>
    <n v="1"/>
    <n v="2"/>
    <e v="#VALUE!"/>
    <n v="0"/>
    <n v="295"/>
    <e v="#VALUE!"/>
    <s v="YES"/>
    <m/>
    <e v="#VALUE!"/>
    <e v="#VALUE!"/>
    <n v="3232"/>
    <x v="0"/>
    <s v="NA"/>
  </r>
  <r>
    <x v="3223"/>
    <s v="100 BIRR BACK"/>
    <n v="40039201"/>
    <s v="ORLOF 4"/>
    <s v="Firdaus"/>
    <x v="0"/>
    <n v="887"/>
    <n v="6000"/>
    <n v="6000"/>
    <n v="0"/>
    <n v="5"/>
    <e v="#VALUE!"/>
    <n v="0"/>
    <n v="105"/>
    <e v="#VALUE!"/>
    <s v="YES"/>
    <m/>
    <e v="#VALUE!"/>
    <e v="#VALUE!"/>
    <n v="3233"/>
    <x v="0"/>
    <s v="NA"/>
  </r>
  <r>
    <x v="3224"/>
    <s v="100 BIRR BACK"/>
    <n v="40039201"/>
    <s v="ORLOF 4"/>
    <s v="Firdaus"/>
    <x v="0"/>
    <n v="888"/>
    <n v="5999"/>
    <n v="5999"/>
    <n v="1"/>
    <n v="23"/>
    <e v="#VALUE!"/>
    <n v="0"/>
    <n v="100"/>
    <e v="#VALUE!"/>
    <s v="YES"/>
    <m/>
    <e v="#VALUE!"/>
    <e v="#VALUE!"/>
    <n v="3234"/>
    <x v="0"/>
    <s v="NA"/>
  </r>
  <r>
    <x v="3225"/>
    <s v="100 BIRR BACK"/>
    <n v="40039201"/>
    <s v="ORLOF 4"/>
    <s v="Firdaus"/>
    <x v="0"/>
    <n v="889"/>
    <n v="5999"/>
    <n v="5999"/>
    <n v="1"/>
    <n v="0"/>
    <e v="#VALUE!"/>
    <n v="0"/>
    <n v="104"/>
    <e v="#VALUE!"/>
    <s v="YES"/>
    <m/>
    <e v="#VALUE!"/>
    <e v="#VALUE!"/>
    <n v="3235"/>
    <x v="0"/>
    <s v="NA"/>
  </r>
  <r>
    <x v="3226"/>
    <s v="100 BIRR BACK"/>
    <n v="40039201"/>
    <s v="ORLOF 4"/>
    <s v="Firdaus"/>
    <x v="0"/>
    <n v="890"/>
    <n v="6000"/>
    <n v="6000"/>
    <n v="0"/>
    <n v="0"/>
    <e v="#VALUE!"/>
    <n v="0"/>
    <n v="84"/>
    <e v="#VALUE!"/>
    <s v="YES"/>
    <m/>
    <e v="#VALUE!"/>
    <e v="#VALUE!"/>
    <n v="3236"/>
    <x v="0"/>
    <s v="NA"/>
  </r>
  <r>
    <x v="3227"/>
    <s v="100 BIRR BACK"/>
    <n v="40039201"/>
    <s v="ORLOF 4"/>
    <s v="Firdaus"/>
    <x v="0"/>
    <n v="891"/>
    <n v="5999"/>
    <n v="5999"/>
    <n v="1"/>
    <n v="0"/>
    <e v="#VALUE!"/>
    <n v="0"/>
    <n v="87"/>
    <e v="#VALUE!"/>
    <s v="YES"/>
    <m/>
    <e v="#VALUE!"/>
    <e v="#VALUE!"/>
    <n v="3237"/>
    <x v="0"/>
    <s v="NA"/>
  </r>
  <r>
    <x v="3228"/>
    <s v="100 BIRR BACK"/>
    <n v="40039201"/>
    <s v="ORLOF 4"/>
    <s v="Firdaus"/>
    <x v="0"/>
    <n v="892"/>
    <n v="5995"/>
    <n v="5995"/>
    <n v="5"/>
    <n v="0"/>
    <e v="#VALUE!"/>
    <n v="0"/>
    <n v="79"/>
    <e v="#VALUE!"/>
    <s v="YES"/>
    <m/>
    <e v="#VALUE!"/>
    <e v="#VALUE!"/>
    <n v="3238"/>
    <x v="0"/>
    <s v="NA"/>
  </r>
  <r>
    <x v="3229"/>
    <s v="100 BIRR BACK"/>
    <n v="40039201"/>
    <s v="ORLOF 4"/>
    <s v="Firdaus"/>
    <x v="0"/>
    <n v="893"/>
    <n v="5997"/>
    <n v="5997"/>
    <n v="3"/>
    <n v="0"/>
    <e v="#VALUE!"/>
    <n v="0"/>
    <n v="64"/>
    <e v="#VALUE!"/>
    <s v="YES"/>
    <m/>
    <e v="#VALUE!"/>
    <e v="#VALUE!"/>
    <n v="3239"/>
    <x v="0"/>
    <s v="NA"/>
  </r>
  <r>
    <x v="3230"/>
    <s v="100 BIRR BACK"/>
    <n v="40039201"/>
    <s v="ORLOF 4"/>
    <s v="Firdaus"/>
    <x v="0"/>
    <n v="894"/>
    <n v="5996"/>
    <n v="5996"/>
    <n v="4"/>
    <n v="0"/>
    <e v="#VALUE!"/>
    <n v="0"/>
    <n v="96"/>
    <e v="#VALUE!"/>
    <s v="YES"/>
    <m/>
    <e v="#VALUE!"/>
    <e v="#VALUE!"/>
    <n v="3240"/>
    <x v="0"/>
    <s v="NA"/>
  </r>
  <r>
    <x v="3231"/>
    <s v="100 BIRR BACK"/>
    <n v="40039201"/>
    <s v="ORLOF 4"/>
    <s v="Firdaus"/>
    <x v="0"/>
    <n v="895"/>
    <n v="5997"/>
    <n v="5997"/>
    <n v="3"/>
    <n v="0"/>
    <e v="#VALUE!"/>
    <n v="0"/>
    <n v="160"/>
    <e v="#VALUE!"/>
    <s v="YES"/>
    <m/>
    <e v="#VALUE!"/>
    <e v="#VALUE!"/>
    <n v="3241"/>
    <x v="0"/>
    <s v="NA"/>
  </r>
  <r>
    <x v="3232"/>
    <s v="100 BIRR BACK"/>
    <n v="40039201"/>
    <s v="ORLOF 4"/>
    <s v="HAFIZAN"/>
    <x v="1"/>
    <n v="896"/>
    <n v="5999"/>
    <n v="5999"/>
    <n v="1"/>
    <m/>
    <e v="#VALUE!"/>
    <n v="0"/>
    <n v="114"/>
    <e v="#VALUE!"/>
    <s v="YES"/>
    <m/>
    <e v="#VALUE!"/>
    <e v="#VALUE!"/>
    <n v="3242"/>
    <x v="0"/>
    <s v="NA"/>
  </r>
  <r>
    <x v="3233"/>
    <s v="100 BIRR BACK"/>
    <n v="40039201"/>
    <s v="ORLOF 4"/>
    <s v="HAFIZAN"/>
    <x v="1"/>
    <n v="897"/>
    <n v="6000"/>
    <n v="6000"/>
    <n v="0"/>
    <m/>
    <e v="#VALUE!"/>
    <n v="0"/>
    <n v="88"/>
    <e v="#VALUE!"/>
    <s v="YES"/>
    <m/>
    <e v="#VALUE!"/>
    <e v="#VALUE!"/>
    <n v="3243"/>
    <x v="0"/>
    <s v="NA"/>
  </r>
  <r>
    <x v="3234"/>
    <s v="100 BIRR BACK"/>
    <n v="40039201"/>
    <s v="ORLOF 4"/>
    <s v="HAFIZAN"/>
    <x v="1"/>
    <n v="898"/>
    <n v="5997"/>
    <n v="5997"/>
    <n v="3"/>
    <m/>
    <e v="#VALUE!"/>
    <n v="0"/>
    <n v="106"/>
    <e v="#VALUE!"/>
    <s v="YES"/>
    <m/>
    <e v="#VALUE!"/>
    <e v="#VALUE!"/>
    <n v="3244"/>
    <x v="0"/>
    <s v="NA"/>
  </r>
  <r>
    <x v="3235"/>
    <s v="100 BIRR BACK"/>
    <n v="40039201"/>
    <s v="ORLOF 4"/>
    <s v="HAFIZAN"/>
    <x v="1"/>
    <n v="899"/>
    <n v="6000"/>
    <n v="6000"/>
    <n v="0"/>
    <m/>
    <e v="#VALUE!"/>
    <n v="0"/>
    <n v="113"/>
    <e v="#VALUE!"/>
    <s v="YES"/>
    <m/>
    <e v="#VALUE!"/>
    <e v="#VALUE!"/>
    <n v="3245"/>
    <x v="0"/>
    <s v="NA"/>
  </r>
  <r>
    <x v="3236"/>
    <s v="100 BIRR BACK"/>
    <n v="40039201"/>
    <s v="ORLOF 4"/>
    <s v="HAFIZAN"/>
    <x v="1"/>
    <n v="900"/>
    <n v="5998"/>
    <n v="5998"/>
    <n v="2"/>
    <m/>
    <e v="#VALUE!"/>
    <n v="0"/>
    <n v="119"/>
    <e v="#VALUE!"/>
    <s v="YES"/>
    <m/>
    <e v="#VALUE!"/>
    <e v="#VALUE!"/>
    <n v="3246"/>
    <x v="0"/>
    <s v="NA"/>
  </r>
  <r>
    <x v="3237"/>
    <s v="100 BIRR BACK"/>
    <n v="40039201"/>
    <s v="ORLOF 4"/>
    <s v="HAFIZAN"/>
    <x v="1"/>
    <n v="901"/>
    <n v="5998"/>
    <n v="5998"/>
    <n v="2"/>
    <m/>
    <e v="#VALUE!"/>
    <n v="0"/>
    <n v="108"/>
    <e v="#VALUE!"/>
    <s v="YES"/>
    <m/>
    <e v="#VALUE!"/>
    <e v="#VALUE!"/>
    <n v="3247"/>
    <x v="0"/>
    <s v="NA"/>
  </r>
  <r>
    <x v="3238"/>
    <s v="100 BIRR BACK"/>
    <n v="40039201"/>
    <s v="ORLOF 4"/>
    <s v="HAFIZAN"/>
    <x v="1"/>
    <n v="902"/>
    <n v="5997"/>
    <n v="5997"/>
    <n v="3"/>
    <m/>
    <e v="#VALUE!"/>
    <n v="0"/>
    <n v="208"/>
    <e v="#VALUE!"/>
    <s v="YES"/>
    <m/>
    <e v="#VALUE!"/>
    <e v="#VALUE!"/>
    <n v="3248"/>
    <x v="0"/>
    <s v="NA"/>
  </r>
  <r>
    <x v="3239"/>
    <s v="100 BIRR BACK"/>
    <n v="40039201"/>
    <s v="ORLOF 4"/>
    <s v="HAFIZAN"/>
    <x v="1"/>
    <n v="903"/>
    <n v="5999"/>
    <n v="5999"/>
    <n v="1"/>
    <m/>
    <e v="#VALUE!"/>
    <n v="0"/>
    <n v="253"/>
    <e v="#VALUE!"/>
    <s v="YES"/>
    <m/>
    <e v="#VALUE!"/>
    <e v="#VALUE!"/>
    <n v="3249"/>
    <x v="0"/>
    <s v="NA"/>
  </r>
  <r>
    <x v="3240"/>
    <s v="100 BIRR BACK"/>
    <n v="40039201"/>
    <s v="ORLOF 4"/>
    <s v="HAFIZAN"/>
    <x v="1"/>
    <n v="904"/>
    <n v="6000"/>
    <n v="6000"/>
    <n v="0"/>
    <m/>
    <e v="#VALUE!"/>
    <n v="0"/>
    <n v="213"/>
    <e v="#VALUE!"/>
    <s v="YES"/>
    <m/>
    <e v="#VALUE!"/>
    <e v="#VALUE!"/>
    <n v="3250"/>
    <x v="0"/>
    <s v="NA"/>
  </r>
  <r>
    <x v="3241"/>
    <s v="100 BIRR BACK"/>
    <n v="40039201"/>
    <s v="ORLOF 4"/>
    <s v="HAFIZAN"/>
    <x v="1"/>
    <n v="905"/>
    <n v="6000"/>
    <n v="6000"/>
    <n v="0"/>
    <m/>
    <e v="#VALUE!"/>
    <n v="0"/>
    <n v="98"/>
    <e v="#VALUE!"/>
    <s v="YES"/>
    <m/>
    <e v="#VALUE!"/>
    <e v="#VALUE!"/>
    <n v="3251"/>
    <x v="0"/>
    <s v="NA"/>
  </r>
  <r>
    <x v="3242"/>
    <s v="100 BIRR BACK"/>
    <n v="40039201"/>
    <s v="ORLOF 4"/>
    <s v="HAFIZAN"/>
    <x v="1"/>
    <n v="906"/>
    <n v="5996"/>
    <n v="5996"/>
    <n v="4"/>
    <m/>
    <e v="#VALUE!"/>
    <n v="0"/>
    <n v="74"/>
    <e v="#VALUE!"/>
    <s v="YES"/>
    <m/>
    <e v="#VALUE!"/>
    <e v="#VALUE!"/>
    <n v="3252"/>
    <x v="0"/>
    <s v="NA"/>
  </r>
  <r>
    <x v="3243"/>
    <s v="100 BIRR BACK"/>
    <n v="40039201"/>
    <s v="ORLOF 4"/>
    <s v="HAFIZAN"/>
    <x v="1"/>
    <n v="907"/>
    <n v="6000"/>
    <n v="6000"/>
    <n v="0"/>
    <n v="0"/>
    <e v="#VALUE!"/>
    <n v="0"/>
    <n v="86"/>
    <e v="#VALUE!"/>
    <s v="YES"/>
    <m/>
    <e v="#VALUE!"/>
    <e v="#VALUE!"/>
    <n v="3253"/>
    <x v="0"/>
    <s v="NA"/>
  </r>
  <r>
    <x v="3244"/>
    <s v="100 BIRR BACK"/>
    <n v="40039201"/>
    <s v="ORLOF 4"/>
    <s v="HAFIZAN"/>
    <x v="1"/>
    <n v="908"/>
    <n v="5995"/>
    <n v="5995"/>
    <n v="5"/>
    <m/>
    <e v="#VALUE!"/>
    <n v="0"/>
    <n v="158"/>
    <e v="#VALUE!"/>
    <s v="YES"/>
    <m/>
    <e v="#VALUE!"/>
    <e v="#VALUE!"/>
    <n v="3254"/>
    <x v="0"/>
    <s v="NA"/>
  </r>
  <r>
    <x v="3245"/>
    <s v="100 BIRR BACK"/>
    <n v="40039201"/>
    <s v="ORLOF 4"/>
    <s v="HAFIZAN"/>
    <x v="1"/>
    <n v="909"/>
    <n v="6000"/>
    <n v="6000"/>
    <n v="0"/>
    <n v="0"/>
    <e v="#VALUE!"/>
    <n v="0"/>
    <n v="62"/>
    <e v="#VALUE!"/>
    <s v="YES"/>
    <m/>
    <e v="#VALUE!"/>
    <e v="#VALUE!"/>
    <n v="3255"/>
    <x v="0"/>
    <s v="NA"/>
  </r>
  <r>
    <x v="3246"/>
    <s v="100 BIRR BACK"/>
    <n v="40039201"/>
    <s v="ORLOF 4"/>
    <s v="Firdaus"/>
    <x v="0"/>
    <n v="911"/>
    <n v="6000"/>
    <n v="6000"/>
    <n v="0"/>
    <n v="0"/>
    <e v="#VALUE!"/>
    <n v="0"/>
    <n v="162"/>
    <e v="#VALUE!"/>
    <s v="YES"/>
    <m/>
    <e v="#VALUE!"/>
    <e v="#VALUE!"/>
    <n v="3256"/>
    <x v="0"/>
    <s v="NA"/>
  </r>
  <r>
    <x v="3247"/>
    <s v="100 BIRR BACK"/>
    <n v="40039201"/>
    <s v="ORLOF 4"/>
    <s v="Firdaus"/>
    <x v="0"/>
    <n v="912"/>
    <n v="5998"/>
    <n v="5998"/>
    <n v="2"/>
    <n v="0"/>
    <e v="#VALUE!"/>
    <n v="0"/>
    <n v="128"/>
    <e v="#VALUE!"/>
    <s v="YES"/>
    <m/>
    <e v="#VALUE!"/>
    <e v="#VALUE!"/>
    <n v="3257"/>
    <x v="0"/>
    <s v="NA"/>
  </r>
  <r>
    <x v="3248"/>
    <s v="100 BIRR BACK"/>
    <n v="40039201"/>
    <s v="ORLOF 4"/>
    <s v="Firdaus"/>
    <x v="0"/>
    <n v="913"/>
    <n v="6000"/>
    <n v="6000"/>
    <n v="0"/>
    <n v="0"/>
    <e v="#VALUE!"/>
    <n v="0"/>
    <n v="110"/>
    <e v="#VALUE!"/>
    <s v="YES"/>
    <m/>
    <e v="#VALUE!"/>
    <e v="#VALUE!"/>
    <n v="3258"/>
    <x v="0"/>
    <s v="NA"/>
  </r>
  <r>
    <x v="3249"/>
    <s v="100 BIRR BACK"/>
    <n v="40039201"/>
    <s v="ORLOF 4"/>
    <s v="Firdaus"/>
    <x v="0"/>
    <n v="914"/>
    <n v="5999"/>
    <n v="5999"/>
    <n v="1"/>
    <n v="3"/>
    <e v="#VALUE!"/>
    <n v="0"/>
    <n v="87"/>
    <e v="#VALUE!"/>
    <s v="YES"/>
    <m/>
    <e v="#VALUE!"/>
    <e v="#VALUE!"/>
    <n v="3259"/>
    <x v="0"/>
    <s v="NA"/>
  </r>
  <r>
    <x v="3250"/>
    <s v="100 BIRR BACK"/>
    <n v="40039201"/>
    <s v="ORLOF 4"/>
    <s v="Firdaus"/>
    <x v="0"/>
    <n v="915"/>
    <n v="6000"/>
    <n v="6000"/>
    <n v="0"/>
    <n v="0"/>
    <e v="#VALUE!"/>
    <n v="0"/>
    <n v="69"/>
    <e v="#VALUE!"/>
    <s v="YES"/>
    <m/>
    <e v="#VALUE!"/>
    <e v="#VALUE!"/>
    <n v="3260"/>
    <x v="0"/>
    <s v="NA"/>
  </r>
  <r>
    <x v="3251"/>
    <s v="100 BIRR BACK"/>
    <n v="40039201"/>
    <s v="ORLOF 4"/>
    <s v="Firdaus"/>
    <x v="0"/>
    <n v="916"/>
    <n v="6000"/>
    <n v="6000"/>
    <n v="0"/>
    <n v="0"/>
    <e v="#VALUE!"/>
    <n v="0"/>
    <n v="99"/>
    <e v="#VALUE!"/>
    <s v="YES"/>
    <m/>
    <e v="#VALUE!"/>
    <e v="#VALUE!"/>
    <n v="3261"/>
    <x v="0"/>
    <s v="NA"/>
  </r>
  <r>
    <x v="3252"/>
    <s v="100 BIRR BACK"/>
    <n v="40039201"/>
    <s v="ORLOF 4"/>
    <s v="Firdaus"/>
    <x v="0"/>
    <n v="917"/>
    <n v="6000"/>
    <n v="6000"/>
    <n v="0"/>
    <n v="0"/>
    <e v="#VALUE!"/>
    <n v="0"/>
    <n v="145"/>
    <e v="#VALUE!"/>
    <s v="YES"/>
    <m/>
    <e v="#VALUE!"/>
    <e v="#VALUE!"/>
    <n v="3262"/>
    <x v="0"/>
    <s v="NA"/>
  </r>
  <r>
    <x v="3253"/>
    <s v="100 BIRR BACK"/>
    <n v="40039201"/>
    <s v="ORLOF 4"/>
    <s v="Firdaus"/>
    <x v="0"/>
    <n v="918"/>
    <n v="6000"/>
    <n v="6000"/>
    <n v="0"/>
    <n v="0"/>
    <e v="#VALUE!"/>
    <n v="0"/>
    <n v="83"/>
    <e v="#VALUE!"/>
    <s v="YES"/>
    <m/>
    <e v="#VALUE!"/>
    <e v="#VALUE!"/>
    <n v="3263"/>
    <x v="0"/>
    <s v="NA"/>
  </r>
  <r>
    <x v="3254"/>
    <s v="100 BIRR BACK"/>
    <n v="40039201"/>
    <s v="ORLOF 4"/>
    <s v="Firdaus"/>
    <x v="0"/>
    <n v="919"/>
    <n v="5992"/>
    <n v="5992"/>
    <n v="8"/>
    <n v="0"/>
    <e v="#VALUE!"/>
    <n v="0"/>
    <n v="106"/>
    <e v="#VALUE!"/>
    <s v="YES"/>
    <m/>
    <e v="#VALUE!"/>
    <e v="#VALUE!"/>
    <n v="3264"/>
    <x v="0"/>
    <s v="NA"/>
  </r>
  <r>
    <x v="3255"/>
    <s v="100 BIRR BACK"/>
    <n v="40039201"/>
    <s v="ORLOF 4"/>
    <s v="Firdaus"/>
    <x v="0"/>
    <n v="921"/>
    <n v="6000"/>
    <n v="6000"/>
    <n v="0"/>
    <n v="0"/>
    <e v="#VALUE!"/>
    <n v="0"/>
    <n v="125"/>
    <e v="#VALUE!"/>
    <s v="YES"/>
    <m/>
    <e v="#VALUE!"/>
    <e v="#VALUE!"/>
    <n v="3265"/>
    <x v="0"/>
    <s v="NA"/>
  </r>
  <r>
    <x v="3256"/>
    <s v="100 BIRR BACK"/>
    <n v="40039201"/>
    <s v="ORLOF 4"/>
    <s v="Firdaus"/>
    <x v="0"/>
    <n v="922"/>
    <n v="6000"/>
    <n v="6000"/>
    <n v="0"/>
    <n v="0"/>
    <e v="#VALUE!"/>
    <n v="0"/>
    <n v="112"/>
    <e v="#VALUE!"/>
    <s v="YES"/>
    <m/>
    <e v="#VALUE!"/>
    <e v="#VALUE!"/>
    <n v="3266"/>
    <x v="0"/>
    <s v="NA"/>
  </r>
  <r>
    <x v="3257"/>
    <s v="100 BIRR BACK"/>
    <n v="40039201"/>
    <s v="ORLOF 4"/>
    <s v="Firdaus"/>
    <x v="0"/>
    <n v="923"/>
    <n v="6000"/>
    <n v="6000"/>
    <n v="0"/>
    <n v="0"/>
    <e v="#VALUE!"/>
    <n v="0"/>
    <n v="102"/>
    <e v="#VALUE!"/>
    <s v="YES"/>
    <m/>
    <e v="#VALUE!"/>
    <e v="#VALUE!"/>
    <n v="3267"/>
    <x v="0"/>
    <s v="NA"/>
  </r>
  <r>
    <x v="3258"/>
    <s v="100 BIRR BACK"/>
    <n v="40039201"/>
    <s v="ORLOF 4"/>
    <s v="Firdaus"/>
    <x v="0"/>
    <n v="924"/>
    <n v="5998"/>
    <n v="5998"/>
    <n v="2"/>
    <n v="0"/>
    <e v="#VALUE!"/>
    <n v="0"/>
    <n v="94"/>
    <e v="#VALUE!"/>
    <s v="YES"/>
    <m/>
    <e v="#VALUE!"/>
    <e v="#VALUE!"/>
    <n v="3268"/>
    <x v="0"/>
    <s v="NA"/>
  </r>
  <r>
    <x v="3259"/>
    <s v="100 BIRR BACK"/>
    <n v="40039201"/>
    <s v="ORLOF 4"/>
    <s v="Firdaus"/>
    <x v="0"/>
    <n v="925"/>
    <n v="6000"/>
    <n v="6000"/>
    <n v="0"/>
    <n v="0"/>
    <e v="#VALUE!"/>
    <n v="0"/>
    <n v="128"/>
    <e v="#VALUE!"/>
    <s v="YES"/>
    <m/>
    <e v="#VALUE!"/>
    <e v="#VALUE!"/>
    <n v="3269"/>
    <x v="0"/>
    <s v="NA"/>
  </r>
  <r>
    <x v="3260"/>
    <s v="100 BIRR BACK"/>
    <n v="40039201"/>
    <s v="ORLOF 4"/>
    <s v="Saifullah"/>
    <x v="1"/>
    <n v="926"/>
    <n v="6000"/>
    <n v="6000"/>
    <n v="0"/>
    <m/>
    <e v="#VALUE!"/>
    <n v="0"/>
    <n v="136"/>
    <e v="#VALUE!"/>
    <s v="YES"/>
    <m/>
    <e v="#VALUE!"/>
    <e v="#VALUE!"/>
    <n v="3270"/>
    <x v="0"/>
    <s v="NA"/>
  </r>
  <r>
    <x v="3261"/>
    <s v="100 BIRR BACK"/>
    <n v="40039201"/>
    <s v="ORLOF 4"/>
    <s v="Saifullah"/>
    <x v="1"/>
    <n v="927"/>
    <n v="6000"/>
    <n v="6000"/>
    <n v="0"/>
    <n v="0"/>
    <e v="#VALUE!"/>
    <n v="0"/>
    <n v="102"/>
    <e v="#VALUE!"/>
    <s v="YES"/>
    <m/>
    <e v="#VALUE!"/>
    <e v="#VALUE!"/>
    <n v="3271"/>
    <x v="0"/>
    <s v="NA"/>
  </r>
  <r>
    <x v="3262"/>
    <s v="100 BIRR BACK"/>
    <n v="40039201"/>
    <s v="ORLOF 4"/>
    <s v="Saifullah"/>
    <x v="1"/>
    <n v="928"/>
    <n v="6000"/>
    <n v="6000"/>
    <n v="0"/>
    <n v="0"/>
    <e v="#VALUE!"/>
    <n v="0"/>
    <n v="100"/>
    <e v="#VALUE!"/>
    <s v="YES"/>
    <m/>
    <e v="#VALUE!"/>
    <e v="#VALUE!"/>
    <n v="3272"/>
    <x v="0"/>
    <s v="NA"/>
  </r>
  <r>
    <x v="3263"/>
    <s v="100 BIRR BACK"/>
    <n v="40039201"/>
    <s v="ORLOF 4"/>
    <s v="Saifullah"/>
    <x v="1"/>
    <n v="929"/>
    <n v="5997"/>
    <n v="5997"/>
    <n v="3"/>
    <m/>
    <e v="#VALUE!"/>
    <n v="0"/>
    <n v="102"/>
    <e v="#VALUE!"/>
    <s v="YES"/>
    <m/>
    <e v="#VALUE!"/>
    <e v="#VALUE!"/>
    <n v="3273"/>
    <x v="0"/>
    <s v="NA"/>
  </r>
  <r>
    <x v="3264"/>
    <s v="100 BIRR BACK"/>
    <n v="40039201"/>
    <s v="ORLOF 4"/>
    <s v="Saifullah"/>
    <x v="1"/>
    <n v="930"/>
    <n v="6000"/>
    <n v="6000"/>
    <n v="0"/>
    <n v="0"/>
    <e v="#VALUE!"/>
    <n v="0"/>
    <n v="93"/>
    <e v="#VALUE!"/>
    <s v="YES"/>
    <m/>
    <e v="#VALUE!"/>
    <e v="#VALUE!"/>
    <n v="3274"/>
    <x v="0"/>
    <s v="NA"/>
  </r>
  <r>
    <x v="3265"/>
    <s v="100 BIRR BACK"/>
    <n v="40039201"/>
    <s v="ORLOF 4"/>
    <s v="Saifullah"/>
    <x v="1"/>
    <n v="932"/>
    <n v="5998"/>
    <n v="5998"/>
    <n v="2"/>
    <m/>
    <e v="#VALUE!"/>
    <n v="0"/>
    <n v="116"/>
    <e v="#VALUE!"/>
    <s v="YES"/>
    <m/>
    <e v="#VALUE!"/>
    <e v="#VALUE!"/>
    <n v="3275"/>
    <x v="0"/>
    <s v="NA"/>
  </r>
  <r>
    <x v="3266"/>
    <s v="100 BIRR BACK"/>
    <n v="40039201"/>
    <s v="ORLOF 4"/>
    <s v="Saifullah"/>
    <x v="1"/>
    <n v="933"/>
    <n v="5999"/>
    <n v="5999"/>
    <n v="1"/>
    <m/>
    <e v="#VALUE!"/>
    <n v="0"/>
    <n v="129"/>
    <e v="#VALUE!"/>
    <s v="YES"/>
    <m/>
    <e v="#VALUE!"/>
    <e v="#VALUE!"/>
    <n v="3276"/>
    <x v="0"/>
    <s v="NA"/>
  </r>
  <r>
    <x v="3267"/>
    <s v="100 BIRR BACK"/>
    <n v="40039201"/>
    <s v="ORLOF 4"/>
    <s v="Saifullah"/>
    <x v="1"/>
    <n v="934"/>
    <n v="6000"/>
    <n v="6000"/>
    <n v="0"/>
    <m/>
    <e v="#VALUE!"/>
    <n v="0"/>
    <n v="105"/>
    <e v="#VALUE!"/>
    <s v="YES"/>
    <m/>
    <e v="#VALUE!"/>
    <e v="#VALUE!"/>
    <n v="3277"/>
    <x v="0"/>
    <s v="NA"/>
  </r>
  <r>
    <x v="3268"/>
    <s v="100 BIRR BACK"/>
    <n v="40039201"/>
    <s v="ORLOF 4"/>
    <s v="Saifullah"/>
    <x v="1"/>
    <n v="935"/>
    <n v="6000"/>
    <n v="6000"/>
    <n v="0"/>
    <m/>
    <e v="#VALUE!"/>
    <n v="0"/>
    <n v="118"/>
    <e v="#VALUE!"/>
    <s v="YES"/>
    <m/>
    <e v="#VALUE!"/>
    <e v="#VALUE!"/>
    <n v="3278"/>
    <x v="0"/>
    <s v="NA"/>
  </r>
  <r>
    <x v="3269"/>
    <s v="100 BIRR BACK"/>
    <n v="40039201"/>
    <s v="ORLOF 4"/>
    <s v="Saifullah"/>
    <x v="1"/>
    <n v="936"/>
    <n v="6000"/>
    <n v="6000"/>
    <n v="0"/>
    <m/>
    <e v="#VALUE!"/>
    <n v="0"/>
    <n v="114"/>
    <e v="#VALUE!"/>
    <s v="YES"/>
    <m/>
    <e v="#VALUE!"/>
    <e v="#VALUE!"/>
    <n v="3279"/>
    <x v="0"/>
    <s v="NA"/>
  </r>
  <r>
    <x v="3270"/>
    <s v="100 BIRR BACK"/>
    <n v="40039201"/>
    <s v="ORLOF 4"/>
    <s v="Saifullah"/>
    <x v="1"/>
    <n v="937"/>
    <n v="6000"/>
    <n v="6000"/>
    <n v="0"/>
    <m/>
    <e v="#VALUE!"/>
    <n v="0"/>
    <n v="115"/>
    <e v="#VALUE!"/>
    <s v="YES"/>
    <m/>
    <e v="#VALUE!"/>
    <e v="#VALUE!"/>
    <n v="3280"/>
    <x v="0"/>
    <s v="NA"/>
  </r>
  <r>
    <x v="3271"/>
    <s v="100 BIRR BACK"/>
    <n v="40039201"/>
    <s v="ORLOF 4"/>
    <s v="Saifullah"/>
    <x v="1"/>
    <n v="938"/>
    <n v="5995"/>
    <n v="5995"/>
    <n v="5"/>
    <m/>
    <e v="#VALUE!"/>
    <n v="0"/>
    <n v="79"/>
    <e v="#VALUE!"/>
    <s v="YES"/>
    <m/>
    <e v="#VALUE!"/>
    <e v="#VALUE!"/>
    <n v="3281"/>
    <x v="0"/>
    <s v="NA"/>
  </r>
  <r>
    <x v="3272"/>
    <s v="100 BIRR BACK"/>
    <n v="40039201"/>
    <s v="ORLOF 4"/>
    <s v="Saifullah"/>
    <x v="1"/>
    <n v="939"/>
    <n v="5997"/>
    <n v="5997"/>
    <n v="3"/>
    <m/>
    <e v="#VALUE!"/>
    <n v="0"/>
    <n v="206"/>
    <e v="#VALUE!"/>
    <s v="YES"/>
    <m/>
    <e v="#VALUE!"/>
    <e v="#VALUE!"/>
    <n v="3282"/>
    <x v="0"/>
    <s v="NA"/>
  </r>
  <r>
    <x v="3273"/>
    <s v="100 BIRR BACK"/>
    <n v="40039201"/>
    <s v="ORLOF 4"/>
    <s v="Saifullah"/>
    <x v="1"/>
    <n v="940"/>
    <n v="6000"/>
    <n v="6000"/>
    <n v="0"/>
    <m/>
    <e v="#VALUE!"/>
    <n v="0"/>
    <n v="85"/>
    <e v="#VALUE!"/>
    <s v="YES"/>
    <m/>
    <e v="#VALUE!"/>
    <e v="#VALUE!"/>
    <n v="3283"/>
    <x v="0"/>
    <s v="NA"/>
  </r>
  <r>
    <x v="3274"/>
    <s v="100 BIRR BACK"/>
    <n v="40039201"/>
    <s v="ORLOF 4"/>
    <s v="Firdaus"/>
    <x v="0"/>
    <n v="940"/>
    <n v="5996"/>
    <n v="5996"/>
    <n v="4"/>
    <n v="0"/>
    <e v="#VALUE!"/>
    <n v="0"/>
    <n v="121"/>
    <e v="#VALUE!"/>
    <s v="YES"/>
    <m/>
    <e v="#VALUE!"/>
    <e v="#VALUE!"/>
    <n v="3284"/>
    <x v="0"/>
    <s v="NA"/>
  </r>
  <r>
    <x v="3275"/>
    <s v="100 BIRR BACK"/>
    <n v="40039201"/>
    <s v="ORLOF 4"/>
    <s v="Firdaus"/>
    <x v="0"/>
    <n v="0"/>
    <n v="0"/>
    <n v="0"/>
    <n v="0"/>
    <n v="3"/>
    <e v="#VALUE!"/>
    <n v="0"/>
    <n v="0"/>
    <e v="#VALUE!"/>
    <n v="0"/>
    <m/>
    <e v="#VALUE!"/>
    <e v="#VALUE!"/>
    <n v="3285"/>
    <x v="0"/>
    <s v="NA"/>
  </r>
  <r>
    <x v="3276"/>
    <s v="100 BIRR BACK"/>
    <n v="40039201"/>
    <s v="ORLOF 4"/>
    <s v="Firdaus"/>
    <x v="0"/>
    <n v="941"/>
    <n v="5999"/>
    <n v="5999"/>
    <n v="1"/>
    <n v="0"/>
    <e v="#VALUE!"/>
    <n v="0"/>
    <n v="114"/>
    <e v="#VALUE!"/>
    <s v="YES"/>
    <m/>
    <e v="#VALUE!"/>
    <e v="#VALUE!"/>
    <n v="3286"/>
    <x v="0"/>
    <s v="NA"/>
  </r>
  <r>
    <x v="3277"/>
    <s v="100 BIRR BACK"/>
    <n v="40039201"/>
    <s v="ORLOF 4"/>
    <s v="Firdaus"/>
    <x v="0"/>
    <n v="943"/>
    <n v="6000"/>
    <n v="6000"/>
    <n v="0"/>
    <n v="0"/>
    <e v="#VALUE!"/>
    <n v="0"/>
    <n v="-235"/>
    <e v="#VALUE!"/>
    <s v="YES"/>
    <m/>
    <e v="#VALUE!"/>
    <e v="#VALUE!"/>
    <n v="3287"/>
    <x v="0"/>
    <s v="NA"/>
  </r>
  <r>
    <x v="3278"/>
    <s v="100 BIRR BACK"/>
    <n v="40039201"/>
    <s v="ORLOF 4"/>
    <s v="Firdaus"/>
    <x v="0"/>
    <n v="944"/>
    <n v="6000"/>
    <n v="6000"/>
    <n v="0"/>
    <n v="0"/>
    <e v="#VALUE!"/>
    <n v="0"/>
    <n v="516"/>
    <e v="#VALUE!"/>
    <s v="YES"/>
    <m/>
    <e v="#VALUE!"/>
    <e v="#VALUE!"/>
    <n v="3288"/>
    <x v="0"/>
    <s v="NA"/>
  </r>
  <r>
    <x v="3279"/>
    <s v="100 BIRR BACK"/>
    <n v="40039201"/>
    <s v="ORLOF 4"/>
    <s v="Firdaus"/>
    <x v="0"/>
    <n v="945"/>
    <n v="6000"/>
    <n v="6000"/>
    <n v="0"/>
    <n v="0"/>
    <e v="#VALUE!"/>
    <n v="0"/>
    <n v="160"/>
    <e v="#VALUE!"/>
    <s v="YES"/>
    <m/>
    <e v="#VALUE!"/>
    <e v="#VALUE!"/>
    <n v="3289"/>
    <x v="0"/>
    <s v="NA"/>
  </r>
  <r>
    <x v="3280"/>
    <s v="100 BIRR BACK"/>
    <n v="40039201"/>
    <s v="ORLOF 4"/>
    <s v="Firdaus"/>
    <x v="0"/>
    <n v="953"/>
    <n v="6000"/>
    <n v="6000"/>
    <n v="0"/>
    <n v="0"/>
    <e v="#VALUE!"/>
    <n v="0"/>
    <n v="87"/>
    <e v="#VALUE!"/>
    <s v="YES"/>
    <m/>
    <e v="#VALUE!"/>
    <e v="#VALUE!"/>
    <n v="3290"/>
    <x v="0"/>
    <s v="NA"/>
  </r>
  <r>
    <x v="3281"/>
    <s v="100 BIRR BACK"/>
    <n v="40039201"/>
    <s v="ORLOF 4"/>
    <s v="Firdaus"/>
    <x v="0"/>
    <n v="954"/>
    <n v="5998"/>
    <n v="5998"/>
    <n v="2"/>
    <n v="0"/>
    <e v="#VALUE!"/>
    <n v="0"/>
    <n v="86"/>
    <e v="#VALUE!"/>
    <s v="YES"/>
    <m/>
    <e v="#VALUE!"/>
    <e v="#VALUE!"/>
    <n v="3291"/>
    <x v="0"/>
    <s v="NA"/>
  </r>
  <r>
    <x v="3282"/>
    <s v="100 BIRR BACK"/>
    <n v="40039201"/>
    <s v="ORLOF 4"/>
    <s v="Firdaus"/>
    <x v="0"/>
    <n v="946"/>
    <n v="6000"/>
    <n v="6000"/>
    <n v="0"/>
    <n v="0"/>
    <e v="#VALUE!"/>
    <n v="0"/>
    <n v="106"/>
    <e v="#VALUE!"/>
    <s v="YES"/>
    <m/>
    <e v="#VALUE!"/>
    <e v="#VALUE!"/>
    <n v="3292"/>
    <x v="0"/>
    <s v="NA"/>
  </r>
  <r>
    <x v="3283"/>
    <s v="100 BIRR BACK"/>
    <n v="40039201"/>
    <s v="ORLOF 4"/>
    <s v="Firdaus"/>
    <x v="0"/>
    <n v="947"/>
    <n v="6000"/>
    <n v="6000"/>
    <n v="0"/>
    <n v="0"/>
    <e v="#VALUE!"/>
    <n v="0"/>
    <n v="66"/>
    <e v="#VALUE!"/>
    <s v="YES"/>
    <m/>
    <e v="#VALUE!"/>
    <e v="#VALUE!"/>
    <n v="3293"/>
    <x v="0"/>
    <s v="NA"/>
  </r>
  <r>
    <x v="3284"/>
    <s v="100 BIRR BACK"/>
    <n v="40039201"/>
    <s v="ORLOF 4"/>
    <s v="Firdaus"/>
    <x v="0"/>
    <n v="948"/>
    <n v="6000"/>
    <n v="6000"/>
    <n v="0"/>
    <n v="0"/>
    <e v="#VALUE!"/>
    <n v="0"/>
    <n v="122"/>
    <e v="#VALUE!"/>
    <s v="YES"/>
    <m/>
    <e v="#VALUE!"/>
    <e v="#VALUE!"/>
    <n v="3294"/>
    <x v="0"/>
    <s v="NA"/>
  </r>
  <r>
    <x v="3285"/>
    <s v="100 BIRR BACK"/>
    <n v="40039201"/>
    <s v="ORLOF 4"/>
    <s v="Firdaus"/>
    <x v="0"/>
    <n v="949"/>
    <n v="5999"/>
    <n v="5999"/>
    <n v="1"/>
    <m/>
    <e v="#VALUE!"/>
    <n v="0"/>
    <n v="123"/>
    <e v="#VALUE!"/>
    <s v="YES"/>
    <m/>
    <e v="#VALUE!"/>
    <e v="#VALUE!"/>
    <n v="3295"/>
    <x v="0"/>
    <s v="NA"/>
  </r>
  <r>
    <x v="3286"/>
    <s v="100 BIRR BACK"/>
    <n v="40039201"/>
    <s v="ORLOF 4"/>
    <s v="Shamil"/>
    <x v="1"/>
    <n v="950"/>
    <n v="5999"/>
    <n v="5999"/>
    <n v="1"/>
    <m/>
    <e v="#VALUE!"/>
    <n v="0"/>
    <n v="150"/>
    <e v="#VALUE!"/>
    <s v="YES"/>
    <m/>
    <e v="#VALUE!"/>
    <e v="#VALUE!"/>
    <n v="3296"/>
    <x v="0"/>
    <s v="NA"/>
  </r>
  <r>
    <x v="3287"/>
    <s v="100 BIRR BACK"/>
    <n v="40039201"/>
    <s v="ORLOF 4"/>
    <s v="Shamil"/>
    <x v="1"/>
    <n v="951"/>
    <n v="6000"/>
    <n v="6000"/>
    <n v="0"/>
    <m/>
    <e v="#VALUE!"/>
    <n v="0"/>
    <n v="160"/>
    <e v="#VALUE!"/>
    <s v="YES"/>
    <m/>
    <e v="#VALUE!"/>
    <e v="#VALUE!"/>
    <n v="3297"/>
    <x v="0"/>
    <s v="NA"/>
  </r>
  <r>
    <x v="3288"/>
    <s v="100 BIRR BACK"/>
    <n v="40039201"/>
    <s v="ORLOF 4"/>
    <s v="Shamil"/>
    <x v="1"/>
    <n v="910"/>
    <n v="5997"/>
    <n v="5997"/>
    <n v="2"/>
    <m/>
    <e v="#VALUE!"/>
    <n v="0"/>
    <n v="160"/>
    <e v="#VALUE!"/>
    <s v="NO"/>
    <s v="count not equal 6000"/>
    <e v="#VALUE!"/>
    <e v="#VALUE!"/>
    <n v="3298"/>
    <x v="0"/>
    <s v="NA"/>
  </r>
  <r>
    <x v="3289"/>
    <s v="100 BIRR BACK"/>
    <n v="40039201"/>
    <s v="ORLOF 4"/>
    <s v="Shamil"/>
    <x v="1"/>
    <n v="931"/>
    <n v="5998"/>
    <n v="5998"/>
    <n v="2"/>
    <m/>
    <e v="#VALUE!"/>
    <n v="0"/>
    <n v="197"/>
    <e v="#VALUE!"/>
    <s v="YES"/>
    <m/>
    <e v="#VALUE!"/>
    <e v="#VALUE!"/>
    <n v="3299"/>
    <x v="0"/>
    <s v="NA"/>
  </r>
  <r>
    <x v="3290"/>
    <s v="100 BIRR BACK"/>
    <n v="40039201"/>
    <s v="ORLOF 4"/>
    <s v="Shamil"/>
    <x v="1"/>
    <n v="942"/>
    <n v="5996"/>
    <n v="5996"/>
    <n v="4"/>
    <m/>
    <e v="#VALUE!"/>
    <n v="0"/>
    <n v="273"/>
    <e v="#VALUE!"/>
    <s v="YES"/>
    <m/>
    <e v="#VALUE!"/>
    <e v="#VALUE!"/>
    <n v="3300"/>
    <x v="0"/>
    <s v="NA"/>
  </r>
  <r>
    <x v="3291"/>
    <s v="100 BIRR BACK"/>
    <n v="40039201"/>
    <s v="ORLOF 4"/>
    <s v="Shamil"/>
    <x v="1"/>
    <n v="955"/>
    <n v="6000"/>
    <n v="6000"/>
    <n v="0"/>
    <m/>
    <e v="#VALUE!"/>
    <n v="0"/>
    <n v="140"/>
    <e v="#VALUE!"/>
    <s v="YES"/>
    <m/>
    <e v="#VALUE!"/>
    <e v="#VALUE!"/>
    <n v="3301"/>
    <x v="0"/>
    <s v="NA"/>
  </r>
  <r>
    <x v="3292"/>
    <s v="100 BIRR BACK"/>
    <n v="40039201"/>
    <s v="ORLOF 4"/>
    <s v="Shamil"/>
    <x v="1"/>
    <n v="956"/>
    <n v="6000"/>
    <n v="6000"/>
    <n v="0"/>
    <m/>
    <e v="#VALUE!"/>
    <n v="0"/>
    <n v="235"/>
    <e v="#VALUE!"/>
    <s v="YES"/>
    <m/>
    <e v="#VALUE!"/>
    <e v="#VALUE!"/>
    <n v="3302"/>
    <x v="0"/>
    <s v="NA"/>
  </r>
  <r>
    <x v="3293"/>
    <s v="100 BIRR BACK"/>
    <n v="40039201"/>
    <s v="ORLOF 4"/>
    <s v="Shamil"/>
    <x v="1"/>
    <n v="957"/>
    <n v="5996"/>
    <n v="5996"/>
    <n v="4"/>
    <m/>
    <e v="#VALUE!"/>
    <n v="0"/>
    <n v="145"/>
    <e v="#VALUE!"/>
    <s v="YES"/>
    <m/>
    <e v="#VALUE!"/>
    <e v="#VALUE!"/>
    <n v="3303"/>
    <x v="0"/>
    <s v="NA"/>
  </r>
  <r>
    <x v="3294"/>
    <s v="100 BIRR BACK"/>
    <n v="40039201"/>
    <s v="ORLOF 4"/>
    <s v="Shamil"/>
    <x v="1"/>
    <n v="958"/>
    <n v="5999"/>
    <n v="5999"/>
    <n v="1"/>
    <m/>
    <e v="#VALUE!"/>
    <n v="0"/>
    <n v="168"/>
    <e v="#VALUE!"/>
    <s v="YES"/>
    <m/>
    <e v="#VALUE!"/>
    <e v="#VALUE!"/>
    <n v="3304"/>
    <x v="0"/>
    <s v="NA"/>
  </r>
  <r>
    <x v="3295"/>
    <s v="100 BIRR BACK"/>
    <n v="40039201"/>
    <s v="ORLOF 4"/>
    <s v="Shamil"/>
    <x v="1"/>
    <n v="959"/>
    <n v="5999"/>
    <n v="5999"/>
    <n v="1"/>
    <m/>
    <e v="#VALUE!"/>
    <n v="0"/>
    <n v="202"/>
    <e v="#VALUE!"/>
    <s v="YES"/>
    <m/>
    <e v="#VALUE!"/>
    <e v="#VALUE!"/>
    <n v="3305"/>
    <x v="0"/>
    <s v="NA"/>
  </r>
  <r>
    <x v="3296"/>
    <s v="100 BIRR BACK"/>
    <n v="40039201"/>
    <s v="ORLOF 4"/>
    <s v="Shamil"/>
    <x v="1"/>
    <n v="952"/>
    <n v="5996"/>
    <n v="5996"/>
    <n v="4"/>
    <m/>
    <e v="#VALUE!"/>
    <n v="0"/>
    <n v="150"/>
    <e v="#VALUE!"/>
    <s v="YES"/>
    <m/>
    <e v="#VALUE!"/>
    <e v="#VALUE!"/>
    <n v="3306"/>
    <x v="0"/>
    <s v="NA"/>
  </r>
  <r>
    <x v="3297"/>
    <s v="100 BIRR BACK"/>
    <n v="40039201"/>
    <s v="ORLOF 4"/>
    <s v="Shamil"/>
    <x v="1"/>
    <n v="960"/>
    <n v="5999"/>
    <n v="5999"/>
    <n v="1"/>
    <m/>
    <e v="#VALUE!"/>
    <n v="0"/>
    <n v="190"/>
    <e v="#VALUE!"/>
    <s v="YES"/>
    <m/>
    <e v="#VALUE!"/>
    <e v="#VALUE!"/>
    <n v="3307"/>
    <x v="0"/>
    <s v="NA"/>
  </r>
  <r>
    <x v="3298"/>
    <s v="100 BIRR BACK"/>
    <n v="40039201"/>
    <s v="ORLOF 4"/>
    <s v="firdaus"/>
    <x v="0"/>
    <n v="961"/>
    <n v="5998"/>
    <n v="5998"/>
    <n v="2"/>
    <m/>
    <e v="#VALUE!"/>
    <n v="0"/>
    <n v="253"/>
    <e v="#VALUE!"/>
    <s v="YES"/>
    <m/>
    <e v="#VALUE!"/>
    <e v="#VALUE!"/>
    <n v="3308"/>
    <x v="0"/>
    <s v="NA"/>
  </r>
  <r>
    <x v="3299"/>
    <s v="100 BIRR BACK"/>
    <n v="40039201"/>
    <s v="ORLOF 4"/>
    <s v="Firdaus"/>
    <x v="0"/>
    <n v="962"/>
    <n v="5985"/>
    <n v="5985"/>
    <n v="15"/>
    <n v="0"/>
    <e v="#VALUE!"/>
    <n v="0"/>
    <n v="217"/>
    <e v="#VALUE!"/>
    <s v="YES"/>
    <m/>
    <e v="#VALUE!"/>
    <e v="#VALUE!"/>
    <n v="3309"/>
    <x v="0"/>
    <s v="NA"/>
  </r>
  <r>
    <x v="3300"/>
    <s v="100 BIRR BACK"/>
    <n v="40039201"/>
    <s v="ORLOF 4"/>
    <s v="Firdaus"/>
    <x v="0"/>
    <n v="963"/>
    <n v="5999"/>
    <n v="5999"/>
    <n v="1"/>
    <n v="3"/>
    <e v="#VALUE!"/>
    <n v="0"/>
    <n v="248"/>
    <e v="#VALUE!"/>
    <s v="YES"/>
    <m/>
    <e v="#VALUE!"/>
    <e v="#VALUE!"/>
    <n v="3310"/>
    <x v="0"/>
    <s v="NA"/>
  </r>
  <r>
    <x v="3301"/>
    <s v="100 BIRR BACK"/>
    <n v="40039201"/>
    <s v="ORLOF 4"/>
    <s v="Firdaus"/>
    <x v="0"/>
    <n v="964"/>
    <n v="6000"/>
    <n v="6000"/>
    <n v="0"/>
    <n v="0"/>
    <e v="#VALUE!"/>
    <n v="0"/>
    <n v="237"/>
    <e v="#VALUE!"/>
    <s v="YES"/>
    <m/>
    <e v="#VALUE!"/>
    <e v="#VALUE!"/>
    <n v="3311"/>
    <x v="0"/>
    <s v="NA"/>
  </r>
  <r>
    <x v="3302"/>
    <s v="100 BIRR BACK"/>
    <n v="40039201"/>
    <s v="ORLOF 4"/>
    <s v="Firdaus"/>
    <x v="0"/>
    <n v="965"/>
    <n v="6000"/>
    <n v="6000"/>
    <n v="0"/>
    <n v="0"/>
    <e v="#VALUE!"/>
    <n v="0"/>
    <n v="224"/>
    <e v="#VALUE!"/>
    <s v="YES"/>
    <m/>
    <e v="#VALUE!"/>
    <e v="#VALUE!"/>
    <n v="3312"/>
    <x v="0"/>
    <s v="NA"/>
  </r>
  <r>
    <x v="3303"/>
    <s v="100 BIRR BACK"/>
    <n v="40039201"/>
    <s v="ORLOF 4"/>
    <s v="Firdaus"/>
    <x v="0"/>
    <n v="966"/>
    <n v="5999"/>
    <n v="5999"/>
    <n v="1"/>
    <n v="0"/>
    <e v="#VALUE!"/>
    <n v="0"/>
    <n v="280"/>
    <e v="#VALUE!"/>
    <s v="YES"/>
    <m/>
    <e v="#VALUE!"/>
    <e v="#VALUE!"/>
    <n v="3313"/>
    <x v="0"/>
    <s v="NA"/>
  </r>
  <r>
    <x v="3304"/>
    <s v="100 BIRR BACK"/>
    <n v="40039201"/>
    <s v="ORLOF 4"/>
    <s v="Firdaus"/>
    <x v="0"/>
    <n v="967"/>
    <n v="6000"/>
    <n v="6000"/>
    <n v="0"/>
    <n v="0"/>
    <e v="#VALUE!"/>
    <n v="0"/>
    <n v="573"/>
    <e v="#VALUE!"/>
    <s v="YES"/>
    <m/>
    <e v="#VALUE!"/>
    <e v="#VALUE!"/>
    <n v="3314"/>
    <x v="0"/>
    <s v="NA"/>
  </r>
  <r>
    <x v="3305"/>
    <s v="100 BIRR BACK"/>
    <n v="40039201"/>
    <s v="ORLOF 4"/>
    <s v="Firdaus"/>
    <x v="0"/>
    <n v="968"/>
    <n v="6000"/>
    <n v="6000"/>
    <n v="0"/>
    <n v="0"/>
    <e v="#VALUE!"/>
    <n v="0"/>
    <n v="274"/>
    <e v="#VALUE!"/>
    <s v="YES"/>
    <m/>
    <e v="#VALUE!"/>
    <e v="#VALUE!"/>
    <n v="3315"/>
    <x v="0"/>
    <s v="NA"/>
  </r>
  <r>
    <x v="3306"/>
    <s v="100 BIRR BACK"/>
    <n v="40039201"/>
    <s v="ORLOF 4"/>
    <s v="Firdaus"/>
    <x v="0"/>
    <n v="969"/>
    <n v="6000"/>
    <n v="6000"/>
    <n v="0"/>
    <m/>
    <e v="#VALUE!"/>
    <n v="0"/>
    <n v="290"/>
    <e v="#VALUE!"/>
    <s v="YES"/>
    <m/>
    <e v="#VALUE!"/>
    <e v="#VALUE!"/>
    <n v="3316"/>
    <x v="0"/>
    <s v="NA"/>
  </r>
  <r>
    <x v="3307"/>
    <s v="100 BIRR BACK"/>
    <n v="40039201"/>
    <s v="ORLOF 4"/>
    <s v="Firdaus"/>
    <x v="0"/>
    <n v="970"/>
    <n v="5996"/>
    <n v="5996"/>
    <n v="4"/>
    <n v="0"/>
    <e v="#VALUE!"/>
    <n v="0"/>
    <n v="303"/>
    <e v="#VALUE!"/>
    <s v="YES"/>
    <m/>
    <e v="#VALUE!"/>
    <e v="#VALUE!"/>
    <n v="3317"/>
    <x v="0"/>
    <s v="NA"/>
  </r>
  <r>
    <x v="3308"/>
    <s v="100 BIRR BACK"/>
    <n v="40039201"/>
    <s v="ORLOF 4"/>
    <s v="Firdaus"/>
    <x v="0"/>
    <n v="971"/>
    <n v="6000"/>
    <n v="6000"/>
    <n v="0"/>
    <n v="0"/>
    <e v="#VALUE!"/>
    <n v="0"/>
    <n v="381"/>
    <e v="#VALUE!"/>
    <s v="YES"/>
    <m/>
    <e v="#VALUE!"/>
    <e v="#VALUE!"/>
    <n v="3318"/>
    <x v="0"/>
    <s v="NA"/>
  </r>
  <r>
    <x v="3309"/>
    <s v="100 BIRR BACK"/>
    <n v="40039201"/>
    <s v="ORLOF 4"/>
    <s v="Firdaus"/>
    <x v="0"/>
    <n v="972"/>
    <n v="6000"/>
    <n v="6000"/>
    <n v="0"/>
    <n v="0"/>
    <e v="#VALUE!"/>
    <n v="0"/>
    <n v="350"/>
    <e v="#VALUE!"/>
    <s v="YES"/>
    <m/>
    <e v="#VALUE!"/>
    <e v="#VALUE!"/>
    <n v="3319"/>
    <x v="0"/>
    <s v="NA"/>
  </r>
  <r>
    <x v="3310"/>
    <s v="100 BIRR BACK"/>
    <n v="40039201"/>
    <s v="ORLOF 4"/>
    <s v="Firdaus"/>
    <x v="0"/>
    <n v="973"/>
    <n v="6000"/>
    <n v="6000"/>
    <n v="0"/>
    <n v="0"/>
    <e v="#VALUE!"/>
    <n v="0"/>
    <n v="170"/>
    <e v="#VALUE!"/>
    <s v="YES"/>
    <m/>
    <e v="#VALUE!"/>
    <e v="#VALUE!"/>
    <n v="3320"/>
    <x v="0"/>
    <s v="NA"/>
  </r>
  <r>
    <x v="3311"/>
    <s v="100 BIRR BACK"/>
    <n v="40039201"/>
    <s v="ORLOF 4"/>
    <s v="Affandi"/>
    <x v="1"/>
    <n v="974"/>
    <n v="5994"/>
    <n v="5994"/>
    <n v="6"/>
    <m/>
    <e v="#VALUE!"/>
    <n v="0"/>
    <n v="475"/>
    <e v="#VALUE!"/>
    <s v="YES"/>
    <m/>
    <e v="#VALUE!"/>
    <e v="#VALUE!"/>
    <n v="3321"/>
    <x v="0"/>
    <s v="NA"/>
  </r>
  <r>
    <x v="3312"/>
    <s v="100 BIRR BACK"/>
    <n v="40039201"/>
    <s v="ORLOF 4"/>
    <s v="Affandi"/>
    <x v="1"/>
    <n v="975"/>
    <n v="6000"/>
    <n v="6000"/>
    <n v="0"/>
    <m/>
    <e v="#VALUE!"/>
    <n v="0"/>
    <n v="354"/>
    <e v="#VALUE!"/>
    <s v="YES"/>
    <m/>
    <e v="#VALUE!"/>
    <e v="#VALUE!"/>
    <n v="3322"/>
    <x v="0"/>
    <s v="NA"/>
  </r>
  <r>
    <x v="3313"/>
    <s v="100 BIRR BACK"/>
    <n v="40039201"/>
    <s v="ORLOF 4"/>
    <s v="Affandi"/>
    <x v="1"/>
    <n v="976"/>
    <n v="6000"/>
    <n v="6000"/>
    <m/>
    <m/>
    <e v="#VALUE!"/>
    <n v="0"/>
    <n v="130"/>
    <e v="#VALUE!"/>
    <s v="YES"/>
    <m/>
    <e v="#VALUE!"/>
    <e v="#VALUE!"/>
    <n v="3323"/>
    <x v="0"/>
    <s v="NA"/>
  </r>
  <r>
    <x v="3314"/>
    <s v="100 BIRR BACK"/>
    <n v="40039201"/>
    <s v="ORLOF 4"/>
    <s v="Affandi"/>
    <x v="1"/>
    <n v="977"/>
    <n v="6000"/>
    <n v="6000"/>
    <n v="0"/>
    <m/>
    <e v="#VALUE!"/>
    <n v="0"/>
    <n v="150"/>
    <e v="#VALUE!"/>
    <s v="YES"/>
    <m/>
    <e v="#VALUE!"/>
    <e v="#VALUE!"/>
    <n v="3324"/>
    <x v="0"/>
    <s v="NA"/>
  </r>
  <r>
    <x v="3315"/>
    <s v="100 BIRR BACK"/>
    <n v="40039201"/>
    <s v="ORLOF 4"/>
    <s v="Affandi"/>
    <x v="1"/>
    <n v="978"/>
    <n v="6000"/>
    <n v="6000"/>
    <n v="0"/>
    <m/>
    <e v="#VALUE!"/>
    <n v="0"/>
    <n v="141"/>
    <e v="#VALUE!"/>
    <s v="YES"/>
    <m/>
    <e v="#VALUE!"/>
    <e v="#VALUE!"/>
    <n v="3325"/>
    <x v="0"/>
    <s v="NA"/>
  </r>
  <r>
    <x v="3316"/>
    <s v="100 BIRR BACK"/>
    <n v="40039201"/>
    <s v="ORLOF 4"/>
    <s v="Affandi"/>
    <x v="1"/>
    <n v="979"/>
    <n v="6000"/>
    <n v="6000"/>
    <n v="0"/>
    <m/>
    <e v="#VALUE!"/>
    <n v="0"/>
    <n v="83"/>
    <e v="#VALUE!"/>
    <s v="YES"/>
    <m/>
    <e v="#VALUE!"/>
    <e v="#VALUE!"/>
    <n v="3326"/>
    <x v="0"/>
    <s v="NA"/>
  </r>
  <r>
    <x v="3317"/>
    <s v="100 BIRR BACK"/>
    <n v="40039201"/>
    <s v="ORLOF 4"/>
    <s v="Affandi"/>
    <x v="1"/>
    <n v="980"/>
    <n v="6000"/>
    <n v="6000"/>
    <n v="1"/>
    <n v="1"/>
    <e v="#VALUE!"/>
    <n v="0"/>
    <n v="108"/>
    <e v="#VALUE!"/>
    <s v="YES"/>
    <m/>
    <e v="#VALUE!"/>
    <e v="#VALUE!"/>
    <n v="3327"/>
    <x v="0"/>
    <s v="NA"/>
  </r>
  <r>
    <x v="3318"/>
    <s v="100 BIRR BACK"/>
    <n v="40039201"/>
    <s v="ORLOF 4"/>
    <s v="Affandi"/>
    <x v="1"/>
    <n v="981"/>
    <n v="6000"/>
    <n v="6000"/>
    <m/>
    <m/>
    <e v="#VALUE!"/>
    <n v="0"/>
    <n v="167"/>
    <e v="#VALUE!"/>
    <s v="YES"/>
    <m/>
    <e v="#VALUE!"/>
    <e v="#VALUE!"/>
    <n v="3328"/>
    <x v="0"/>
    <s v="NA"/>
  </r>
  <r>
    <x v="3319"/>
    <s v="100 BIRR BACK"/>
    <n v="40039201"/>
    <s v="ORLOF 4"/>
    <s v="Affandi"/>
    <x v="1"/>
    <n v="982"/>
    <n v="6000"/>
    <n v="6000"/>
    <n v="0"/>
    <m/>
    <e v="#VALUE!"/>
    <n v="0"/>
    <n v="127"/>
    <e v="#VALUE!"/>
    <s v="YES"/>
    <m/>
    <e v="#VALUE!"/>
    <e v="#VALUE!"/>
    <n v="3329"/>
    <x v="0"/>
    <s v="NA"/>
  </r>
  <r>
    <x v="3320"/>
    <s v="100 BIRR BACK"/>
    <n v="40039201"/>
    <s v="ORLOF 4"/>
    <s v="Affandi"/>
    <x v="1"/>
    <n v="983"/>
    <n v="6000"/>
    <n v="6000"/>
    <n v="0"/>
    <m/>
    <e v="#VALUE!"/>
    <n v="0"/>
    <n v="53"/>
    <e v="#VALUE!"/>
    <s v="YES"/>
    <m/>
    <e v="#VALUE!"/>
    <e v="#VALUE!"/>
    <n v="3330"/>
    <x v="0"/>
    <s v="NA"/>
  </r>
  <r>
    <x v="3321"/>
    <s v="100 BIRR BACK"/>
    <n v="40039201"/>
    <s v="ORLOF 4"/>
    <s v="SHAMIL"/>
    <x v="1"/>
    <n v="984"/>
    <n v="5999"/>
    <n v="5999"/>
    <n v="1"/>
    <m/>
    <e v="#VALUE!"/>
    <n v="0"/>
    <n v="184"/>
    <e v="#VALUE!"/>
    <s v="YES"/>
    <m/>
    <e v="#VALUE!"/>
    <e v="#VALUE!"/>
    <n v="3331"/>
    <x v="0"/>
    <s v="NA"/>
  </r>
  <r>
    <x v="3322"/>
    <s v="100 BIRR BACK"/>
    <n v="40039201"/>
    <s v="ORLOF 4"/>
    <s v="SHAMIL"/>
    <x v="1"/>
    <n v="985"/>
    <n v="6000"/>
    <n v="6000"/>
    <n v="0"/>
    <m/>
    <e v="#VALUE!"/>
    <n v="0"/>
    <n v="186"/>
    <e v="#VALUE!"/>
    <s v="YES"/>
    <m/>
    <e v="#VALUE!"/>
    <e v="#VALUE!"/>
    <n v="3332"/>
    <x v="0"/>
    <s v="NA"/>
  </r>
  <r>
    <x v="3323"/>
    <s v="100 BIRR BACK"/>
    <n v="40039201"/>
    <s v="ORLOF 4"/>
    <s v="SHAMIL"/>
    <x v="1"/>
    <n v="986"/>
    <n v="6000"/>
    <n v="6000"/>
    <n v="0"/>
    <m/>
    <e v="#VALUE!"/>
    <n v="0"/>
    <n v="200"/>
    <e v="#VALUE!"/>
    <s v="YES"/>
    <m/>
    <e v="#VALUE!"/>
    <e v="#VALUE!"/>
    <n v="3333"/>
    <x v="0"/>
    <s v="NA"/>
  </r>
  <r>
    <x v="3324"/>
    <s v="100 BIRR BACK"/>
    <n v="40039201"/>
    <s v="ORLOF 4"/>
    <s v="SHAMIL"/>
    <x v="1"/>
    <n v="987"/>
    <n v="6000"/>
    <n v="6000"/>
    <m/>
    <m/>
    <e v="#VALUE!"/>
    <n v="0"/>
    <n v="170"/>
    <e v="#VALUE!"/>
    <s v="YES"/>
    <m/>
    <e v="#VALUE!"/>
    <e v="#VALUE!"/>
    <n v="3334"/>
    <x v="0"/>
    <s v="NA"/>
  </r>
  <r>
    <x v="3325"/>
    <s v="100 BIRR BACK"/>
    <n v="40039201"/>
    <s v="ORLOF 4"/>
    <s v="SHAMIL"/>
    <x v="1"/>
    <n v="988"/>
    <n v="5995"/>
    <n v="5995"/>
    <n v="5"/>
    <m/>
    <e v="#VALUE!"/>
    <n v="0"/>
    <n v="123"/>
    <e v="#VALUE!"/>
    <s v="YES"/>
    <m/>
    <e v="#VALUE!"/>
    <e v="#VALUE!"/>
    <n v="3335"/>
    <x v="0"/>
    <s v="NA"/>
  </r>
  <r>
    <x v="3326"/>
    <s v="100 BIRR BACK"/>
    <n v="40039201"/>
    <s v="ORLOF 4"/>
    <s v="SHAMIL"/>
    <x v="1"/>
    <n v="989"/>
    <n v="5997"/>
    <n v="5997"/>
    <n v="3"/>
    <m/>
    <e v="#VALUE!"/>
    <n v="0"/>
    <n v="167"/>
    <e v="#VALUE!"/>
    <s v="YES"/>
    <m/>
    <e v="#VALUE!"/>
    <e v="#VALUE!"/>
    <n v="3336"/>
    <x v="0"/>
    <s v="NA"/>
  </r>
  <r>
    <x v="3327"/>
    <s v="100 BIRR BACK"/>
    <n v="40039201"/>
    <s v="ORLOF 4"/>
    <s v="SHAMIL"/>
    <x v="1"/>
    <n v="990"/>
    <n v="6000"/>
    <n v="6000"/>
    <n v="0"/>
    <m/>
    <e v="#VALUE!"/>
    <n v="0"/>
    <n v="170"/>
    <e v="#VALUE!"/>
    <s v="YES"/>
    <m/>
    <e v="#VALUE!"/>
    <e v="#VALUE!"/>
    <n v="3337"/>
    <x v="0"/>
    <s v="NA"/>
  </r>
  <r>
    <x v="3328"/>
    <s v="100 BIRR BACK"/>
    <n v="40039201"/>
    <s v="ORLOF 4"/>
    <s v="SHAMIL"/>
    <x v="1"/>
    <n v="991"/>
    <n v="6000"/>
    <n v="6000"/>
    <n v="0"/>
    <m/>
    <e v="#VALUE!"/>
    <n v="0"/>
    <n v="90"/>
    <e v="#VALUE!"/>
    <s v="YES"/>
    <m/>
    <e v="#VALUE!"/>
    <e v="#VALUE!"/>
    <n v="3338"/>
    <x v="0"/>
    <s v="NA"/>
  </r>
  <r>
    <x v="3329"/>
    <s v="100 BIRR BACK"/>
    <n v="40039201"/>
    <s v="ORLOF 4"/>
    <s v="SHAMIL"/>
    <x v="1"/>
    <n v="992"/>
    <n v="6000"/>
    <n v="6000"/>
    <m/>
    <m/>
    <e v="#VALUE!"/>
    <n v="0"/>
    <n v="108"/>
    <e v="#VALUE!"/>
    <s v="YES"/>
    <m/>
    <e v="#VALUE!"/>
    <e v="#VALUE!"/>
    <n v="3339"/>
    <x v="0"/>
    <s v="NA"/>
  </r>
  <r>
    <x v="3330"/>
    <s v="100 BIRR BACK"/>
    <n v="40039201"/>
    <s v="ORLOF 4"/>
    <s v="SHAMIL"/>
    <x v="1"/>
    <n v="993"/>
    <n v="6000"/>
    <n v="6000"/>
    <n v="0"/>
    <m/>
    <e v="#VALUE!"/>
    <n v="0"/>
    <n v="85"/>
    <e v="#VALUE!"/>
    <s v="YES"/>
    <m/>
    <e v="#VALUE!"/>
    <e v="#VALUE!"/>
    <n v="3340"/>
    <x v="0"/>
    <s v="NA"/>
  </r>
  <r>
    <x v="3331"/>
    <s v="100 BIRR BACK"/>
    <n v="40039201"/>
    <s v="ORLOF 4"/>
    <s v="SHAMIL"/>
    <x v="1"/>
    <n v="994"/>
    <n v="5999"/>
    <n v="5999"/>
    <n v="1"/>
    <m/>
    <e v="#VALUE!"/>
    <n v="0"/>
    <n v="67"/>
    <e v="#VALUE!"/>
    <s v="YES"/>
    <m/>
    <e v="#VALUE!"/>
    <e v="#VALUE!"/>
    <n v="3341"/>
    <x v="0"/>
    <s v="NA"/>
  </r>
  <r>
    <x v="3332"/>
    <s v="100 BIRR BACK"/>
    <n v="40039201"/>
    <s v="ORLOF 4"/>
    <s v="SHAMIL"/>
    <x v="1"/>
    <n v="995"/>
    <n v="6000"/>
    <n v="6000"/>
    <n v="0"/>
    <m/>
    <e v="#VALUE!"/>
    <n v="0"/>
    <n v="50"/>
    <e v="#VALUE!"/>
    <s v="YES"/>
    <m/>
    <e v="#VALUE!"/>
    <e v="#VALUE!"/>
    <n v="3342"/>
    <x v="0"/>
    <s v="NA"/>
  </r>
  <r>
    <x v="3333"/>
    <s v="100 BIRR BACK"/>
    <n v="40039201"/>
    <s v="ORLOF 4"/>
    <s v="SHAMIL"/>
    <x v="1"/>
    <n v="996"/>
    <n v="6000"/>
    <n v="6000"/>
    <m/>
    <m/>
    <e v="#VALUE!"/>
    <n v="0"/>
    <n v="90"/>
    <e v="#VALUE!"/>
    <s v="YES"/>
    <m/>
    <e v="#VALUE!"/>
    <e v="#VALUE!"/>
    <n v="3343"/>
    <x v="0"/>
    <s v="NA"/>
  </r>
  <r>
    <x v="3334"/>
    <s v="100 BIRR BACK"/>
    <n v="40039201"/>
    <s v="ORLOF 4"/>
    <s v="SHAMIL"/>
    <x v="1"/>
    <n v="997"/>
    <n v="6000"/>
    <n v="6000"/>
    <n v="0"/>
    <m/>
    <e v="#VALUE!"/>
    <n v="0"/>
    <n v="101"/>
    <e v="#VALUE!"/>
    <s v="YES"/>
    <m/>
    <e v="#VALUE!"/>
    <e v="#VALUE!"/>
    <n v="3344"/>
    <x v="0"/>
    <s v="NA"/>
  </r>
  <r>
    <x v="3335"/>
    <s v="100 BIRR BACK"/>
    <n v="40039201"/>
    <s v="ORLOF 4"/>
    <s v="Saifullah"/>
    <x v="0"/>
    <n v="998"/>
    <n v="5997"/>
    <n v="5997"/>
    <n v="3"/>
    <m/>
    <e v="#VALUE!"/>
    <n v="0"/>
    <n v="171"/>
    <e v="#VALUE!"/>
    <s v="YES"/>
    <m/>
    <e v="#VALUE!"/>
    <e v="#VALUE!"/>
    <n v="3345"/>
    <x v="0"/>
    <s v="NA"/>
  </r>
  <r>
    <x v="3336"/>
    <s v="100 BIRR BACK"/>
    <n v="40039201"/>
    <s v="ORLOF 4"/>
    <s v="Saifullah"/>
    <x v="0"/>
    <n v="999"/>
    <n v="6000"/>
    <n v="6000"/>
    <n v="0"/>
    <m/>
    <e v="#VALUE!"/>
    <n v="0"/>
    <n v="77"/>
    <e v="#VALUE!"/>
    <s v="YES"/>
    <m/>
    <e v="#VALUE!"/>
    <e v="#VALUE!"/>
    <n v="3346"/>
    <x v="0"/>
    <s v="NA"/>
  </r>
  <r>
    <x v="3337"/>
    <s v="100 BIRR BACK"/>
    <n v="40039201"/>
    <s v="ORLOF 4"/>
    <s v="Saifullah"/>
    <x v="0"/>
    <n v="1000"/>
    <n v="5998"/>
    <n v="5998"/>
    <n v="2"/>
    <m/>
    <e v="#VALUE!"/>
    <n v="0"/>
    <n v="71"/>
    <e v="#VALUE!"/>
    <s v="YES"/>
    <m/>
    <e v="#VALUE!"/>
    <e v="#VALUE!"/>
    <n v="3347"/>
    <x v="0"/>
    <s v="NA"/>
  </r>
  <r>
    <x v="3338"/>
    <s v="100 BIRR BACK"/>
    <n v="40039201"/>
    <s v="ORLOF 4"/>
    <s v="Saifullah"/>
    <x v="0"/>
    <n v="1103"/>
    <n v="5999"/>
    <n v="5999"/>
    <n v="1"/>
    <m/>
    <e v="#VALUE!"/>
    <n v="0"/>
    <n v="71"/>
    <e v="#VALUE!"/>
    <s v="YES"/>
    <m/>
    <e v="#VALUE!"/>
    <e v="#VALUE!"/>
    <n v="3348"/>
    <x v="0"/>
    <s v="NA"/>
  </r>
  <r>
    <x v="3339"/>
    <s v="100 BIRR BACK"/>
    <n v="40039201"/>
    <s v="ORLOF 4"/>
    <s v="Saifullah"/>
    <x v="0"/>
    <n v="1104"/>
    <n v="6000"/>
    <n v="6000"/>
    <n v="0"/>
    <m/>
    <e v="#VALUE!"/>
    <n v="0"/>
    <n v="98"/>
    <e v="#VALUE!"/>
    <s v="YES"/>
    <m/>
    <e v="#VALUE!"/>
    <e v="#VALUE!"/>
    <n v="3349"/>
    <x v="0"/>
    <s v="NA"/>
  </r>
  <r>
    <x v="3340"/>
    <s v="100 BIRR BACK"/>
    <n v="40039201"/>
    <s v="ORLOF 4"/>
    <s v="Saifullah"/>
    <x v="0"/>
    <n v="1105"/>
    <n v="6000"/>
    <n v="6000"/>
    <n v="0"/>
    <m/>
    <e v="#VALUE!"/>
    <n v="0"/>
    <n v="73"/>
    <e v="#VALUE!"/>
    <s v="YES"/>
    <m/>
    <e v="#VALUE!"/>
    <e v="#VALUE!"/>
    <n v="3350"/>
    <x v="0"/>
    <s v="NA"/>
  </r>
  <r>
    <x v="3341"/>
    <s v="100 BIRR BACK"/>
    <n v="40039201"/>
    <s v="ORLOF 4"/>
    <s v="Saifullah"/>
    <x v="0"/>
    <n v="1106"/>
    <n v="5992"/>
    <n v="5992"/>
    <n v="8"/>
    <m/>
    <e v="#VALUE!"/>
    <n v="0"/>
    <n v="81"/>
    <e v="#VALUE!"/>
    <s v="YES"/>
    <m/>
    <e v="#VALUE!"/>
    <e v="#VALUE!"/>
    <n v="3351"/>
    <x v="0"/>
    <s v="NA"/>
  </r>
  <r>
    <x v="3342"/>
    <s v="100 BIRR BACK"/>
    <n v="40039201"/>
    <s v="ORLOF 4"/>
    <s v="Saifullah"/>
    <x v="0"/>
    <n v="1107"/>
    <n v="6000"/>
    <n v="6000"/>
    <n v="0"/>
    <m/>
    <e v="#VALUE!"/>
    <n v="0"/>
    <n v="170"/>
    <e v="#VALUE!"/>
    <s v="YES"/>
    <m/>
    <e v="#VALUE!"/>
    <e v="#VALUE!"/>
    <n v="3352"/>
    <x v="0"/>
    <s v="NA"/>
  </r>
  <r>
    <x v="3343"/>
    <s v="100 BIRR BACK"/>
    <n v="40039201"/>
    <s v="ORLOF 4"/>
    <s v="Saifullah"/>
    <x v="0"/>
    <n v="1108"/>
    <n v="5996"/>
    <n v="5996"/>
    <n v="4"/>
    <m/>
    <e v="#VALUE!"/>
    <n v="0"/>
    <n v="118"/>
    <e v="#VALUE!"/>
    <s v="YES"/>
    <m/>
    <e v="#VALUE!"/>
    <e v="#VALUE!"/>
    <n v="3353"/>
    <x v="0"/>
    <s v="NA"/>
  </r>
  <r>
    <x v="3344"/>
    <s v="100 BIRR BACK"/>
    <n v="40039201"/>
    <s v="ORLOF 4"/>
    <s v="Saifullah"/>
    <x v="0"/>
    <n v="1109"/>
    <n v="5998"/>
    <n v="5998"/>
    <n v="2"/>
    <m/>
    <e v="#VALUE!"/>
    <n v="0"/>
    <n v="135"/>
    <e v="#VALUE!"/>
    <s v="YES"/>
    <m/>
    <e v="#VALUE!"/>
    <e v="#VALUE!"/>
    <n v="3354"/>
    <x v="0"/>
    <s v="NA"/>
  </r>
  <r>
    <x v="3345"/>
    <s v="100 BIRR BACK"/>
    <n v="40039201"/>
    <s v="ORLOF 4"/>
    <s v="Saifullah"/>
    <x v="0"/>
    <n v="1110"/>
    <n v="6000"/>
    <n v="6000"/>
    <n v="0"/>
    <m/>
    <e v="#VALUE!"/>
    <n v="0"/>
    <n v="184"/>
    <e v="#VALUE!"/>
    <s v="YES"/>
    <m/>
    <e v="#VALUE!"/>
    <e v="#VALUE!"/>
    <n v="3355"/>
    <x v="0"/>
    <s v="NA"/>
  </r>
  <r>
    <x v="3346"/>
    <s v="100 BIRR BACK"/>
    <n v="40039201"/>
    <s v="ORLOF 4"/>
    <s v="shamil"/>
    <x v="1"/>
    <n v="1111"/>
    <n v="5996"/>
    <n v="5996"/>
    <n v="4"/>
    <m/>
    <e v="#VALUE!"/>
    <n v="0"/>
    <n v="200"/>
    <e v="#VALUE!"/>
    <s v="YES"/>
    <m/>
    <e v="#VALUE!"/>
    <e v="#VALUE!"/>
    <n v="3356"/>
    <x v="0"/>
    <s v="NA"/>
  </r>
  <r>
    <x v="3347"/>
    <s v="100 BIRR BACK"/>
    <n v="40039201"/>
    <s v="ORLOF 4"/>
    <s v="shamil"/>
    <x v="1"/>
    <n v="1112"/>
    <n v="5999"/>
    <n v="5999"/>
    <n v="1"/>
    <m/>
    <e v="#VALUE!"/>
    <n v="0"/>
    <n v="179"/>
    <e v="#VALUE!"/>
    <s v="YES"/>
    <m/>
    <e v="#VALUE!"/>
    <e v="#VALUE!"/>
    <n v="3357"/>
    <x v="0"/>
    <s v="NA"/>
  </r>
  <r>
    <x v="3348"/>
    <s v="100 BIRR BACK"/>
    <n v="40039201"/>
    <s v="ORLOF 4"/>
    <s v="shamil"/>
    <x v="1"/>
    <n v="1113"/>
    <n v="5999"/>
    <n v="5999"/>
    <n v="1"/>
    <n v="3"/>
    <e v="#VALUE!"/>
    <n v="0"/>
    <n v="91"/>
    <e v="#VALUE!"/>
    <s v="YES"/>
    <m/>
    <e v="#VALUE!"/>
    <e v="#VALUE!"/>
    <n v="3358"/>
    <x v="0"/>
    <s v="NA"/>
  </r>
  <r>
    <x v="3349"/>
    <s v="100 BIRR BACK"/>
    <n v="40039201"/>
    <s v="ORLOF 4"/>
    <s v="shamil"/>
    <x v="1"/>
    <n v="1114"/>
    <n v="5992"/>
    <n v="5992"/>
    <n v="8"/>
    <m/>
    <e v="#VALUE!"/>
    <n v="0"/>
    <n v="99"/>
    <e v="#VALUE!"/>
    <s v="YES"/>
    <m/>
    <e v="#VALUE!"/>
    <e v="#VALUE!"/>
    <n v="3359"/>
    <x v="0"/>
    <s v="NA"/>
  </r>
  <r>
    <x v="3350"/>
    <s v="100 BIRR BACK"/>
    <n v="40039201"/>
    <s v="ORLOF 4"/>
    <s v="shamil"/>
    <x v="1"/>
    <n v="1115"/>
    <n v="6000"/>
    <n v="6000"/>
    <n v="0"/>
    <m/>
    <e v="#VALUE!"/>
    <n v="0"/>
    <n v="131"/>
    <e v="#VALUE!"/>
    <s v="YES"/>
    <m/>
    <e v="#VALUE!"/>
    <e v="#VALUE!"/>
    <n v="3360"/>
    <x v="0"/>
    <s v="NA"/>
  </r>
  <r>
    <x v="3351"/>
    <s v="100 BIRR BACK"/>
    <n v="40039201"/>
    <s v="ORLOF 4"/>
    <s v="shamil"/>
    <x v="1"/>
    <n v="1116"/>
    <n v="6000"/>
    <n v="6000"/>
    <n v="0"/>
    <m/>
    <e v="#VALUE!"/>
    <n v="0"/>
    <n v="133"/>
    <e v="#VALUE!"/>
    <s v="YES"/>
    <m/>
    <e v="#VALUE!"/>
    <e v="#VALUE!"/>
    <n v="3361"/>
    <x v="0"/>
    <s v="NA"/>
  </r>
  <r>
    <x v="3352"/>
    <s v="100 BIRR BACK"/>
    <n v="40039201"/>
    <s v="ORLOF 4"/>
    <s v="shamil"/>
    <x v="1"/>
    <n v="1117"/>
    <n v="6000"/>
    <n v="6000"/>
    <n v="0"/>
    <m/>
    <e v="#VALUE!"/>
    <n v="0"/>
    <n v="77"/>
    <e v="#VALUE!"/>
    <s v="YES"/>
    <m/>
    <e v="#VALUE!"/>
    <e v="#VALUE!"/>
    <n v="3362"/>
    <x v="0"/>
    <s v="NA"/>
  </r>
  <r>
    <x v="3353"/>
    <s v="100 BIRR BACK"/>
    <n v="40039201"/>
    <s v="ORLOF 4"/>
    <s v="shamil"/>
    <x v="1"/>
    <n v="1118"/>
    <n v="6000"/>
    <n v="6000"/>
    <m/>
    <m/>
    <e v="#VALUE!"/>
    <n v="0"/>
    <n v="60"/>
    <e v="#VALUE!"/>
    <s v="YES"/>
    <m/>
    <e v="#VALUE!"/>
    <e v="#VALUE!"/>
    <n v="3363"/>
    <x v="0"/>
    <s v="NA"/>
  </r>
  <r>
    <x v="3354"/>
    <s v="100 BIRR BACK"/>
    <n v="40039201"/>
    <s v="ORLOF 4"/>
    <s v="shamil"/>
    <x v="1"/>
    <n v="1119"/>
    <n v="6000"/>
    <n v="6000"/>
    <n v="0"/>
    <m/>
    <e v="#VALUE!"/>
    <n v="0"/>
    <n v="60"/>
    <e v="#VALUE!"/>
    <s v="YES"/>
    <m/>
    <e v="#VALUE!"/>
    <e v="#VALUE!"/>
    <n v="3364"/>
    <x v="0"/>
    <s v="NA"/>
  </r>
  <r>
    <x v="3355"/>
    <s v="100 BIRR BACK"/>
    <n v="40039201"/>
    <s v="ORLOF 4"/>
    <s v="shamil"/>
    <x v="1"/>
    <n v="1120"/>
    <n v="5996"/>
    <n v="5996"/>
    <n v="4"/>
    <m/>
    <e v="#VALUE!"/>
    <n v="0"/>
    <n v="77"/>
    <e v="#VALUE!"/>
    <s v="YES"/>
    <m/>
    <e v="#VALUE!"/>
    <e v="#VALUE!"/>
    <n v="3365"/>
    <x v="0"/>
    <s v="NA"/>
  </r>
  <r>
    <x v="3356"/>
    <s v="100 BIRR BACK"/>
    <n v="40039201"/>
    <s v="ORLOF 4"/>
    <s v="shamil"/>
    <x v="1"/>
    <n v="1121"/>
    <n v="6000"/>
    <n v="6000"/>
    <n v="0"/>
    <m/>
    <e v="#VALUE!"/>
    <n v="0"/>
    <n v="75"/>
    <e v="#VALUE!"/>
    <s v="YES"/>
    <m/>
    <e v="#VALUE!"/>
    <e v="#VALUE!"/>
    <n v="3366"/>
    <x v="0"/>
    <s v="NA"/>
  </r>
  <r>
    <x v="3357"/>
    <s v="100 BIRR BACK"/>
    <n v="40039201"/>
    <s v="ORLOF 4"/>
    <s v="shamil"/>
    <x v="1"/>
    <n v="1122"/>
    <n v="6000"/>
    <n v="6000"/>
    <n v="0"/>
    <m/>
    <e v="#VALUE!"/>
    <n v="0"/>
    <n v="79"/>
    <e v="#VALUE!"/>
    <s v="YES"/>
    <m/>
    <e v="#VALUE!"/>
    <e v="#VALUE!"/>
    <n v="3367"/>
    <x v="0"/>
    <s v="NA"/>
  </r>
  <r>
    <x v="3358"/>
    <s v="100 BIRR BACK"/>
    <n v="40039201"/>
    <s v="ORLOF 4"/>
    <s v="shamil"/>
    <x v="1"/>
    <n v="1123"/>
    <n v="5997"/>
    <n v="5997"/>
    <n v="3"/>
    <m/>
    <e v="#VALUE!"/>
    <n v="0"/>
    <n v="74"/>
    <e v="#VALUE!"/>
    <s v="YES"/>
    <m/>
    <e v="#VALUE!"/>
    <e v="#VALUE!"/>
    <n v="3368"/>
    <x v="0"/>
    <s v="NA"/>
  </r>
  <r>
    <x v="3359"/>
    <s v="100 BIRR BACK"/>
    <n v="40039201"/>
    <s v="ORLOF 4"/>
    <s v="shamil"/>
    <x v="1"/>
    <n v="1124"/>
    <n v="6000"/>
    <n v="6000"/>
    <n v="0"/>
    <m/>
    <e v="#VALUE!"/>
    <n v="0"/>
    <n v="86"/>
    <e v="#VALUE!"/>
    <s v="YES"/>
    <m/>
    <e v="#VALUE!"/>
    <e v="#VALUE!"/>
    <n v="3369"/>
    <x v="0"/>
    <s v="NA"/>
  </r>
  <r>
    <x v="3360"/>
    <s v="100 BIRR BACK"/>
    <n v="40039201"/>
    <s v="ORLOF 4"/>
    <s v="SAIFULLAJ"/>
    <x v="0"/>
    <n v="1125"/>
    <n v="6000"/>
    <n v="6000"/>
    <n v="0"/>
    <m/>
    <e v="#VALUE!"/>
    <n v="0"/>
    <n v="58"/>
    <e v="#VALUE!"/>
    <s v="YES"/>
    <m/>
    <e v="#VALUE!"/>
    <e v="#VALUE!"/>
    <n v="3370"/>
    <x v="0"/>
    <s v="NA"/>
  </r>
  <r>
    <x v="3361"/>
    <s v="100 BIRR BACK"/>
    <n v="40039201"/>
    <s v="ORLOF 4"/>
    <s v="SAIFULLAJ"/>
    <x v="0"/>
    <n v="1126"/>
    <n v="6000"/>
    <n v="6000"/>
    <n v="0"/>
    <m/>
    <e v="#VALUE!"/>
    <n v="0"/>
    <n v="60"/>
    <e v="#VALUE!"/>
    <s v="YES"/>
    <m/>
    <e v="#VALUE!"/>
    <e v="#VALUE!"/>
    <n v="3371"/>
    <x v="0"/>
    <s v="NA"/>
  </r>
  <r>
    <x v="3362"/>
    <s v="100 BIRR BACK"/>
    <n v="40039201"/>
    <s v="ORLOF 4"/>
    <s v="SAIFULLAJ"/>
    <x v="0"/>
    <n v="1127"/>
    <n v="6000"/>
    <n v="6000"/>
    <n v="0"/>
    <m/>
    <e v="#VALUE!"/>
    <n v="0"/>
    <n v="44"/>
    <e v="#VALUE!"/>
    <s v="YES"/>
    <m/>
    <e v="#VALUE!"/>
    <e v="#VALUE!"/>
    <n v="3372"/>
    <x v="0"/>
    <s v="NA"/>
  </r>
  <r>
    <x v="3363"/>
    <s v="100 BIRR BACK"/>
    <n v="40039201"/>
    <s v="ORLOF 4"/>
    <s v="SAIFULLAJ"/>
    <x v="0"/>
    <n v="1128"/>
    <n v="5999"/>
    <n v="5999"/>
    <n v="1"/>
    <m/>
    <e v="#VALUE!"/>
    <n v="0"/>
    <n v="58"/>
    <e v="#VALUE!"/>
    <s v="YES"/>
    <m/>
    <e v="#VALUE!"/>
    <e v="#VALUE!"/>
    <n v="3373"/>
    <x v="0"/>
    <s v="NA"/>
  </r>
  <r>
    <x v="3364"/>
    <s v="100 BIRR BACK"/>
    <n v="40039201"/>
    <s v="ORLOF 4"/>
    <s v="SAIFULLAJ"/>
    <x v="0"/>
    <n v="1129"/>
    <n v="6000"/>
    <n v="6000"/>
    <n v="0"/>
    <m/>
    <e v="#VALUE!"/>
    <n v="0"/>
    <n v="43"/>
    <e v="#VALUE!"/>
    <s v="YES"/>
    <m/>
    <e v="#VALUE!"/>
    <e v="#VALUE!"/>
    <n v="3374"/>
    <x v="0"/>
    <s v="NA"/>
  </r>
  <r>
    <x v="3365"/>
    <s v="100 BIRR BACK"/>
    <n v="40039201"/>
    <s v="ORLOF 4"/>
    <s v="SAIFULLAJ"/>
    <x v="0"/>
    <n v="1130"/>
    <n v="6000"/>
    <n v="6000"/>
    <n v="0"/>
    <m/>
    <e v="#VALUE!"/>
    <n v="0"/>
    <n v="63"/>
    <e v="#VALUE!"/>
    <s v="YES"/>
    <m/>
    <e v="#VALUE!"/>
    <e v="#VALUE!"/>
    <n v="3375"/>
    <x v="0"/>
    <s v="NA"/>
  </r>
  <r>
    <x v="3366"/>
    <s v="100 BIRR BACK"/>
    <n v="40039201"/>
    <s v="ORLOF 4"/>
    <s v="SAIFULLAJ"/>
    <x v="0"/>
    <n v="1131"/>
    <n v="6000"/>
    <n v="6000"/>
    <n v="0"/>
    <m/>
    <e v="#VALUE!"/>
    <n v="0"/>
    <n v="67"/>
    <e v="#VALUE!"/>
    <s v="YES"/>
    <m/>
    <e v="#VALUE!"/>
    <e v="#VALUE!"/>
    <n v="3376"/>
    <x v="0"/>
    <s v="NA"/>
  </r>
  <r>
    <x v="3367"/>
    <s v="100 BIRR BACK"/>
    <n v="40039201"/>
    <s v="ORLOF 4"/>
    <s v="SAIFULLAJ"/>
    <x v="0"/>
    <n v="1132"/>
    <n v="6000"/>
    <n v="6000"/>
    <n v="0"/>
    <m/>
    <e v="#VALUE!"/>
    <n v="0"/>
    <n v="38"/>
    <e v="#VALUE!"/>
    <s v="YES"/>
    <m/>
    <e v="#VALUE!"/>
    <e v="#VALUE!"/>
    <n v="3377"/>
    <x v="0"/>
    <s v="NA"/>
  </r>
  <r>
    <x v="3368"/>
    <s v="100 BIRR BACK"/>
    <n v="40039201"/>
    <s v="ORLOF 4"/>
    <s v="SAIFULLAJ"/>
    <x v="0"/>
    <n v="1133"/>
    <n v="5998"/>
    <n v="5998"/>
    <n v="2"/>
    <m/>
    <e v="#VALUE!"/>
    <n v="0"/>
    <n v="94"/>
    <e v="#VALUE!"/>
    <s v="YES"/>
    <m/>
    <e v="#VALUE!"/>
    <e v="#VALUE!"/>
    <n v="3378"/>
    <x v="0"/>
    <s v="NA"/>
  </r>
  <r>
    <x v="3369"/>
    <s v="100 BIRR BACK"/>
    <n v="40039201"/>
    <s v="ORLOF 4"/>
    <s v="SAIFULLAJ"/>
    <x v="0"/>
    <n v="1134"/>
    <n v="5998"/>
    <n v="5998"/>
    <n v="2"/>
    <m/>
    <e v="#VALUE!"/>
    <n v="0"/>
    <n v="144"/>
    <e v="#VALUE!"/>
    <s v="YES"/>
    <m/>
    <e v="#VALUE!"/>
    <e v="#VALUE!"/>
    <n v="3379"/>
    <x v="0"/>
    <s v="NA"/>
  </r>
  <r>
    <x v="3370"/>
    <s v="100 BIRR BACK"/>
    <n v="40039201"/>
    <s v="ORLOF 4"/>
    <s v="SAIFULLAJ"/>
    <x v="0"/>
    <n v="1135"/>
    <n v="6000"/>
    <n v="6000"/>
    <n v="0"/>
    <m/>
    <e v="#VALUE!"/>
    <n v="0"/>
    <n v="166"/>
    <e v="#VALUE!"/>
    <s v="YES"/>
    <m/>
    <e v="#VALUE!"/>
    <e v="#VALUE!"/>
    <n v="3380"/>
    <x v="0"/>
    <s v="NA"/>
  </r>
  <r>
    <x v="3371"/>
    <s v="100 BIRR BACK"/>
    <n v="40039201"/>
    <s v="ORLOF 4"/>
    <s v="SAIFULLAJ"/>
    <x v="0"/>
    <n v="1136"/>
    <n v="5997"/>
    <n v="5997"/>
    <n v="3"/>
    <m/>
    <e v="#VALUE!"/>
    <n v="0"/>
    <n v="100"/>
    <e v="#VALUE!"/>
    <s v="YES"/>
    <m/>
    <e v="#VALUE!"/>
    <e v="#VALUE!"/>
    <n v="3381"/>
    <x v="0"/>
    <s v="NA"/>
  </r>
  <r>
    <x v="3372"/>
    <s v="100 BIRR BACK"/>
    <n v="40039201"/>
    <s v="ORLOF 4"/>
    <s v="SAIFULLAJ"/>
    <x v="0"/>
    <n v="1137"/>
    <n v="5998"/>
    <n v="5998"/>
    <n v="2"/>
    <m/>
    <e v="#VALUE!"/>
    <n v="0"/>
    <n v="75"/>
    <e v="#VALUE!"/>
    <s v="YES"/>
    <m/>
    <e v="#VALUE!"/>
    <e v="#VALUE!"/>
    <n v="3382"/>
    <x v="0"/>
    <s v="NA"/>
  </r>
  <r>
    <x v="3373"/>
    <s v="100 BIRR BACK"/>
    <n v="40039201"/>
    <s v="ORLOF 4"/>
    <s v="AFFANDI"/>
    <x v="1"/>
    <n v="1138"/>
    <n v="6000"/>
    <n v="6000"/>
    <n v="0"/>
    <m/>
    <e v="#VALUE!"/>
    <n v="0"/>
    <n v="46"/>
    <e v="#VALUE!"/>
    <s v="YES"/>
    <m/>
    <e v="#VALUE!"/>
    <e v="#VALUE!"/>
    <n v="3383"/>
    <x v="0"/>
    <s v="NA"/>
  </r>
  <r>
    <x v="3374"/>
    <s v="100 BIRR BACK"/>
    <n v="40039201"/>
    <s v="ORLOF 4"/>
    <s v="AFFANDI"/>
    <x v="1"/>
    <n v="1139"/>
    <n v="5997"/>
    <n v="5997"/>
    <n v="3"/>
    <m/>
    <e v="#VALUE!"/>
    <n v="0"/>
    <n v="80"/>
    <e v="#VALUE!"/>
    <s v="YES"/>
    <m/>
    <e v="#VALUE!"/>
    <e v="#VALUE!"/>
    <n v="3384"/>
    <x v="0"/>
    <s v="NA"/>
  </r>
  <r>
    <x v="3375"/>
    <s v="100 BIRR BACK"/>
    <n v="40039201"/>
    <s v="ORLOF 4"/>
    <s v="AFFANDI"/>
    <x v="1"/>
    <n v="1140"/>
    <n v="6000"/>
    <n v="6000"/>
    <n v="0"/>
    <m/>
    <e v="#VALUE!"/>
    <n v="0"/>
    <n v="112"/>
    <e v="#VALUE!"/>
    <s v="YES"/>
    <m/>
    <e v="#VALUE!"/>
    <e v="#VALUE!"/>
    <n v="3385"/>
    <x v="0"/>
    <s v="NA"/>
  </r>
  <r>
    <x v="3376"/>
    <s v="100 BIRR BACK"/>
    <n v="40039201"/>
    <s v="ORLOF 4"/>
    <s v="AFFANDI"/>
    <x v="1"/>
    <n v="1141"/>
    <n v="5999"/>
    <n v="5999"/>
    <n v="1"/>
    <m/>
    <e v="#VALUE!"/>
    <n v="0"/>
    <n v="124"/>
    <e v="#VALUE!"/>
    <s v="YES"/>
    <m/>
    <e v="#VALUE!"/>
    <e v="#VALUE!"/>
    <n v="3386"/>
    <x v="0"/>
    <s v="NA"/>
  </r>
  <r>
    <x v="3377"/>
    <s v="100 BIRR BACK"/>
    <n v="40039201"/>
    <s v="ORLOF 4"/>
    <s v="AFFANDI"/>
    <x v="1"/>
    <n v="1142"/>
    <n v="5997"/>
    <n v="5997"/>
    <n v="3"/>
    <m/>
    <e v="#VALUE!"/>
    <n v="0"/>
    <n v="128"/>
    <e v="#VALUE!"/>
    <s v="YES"/>
    <m/>
    <e v="#VALUE!"/>
    <e v="#VALUE!"/>
    <n v="3387"/>
    <x v="0"/>
    <s v="NA"/>
  </r>
  <r>
    <x v="3378"/>
    <s v="100 BIRR BACK"/>
    <n v="40039201"/>
    <s v="ORLOF 4"/>
    <s v="AFFANDI"/>
    <x v="1"/>
    <n v="1143"/>
    <n v="6000"/>
    <n v="6000"/>
    <n v="0"/>
    <m/>
    <e v="#VALUE!"/>
    <n v="0"/>
    <n v="90"/>
    <e v="#VALUE!"/>
    <s v="YES"/>
    <m/>
    <e v="#VALUE!"/>
    <e v="#VALUE!"/>
    <n v="3388"/>
    <x v="0"/>
    <s v="NA"/>
  </r>
  <r>
    <x v="3379"/>
    <s v="100 BIRR BACK"/>
    <n v="40039201"/>
    <s v="ORLOF 4"/>
    <s v="AFFANDI"/>
    <x v="1"/>
    <n v="1144"/>
    <n v="5999"/>
    <n v="5999"/>
    <n v="1"/>
    <m/>
    <e v="#VALUE!"/>
    <n v="0"/>
    <n v="90"/>
    <e v="#VALUE!"/>
    <s v="YES"/>
    <m/>
    <e v="#VALUE!"/>
    <e v="#VALUE!"/>
    <n v="3389"/>
    <x v="0"/>
    <s v="NA"/>
  </r>
  <r>
    <x v="3380"/>
    <s v="100 BIRR BACK"/>
    <n v="40039201"/>
    <s v="ORLOF 4"/>
    <s v="AFFANDI"/>
    <x v="1"/>
    <n v="1145"/>
    <n v="5981"/>
    <n v="5981"/>
    <n v="19"/>
    <m/>
    <e v="#VALUE!"/>
    <n v="0"/>
    <n v="180"/>
    <e v="#VALUE!"/>
    <s v="YES"/>
    <m/>
    <e v="#VALUE!"/>
    <e v="#VALUE!"/>
    <n v="3390"/>
    <x v="0"/>
    <s v="NA"/>
  </r>
  <r>
    <x v="3381"/>
    <s v="100 BIRR BACK"/>
    <n v="40039201"/>
    <s v="ORLOF 4"/>
    <s v="AFFANDI"/>
    <x v="1"/>
    <n v="1146"/>
    <n v="5999"/>
    <n v="5999"/>
    <n v="1"/>
    <m/>
    <e v="#VALUE!"/>
    <n v="0"/>
    <n v="142"/>
    <e v="#VALUE!"/>
    <s v="YES"/>
    <m/>
    <e v="#VALUE!"/>
    <e v="#VALUE!"/>
    <n v="3391"/>
    <x v="0"/>
    <s v="NA"/>
  </r>
  <r>
    <x v="3382"/>
    <s v="100 BIRR BACK"/>
    <n v="40039201"/>
    <s v="ORLOF 4"/>
    <s v="AFFANDI"/>
    <x v="1"/>
    <n v="1147"/>
    <n v="5997"/>
    <n v="5997"/>
    <n v="3"/>
    <m/>
    <e v="#VALUE!"/>
    <n v="0"/>
    <n v="158"/>
    <e v="#VALUE!"/>
    <s v="YES"/>
    <m/>
    <e v="#VALUE!"/>
    <e v="#VALUE!"/>
    <n v="3392"/>
    <x v="0"/>
    <s v="NA"/>
  </r>
  <r>
    <x v="3383"/>
    <s v="100 BIRR BACK"/>
    <n v="40039201"/>
    <s v="ORLOF 4"/>
    <s v="AFFANDI"/>
    <x v="1"/>
    <n v="1148"/>
    <n v="5999"/>
    <n v="5999"/>
    <n v="1"/>
    <m/>
    <e v="#VALUE!"/>
    <n v="0"/>
    <n v="110"/>
    <e v="#VALUE!"/>
    <s v="YES"/>
    <m/>
    <e v="#VALUE!"/>
    <e v="#VALUE!"/>
    <n v="3393"/>
    <x v="0"/>
    <s v="NA"/>
  </r>
  <r>
    <x v="3384"/>
    <s v="100 BIRR BACK"/>
    <n v="40039201"/>
    <s v="ORLOF 4"/>
    <s v="AFFANDI"/>
    <x v="1"/>
    <n v="1149"/>
    <n v="5998"/>
    <n v="5998"/>
    <n v="2"/>
    <m/>
    <e v="#VALUE!"/>
    <n v="0"/>
    <n v="110"/>
    <e v="#VALUE!"/>
    <s v="YES"/>
    <m/>
    <e v="#VALUE!"/>
    <e v="#VALUE!"/>
    <n v="3394"/>
    <x v="0"/>
    <s v="NA"/>
  </r>
  <r>
    <x v="3385"/>
    <s v="100 BIRR BACK"/>
    <n v="40039201"/>
    <s v="ORLOF 4"/>
    <s v="AFFANDI"/>
    <x v="1"/>
    <n v="1150"/>
    <n v="6000"/>
    <n v="6000"/>
    <n v="0"/>
    <m/>
    <e v="#VALUE!"/>
    <n v="0"/>
    <n v="90"/>
    <e v="#VALUE!"/>
    <s v="YES"/>
    <m/>
    <e v="#VALUE!"/>
    <e v="#VALUE!"/>
    <n v="3395"/>
    <x v="0"/>
    <s v="NA"/>
  </r>
  <r>
    <x v="3386"/>
    <s v="100 BIRR BACK"/>
    <n v="40039201"/>
    <s v="ORLOF 4"/>
    <s v="AFFANDI"/>
    <x v="1"/>
    <n v="1151"/>
    <n v="5998"/>
    <n v="5998"/>
    <n v="2"/>
    <m/>
    <e v="#VALUE!"/>
    <n v="0"/>
    <n v="90"/>
    <e v="#VALUE!"/>
    <s v="YES"/>
    <m/>
    <e v="#VALUE!"/>
    <e v="#VALUE!"/>
    <n v="3396"/>
    <x v="0"/>
    <s v="NA"/>
  </r>
  <r>
    <x v="3387"/>
    <s v="100 BIRR BACK"/>
    <n v="40039201"/>
    <s v="ORLOF 4"/>
    <s v="Saifullah"/>
    <x v="0"/>
    <n v="1152"/>
    <n v="5998"/>
    <n v="5998"/>
    <n v="0"/>
    <m/>
    <e v="#VALUE!"/>
    <n v="0"/>
    <n v="75"/>
    <e v="#VALUE!"/>
    <s v="NO"/>
    <s v="counter not equal 6000"/>
    <e v="#VALUE!"/>
    <e v="#VALUE!"/>
    <n v="3397"/>
    <x v="0"/>
    <s v="NA"/>
  </r>
  <r>
    <x v="3388"/>
    <s v="100 BIRR BACK"/>
    <n v="40039201"/>
    <s v="ORLOF 4"/>
    <s v="Saifullah"/>
    <x v="0"/>
    <n v="1154"/>
    <n v="6000"/>
    <n v="6000"/>
    <n v="0"/>
    <n v="95"/>
    <e v="#VALUE!"/>
    <n v="0"/>
    <n v="255"/>
    <e v="#VALUE!"/>
    <s v="YES"/>
    <m/>
    <e v="#VALUE!"/>
    <e v="#VALUE!"/>
    <n v="3398"/>
    <x v="0"/>
    <s v="NA"/>
  </r>
  <r>
    <x v="3389"/>
    <s v="100 BIRR BACK"/>
    <n v="40039201"/>
    <s v="ORLOF 4"/>
    <s v="Saifullah"/>
    <x v="0"/>
    <n v="1155"/>
    <n v="5999"/>
    <n v="5999"/>
    <n v="1"/>
    <m/>
    <e v="#VALUE!"/>
    <n v="0"/>
    <n v="70"/>
    <e v="#VALUE!"/>
    <s v="YES"/>
    <m/>
    <e v="#VALUE!"/>
    <e v="#VALUE!"/>
    <n v="3399"/>
    <x v="0"/>
    <s v="NA"/>
  </r>
  <r>
    <x v="3390"/>
    <s v="100 BIRR BACK"/>
    <n v="40039201"/>
    <s v="ORLOF 4"/>
    <s v="Saifullah"/>
    <x v="0"/>
    <n v="1156"/>
    <n v="6000"/>
    <n v="6000"/>
    <n v="0"/>
    <m/>
    <e v="#VALUE!"/>
    <n v="0"/>
    <n v="66"/>
    <e v="#VALUE!"/>
    <s v="YES"/>
    <m/>
    <e v="#VALUE!"/>
    <e v="#VALUE!"/>
    <n v="3400"/>
    <x v="0"/>
    <s v="NA"/>
  </r>
  <r>
    <x v="3391"/>
    <s v="100 BIRR BACK"/>
    <n v="40039201"/>
    <s v="ORLOF 4"/>
    <s v="Saifullah"/>
    <x v="0"/>
    <n v="1157"/>
    <n v="6000"/>
    <n v="6000"/>
    <n v="0"/>
    <m/>
    <e v="#VALUE!"/>
    <n v="0"/>
    <n v="50"/>
    <e v="#VALUE!"/>
    <s v="YES"/>
    <m/>
    <e v="#VALUE!"/>
    <e v="#VALUE!"/>
    <n v="3401"/>
    <x v="0"/>
    <s v="NA"/>
  </r>
  <r>
    <x v="3392"/>
    <s v="100 BIRR BACK"/>
    <n v="40039201"/>
    <s v="ORLOF 4"/>
    <s v="Saifullah"/>
    <x v="0"/>
    <n v="1158"/>
    <n v="6000"/>
    <n v="6000"/>
    <n v="0"/>
    <m/>
    <e v="#VALUE!"/>
    <n v="0"/>
    <n v="66"/>
    <e v="#VALUE!"/>
    <s v="YES"/>
    <m/>
    <e v="#VALUE!"/>
    <e v="#VALUE!"/>
    <n v="3402"/>
    <x v="0"/>
    <s v="NA"/>
  </r>
  <r>
    <x v="3393"/>
    <s v="100 BIRR BACK"/>
    <n v="40039201"/>
    <s v="ORLOF 4"/>
    <s v="Saifullah"/>
    <x v="0"/>
    <n v="1159"/>
    <n v="6000"/>
    <n v="6000"/>
    <n v="0"/>
    <m/>
    <e v="#VALUE!"/>
    <n v="0"/>
    <n v="80"/>
    <e v="#VALUE!"/>
    <s v="YES"/>
    <m/>
    <e v="#VALUE!"/>
    <e v="#VALUE!"/>
    <n v="3403"/>
    <x v="0"/>
    <s v="NA"/>
  </r>
  <r>
    <x v="3394"/>
    <s v="100 BIRR BACK"/>
    <n v="40039201"/>
    <s v="ORLOF 4"/>
    <s v="Saifullah"/>
    <x v="0"/>
    <n v="1160"/>
    <n v="5997"/>
    <n v="5997"/>
    <n v="3"/>
    <m/>
    <e v="#VALUE!"/>
    <n v="0"/>
    <n v="118"/>
    <e v="#VALUE!"/>
    <s v="YES"/>
    <m/>
    <e v="#VALUE!"/>
    <e v="#VALUE!"/>
    <n v="3404"/>
    <x v="0"/>
    <s v="NA"/>
  </r>
  <r>
    <x v="3395"/>
    <s v="100 BIRR BACK"/>
    <n v="40039201"/>
    <s v="ORLOF 4"/>
    <s v="Saifullah"/>
    <x v="0"/>
    <n v="1161"/>
    <n v="5999"/>
    <n v="5999"/>
    <n v="1"/>
    <m/>
    <e v="#VALUE!"/>
    <n v="0"/>
    <n v="92"/>
    <e v="#VALUE!"/>
    <s v="YES"/>
    <m/>
    <e v="#VALUE!"/>
    <e v="#VALUE!"/>
    <n v="3405"/>
    <x v="0"/>
    <s v="NA"/>
  </r>
  <r>
    <x v="3396"/>
    <s v="100 BIRR BACK"/>
    <n v="40039201"/>
    <s v="ORLOF 4"/>
    <s v="Saifullah"/>
    <x v="0"/>
    <n v="1162"/>
    <n v="6000"/>
    <n v="6000"/>
    <n v="0"/>
    <m/>
    <e v="#VALUE!"/>
    <n v="0"/>
    <n v="97"/>
    <e v="#VALUE!"/>
    <s v="YES"/>
    <m/>
    <e v="#VALUE!"/>
    <e v="#VALUE!"/>
    <n v="3406"/>
    <x v="0"/>
    <s v="NA"/>
  </r>
  <r>
    <x v="3397"/>
    <s v="100 BIRR BACK"/>
    <n v="40039201"/>
    <s v="ORLOF 4"/>
    <s v="Saifullah"/>
    <x v="0"/>
    <n v="1163"/>
    <n v="6000"/>
    <n v="6000"/>
    <n v="0"/>
    <m/>
    <e v="#VALUE!"/>
    <n v="0"/>
    <n v="137"/>
    <e v="#VALUE!"/>
    <s v="YES"/>
    <m/>
    <e v="#VALUE!"/>
    <e v="#VALUE!"/>
    <n v="3407"/>
    <x v="0"/>
    <s v="NA"/>
  </r>
  <r>
    <x v="3398"/>
    <s v="100 BIRR BACK"/>
    <n v="40039201"/>
    <s v="ORLOF 4"/>
    <s v="Saifullah"/>
    <x v="0"/>
    <n v="1164"/>
    <n v="6000"/>
    <n v="6000"/>
    <n v="0"/>
    <m/>
    <e v="#VALUE!"/>
    <n v="0"/>
    <n v="114"/>
    <e v="#VALUE!"/>
    <s v="YES"/>
    <m/>
    <e v="#VALUE!"/>
    <e v="#VALUE!"/>
    <n v="3408"/>
    <x v="0"/>
    <s v="NA"/>
  </r>
  <r>
    <x v="3399"/>
    <s v="100 BIRR BACK"/>
    <n v="40039201"/>
    <s v="ORLOF 4"/>
    <s v="Saifullah"/>
    <x v="0"/>
    <n v="1165"/>
    <n v="5998"/>
    <n v="5998"/>
    <n v="2"/>
    <m/>
    <e v="#VALUE!"/>
    <n v="0"/>
    <n v="184"/>
    <e v="#VALUE!"/>
    <s v="YES"/>
    <m/>
    <e v="#VALUE!"/>
    <e v="#VALUE!"/>
    <n v="3409"/>
    <x v="0"/>
    <s v="NA"/>
  </r>
  <r>
    <x v="3400"/>
    <s v="100 BIRR BACK"/>
    <n v="40039201"/>
    <s v="ORLOF 4"/>
    <s v="Firdaus"/>
    <x v="1"/>
    <n v="1166"/>
    <n v="5999"/>
    <n v="5999"/>
    <n v="1"/>
    <n v="0"/>
    <e v="#VALUE!"/>
    <n v="0"/>
    <n v="80"/>
    <e v="#VALUE!"/>
    <s v="YES"/>
    <m/>
    <e v="#VALUE!"/>
    <e v="#VALUE!"/>
    <n v="3410"/>
    <x v="0"/>
    <s v="NA"/>
  </r>
  <r>
    <x v="3401"/>
    <s v="100 BIRR BACK"/>
    <n v="40039201"/>
    <s v="ORLOF 4"/>
    <s v="Firdaus"/>
    <x v="1"/>
    <n v="1167"/>
    <n v="6000"/>
    <n v="6000"/>
    <n v="0"/>
    <n v="0"/>
    <e v="#VALUE!"/>
    <n v="0"/>
    <n v="144"/>
    <e v="#VALUE!"/>
    <s v="YES"/>
    <m/>
    <e v="#VALUE!"/>
    <e v="#VALUE!"/>
    <n v="3411"/>
    <x v="0"/>
    <s v="NA"/>
  </r>
  <r>
    <x v="3402"/>
    <s v="100 BIRR BACK"/>
    <n v="40039201"/>
    <s v="ORLOF 4"/>
    <s v="Firdaus"/>
    <x v="1"/>
    <n v="1168"/>
    <n v="5998"/>
    <n v="5998"/>
    <n v="2"/>
    <n v="9"/>
    <e v="#VALUE!"/>
    <n v="0"/>
    <n v="143"/>
    <e v="#VALUE!"/>
    <s v="YES"/>
    <m/>
    <e v="#VALUE!"/>
    <e v="#VALUE!"/>
    <n v="3412"/>
    <x v="0"/>
    <s v="NA"/>
  </r>
  <r>
    <x v="3403"/>
    <s v="100 BIRR BACK"/>
    <n v="40039201"/>
    <s v="ORLOF 4"/>
    <s v="Firdaus"/>
    <x v="1"/>
    <n v="1169"/>
    <n v="6000"/>
    <n v="6000"/>
    <n v="0"/>
    <n v="0"/>
    <e v="#VALUE!"/>
    <n v="0"/>
    <n v="57"/>
    <e v="#VALUE!"/>
    <s v="YES"/>
    <m/>
    <e v="#VALUE!"/>
    <e v="#VALUE!"/>
    <n v="3413"/>
    <x v="0"/>
    <s v="NA"/>
  </r>
  <r>
    <x v="3404"/>
    <s v="100 BIRR BACK"/>
    <n v="40039201"/>
    <s v="ORLOF 4"/>
    <s v="Firdaus"/>
    <x v="1"/>
    <n v="1170"/>
    <n v="6000"/>
    <n v="6000"/>
    <n v="0"/>
    <n v="0"/>
    <e v="#VALUE!"/>
    <n v="0"/>
    <n v="91"/>
    <e v="#VALUE!"/>
    <s v="YES"/>
    <m/>
    <e v="#VALUE!"/>
    <e v="#VALUE!"/>
    <n v="3414"/>
    <x v="0"/>
    <s v="NA"/>
  </r>
  <r>
    <x v="3405"/>
    <s v="100 BIRR BACK"/>
    <n v="40039201"/>
    <s v="ORLOF 4"/>
    <s v="Firdaus"/>
    <x v="1"/>
    <n v="1171"/>
    <n v="5997"/>
    <n v="5997"/>
    <n v="3"/>
    <n v="0"/>
    <e v="#VALUE!"/>
    <n v="0"/>
    <n v="31"/>
    <e v="#VALUE!"/>
    <s v="YES"/>
    <m/>
    <e v="#VALUE!"/>
    <e v="#VALUE!"/>
    <n v="3415"/>
    <x v="0"/>
    <s v="NA"/>
  </r>
  <r>
    <x v="3406"/>
    <s v="100 BIRR BACK"/>
    <n v="40039201"/>
    <s v="ORLOF 4"/>
    <s v="Firdaus"/>
    <x v="1"/>
    <n v="1172"/>
    <n v="5997"/>
    <n v="5997"/>
    <n v="3"/>
    <n v="0"/>
    <e v="#VALUE!"/>
    <n v="0"/>
    <n v="67"/>
    <e v="#VALUE!"/>
    <s v="YES"/>
    <m/>
    <e v="#VALUE!"/>
    <e v="#VALUE!"/>
    <n v="3416"/>
    <x v="0"/>
    <s v="NA"/>
  </r>
  <r>
    <x v="3407"/>
    <s v="100 BIRR BACK"/>
    <n v="40039201"/>
    <s v="ORLOF 4"/>
    <s v="Firdaus"/>
    <x v="1"/>
    <n v="1173"/>
    <n v="5998"/>
    <n v="5998"/>
    <n v="2"/>
    <n v="0"/>
    <e v="#VALUE!"/>
    <n v="0"/>
    <n v="61"/>
    <e v="#VALUE!"/>
    <s v="YES"/>
    <m/>
    <e v="#VALUE!"/>
    <e v="#VALUE!"/>
    <n v="3417"/>
    <x v="0"/>
    <s v="NA"/>
  </r>
  <r>
    <x v="3408"/>
    <s v="100 BIRR BACK"/>
    <n v="40039201"/>
    <s v="ORLOF 4"/>
    <s v="Firdaus"/>
    <x v="1"/>
    <n v="1174"/>
    <n v="6000"/>
    <n v="6000"/>
    <n v="0"/>
    <n v="0"/>
    <e v="#VALUE!"/>
    <n v="0"/>
    <n v="116"/>
    <e v="#VALUE!"/>
    <s v="YES"/>
    <m/>
    <e v="#VALUE!"/>
    <e v="#VALUE!"/>
    <n v="3418"/>
    <x v="0"/>
    <s v="NA"/>
  </r>
  <r>
    <x v="3409"/>
    <s v="100 BIRR BACK"/>
    <n v="40039201"/>
    <s v="ORLOF 4"/>
    <s v="Firdaus"/>
    <x v="1"/>
    <n v="1175"/>
    <n v="5995"/>
    <n v="5995"/>
    <n v="5"/>
    <n v="0"/>
    <e v="#VALUE!"/>
    <n v="0"/>
    <n v="139"/>
    <e v="#VALUE!"/>
    <s v="YES"/>
    <m/>
    <e v="#VALUE!"/>
    <e v="#VALUE!"/>
    <n v="3419"/>
    <x v="0"/>
    <s v="NA"/>
  </r>
  <r>
    <x v="3410"/>
    <s v="100 BIRR BACK"/>
    <n v="40039201"/>
    <s v="ORLOF 4"/>
    <s v="Firdaus"/>
    <x v="1"/>
    <n v="1176"/>
    <n v="5967"/>
    <n v="5967"/>
    <n v="33"/>
    <n v="0"/>
    <e v="#VALUE!"/>
    <n v="0"/>
    <n v="65"/>
    <e v="#VALUE!"/>
    <s v="YES"/>
    <m/>
    <e v="#VALUE!"/>
    <e v="#VALUE!"/>
    <n v="3420"/>
    <x v="0"/>
    <s v="NA"/>
  </r>
  <r>
    <x v="3411"/>
    <s v="100 BIRR BACK"/>
    <n v="40039201"/>
    <s v="ORLOF 4"/>
    <s v="Firdaus"/>
    <x v="1"/>
    <n v="1177"/>
    <n v="6000"/>
    <n v="6000"/>
    <n v="0"/>
    <n v="0"/>
    <e v="#VALUE!"/>
    <n v="0"/>
    <n v="166"/>
    <e v="#VALUE!"/>
    <s v="YES"/>
    <m/>
    <e v="#VALUE!"/>
    <e v="#VALUE!"/>
    <n v="3421"/>
    <x v="0"/>
    <s v="NA"/>
  </r>
  <r>
    <x v="3412"/>
    <s v="100 BIRR BACK"/>
    <n v="40039201"/>
    <s v="ORLOF 4"/>
    <s v="Firdaus"/>
    <x v="1"/>
    <n v="1178"/>
    <n v="6000"/>
    <n v="6000"/>
    <n v="0"/>
    <n v="0"/>
    <e v="#VALUE!"/>
    <n v="0"/>
    <n v="87"/>
    <e v="#VALUE!"/>
    <s v="YES"/>
    <m/>
    <e v="#VALUE!"/>
    <e v="#VALUE!"/>
    <n v="3422"/>
    <x v="0"/>
    <s v="NA"/>
  </r>
  <r>
    <x v="3413"/>
    <s v="100 BIRR BACK"/>
    <n v="40039201"/>
    <s v="ORLOF 4"/>
    <s v="Firdaus"/>
    <x v="1"/>
    <n v="1181"/>
    <n v="6000"/>
    <n v="6000"/>
    <n v="0"/>
    <n v="0"/>
    <e v="#VALUE!"/>
    <n v="0"/>
    <n v="84"/>
    <e v="#VALUE!"/>
    <s v="YES"/>
    <m/>
    <e v="#VALUE!"/>
    <e v="#VALUE!"/>
    <n v="3423"/>
    <x v="0"/>
    <s v="NA"/>
  </r>
  <r>
    <x v="3414"/>
    <s v="100 BIRR BACK"/>
    <n v="40039201"/>
    <s v="ORLOF 4"/>
    <s v="Firdaus"/>
    <x v="1"/>
    <n v="1182"/>
    <n v="5996"/>
    <n v="5996"/>
    <n v="4"/>
    <n v="0"/>
    <e v="#VALUE!"/>
    <n v="0"/>
    <n v="169"/>
    <e v="#VALUE!"/>
    <s v="YES"/>
    <m/>
    <e v="#VALUE!"/>
    <e v="#VALUE!"/>
    <n v="3424"/>
    <x v="0"/>
    <s v="NA"/>
  </r>
  <r>
    <x v="3415"/>
    <s v="100 BIRR BACK"/>
    <n v="40039201"/>
    <s v="ORLOF 4"/>
    <s v="Saifullah"/>
    <x v="0"/>
    <n v="1183"/>
    <n v="5996"/>
    <n v="5996"/>
    <n v="4"/>
    <m/>
    <e v="#VALUE!"/>
    <n v="0"/>
    <n v="82"/>
    <e v="#VALUE!"/>
    <s v="YES"/>
    <m/>
    <e v="#VALUE!"/>
    <e v="#VALUE!"/>
    <n v="3425"/>
    <x v="0"/>
    <s v="NA"/>
  </r>
  <r>
    <x v="3416"/>
    <s v="100 BIRR BACK"/>
    <n v="40039201"/>
    <s v="ORLOF 4"/>
    <s v="Saifullah"/>
    <x v="0"/>
    <n v="1184"/>
    <n v="5998"/>
    <n v="5998"/>
    <n v="2"/>
    <m/>
    <e v="#VALUE!"/>
    <n v="0"/>
    <n v="158"/>
    <e v="#VALUE!"/>
    <s v="YES"/>
    <m/>
    <e v="#VALUE!"/>
    <e v="#VALUE!"/>
    <n v="3426"/>
    <x v="0"/>
    <s v="NA"/>
  </r>
  <r>
    <x v="3417"/>
    <s v="100 BIRR BACK"/>
    <n v="40039201"/>
    <s v="ORLOF 4"/>
    <s v="Saifullah"/>
    <x v="0"/>
    <n v="1185"/>
    <n v="5999"/>
    <n v="5999"/>
    <n v="1"/>
    <n v="5"/>
    <e v="#VALUE!"/>
    <n v="0"/>
    <n v="54"/>
    <e v="#VALUE!"/>
    <s v="YES"/>
    <m/>
    <e v="#VALUE!"/>
    <e v="#VALUE!"/>
    <n v="3427"/>
    <x v="0"/>
    <s v="NA"/>
  </r>
  <r>
    <x v="3418"/>
    <s v="100 BIRR BACK"/>
    <n v="40039201"/>
    <s v="ORLOF 4"/>
    <s v="Saifullah"/>
    <x v="0"/>
    <n v="1186"/>
    <n v="6000"/>
    <n v="6000"/>
    <n v="0"/>
    <m/>
    <e v="#VALUE!"/>
    <n v="0"/>
    <n v="78"/>
    <e v="#VALUE!"/>
    <s v="YES"/>
    <m/>
    <e v="#VALUE!"/>
    <e v="#VALUE!"/>
    <n v="3428"/>
    <x v="0"/>
    <s v="NA"/>
  </r>
  <r>
    <x v="3419"/>
    <s v="100 BIRR BACK"/>
    <n v="40039201"/>
    <s v="ORLOF 4"/>
    <s v="Saifullah"/>
    <x v="0"/>
    <n v="1187"/>
    <n v="5999"/>
    <n v="5999"/>
    <n v="1"/>
    <m/>
    <e v="#VALUE!"/>
    <n v="0"/>
    <n v="87"/>
    <e v="#VALUE!"/>
    <s v="YES"/>
    <m/>
    <e v="#VALUE!"/>
    <e v="#VALUE!"/>
    <n v="3429"/>
    <x v="0"/>
    <s v="NA"/>
  </r>
  <r>
    <x v="3420"/>
    <s v="100 BIRR BACK"/>
    <n v="40039201"/>
    <s v="ORLOF 4"/>
    <s v="Saifullah"/>
    <x v="0"/>
    <n v="1188"/>
    <n v="5994"/>
    <n v="5994"/>
    <n v="6"/>
    <m/>
    <e v="#VALUE!"/>
    <n v="0"/>
    <n v="75"/>
    <e v="#VALUE!"/>
    <s v="YES"/>
    <m/>
    <e v="#VALUE!"/>
    <e v="#VALUE!"/>
    <n v="3430"/>
    <x v="0"/>
    <s v="NA"/>
  </r>
  <r>
    <x v="3421"/>
    <s v="100 BIRR BACK"/>
    <n v="40039201"/>
    <s v="ORLOF 4"/>
    <s v="Saifullah"/>
    <x v="0"/>
    <n v="1189"/>
    <n v="5998"/>
    <n v="5998"/>
    <n v="2"/>
    <m/>
    <e v="#VALUE!"/>
    <n v="0"/>
    <n v="81"/>
    <e v="#VALUE!"/>
    <s v="YES"/>
    <m/>
    <e v="#VALUE!"/>
    <e v="#VALUE!"/>
    <n v="3431"/>
    <x v="0"/>
    <s v="NA"/>
  </r>
  <r>
    <x v="3422"/>
    <s v="100 BIRR BACK"/>
    <n v="40039201"/>
    <s v="ORLOF 4"/>
    <s v="Saifullah"/>
    <x v="0"/>
    <n v="1192"/>
    <n v="5999"/>
    <n v="5999"/>
    <n v="1"/>
    <m/>
    <e v="#VALUE!"/>
    <n v="0"/>
    <n v="-35"/>
    <e v="#VALUE!"/>
    <s v="YES"/>
    <m/>
    <e v="#VALUE!"/>
    <e v="#VALUE!"/>
    <n v="3432"/>
    <x v="0"/>
    <s v="NA"/>
  </r>
  <r>
    <x v="3423"/>
    <s v="100 BIRR BACK"/>
    <n v="40039201"/>
    <s v="ORLOF 4"/>
    <s v="Saifullah"/>
    <x v="0"/>
    <n v="1193"/>
    <n v="5998"/>
    <n v="5998"/>
    <n v="2"/>
    <m/>
    <e v="#VALUE!"/>
    <n v="0"/>
    <n v="198"/>
    <e v="#VALUE!"/>
    <s v="YES"/>
    <m/>
    <e v="#VALUE!"/>
    <e v="#VALUE!"/>
    <n v="3433"/>
    <x v="0"/>
    <s v="NA"/>
  </r>
  <r>
    <x v="3424"/>
    <s v="100 BIRR BACK"/>
    <n v="40039201"/>
    <s v="ORLOF 4"/>
    <s v="Saifullah"/>
    <x v="0"/>
    <n v="1194"/>
    <n v="5998"/>
    <n v="5998"/>
    <n v="2"/>
    <n v="17"/>
    <e v="#VALUE!"/>
    <n v="0"/>
    <n v="81"/>
    <e v="#VALUE!"/>
    <s v="YES"/>
    <m/>
    <e v="#VALUE!"/>
    <e v="#VALUE!"/>
    <n v="3434"/>
    <x v="0"/>
    <s v="NA"/>
  </r>
  <r>
    <x v="3425"/>
    <s v="100 BIRR BACK"/>
    <n v="40039201"/>
    <s v="ORLOF 4"/>
    <s v="Saifullah"/>
    <x v="0"/>
    <n v="1195"/>
    <n v="6000"/>
    <n v="6000"/>
    <n v="0"/>
    <m/>
    <e v="#VALUE!"/>
    <n v="0"/>
    <n v="69"/>
    <e v="#VALUE!"/>
    <s v="YES"/>
    <m/>
    <e v="#VALUE!"/>
    <e v="#VALUE!"/>
    <n v="3435"/>
    <x v="0"/>
    <s v="NA"/>
  </r>
  <r>
    <x v="3426"/>
    <s v="100 BIRR BACK"/>
    <n v="40039201"/>
    <s v="ORLOF 4"/>
    <s v="Saifullah"/>
    <x v="0"/>
    <n v="1196"/>
    <n v="6000"/>
    <n v="6000"/>
    <n v="0"/>
    <m/>
    <e v="#VALUE!"/>
    <n v="0"/>
    <n v="53"/>
    <e v="#VALUE!"/>
    <s v="YES"/>
    <m/>
    <e v="#VALUE!"/>
    <e v="#VALUE!"/>
    <n v="3436"/>
    <x v="0"/>
    <s v="NA"/>
  </r>
  <r>
    <x v="3427"/>
    <s v="100 BIRR BACK"/>
    <n v="40039201"/>
    <s v="ORLOF 4"/>
    <s v="Saifullah"/>
    <x v="0"/>
    <n v="1197"/>
    <n v="5987"/>
    <n v="5987"/>
    <n v="13"/>
    <m/>
    <e v="#VALUE!"/>
    <n v="0"/>
    <n v="208"/>
    <e v="#VALUE!"/>
    <s v="YES"/>
    <m/>
    <e v="#VALUE!"/>
    <e v="#VALUE!"/>
    <n v="3437"/>
    <x v="0"/>
    <s v="NA"/>
  </r>
  <r>
    <x v="3428"/>
    <s v="100 BIRR BACK"/>
    <n v="40039201"/>
    <s v="ORLOF 4"/>
    <s v="Setia"/>
    <x v="1"/>
    <n v="1198"/>
    <n v="6000"/>
    <n v="6000"/>
    <n v="0"/>
    <n v="0"/>
    <e v="#VALUE!"/>
    <n v="0"/>
    <n v="90"/>
    <e v="#VALUE!"/>
    <s v="YES"/>
    <m/>
    <e v="#VALUE!"/>
    <e v="#VALUE!"/>
    <n v="3438"/>
    <x v="0"/>
    <s v="NA"/>
  </r>
  <r>
    <x v="3429"/>
    <s v="100 BIRR BACK"/>
    <n v="40039201"/>
    <s v="ORLOF 4"/>
    <s v="Setia"/>
    <x v="1"/>
    <n v="1199"/>
    <n v="6000"/>
    <n v="6000"/>
    <n v="0"/>
    <n v="3"/>
    <e v="#VALUE!"/>
    <n v="0"/>
    <n v="85"/>
    <e v="#VALUE!"/>
    <s v="YES"/>
    <m/>
    <e v="#VALUE!"/>
    <e v="#VALUE!"/>
    <n v="3439"/>
    <x v="0"/>
    <s v="NA"/>
  </r>
  <r>
    <x v="3430"/>
    <s v="100 BIRR BACK"/>
    <n v="40039201"/>
    <s v="ORLOF 4"/>
    <s v="Setia"/>
    <x v="1"/>
    <n v="1210"/>
    <n v="5913"/>
    <n v="5913"/>
    <n v="87"/>
    <n v="0"/>
    <e v="#VALUE!"/>
    <n v="0"/>
    <n v="36"/>
    <e v="#VALUE!"/>
    <s v="YES"/>
    <m/>
    <e v="#VALUE!"/>
    <e v="#VALUE!"/>
    <n v="3440"/>
    <x v="0"/>
    <s v="NA"/>
  </r>
  <r>
    <x v="3431"/>
    <s v="100 BIRR BACK"/>
    <n v="40039201"/>
    <s v="ORLOF 4"/>
    <s v="Setia"/>
    <x v="1"/>
    <n v="1211"/>
    <n v="6000"/>
    <n v="6000"/>
    <n v="0"/>
    <n v="0"/>
    <e v="#VALUE!"/>
    <n v="0"/>
    <n v="72"/>
    <e v="#VALUE!"/>
    <s v="YES"/>
    <m/>
    <e v="#VALUE!"/>
    <e v="#VALUE!"/>
    <n v="3441"/>
    <x v="0"/>
    <s v="NA"/>
  </r>
  <r>
    <x v="3432"/>
    <s v="100 BIRR BACK"/>
    <n v="40039201"/>
    <s v="ORLOF 4"/>
    <s v="Setia"/>
    <x v="1"/>
    <n v="1212"/>
    <n v="5998"/>
    <n v="5998"/>
    <n v="2"/>
    <n v="2"/>
    <e v="#VALUE!"/>
    <n v="0"/>
    <n v="132"/>
    <e v="#VALUE!"/>
    <s v="YES"/>
    <m/>
    <e v="#VALUE!"/>
    <e v="#VALUE!"/>
    <n v="3442"/>
    <x v="0"/>
    <s v="NA"/>
  </r>
  <r>
    <x v="3433"/>
    <s v="100 BIRR BACK"/>
    <n v="40039201"/>
    <s v="ORLOF 4"/>
    <s v="Setia"/>
    <x v="1"/>
    <n v="1200"/>
    <n v="6000"/>
    <n v="6000"/>
    <n v="0"/>
    <n v="0"/>
    <e v="#VALUE!"/>
    <n v="0"/>
    <n v="86"/>
    <e v="#VALUE!"/>
    <s v="YES"/>
    <m/>
    <e v="#VALUE!"/>
    <e v="#VALUE!"/>
    <n v="3443"/>
    <x v="0"/>
    <s v="NA"/>
  </r>
  <r>
    <x v="3434"/>
    <s v="100 BIRR BACK"/>
    <n v="40039201"/>
    <s v="ORLOF 4"/>
    <s v="Setia"/>
    <x v="1"/>
    <n v="1201"/>
    <n v="6000"/>
    <n v="6000"/>
    <n v="0"/>
    <n v="0"/>
    <e v="#VALUE!"/>
    <n v="0"/>
    <n v="74"/>
    <e v="#VALUE!"/>
    <s v="YES"/>
    <m/>
    <e v="#VALUE!"/>
    <e v="#VALUE!"/>
    <n v="3444"/>
    <x v="0"/>
    <s v="NA"/>
  </r>
  <r>
    <x v="3435"/>
    <s v="100 BIRR BACK"/>
    <n v="40039201"/>
    <s v="ORLOF 4"/>
    <s v="Setia"/>
    <x v="1"/>
    <n v="1213"/>
    <n v="5997"/>
    <n v="0"/>
    <n v="3"/>
    <n v="0"/>
    <e v="#VALUE!"/>
    <n v="0"/>
    <n v="35"/>
    <e v="#VALUE!"/>
    <s v="YES"/>
    <m/>
    <e v="#VALUE!"/>
    <e v="#VALUE!"/>
    <n v="3445"/>
    <x v="0"/>
    <s v="NA"/>
  </r>
  <r>
    <x v="3436"/>
    <s v="100 BIRR BACK"/>
    <n v="40039201"/>
    <s v="ORLOF 4"/>
    <s v="Setia"/>
    <x v="1"/>
    <n v="1214"/>
    <n v="5995"/>
    <n v="5995"/>
    <n v="5"/>
    <n v="0"/>
    <e v="#VALUE!"/>
    <n v="0"/>
    <n v="76"/>
    <e v="#VALUE!"/>
    <s v="YES"/>
    <m/>
    <e v="#VALUE!"/>
    <e v="#VALUE!"/>
    <n v="3446"/>
    <x v="0"/>
    <s v="NA"/>
  </r>
  <r>
    <x v="3437"/>
    <s v="100 BIRR BACK"/>
    <n v="40039201"/>
    <s v="ORLOF 4"/>
    <s v="Setia"/>
    <x v="1"/>
    <n v="1215"/>
    <n v="6000"/>
    <n v="6000"/>
    <n v="0"/>
    <n v="0"/>
    <e v="#VALUE!"/>
    <n v="0"/>
    <n v="60"/>
    <e v="#VALUE!"/>
    <s v="YES"/>
    <m/>
    <e v="#VALUE!"/>
    <e v="#VALUE!"/>
    <n v="3447"/>
    <x v="0"/>
    <s v="NA"/>
  </r>
  <r>
    <x v="3438"/>
    <s v="100 BIRR BACK"/>
    <n v="40039201"/>
    <s v="ORLOF 4"/>
    <s v="Setia"/>
    <x v="1"/>
    <n v="1216"/>
    <n v="5999"/>
    <n v="5999"/>
    <n v="1"/>
    <n v="0"/>
    <e v="#VALUE!"/>
    <n v="0"/>
    <n v="76"/>
    <e v="#VALUE!"/>
    <s v="YES"/>
    <m/>
    <e v="#VALUE!"/>
    <e v="#VALUE!"/>
    <n v="3448"/>
    <x v="0"/>
    <s v="NA"/>
  </r>
  <r>
    <x v="3439"/>
    <s v="100 BIRR BACK"/>
    <n v="40039201"/>
    <s v="ORLOF 4"/>
    <s v="Setia"/>
    <x v="1"/>
    <n v="1217"/>
    <n v="5999"/>
    <n v="5999"/>
    <n v="1"/>
    <n v="0"/>
    <e v="#VALUE!"/>
    <n v="0"/>
    <n v="45"/>
    <e v="#VALUE!"/>
    <s v="YES"/>
    <m/>
    <e v="#VALUE!"/>
    <e v="#VALUE!"/>
    <n v="3449"/>
    <x v="0"/>
    <s v="NA"/>
  </r>
  <r>
    <x v="3440"/>
    <s v="100 BIRR BACK"/>
    <n v="40039201"/>
    <s v="ORLOF 4"/>
    <s v="Setia"/>
    <x v="1"/>
    <n v="1218"/>
    <n v="6000"/>
    <n v="6000"/>
    <n v="0"/>
    <n v="0"/>
    <e v="#VALUE!"/>
    <n v="0"/>
    <n v="46"/>
    <e v="#VALUE!"/>
    <s v="YES"/>
    <m/>
    <e v="#VALUE!"/>
    <e v="#VALUE!"/>
    <n v="3450"/>
    <x v="0"/>
    <s v="NA"/>
  </r>
  <r>
    <x v="3441"/>
    <s v="100 BIRR BACK"/>
    <n v="40039201"/>
    <s v="ORLOF 4"/>
    <s v="Setia"/>
    <x v="1"/>
    <n v="1179"/>
    <n v="5998"/>
    <n v="5998"/>
    <n v="2"/>
    <n v="0"/>
    <e v="#VALUE!"/>
    <n v="0"/>
    <n v="67"/>
    <e v="#VALUE!"/>
    <s v="YES"/>
    <m/>
    <e v="#VALUE!"/>
    <e v="#VALUE!"/>
    <n v="3451"/>
    <x v="0"/>
    <s v="NA"/>
  </r>
  <r>
    <x v="3442"/>
    <s v="100 BIRR BACK"/>
    <n v="40039201"/>
    <s v="ORLOF 4"/>
    <s v="Saifullah"/>
    <x v="0"/>
    <n v="1180"/>
    <n v="5996"/>
    <n v="5996"/>
    <n v="4"/>
    <m/>
    <e v="#VALUE!"/>
    <n v="0"/>
    <n v="91"/>
    <e v="#VALUE!"/>
    <s v="YES"/>
    <m/>
    <e v="#VALUE!"/>
    <e v="#VALUE!"/>
    <n v="3452"/>
    <x v="0"/>
    <s v="NA"/>
  </r>
  <r>
    <x v="3443"/>
    <s v="100 BIRR BACK"/>
    <n v="40039201"/>
    <s v="ORLOF 4"/>
    <s v="Saifullah"/>
    <x v="0"/>
    <n v="1221"/>
    <n v="6000"/>
    <n v="6000"/>
    <n v="0"/>
    <m/>
    <e v="#VALUE!"/>
    <n v="0"/>
    <n v="119"/>
    <e v="#VALUE!"/>
    <s v="YES"/>
    <m/>
    <e v="#VALUE!"/>
    <e v="#VALUE!"/>
    <n v="3453"/>
    <x v="0"/>
    <s v="NA"/>
  </r>
  <r>
    <x v="3444"/>
    <s v="100 BIRR BACK"/>
    <n v="40039201"/>
    <s v="ORLOF 4"/>
    <s v="Saifullah"/>
    <x v="0"/>
    <n v="1222"/>
    <n v="5976"/>
    <n v="5976"/>
    <n v="24"/>
    <m/>
    <e v="#VALUE!"/>
    <n v="0"/>
    <n v="235"/>
    <e v="#VALUE!"/>
    <s v="YES"/>
    <m/>
    <e v="#VALUE!"/>
    <e v="#VALUE!"/>
    <n v="3454"/>
    <x v="0"/>
    <s v="NA"/>
  </r>
  <r>
    <x v="3445"/>
    <s v="100 BIRR BACK"/>
    <n v="40039201"/>
    <s v="ORLOF 4"/>
    <s v="Saifullah"/>
    <x v="0"/>
    <n v="1225"/>
    <n v="6000"/>
    <n v="6000"/>
    <n v="0"/>
    <m/>
    <e v="#VALUE!"/>
    <n v="0"/>
    <n v="139"/>
    <e v="#VALUE!"/>
    <s v="YES"/>
    <m/>
    <e v="#VALUE!"/>
    <e v="#VALUE!"/>
    <n v="3455"/>
    <x v="0"/>
    <s v="NA"/>
  </r>
  <r>
    <x v="3446"/>
    <s v="100 BIRR BACK"/>
    <n v="40039201"/>
    <s v="ORLOF 4"/>
    <s v="Firdaus"/>
    <x v="1"/>
    <n v="1190"/>
    <n v="5996"/>
    <n v="5996"/>
    <n v="4"/>
    <n v="0"/>
    <e v="#VALUE!"/>
    <n v="0"/>
    <n v="148"/>
    <e v="#VALUE!"/>
    <s v="YES"/>
    <m/>
    <e v="#VALUE!"/>
    <e v="#VALUE!"/>
    <n v="3456"/>
    <x v="0"/>
    <s v="NA"/>
  </r>
  <r>
    <x v="3447"/>
    <s v="100 BIRR BACK"/>
    <n v="40039201"/>
    <s v="ORLOF 4"/>
    <s v="Firdaus"/>
    <x v="1"/>
    <n v="1191"/>
    <n v="5997"/>
    <n v="5997"/>
    <n v="3"/>
    <n v="0"/>
    <e v="#VALUE!"/>
    <n v="0"/>
    <n v="102"/>
    <e v="#VALUE!"/>
    <s v="YES"/>
    <m/>
    <e v="#VALUE!"/>
    <e v="#VALUE!"/>
    <n v="3457"/>
    <x v="0"/>
    <s v="NA"/>
  </r>
  <r>
    <x v="3448"/>
    <s v="100 BIRR BACK"/>
    <n v="40039201"/>
    <s v="ORLOF 4"/>
    <s v="Firdaus"/>
    <x v="1"/>
    <n v="1153"/>
    <n v="5995"/>
    <n v="5995"/>
    <n v="5"/>
    <n v="0"/>
    <e v="#VALUE!"/>
    <n v="0"/>
    <n v="293"/>
    <e v="#VALUE!"/>
    <s v="YES"/>
    <m/>
    <e v="#VALUE!"/>
    <e v="#VALUE!"/>
    <n v="3458"/>
    <x v="0"/>
    <s v="NA"/>
  </r>
  <r>
    <x v="3449"/>
    <s v="100 BIRR BACK"/>
    <n v="40039201"/>
    <s v="ORLOF 4"/>
    <s v="Firdaus"/>
    <x v="1"/>
    <n v="1219"/>
    <n v="6000"/>
    <n v="6000"/>
    <n v="0"/>
    <n v="0"/>
    <e v="#VALUE!"/>
    <n v="0"/>
    <n v="158"/>
    <e v="#VALUE!"/>
    <s v="YES"/>
    <m/>
    <e v="#VALUE!"/>
    <e v="#VALUE!"/>
    <n v="3459"/>
    <x v="0"/>
    <s v="NA"/>
  </r>
  <r>
    <x v="3450"/>
    <s v="100 BIRR BACK"/>
    <n v="40039201"/>
    <s v="ORLOF 4"/>
    <s v="Firdaus"/>
    <x v="1"/>
    <n v="1223"/>
    <n v="6000"/>
    <n v="6000"/>
    <n v="0"/>
    <n v="0"/>
    <e v="#VALUE!"/>
    <n v="0"/>
    <n v="121"/>
    <e v="#VALUE!"/>
    <s v="YES"/>
    <m/>
    <e v="#VALUE!"/>
    <e v="#VALUE!"/>
    <n v="3460"/>
    <x v="0"/>
    <s v="NA"/>
  </r>
  <r>
    <x v="3451"/>
    <s v="100 BIRR BACK"/>
    <n v="40039201"/>
    <s v="ORLOF 4"/>
    <s v="Firdaus"/>
    <x v="1"/>
    <n v="1224"/>
    <n v="6000"/>
    <n v="6000"/>
    <n v="0"/>
    <n v="0"/>
    <e v="#VALUE!"/>
    <n v="0"/>
    <n v="88"/>
    <e v="#VALUE!"/>
    <s v="YES"/>
    <m/>
    <e v="#VALUE!"/>
    <e v="#VALUE!"/>
    <n v="3461"/>
    <x v="0"/>
    <s v="NA"/>
  </r>
  <r>
    <x v="3452"/>
    <s v="100 BIRR BACK"/>
    <n v="40039201"/>
    <s v="ORLOF 4"/>
    <s v="Firdaus"/>
    <x v="1"/>
    <n v="1226"/>
    <n v="6000"/>
    <n v="6000"/>
    <n v="0"/>
    <n v="0"/>
    <e v="#VALUE!"/>
    <n v="0"/>
    <n v="99"/>
    <e v="#VALUE!"/>
    <s v="YES"/>
    <m/>
    <e v="#VALUE!"/>
    <e v="#VALUE!"/>
    <n v="3462"/>
    <x v="0"/>
    <s v="NA"/>
  </r>
  <r>
    <x v="3453"/>
    <s v="100 BIRR BACK"/>
    <n v="40039201"/>
    <s v="ORLOF 4"/>
    <s v="Firdaus"/>
    <x v="1"/>
    <n v="1227"/>
    <n v="6000"/>
    <n v="6000"/>
    <n v="0"/>
    <n v="0"/>
    <e v="#VALUE!"/>
    <n v="0"/>
    <n v="80"/>
    <e v="#VALUE!"/>
    <s v="YES"/>
    <m/>
    <e v="#VALUE!"/>
    <e v="#VALUE!"/>
    <n v="3463"/>
    <x v="0"/>
    <s v="NA"/>
  </r>
  <r>
    <x v="3454"/>
    <s v="100 BIRR BACK"/>
    <n v="40039201"/>
    <s v="ORLOF 4"/>
    <s v="Firdaus"/>
    <x v="1"/>
    <n v="1228"/>
    <n v="5998"/>
    <n v="5998"/>
    <n v="2"/>
    <n v="0"/>
    <e v="#VALUE!"/>
    <n v="0"/>
    <n v="129"/>
    <e v="#VALUE!"/>
    <s v="YES"/>
    <m/>
    <e v="#VALUE!"/>
    <e v="#VALUE!"/>
    <n v="3464"/>
    <x v="0"/>
    <s v="NA"/>
  </r>
  <r>
    <x v="3455"/>
    <s v="100 BIRR BACK"/>
    <n v="40039201"/>
    <s v="ORLOF 4"/>
    <s v="Firdaus"/>
    <x v="1"/>
    <n v="1229"/>
    <n v="5994"/>
    <n v="5994"/>
    <n v="6"/>
    <n v="0"/>
    <e v="#VALUE!"/>
    <n v="0"/>
    <n v="381"/>
    <e v="#VALUE!"/>
    <s v="YES"/>
    <m/>
    <e v="#VALUE!"/>
    <e v="#VALUE!"/>
    <n v="3465"/>
    <x v="0"/>
    <s v="NA"/>
  </r>
  <r>
    <x v="3456"/>
    <s v="100 BIRR BACK"/>
    <n v="40039201"/>
    <s v="ORLOF 4"/>
    <s v="Firdaus"/>
    <x v="1"/>
    <n v="1230"/>
    <n v="5998"/>
    <n v="5998"/>
    <n v="2"/>
    <n v="0"/>
    <e v="#VALUE!"/>
    <n v="0"/>
    <n v="249"/>
    <e v="#VALUE!"/>
    <s v="YES"/>
    <m/>
    <e v="#VALUE!"/>
    <e v="#VALUE!"/>
    <n v="3466"/>
    <x v="0"/>
    <s v="NA"/>
  </r>
  <r>
    <x v="3457"/>
    <s v="100 BIRR BACK"/>
    <n v="40039201"/>
    <s v="ORLOF 4"/>
    <s v="Firdaus"/>
    <x v="1"/>
    <n v="1231"/>
    <n v="5997"/>
    <n v="5997"/>
    <n v="3"/>
    <n v="0"/>
    <e v="#VALUE!"/>
    <n v="0"/>
    <n v="278"/>
    <e v="#VALUE!"/>
    <s v="YES"/>
    <m/>
    <e v="#VALUE!"/>
    <e v="#VALUE!"/>
    <n v="3467"/>
    <x v="0"/>
    <s v="NA"/>
  </r>
  <r>
    <x v="3458"/>
    <s v="100 BIRR BACK"/>
    <n v="40039201"/>
    <s v="ORLOF 4"/>
    <s v="Firdaus"/>
    <x v="1"/>
    <n v="1232"/>
    <n v="6000"/>
    <n v="6000"/>
    <m/>
    <m/>
    <e v="#VALUE!"/>
    <n v="0"/>
    <n v="170"/>
    <e v="#VALUE!"/>
    <s v="YES"/>
    <m/>
    <e v="#VALUE!"/>
    <e v="#VALUE!"/>
    <n v="3468"/>
    <x v="0"/>
    <s v="NA"/>
  </r>
  <r>
    <x v="3459"/>
    <s v="100 BIRR BACK"/>
    <n v="40039201"/>
    <s v="ORLOF 4"/>
    <s v="SHAMIL"/>
    <x v="0"/>
    <n v="1234"/>
    <n v="5993"/>
    <n v="5993"/>
    <n v="7"/>
    <m/>
    <e v="#VALUE!"/>
    <n v="0"/>
    <n v="183"/>
    <e v="#VALUE!"/>
    <s v="YES"/>
    <m/>
    <e v="#VALUE!"/>
    <e v="#VALUE!"/>
    <n v="3469"/>
    <x v="0"/>
    <s v="NA"/>
  </r>
  <r>
    <x v="3460"/>
    <s v="100 BIRR BACK"/>
    <n v="40039201"/>
    <s v="ORLOF 4"/>
    <s v="SHAMIL"/>
    <x v="0"/>
    <n v="1235"/>
    <n v="5991"/>
    <n v="5991"/>
    <n v="9"/>
    <m/>
    <e v="#VALUE!"/>
    <n v="0"/>
    <n v="287"/>
    <e v="#VALUE!"/>
    <s v="YES"/>
    <m/>
    <e v="#VALUE!"/>
    <e v="#VALUE!"/>
    <n v="3470"/>
    <x v="0"/>
    <s v="NA"/>
  </r>
  <r>
    <x v="3461"/>
    <s v="100 BIRR BACK"/>
    <n v="40039201"/>
    <s v="ORLOF 4"/>
    <s v="SHAMIL"/>
    <x v="0"/>
    <n v="1220"/>
    <n v="5997"/>
    <n v="5997"/>
    <n v="3"/>
    <n v="3"/>
    <e v="#VALUE!"/>
    <n v="0"/>
    <n v="118"/>
    <e v="#VALUE!"/>
    <s v="YES"/>
    <m/>
    <e v="#VALUE!"/>
    <e v="#VALUE!"/>
    <n v="3471"/>
    <x v="0"/>
    <s v="NA"/>
  </r>
  <r>
    <x v="3462"/>
    <s v="100 BIRR BACK"/>
    <n v="40039201"/>
    <s v="ORLOF 4"/>
    <s v="SHAMIL"/>
    <x v="0"/>
    <n v="1236"/>
    <n v="6000"/>
    <n v="6000"/>
    <m/>
    <m/>
    <e v="#VALUE!"/>
    <n v="0"/>
    <n v="172"/>
    <e v="#VALUE!"/>
    <s v="YES"/>
    <m/>
    <e v="#VALUE!"/>
    <e v="#VALUE!"/>
    <n v="3472"/>
    <x v="0"/>
    <s v="NA"/>
  </r>
  <r>
    <x v="3463"/>
    <s v="100 BIRR BACK"/>
    <n v="40039201"/>
    <s v="ORLOF 4"/>
    <s v="SHAMIL"/>
    <x v="0"/>
    <n v="1237"/>
    <n v="5996"/>
    <n v="5996"/>
    <n v="4"/>
    <m/>
    <e v="#VALUE!"/>
    <n v="0"/>
    <n v="330"/>
    <e v="#VALUE!"/>
    <s v="YES"/>
    <m/>
    <e v="#VALUE!"/>
    <e v="#VALUE!"/>
    <n v="3473"/>
    <x v="0"/>
    <s v="NA"/>
  </r>
  <r>
    <x v="3464"/>
    <s v="100 BIRR BACK"/>
    <n v="40039201"/>
    <s v="ORLOF 4"/>
    <s v="SHAMIL"/>
    <x v="0"/>
    <n v="1239"/>
    <n v="5999"/>
    <n v="5999"/>
    <n v="1"/>
    <m/>
    <e v="#VALUE!"/>
    <n v="0"/>
    <n v="120"/>
    <e v="#VALUE!"/>
    <s v="YES"/>
    <m/>
    <e v="#VALUE!"/>
    <e v="#VALUE!"/>
    <n v="3474"/>
    <x v="0"/>
    <s v="NA"/>
  </r>
  <r>
    <x v="3465"/>
    <s v="100 BIRR BACK"/>
    <n v="40039201"/>
    <s v="ORLOF 4"/>
    <s v="SHAMIL"/>
    <x v="0"/>
    <n v="1240"/>
    <n v="5999"/>
    <n v="5999"/>
    <n v="1"/>
    <m/>
    <e v="#VALUE!"/>
    <n v="0"/>
    <n v="196"/>
    <e v="#VALUE!"/>
    <s v="YES"/>
    <m/>
    <e v="#VALUE!"/>
    <e v="#VALUE!"/>
    <n v="3475"/>
    <x v="0"/>
    <s v="NA"/>
  </r>
  <r>
    <x v="3466"/>
    <s v="100 BIRR BACK"/>
    <n v="40039201"/>
    <s v="ORLOF 4"/>
    <s v="SHAMIL"/>
    <x v="0"/>
    <n v="1241"/>
    <n v="5998"/>
    <n v="5998"/>
    <n v="2"/>
    <m/>
    <e v="#VALUE!"/>
    <n v="0"/>
    <n v="144"/>
    <e v="#VALUE!"/>
    <s v="YES"/>
    <m/>
    <e v="#VALUE!"/>
    <e v="#VALUE!"/>
    <n v="3476"/>
    <x v="0"/>
    <s v="NA"/>
  </r>
  <r>
    <x v="3467"/>
    <s v="100 BIRR BACK"/>
    <n v="40039201"/>
    <s v="ORLOF 4"/>
    <s v="SHAMIL"/>
    <x v="0"/>
    <n v="1242"/>
    <n v="5999"/>
    <n v="5999"/>
    <n v="1"/>
    <m/>
    <e v="#VALUE!"/>
    <n v="0"/>
    <n v="210"/>
    <e v="#VALUE!"/>
    <s v="YES"/>
    <m/>
    <e v="#VALUE!"/>
    <e v="#VALUE!"/>
    <n v="3477"/>
    <x v="0"/>
    <s v="NA"/>
  </r>
  <r>
    <x v="3468"/>
    <s v="100 BIRR BACK"/>
    <n v="40039201"/>
    <s v="ORLOF 4"/>
    <s v="SHAMIL"/>
    <x v="0"/>
    <n v="1243"/>
    <n v="6000"/>
    <n v="6000"/>
    <m/>
    <m/>
    <e v="#VALUE!"/>
    <n v="0"/>
    <n v="120"/>
    <e v="#VALUE!"/>
    <s v="YES"/>
    <m/>
    <e v="#VALUE!"/>
    <e v="#VALUE!"/>
    <n v="3478"/>
    <x v="0"/>
    <s v="NA"/>
  </r>
  <r>
    <x v="3469"/>
    <s v="100 BIRR BACK"/>
    <n v="40039201"/>
    <s v="ORLOF 4"/>
    <s v="SHAMIL"/>
    <x v="0"/>
    <n v="1244"/>
    <n v="5997"/>
    <n v="5997"/>
    <n v="3"/>
    <m/>
    <e v="#VALUE!"/>
    <n v="0"/>
    <n v="108"/>
    <e v="#VALUE!"/>
    <s v="YES"/>
    <m/>
    <e v="#VALUE!"/>
    <e v="#VALUE!"/>
    <n v="3479"/>
    <x v="0"/>
    <s v="NA"/>
  </r>
  <r>
    <x v="3470"/>
    <s v="100 BIRR BACK"/>
    <n v="40039201"/>
    <s v="ORLOF 4"/>
    <s v="SHAMIL"/>
    <x v="0"/>
    <n v="1245"/>
    <n v="5997"/>
    <n v="5997"/>
    <n v="3"/>
    <m/>
    <e v="#VALUE!"/>
    <n v="0"/>
    <n v="282"/>
    <e v="#VALUE!"/>
    <s v="YES"/>
    <m/>
    <e v="#VALUE!"/>
    <e v="#VALUE!"/>
    <n v="3480"/>
    <x v="0"/>
    <s v="NA"/>
  </r>
  <r>
    <x v="3471"/>
    <s v="100 BIRR BACK"/>
    <n v="40039201"/>
    <s v="ORLOF 4"/>
    <s v="SHAMIL"/>
    <x v="0"/>
    <n v="1246"/>
    <n v="5996"/>
    <n v="5996"/>
    <n v="4"/>
    <m/>
    <e v="#VALUE!"/>
    <n v="0"/>
    <n v="200"/>
    <e v="#VALUE!"/>
    <s v="YES"/>
    <m/>
    <e v="#VALUE!"/>
    <e v="#VALUE!"/>
    <n v="3481"/>
    <x v="0"/>
    <s v="NA"/>
  </r>
  <r>
    <x v="3472"/>
    <s v="100 BIRR BACK"/>
    <n v="40039201"/>
    <s v="ORLOF 4"/>
    <s v="Firdaus"/>
    <x v="1"/>
    <n v="1247"/>
    <n v="5998"/>
    <n v="5998"/>
    <n v="2"/>
    <n v="0"/>
    <e v="#VALUE!"/>
    <n v="0"/>
    <n v="326"/>
    <e v="#VALUE!"/>
    <s v="YES"/>
    <m/>
    <e v="#VALUE!"/>
    <e v="#VALUE!"/>
    <n v="3482"/>
    <x v="0"/>
    <s v="NA"/>
  </r>
  <r>
    <x v="3473"/>
    <s v="100 BIRR BACK"/>
    <n v="40039201"/>
    <s v="ORLOF 4"/>
    <s v="Firdaus"/>
    <x v="1"/>
    <n v="1248"/>
    <n v="5997"/>
    <n v="5997"/>
    <n v="3"/>
    <n v="0"/>
    <e v="#VALUE!"/>
    <n v="0"/>
    <n v="234"/>
    <e v="#VALUE!"/>
    <s v="YES"/>
    <m/>
    <e v="#VALUE!"/>
    <e v="#VALUE!"/>
    <n v="3483"/>
    <x v="0"/>
    <s v="NA"/>
  </r>
  <r>
    <x v="3474"/>
    <s v="100 BIRR BACK"/>
    <n v="40039201"/>
    <s v="ORLOF 4"/>
    <s v="Firdaus"/>
    <x v="1"/>
    <n v="1233"/>
    <n v="5985"/>
    <n v="5985"/>
    <n v="15"/>
    <n v="0"/>
    <e v="#VALUE!"/>
    <n v="0"/>
    <n v="154"/>
    <e v="#VALUE!"/>
    <s v="YES"/>
    <m/>
    <e v="#VALUE!"/>
    <e v="#VALUE!"/>
    <n v="3484"/>
    <x v="0"/>
    <s v="NA"/>
  </r>
  <r>
    <x v="3475"/>
    <s v="100 BIRR BACK"/>
    <n v="40039201"/>
    <s v="ORLOF 4"/>
    <s v="Firdaus"/>
    <x v="1"/>
    <n v="1238"/>
    <n v="5998"/>
    <n v="5998"/>
    <n v="2"/>
    <n v="0"/>
    <e v="#VALUE!"/>
    <n v="0"/>
    <n v="117"/>
    <e v="#VALUE!"/>
    <s v="YES"/>
    <m/>
    <e v="#VALUE!"/>
    <e v="#VALUE!"/>
    <n v="3485"/>
    <x v="0"/>
    <s v="NA"/>
  </r>
  <r>
    <x v="3476"/>
    <s v="100 BIRR BACK"/>
    <n v="40039201"/>
    <s v="ORLOF 4"/>
    <s v="Firdaus"/>
    <x v="1"/>
    <n v="1249"/>
    <n v="6000"/>
    <n v="6000"/>
    <n v="0"/>
    <n v="0"/>
    <e v="#VALUE!"/>
    <n v="0"/>
    <n v="176"/>
    <e v="#VALUE!"/>
    <s v="YES"/>
    <m/>
    <e v="#VALUE!"/>
    <e v="#VALUE!"/>
    <n v="3486"/>
    <x v="0"/>
    <s v="NA"/>
  </r>
  <r>
    <x v="3477"/>
    <s v="100 BIRR BACK"/>
    <n v="40039201"/>
    <s v="ORLOF 4"/>
    <s v="Firdaus"/>
    <x v="1"/>
    <n v="1250"/>
    <n v="6000"/>
    <n v="6000"/>
    <n v="0"/>
    <n v="0"/>
    <e v="#VALUE!"/>
    <n v="0"/>
    <n v="212"/>
    <e v="#VALUE!"/>
    <s v="YES"/>
    <m/>
    <e v="#VALUE!"/>
    <e v="#VALUE!"/>
    <n v="3487"/>
    <x v="0"/>
    <s v="NA"/>
  </r>
  <r>
    <x v="3478"/>
    <s v="100 BIRR BACK"/>
    <n v="40039201"/>
    <s v="ORLOF 4"/>
    <s v="Firdaus"/>
    <x v="1"/>
    <n v="1251"/>
    <n v="6000"/>
    <n v="6000"/>
    <n v="0"/>
    <n v="0"/>
    <e v="#VALUE!"/>
    <n v="0"/>
    <n v="299"/>
    <e v="#VALUE!"/>
    <s v="YES"/>
    <m/>
    <e v="#VALUE!"/>
    <e v="#VALUE!"/>
    <n v="3488"/>
    <x v="0"/>
    <s v="NA"/>
  </r>
  <r>
    <x v="3479"/>
    <s v="100 BIRR BACK"/>
    <n v="40039201"/>
    <s v="ORLOF 4"/>
    <s v="Firdaus"/>
    <x v="1"/>
    <n v="1252"/>
    <n v="6000"/>
    <n v="6000"/>
    <n v="0"/>
    <n v="0"/>
    <e v="#VALUE!"/>
    <n v="0"/>
    <n v="441"/>
    <e v="#VALUE!"/>
    <s v="YES"/>
    <m/>
    <e v="#VALUE!"/>
    <e v="#VALUE!"/>
    <n v="3489"/>
    <x v="0"/>
    <s v="NA"/>
  </r>
  <r>
    <x v="3480"/>
    <s v="100 BIRR BACK"/>
    <n v="40039201"/>
    <s v="ORLOF 4"/>
    <s v="Firdaus"/>
    <x v="1"/>
    <n v="1253"/>
    <n v="5999"/>
    <n v="5999"/>
    <n v="1"/>
    <n v="0"/>
    <e v="#VALUE!"/>
    <n v="0"/>
    <n v="183"/>
    <e v="#VALUE!"/>
    <s v="YES"/>
    <m/>
    <e v="#VALUE!"/>
    <e v="#VALUE!"/>
    <n v="3490"/>
    <x v="0"/>
    <s v="NA"/>
  </r>
  <r>
    <x v="3481"/>
    <s v="100 BIRR BACK"/>
    <n v="40039201"/>
    <s v="ORLOF 4"/>
    <s v="Firdaus"/>
    <x v="1"/>
    <n v="1254"/>
    <n v="6000"/>
    <n v="6000"/>
    <n v="0"/>
    <n v="0"/>
    <e v="#VALUE!"/>
    <n v="0"/>
    <n v="162"/>
    <e v="#VALUE!"/>
    <s v="YES"/>
    <m/>
    <e v="#VALUE!"/>
    <e v="#VALUE!"/>
    <n v="3491"/>
    <x v="0"/>
    <s v="NA"/>
  </r>
  <r>
    <x v="3482"/>
    <s v="100 BIRR BACK"/>
    <n v="40039201"/>
    <s v="ORLOF 4"/>
    <s v="Firdaus"/>
    <x v="1"/>
    <n v="1255"/>
    <n v="5995"/>
    <n v="5995"/>
    <n v="5"/>
    <n v="0"/>
    <e v="#VALUE!"/>
    <n v="0"/>
    <n v="159"/>
    <e v="#VALUE!"/>
    <s v="YES"/>
    <m/>
    <e v="#VALUE!"/>
    <e v="#VALUE!"/>
    <n v="3492"/>
    <x v="0"/>
    <s v="NA"/>
  </r>
  <r>
    <x v="3483"/>
    <s v="100 BIRR BACK"/>
    <n v="40039201"/>
    <s v="ORLOF 4"/>
    <s v="Firdaus"/>
    <x v="1"/>
    <n v="1256"/>
    <n v="6000"/>
    <n v="6000"/>
    <n v="0"/>
    <n v="0"/>
    <e v="#VALUE!"/>
    <n v="0"/>
    <n v="203"/>
    <e v="#VALUE!"/>
    <s v="YES"/>
    <m/>
    <e v="#VALUE!"/>
    <e v="#VALUE!"/>
    <n v="3493"/>
    <x v="0"/>
    <s v="NA"/>
  </r>
  <r>
    <x v="3484"/>
    <s v="100 BIRR BACK"/>
    <n v="40039201"/>
    <s v="ORLOF 4"/>
    <s v="Firdaus"/>
    <x v="1"/>
    <n v="1257"/>
    <n v="6000"/>
    <n v="6000"/>
    <n v="1"/>
    <n v="0"/>
    <e v="#VALUE!"/>
    <n v="0"/>
    <n v="208"/>
    <e v="#VALUE!"/>
    <s v="NO"/>
    <s v="Machine count not equal 6000"/>
    <e v="#VALUE!"/>
    <e v="#VALUE!"/>
    <n v="3494"/>
    <x v="0"/>
    <s v="NA"/>
  </r>
  <r>
    <x v="3485"/>
    <s v="100 BIRR BACK"/>
    <n v="40039201"/>
    <s v="ORLOF 4"/>
    <s v="Firdaus"/>
    <x v="1"/>
    <n v="1258"/>
    <n v="6000"/>
    <n v="6000"/>
    <n v="0"/>
    <n v="0"/>
    <e v="#VALUE!"/>
    <n v="0"/>
    <n v="126"/>
    <e v="#VALUE!"/>
    <s v="YES"/>
    <m/>
    <e v="#VALUE!"/>
    <e v="#VALUE!"/>
    <n v="3495"/>
    <x v="0"/>
    <s v="NA"/>
  </r>
  <r>
    <x v="3486"/>
    <s v="100 BIRR BACK"/>
    <n v="40039201"/>
    <s v="ORLOF 4"/>
    <s v="SHAMIL"/>
    <x v="0"/>
    <n v="1259"/>
    <n v="5991"/>
    <n v="5991"/>
    <n v="9"/>
    <m/>
    <e v="#VALUE!"/>
    <n v="0"/>
    <n v="200"/>
    <e v="#VALUE!"/>
    <s v="YES"/>
    <m/>
    <e v="#VALUE!"/>
    <e v="#VALUE!"/>
    <n v="3496"/>
    <x v="0"/>
    <s v="NA"/>
  </r>
  <r>
    <x v="3487"/>
    <s v="100 BIRR BACK"/>
    <n v="40039201"/>
    <s v="ORLOF 4"/>
    <s v="SHAMIL"/>
    <x v="0"/>
    <n v="1260"/>
    <n v="6000"/>
    <n v="6000"/>
    <n v="0"/>
    <m/>
    <e v="#VALUE!"/>
    <n v="0"/>
    <n v="215"/>
    <e v="#VALUE!"/>
    <s v="YES"/>
    <m/>
    <e v="#VALUE!"/>
    <e v="#VALUE!"/>
    <n v="3497"/>
    <x v="0"/>
    <s v="NA"/>
  </r>
  <r>
    <x v="3488"/>
    <s v="100 BIRR BACK"/>
    <n v="40039201"/>
    <s v="ORLOF 4"/>
    <s v="SHAMIL"/>
    <x v="0"/>
    <n v="1261"/>
    <n v="6000"/>
    <n v="6000"/>
    <n v="0"/>
    <m/>
    <e v="#VALUE!"/>
    <n v="0"/>
    <n v="155"/>
    <e v="#VALUE!"/>
    <s v="YES"/>
    <m/>
    <e v="#VALUE!"/>
    <e v="#VALUE!"/>
    <n v="3498"/>
    <x v="0"/>
    <s v="NA"/>
  </r>
  <r>
    <x v="3489"/>
    <s v="100 BIRR BACK"/>
    <n v="40039201"/>
    <s v="ORLOF 4"/>
    <s v="SHAMIL"/>
    <x v="0"/>
    <n v="1262"/>
    <n v="5997"/>
    <n v="5997"/>
    <n v="3"/>
    <m/>
    <e v="#VALUE!"/>
    <n v="0"/>
    <n v="190"/>
    <e v="#VALUE!"/>
    <s v="YES"/>
    <m/>
    <e v="#VALUE!"/>
    <e v="#VALUE!"/>
    <n v="3499"/>
    <x v="0"/>
    <s v="NA"/>
  </r>
  <r>
    <x v="3490"/>
    <s v="100 BIRR BACK"/>
    <n v="40039201"/>
    <s v="ORLOF 4"/>
    <s v="SHAMIL"/>
    <x v="0"/>
    <n v="1263"/>
    <n v="5996"/>
    <n v="5996"/>
    <n v="4"/>
    <m/>
    <e v="#VALUE!"/>
    <n v="0"/>
    <n v="233"/>
    <e v="#VALUE!"/>
    <s v="YES"/>
    <m/>
    <e v="#VALUE!"/>
    <e v="#VALUE!"/>
    <n v="3500"/>
    <x v="0"/>
    <s v="NA"/>
  </r>
  <r>
    <x v="3491"/>
    <s v="100 BIRR BACK"/>
    <n v="40039201"/>
    <s v="ORLOF 4"/>
    <s v="SHAMIL"/>
    <x v="0"/>
    <n v="1264"/>
    <n v="5996"/>
    <n v="5996"/>
    <n v="4"/>
    <m/>
    <e v="#VALUE!"/>
    <n v="0"/>
    <n v="157"/>
    <e v="#VALUE!"/>
    <s v="YES"/>
    <m/>
    <e v="#VALUE!"/>
    <e v="#VALUE!"/>
    <n v="3501"/>
    <x v="0"/>
    <s v="NA"/>
  </r>
  <r>
    <x v="3492"/>
    <s v="100 BIRR BACK"/>
    <n v="40039201"/>
    <s v="ORLOF 4"/>
    <s v="SHAMIL"/>
    <x v="0"/>
    <n v="1265"/>
    <n v="6000"/>
    <n v="6000"/>
    <n v="0"/>
    <m/>
    <e v="#VALUE!"/>
    <n v="0"/>
    <n v="210"/>
    <e v="#VALUE!"/>
    <s v="YES"/>
    <m/>
    <e v="#VALUE!"/>
    <e v="#VALUE!"/>
    <n v="3502"/>
    <x v="0"/>
    <s v="NA"/>
  </r>
  <r>
    <x v="3493"/>
    <s v="100 BIRR BACK"/>
    <n v="40039201"/>
    <s v="ORLOF 4"/>
    <s v="SHAMIL"/>
    <x v="0"/>
    <n v="1270"/>
    <n v="5998"/>
    <n v="5998"/>
    <n v="2"/>
    <m/>
    <e v="#VALUE!"/>
    <n v="0"/>
    <n v="93"/>
    <e v="#VALUE!"/>
    <s v="YES"/>
    <m/>
    <e v="#VALUE!"/>
    <e v="#VALUE!"/>
    <n v="3503"/>
    <x v="0"/>
    <s v="NA"/>
  </r>
  <r>
    <x v="3494"/>
    <s v="100 BIRR BACK"/>
    <n v="40039201"/>
    <s v="ORLOF 4"/>
    <s v="SHAMIL"/>
    <x v="0"/>
    <n v="1271"/>
    <n v="5999"/>
    <n v="5999"/>
    <n v="1"/>
    <m/>
    <e v="#VALUE!"/>
    <n v="0"/>
    <n v="179"/>
    <e v="#VALUE!"/>
    <s v="YES"/>
    <m/>
    <e v="#VALUE!"/>
    <e v="#VALUE!"/>
    <n v="3504"/>
    <x v="0"/>
    <s v="NA"/>
  </r>
  <r>
    <x v="3495"/>
    <s v="100 BIRR BACK"/>
    <n v="40039201"/>
    <s v="ORLOF 4"/>
    <s v="SHAMIL"/>
    <x v="0"/>
    <n v="1272"/>
    <n v="6000"/>
    <n v="6000"/>
    <m/>
    <m/>
    <e v="#VALUE!"/>
    <n v="0"/>
    <n v="208"/>
    <e v="#VALUE!"/>
    <s v="YES"/>
    <m/>
    <e v="#VALUE!"/>
    <e v="#VALUE!"/>
    <n v="3505"/>
    <x v="0"/>
    <s v="NA"/>
  </r>
  <r>
    <x v="3496"/>
    <s v="100 BIRR BACK"/>
    <n v="40039201"/>
    <s v="ORLOF 4"/>
    <s v="SHAMIL"/>
    <x v="0"/>
    <n v="1273"/>
    <n v="5999"/>
    <n v="5999"/>
    <n v="1"/>
    <m/>
    <e v="#VALUE!"/>
    <n v="0"/>
    <n v="140"/>
    <e v="#VALUE!"/>
    <s v="YES"/>
    <m/>
    <e v="#VALUE!"/>
    <e v="#VALUE!"/>
    <n v="3506"/>
    <x v="0"/>
    <s v="NA"/>
  </r>
  <r>
    <x v="3497"/>
    <s v="100 BIRR BACK"/>
    <n v="40039201"/>
    <s v="ORLOF 4"/>
    <s v="SHAMIL"/>
    <x v="0"/>
    <n v="1274"/>
    <n v="6000"/>
    <n v="6000"/>
    <m/>
    <n v="2"/>
    <e v="#VALUE!"/>
    <n v="0"/>
    <n v="127"/>
    <e v="#VALUE!"/>
    <s v="YES"/>
    <m/>
    <e v="#VALUE!"/>
    <e v="#VALUE!"/>
    <n v="3507"/>
    <x v="0"/>
    <s v="NA"/>
  </r>
  <r>
    <x v="3498"/>
    <s v="100 BIRR BACK"/>
    <n v="40039201"/>
    <s v="ORLOF 4"/>
    <s v="SHAMIL"/>
    <x v="0"/>
    <n v="1276"/>
    <n v="5997"/>
    <n v="5997"/>
    <n v="3"/>
    <m/>
    <e v="#VALUE!"/>
    <n v="0"/>
    <n v="113"/>
    <e v="#VALUE!"/>
    <s v="YES"/>
    <m/>
    <e v="#VALUE!"/>
    <e v="#VALUE!"/>
    <n v="3508"/>
    <x v="0"/>
    <s v="NA"/>
  </r>
  <r>
    <x v="3499"/>
    <s v="100 BIRR BACK"/>
    <n v="40039201"/>
    <s v="ORLOF 4"/>
    <s v="SHAMIL"/>
    <x v="0"/>
    <n v="1277"/>
    <n v="5996"/>
    <n v="5996"/>
    <n v="4"/>
    <m/>
    <e v="#VALUE!"/>
    <n v="0"/>
    <n v="111"/>
    <e v="#VALUE!"/>
    <s v="YES"/>
    <m/>
    <e v="#VALUE!"/>
    <e v="#VALUE!"/>
    <n v="3509"/>
    <x v="0"/>
    <s v="NA"/>
  </r>
  <r>
    <x v="3500"/>
    <s v="100 BIRR BACK"/>
    <n v="40039201"/>
    <s v="ORLOF 4"/>
    <s v="Azahari"/>
    <x v="1"/>
    <n v="1266"/>
    <n v="5995"/>
    <n v="5995"/>
    <n v="5"/>
    <n v="0"/>
    <e v="#VALUE!"/>
    <n v="0"/>
    <n v="630"/>
    <e v="#VALUE!"/>
    <s v="YES"/>
    <m/>
    <e v="#VALUE!"/>
    <e v="#VALUE!"/>
    <n v="3510"/>
    <x v="0"/>
    <s v="NA"/>
  </r>
  <r>
    <x v="3501"/>
    <s v="100 BIRR BACK"/>
    <n v="40039201"/>
    <s v="ORLOF 4"/>
    <s v="Azahari"/>
    <x v="1"/>
    <n v="1267"/>
    <n v="5996"/>
    <n v="5996"/>
    <n v="4"/>
    <n v="0"/>
    <e v="#VALUE!"/>
    <n v="0"/>
    <n v="420"/>
    <e v="#VALUE!"/>
    <s v="YES"/>
    <m/>
    <e v="#VALUE!"/>
    <e v="#VALUE!"/>
    <n v="3511"/>
    <x v="0"/>
    <s v="NA"/>
  </r>
  <r>
    <x v="3502"/>
    <s v="100 BIRR BACK"/>
    <n v="40039201"/>
    <s v="ORLOF 4"/>
    <s v="Azahari"/>
    <x v="1"/>
    <n v="1268"/>
    <n v="6000"/>
    <n v="6000"/>
    <n v="0"/>
    <n v="0"/>
    <e v="#VALUE!"/>
    <n v="0"/>
    <n v="588"/>
    <e v="#VALUE!"/>
    <s v="YES"/>
    <m/>
    <e v="#VALUE!"/>
    <e v="#VALUE!"/>
    <n v="3512"/>
    <x v="0"/>
    <s v="NA"/>
  </r>
  <r>
    <x v="3503"/>
    <s v="100 BIRR BACK"/>
    <n v="40039201"/>
    <s v="ORLOF 4"/>
    <s v="Azahari"/>
    <x v="1"/>
    <n v="1269"/>
    <n v="6000"/>
    <n v="6000"/>
    <n v="0"/>
    <n v="0"/>
    <e v="#VALUE!"/>
    <n v="0"/>
    <n v="80"/>
    <e v="#VALUE!"/>
    <s v="YES"/>
    <m/>
    <e v="#VALUE!"/>
    <e v="#VALUE!"/>
    <n v="3513"/>
    <x v="0"/>
    <s v="NA"/>
  </r>
  <r>
    <x v="3504"/>
    <s v="100 BIRR BACK"/>
    <n v="40039201"/>
    <s v="ORLOF 4"/>
    <s v="Azahari"/>
    <x v="1"/>
    <n v="1275"/>
    <n v="5995"/>
    <n v="5995"/>
    <n v="5"/>
    <n v="7"/>
    <e v="#VALUE!"/>
    <n v="0"/>
    <n v="105"/>
    <e v="#VALUE!"/>
    <s v="YES"/>
    <m/>
    <e v="#VALUE!"/>
    <e v="#VALUE!"/>
    <n v="3514"/>
    <x v="0"/>
    <s v="NA"/>
  </r>
  <r>
    <x v="3505"/>
    <s v="100 BIRR BACK"/>
    <n v="40039201"/>
    <s v="ORLOF 4"/>
    <s v="Azahari"/>
    <x v="1"/>
    <n v="1278"/>
    <n v="5999"/>
    <n v="5999"/>
    <n v="1"/>
    <n v="0"/>
    <e v="#VALUE!"/>
    <n v="0"/>
    <n v="69"/>
    <e v="#VALUE!"/>
    <s v="YES"/>
    <m/>
    <e v="#VALUE!"/>
    <e v="#VALUE!"/>
    <n v="3515"/>
    <x v="0"/>
    <s v="NA"/>
  </r>
  <r>
    <x v="3506"/>
    <s v="100 BIRR BACK"/>
    <n v="40039201"/>
    <s v="ORLOF 4"/>
    <s v="Azahari"/>
    <x v="1"/>
    <n v="1279"/>
    <n v="6000"/>
    <n v="6000"/>
    <n v="0"/>
    <n v="0"/>
    <e v="#VALUE!"/>
    <n v="0"/>
    <n v="69"/>
    <e v="#VALUE!"/>
    <s v="YES"/>
    <m/>
    <e v="#VALUE!"/>
    <e v="#VALUE!"/>
    <n v="3516"/>
    <x v="0"/>
    <s v="NA"/>
  </r>
  <r>
    <x v="3507"/>
    <s v="100 BIRR BACK"/>
    <n v="40039201"/>
    <s v="ORLOF 4"/>
    <s v="Azahari"/>
    <x v="1"/>
    <n v="1280"/>
    <n v="6000"/>
    <n v="6000"/>
    <n v="0"/>
    <n v="2"/>
    <e v="#VALUE!"/>
    <n v="0"/>
    <n v="268"/>
    <e v="#VALUE!"/>
    <s v="YES"/>
    <m/>
    <e v="#VALUE!"/>
    <e v="#VALUE!"/>
    <n v="3517"/>
    <x v="0"/>
    <s v="NA"/>
  </r>
  <r>
    <x v="3508"/>
    <s v="100 BIRR BACK"/>
    <n v="40039201"/>
    <s v="ORLOF 4"/>
    <s v="Azahari"/>
    <x v="1"/>
    <n v="1281"/>
    <n v="6000"/>
    <n v="6000"/>
    <n v="0"/>
    <n v="0"/>
    <e v="#VALUE!"/>
    <n v="0"/>
    <n v="69"/>
    <e v="#VALUE!"/>
    <s v="YES"/>
    <m/>
    <e v="#VALUE!"/>
    <e v="#VALUE!"/>
    <n v="3518"/>
    <x v="0"/>
    <s v="NA"/>
  </r>
  <r>
    <x v="3509"/>
    <s v="100 BIRR BACK"/>
    <n v="40039201"/>
    <s v="ORLOF 4"/>
    <s v="Azahari"/>
    <x v="1"/>
    <n v="1282"/>
    <n v="6000"/>
    <n v="6000"/>
    <n v="0"/>
    <n v="0"/>
    <e v="#VALUE!"/>
    <n v="0"/>
    <n v="61"/>
    <e v="#VALUE!"/>
    <s v="YES"/>
    <m/>
    <e v="#VALUE!"/>
    <e v="#VALUE!"/>
    <n v="3519"/>
    <x v="0"/>
    <s v="NA"/>
  </r>
  <r>
    <x v="3510"/>
    <s v="100 BIRR BACK"/>
    <n v="40039201"/>
    <s v="ORLOF 4"/>
    <s v="Azahari"/>
    <x v="1"/>
    <n v="1283"/>
    <n v="6000"/>
    <n v="6000"/>
    <n v="0"/>
    <n v="0"/>
    <e v="#VALUE!"/>
    <n v="0"/>
    <n v="51"/>
    <e v="#VALUE!"/>
    <s v="YES"/>
    <m/>
    <e v="#VALUE!"/>
    <e v="#VALUE!"/>
    <n v="3520"/>
    <x v="0"/>
    <s v="NA"/>
  </r>
  <r>
    <x v="3511"/>
    <s v="100 BIRR BACK"/>
    <n v="40039201"/>
    <s v="ORLOF 4"/>
    <s v="Azahari"/>
    <x v="1"/>
    <n v="1284"/>
    <n v="5998"/>
    <n v="5998"/>
    <n v="2"/>
    <n v="0"/>
    <e v="#VALUE!"/>
    <n v="0"/>
    <n v="50"/>
    <e v="#VALUE!"/>
    <s v="YES"/>
    <m/>
    <e v="#VALUE!"/>
    <e v="#VALUE!"/>
    <n v="3521"/>
    <x v="0"/>
    <s v="NA"/>
  </r>
  <r>
    <x v="3512"/>
    <s v="100 BIRR BACK"/>
    <n v="40039201"/>
    <s v="ORLOF 4"/>
    <s v="Azahari"/>
    <x v="1"/>
    <n v="1285"/>
    <n v="6000"/>
    <n v="6000"/>
    <n v="0"/>
    <n v="0"/>
    <e v="#VALUE!"/>
    <n v="0"/>
    <n v="80"/>
    <e v="#VALUE!"/>
    <s v="YES"/>
    <m/>
    <e v="#VALUE!"/>
    <e v="#VALUE!"/>
    <n v="3522"/>
    <x v="0"/>
    <s v="NA"/>
  </r>
  <r>
    <x v="3513"/>
    <s v="100 BIRR BACK"/>
    <n v="40039201"/>
    <s v="ORLOF 4"/>
    <s v="Shamil"/>
    <x v="0"/>
    <n v="1286"/>
    <n v="5990"/>
    <n v="5990"/>
    <n v="10"/>
    <n v="0"/>
    <e v="#VALUE!"/>
    <n v="0"/>
    <n v="256"/>
    <e v="#VALUE!"/>
    <s v="YES"/>
    <m/>
    <e v="#VALUE!"/>
    <e v="#VALUE!"/>
    <n v="3523"/>
    <x v="0"/>
    <s v="NA"/>
  </r>
  <r>
    <x v="3514"/>
    <s v="100 BIRR BACK"/>
    <n v="40039201"/>
    <s v="ORLOF 4"/>
    <s v="Shamil"/>
    <x v="0"/>
    <n v="1287"/>
    <n v="5994"/>
    <n v="5994"/>
    <n v="6"/>
    <m/>
    <e v="#VALUE!"/>
    <n v="0"/>
    <n v="124"/>
    <e v="#VALUE!"/>
    <s v="YES"/>
    <m/>
    <e v="#VALUE!"/>
    <e v="#VALUE!"/>
    <n v="3524"/>
    <x v="0"/>
    <s v="NA"/>
  </r>
  <r>
    <x v="3515"/>
    <s v="100 BIRR BACK"/>
    <n v="40039201"/>
    <s v="ORLOF 4"/>
    <s v="Shamil"/>
    <x v="0"/>
    <n v="1288"/>
    <n v="6000"/>
    <n v="6000"/>
    <n v="0"/>
    <m/>
    <e v="#VALUE!"/>
    <n v="0"/>
    <n v="200"/>
    <e v="#VALUE!"/>
    <s v="YES"/>
    <m/>
    <e v="#VALUE!"/>
    <e v="#VALUE!"/>
    <n v="3525"/>
    <x v="0"/>
    <s v="NA"/>
  </r>
  <r>
    <x v="3516"/>
    <s v="100 BIRR BACK"/>
    <n v="40039201"/>
    <s v="ORLOF 4"/>
    <s v="Shamil"/>
    <x v="0"/>
    <n v="1289"/>
    <n v="5993"/>
    <n v="5993"/>
    <n v="7"/>
    <m/>
    <e v="#VALUE!"/>
    <n v="0"/>
    <n v="180"/>
    <e v="#VALUE!"/>
    <s v="YES"/>
    <m/>
    <e v="#VALUE!"/>
    <e v="#VALUE!"/>
    <n v="3526"/>
    <x v="0"/>
    <s v="NA"/>
  </r>
  <r>
    <x v="3517"/>
    <s v="100 BIRR BACK"/>
    <n v="40039201"/>
    <s v="ORLOF 4"/>
    <s v="Shamil"/>
    <x v="0"/>
    <n v="1290"/>
    <n v="5996"/>
    <n v="5996"/>
    <n v="4"/>
    <n v="3"/>
    <e v="#VALUE!"/>
    <n v="0"/>
    <n v="191"/>
    <e v="#VALUE!"/>
    <s v="YES"/>
    <m/>
    <e v="#VALUE!"/>
    <e v="#VALUE!"/>
    <n v="3527"/>
    <x v="0"/>
    <s v="NA"/>
  </r>
  <r>
    <x v="3518"/>
    <s v="100 BIRR BACK"/>
    <n v="40039201"/>
    <s v="ORLOF 4"/>
    <s v="Shamil"/>
    <x v="0"/>
    <n v="1291"/>
    <n v="5999"/>
    <n v="5999"/>
    <n v="1"/>
    <m/>
    <e v="#VALUE!"/>
    <n v="0"/>
    <n v="149"/>
    <e v="#VALUE!"/>
    <s v="YES"/>
    <m/>
    <e v="#VALUE!"/>
    <e v="#VALUE!"/>
    <n v="3528"/>
    <x v="0"/>
    <s v="NA"/>
  </r>
  <r>
    <x v="3519"/>
    <s v="100 BIRR BACK"/>
    <n v="40039201"/>
    <s v="ORLOF 4"/>
    <s v="Shamil"/>
    <x v="0"/>
    <n v="1292"/>
    <n v="5999"/>
    <n v="5999"/>
    <n v="1"/>
    <m/>
    <e v="#VALUE!"/>
    <n v="0"/>
    <n v="100"/>
    <e v="#VALUE!"/>
    <s v="YES"/>
    <m/>
    <e v="#VALUE!"/>
    <e v="#VALUE!"/>
    <n v="3529"/>
    <x v="0"/>
    <s v="NA"/>
  </r>
  <r>
    <x v="3520"/>
    <s v="100 BIRR BACK"/>
    <n v="40039201"/>
    <s v="ORLOF 4"/>
    <s v="Shamil"/>
    <x v="0"/>
    <n v="1293"/>
    <n v="5996"/>
    <n v="5996"/>
    <n v="4"/>
    <m/>
    <e v="#VALUE!"/>
    <n v="0"/>
    <n v="250"/>
    <e v="#VALUE!"/>
    <s v="YES"/>
    <m/>
    <e v="#VALUE!"/>
    <e v="#VALUE!"/>
    <n v="3530"/>
    <x v="0"/>
    <s v="NA"/>
  </r>
  <r>
    <x v="3521"/>
    <s v="100 BIRR BACK"/>
    <n v="40039201"/>
    <s v="ORLOF 4"/>
    <s v="Shamil"/>
    <x v="0"/>
    <n v="1294"/>
    <n v="5998"/>
    <n v="5998"/>
    <n v="2"/>
    <m/>
    <e v="#VALUE!"/>
    <n v="0"/>
    <n v="90"/>
    <e v="#VALUE!"/>
    <s v="YES"/>
    <m/>
    <e v="#VALUE!"/>
    <e v="#VALUE!"/>
    <n v="3531"/>
    <x v="0"/>
    <s v="NA"/>
  </r>
  <r>
    <x v="3522"/>
    <s v="100 BIRR BACK"/>
    <n v="40039201"/>
    <s v="ORLOF 4"/>
    <s v="Shamil"/>
    <x v="0"/>
    <n v="1295"/>
    <n v="5999"/>
    <n v="5999"/>
    <n v="1"/>
    <m/>
    <e v="#VALUE!"/>
    <n v="0"/>
    <n v="70"/>
    <e v="#VALUE!"/>
    <s v="YES"/>
    <m/>
    <e v="#VALUE!"/>
    <e v="#VALUE!"/>
    <n v="3532"/>
    <x v="0"/>
    <s v="NA"/>
  </r>
  <r>
    <x v="3523"/>
    <s v="100 BIRR BACK"/>
    <n v="40039201"/>
    <s v="ORLOF 4"/>
    <s v="Shamil"/>
    <x v="0"/>
    <n v="1296"/>
    <n v="5999"/>
    <n v="5999"/>
    <n v="1"/>
    <m/>
    <e v="#VALUE!"/>
    <n v="0"/>
    <n v="90"/>
    <e v="#VALUE!"/>
    <s v="YES"/>
    <m/>
    <e v="#VALUE!"/>
    <e v="#VALUE!"/>
    <n v="3533"/>
    <x v="0"/>
    <s v="NA"/>
  </r>
  <r>
    <x v="3524"/>
    <s v="100 BIRR BACK"/>
    <n v="40039201"/>
    <s v="ORLOF 4"/>
    <s v="Shamil"/>
    <x v="0"/>
    <n v="1297"/>
    <n v="6000"/>
    <n v="6000"/>
    <m/>
    <m/>
    <e v="#VALUE!"/>
    <n v="0"/>
    <n v="85"/>
    <e v="#VALUE!"/>
    <s v="YES"/>
    <m/>
    <e v="#VALUE!"/>
    <e v="#VALUE!"/>
    <n v="3534"/>
    <x v="0"/>
    <s v="NA"/>
  </r>
  <r>
    <x v="3525"/>
    <s v="100 BIRR BACK"/>
    <n v="40039201"/>
    <s v="ORLOF 4"/>
    <s v="Shamil"/>
    <x v="0"/>
    <n v="1298"/>
    <n v="5997"/>
    <n v="5997"/>
    <n v="3"/>
    <m/>
    <e v="#VALUE!"/>
    <n v="0"/>
    <n v="175"/>
    <e v="#VALUE!"/>
    <s v="YES"/>
    <m/>
    <e v="#VALUE!"/>
    <e v="#VALUE!"/>
    <n v="3535"/>
    <x v="0"/>
    <s v="NA"/>
  </r>
  <r>
    <x v="3526"/>
    <s v="100 BIRR BACK"/>
    <n v="40039201"/>
    <s v="ORLOF 4"/>
    <s v="Shamil"/>
    <x v="0"/>
    <n v="1299"/>
    <n v="5995"/>
    <n v="5995"/>
    <n v="5"/>
    <m/>
    <e v="#VALUE!"/>
    <n v="0"/>
    <n v="90"/>
    <e v="#VALUE!"/>
    <s v="YES"/>
    <m/>
    <e v="#VALUE!"/>
    <e v="#VALUE!"/>
    <n v="3536"/>
    <x v="0"/>
    <s v="NA"/>
  </r>
  <r>
    <x v="3527"/>
    <s v="100 BIRR BACK"/>
    <n v="40039201"/>
    <s v="ORLOF 4"/>
    <s v="AMIN"/>
    <x v="1"/>
    <n v="1300"/>
    <n v="6000"/>
    <n v="6000"/>
    <n v="0"/>
    <m/>
    <e v="#VALUE!"/>
    <n v="0"/>
    <n v="482"/>
    <e v="#VALUE!"/>
    <s v="YES"/>
    <m/>
    <e v="#VALUE!"/>
    <e v="#VALUE!"/>
    <n v="3537"/>
    <x v="0"/>
    <s v="NA"/>
  </r>
  <r>
    <x v="3528"/>
    <s v="100 BIRR BACK"/>
    <n v="40039201"/>
    <s v="ORLOF 4"/>
    <s v="AMIN"/>
    <x v="1"/>
    <n v="1301"/>
    <n v="5992"/>
    <n v="5992"/>
    <n v="8"/>
    <m/>
    <e v="#VALUE!"/>
    <n v="0"/>
    <n v="136"/>
    <e v="#VALUE!"/>
    <s v="YES"/>
    <m/>
    <e v="#VALUE!"/>
    <e v="#VALUE!"/>
    <n v="3538"/>
    <x v="0"/>
    <s v="NA"/>
  </r>
  <r>
    <x v="3529"/>
    <s v="100 BIRR BACK"/>
    <n v="40039201"/>
    <s v="ORLOF 4"/>
    <s v="AMIN"/>
    <x v="1"/>
    <n v="1302"/>
    <n v="5996"/>
    <n v="5996"/>
    <n v="4"/>
    <n v="1"/>
    <e v="#VALUE!"/>
    <n v="0"/>
    <n v="118"/>
    <e v="#VALUE!"/>
    <s v="YES"/>
    <m/>
    <e v="#VALUE!"/>
    <e v="#VALUE!"/>
    <n v="3539"/>
    <x v="0"/>
    <s v="NA"/>
  </r>
  <r>
    <x v="3530"/>
    <s v="100 BIRR BACK"/>
    <n v="40039201"/>
    <s v="ORLOF 4"/>
    <s v="AMIN"/>
    <x v="1"/>
    <n v="1303"/>
    <n v="5999"/>
    <n v="5999"/>
    <n v="1"/>
    <m/>
    <e v="#VALUE!"/>
    <n v="0"/>
    <n v="201"/>
    <e v="#VALUE!"/>
    <s v="YES"/>
    <m/>
    <e v="#VALUE!"/>
    <e v="#VALUE!"/>
    <n v="3540"/>
    <x v="0"/>
    <s v="NA"/>
  </r>
  <r>
    <x v="3531"/>
    <s v="100 BIRR BACK"/>
    <n v="40039201"/>
    <s v="ORLOF 4"/>
    <s v="AMIN"/>
    <x v="1"/>
    <n v="1304"/>
    <n v="5995"/>
    <n v="5995"/>
    <n v="5"/>
    <m/>
    <e v="#VALUE!"/>
    <n v="0"/>
    <n v="226"/>
    <e v="#VALUE!"/>
    <s v="YES"/>
    <m/>
    <e v="#VALUE!"/>
    <e v="#VALUE!"/>
    <n v="3541"/>
    <x v="0"/>
    <s v="NA"/>
  </r>
  <r>
    <x v="3532"/>
    <s v="100 BIRR BACK"/>
    <n v="40039201"/>
    <s v="ORLOF 4"/>
    <s v="AMIN"/>
    <x v="1"/>
    <n v="1305"/>
    <n v="5998"/>
    <n v="5998"/>
    <n v="2"/>
    <m/>
    <e v="#VALUE!"/>
    <n v="0"/>
    <n v="434"/>
    <e v="#VALUE!"/>
    <s v="YES"/>
    <m/>
    <e v="#VALUE!"/>
    <e v="#VALUE!"/>
    <n v="3542"/>
    <x v="0"/>
    <s v="NA"/>
  </r>
  <r>
    <x v="3533"/>
    <s v="100 BIRR BACK"/>
    <n v="40039201"/>
    <s v="ORLOF 4"/>
    <s v="AMIN"/>
    <x v="1"/>
    <n v="1306"/>
    <n v="5996"/>
    <n v="5996"/>
    <n v="4"/>
    <m/>
    <e v="#VALUE!"/>
    <n v="0"/>
    <n v="134"/>
    <e v="#VALUE!"/>
    <s v="YES"/>
    <m/>
    <e v="#VALUE!"/>
    <e v="#VALUE!"/>
    <n v="3543"/>
    <x v="0"/>
    <s v="NA"/>
  </r>
  <r>
    <x v="3534"/>
    <s v="100 BIRR BACK"/>
    <n v="40039201"/>
    <s v="ORLOF 4"/>
    <s v="AMIN"/>
    <x v="1"/>
    <n v="1308"/>
    <n v="5997"/>
    <n v="5997"/>
    <n v="3"/>
    <m/>
    <e v="#VALUE!"/>
    <n v="0"/>
    <n v="177"/>
    <e v="#VALUE!"/>
    <s v="YES"/>
    <m/>
    <e v="#VALUE!"/>
    <e v="#VALUE!"/>
    <n v="3544"/>
    <x v="0"/>
    <s v="NA"/>
  </r>
  <r>
    <x v="3535"/>
    <s v="100 BIRR BACK"/>
    <n v="40039201"/>
    <s v="ORLOF 4"/>
    <s v="AMIN"/>
    <x v="1"/>
    <n v="1309"/>
    <n v="5996"/>
    <n v="5996"/>
    <n v="4"/>
    <n v="2"/>
    <e v="#VALUE!"/>
    <n v="0"/>
    <n v="179"/>
    <e v="#VALUE!"/>
    <s v="YES"/>
    <m/>
    <e v="#VALUE!"/>
    <e v="#VALUE!"/>
    <n v="3545"/>
    <x v="0"/>
    <s v="NA"/>
  </r>
  <r>
    <x v="3536"/>
    <s v="100 BIRR BACK"/>
    <n v="40039201"/>
    <s v="ORLOF 4"/>
    <s v="AMIN"/>
    <x v="1"/>
    <n v="1310"/>
    <n v="6000"/>
    <n v="6000"/>
    <n v="0"/>
    <m/>
    <e v="#VALUE!"/>
    <n v="0"/>
    <n v="174"/>
    <e v="#VALUE!"/>
    <s v="YES"/>
    <m/>
    <e v="#VALUE!"/>
    <e v="#VALUE!"/>
    <n v="3546"/>
    <x v="0"/>
    <s v="NA"/>
  </r>
  <r>
    <x v="3537"/>
    <s v="100 BIRR BACK"/>
    <n v="40039201"/>
    <s v="ORLOF 4"/>
    <s v="AMIN"/>
    <x v="1"/>
    <n v="1311"/>
    <n v="5999"/>
    <n v="5999"/>
    <n v="1"/>
    <m/>
    <e v="#VALUE!"/>
    <n v="0"/>
    <n v="189"/>
    <e v="#VALUE!"/>
    <s v="YES"/>
    <m/>
    <e v="#VALUE!"/>
    <e v="#VALUE!"/>
    <n v="3547"/>
    <x v="0"/>
    <s v="NA"/>
  </r>
  <r>
    <x v="3538"/>
    <s v="100 BIRR BACK"/>
    <n v="40039201"/>
    <s v="ORLOF 4"/>
    <s v="shamil"/>
    <x v="0"/>
    <n v="1312"/>
    <n v="5997"/>
    <n v="5997"/>
    <n v="3"/>
    <m/>
    <e v="#VALUE!"/>
    <n v="0"/>
    <n v="150"/>
    <e v="#VALUE!"/>
    <s v="YES"/>
    <m/>
    <e v="#VALUE!"/>
    <e v="#VALUE!"/>
    <n v="3548"/>
    <x v="0"/>
    <s v="NA"/>
  </r>
  <r>
    <x v="3539"/>
    <s v="100 BIRR BACK"/>
    <n v="40039201"/>
    <s v="ORLOF 4"/>
    <s v="shamil"/>
    <x v="0"/>
    <n v="1313"/>
    <n v="5989"/>
    <n v="5989"/>
    <n v="11"/>
    <m/>
    <e v="#VALUE!"/>
    <n v="0"/>
    <n v="140"/>
    <e v="#VALUE!"/>
    <s v="YES"/>
    <m/>
    <e v="#VALUE!"/>
    <e v="#VALUE!"/>
    <n v="3549"/>
    <x v="0"/>
    <s v="NA"/>
  </r>
  <r>
    <x v="3540"/>
    <s v="100 BIRR BACK"/>
    <n v="40039201"/>
    <s v="ORLOF 4"/>
    <s v="shamil"/>
    <x v="0"/>
    <n v="1314"/>
    <n v="5999"/>
    <n v="5999"/>
    <n v="1"/>
    <m/>
    <e v="#VALUE!"/>
    <n v="0"/>
    <n v="110"/>
    <e v="#VALUE!"/>
    <s v="YES"/>
    <m/>
    <e v="#VALUE!"/>
    <e v="#VALUE!"/>
    <n v="3550"/>
    <x v="0"/>
    <s v="NA"/>
  </r>
  <r>
    <x v="3541"/>
    <s v="100 BIRR BACK"/>
    <n v="40039201"/>
    <s v="ORLOF 4"/>
    <s v="shamil"/>
    <x v="0"/>
    <n v="1315"/>
    <n v="6000"/>
    <n v="6000"/>
    <n v="0"/>
    <m/>
    <e v="#VALUE!"/>
    <n v="0"/>
    <n v="225"/>
    <e v="#VALUE!"/>
    <s v="YES"/>
    <m/>
    <e v="#VALUE!"/>
    <e v="#VALUE!"/>
    <n v="3551"/>
    <x v="0"/>
    <s v="NA"/>
  </r>
  <r>
    <x v="3542"/>
    <s v="100 BIRR BACK"/>
    <n v="40039201"/>
    <s v="ORLOF 4"/>
    <s v="shamil"/>
    <x v="0"/>
    <n v="1316"/>
    <n v="5986"/>
    <n v="5986"/>
    <n v="14"/>
    <m/>
    <e v="#VALUE!"/>
    <n v="0"/>
    <n v="200"/>
    <e v="#VALUE!"/>
    <s v="YES"/>
    <m/>
    <e v="#VALUE!"/>
    <e v="#VALUE!"/>
    <n v="3552"/>
    <x v="0"/>
    <s v="NA"/>
  </r>
  <r>
    <x v="3543"/>
    <s v="100 BIRR BACK"/>
    <n v="40039201"/>
    <s v="ORLOF 4"/>
    <s v="shamil"/>
    <x v="0"/>
    <n v="1317"/>
    <n v="5999"/>
    <n v="5999"/>
    <n v="1"/>
    <m/>
    <e v="#VALUE!"/>
    <n v="0"/>
    <n v="195"/>
    <e v="#VALUE!"/>
    <s v="YES"/>
    <m/>
    <e v="#VALUE!"/>
    <e v="#VALUE!"/>
    <n v="3553"/>
    <x v="0"/>
    <s v="NA"/>
  </r>
  <r>
    <x v="3544"/>
    <s v="100 BIRR BACK"/>
    <n v="40039201"/>
    <s v="ORLOF 4"/>
    <s v="shamil"/>
    <x v="0"/>
    <n v="1318"/>
    <n v="5996"/>
    <n v="5996"/>
    <n v="4"/>
    <m/>
    <e v="#VALUE!"/>
    <n v="0"/>
    <n v="200"/>
    <e v="#VALUE!"/>
    <s v="YES"/>
    <m/>
    <e v="#VALUE!"/>
    <e v="#VALUE!"/>
    <n v="3554"/>
    <x v="0"/>
    <s v="NA"/>
  </r>
  <r>
    <x v="3545"/>
    <s v="100 BIRR BACK"/>
    <n v="40039201"/>
    <s v="ORLOF 4"/>
    <s v="shamil"/>
    <x v="0"/>
    <n v="1319"/>
    <n v="5994"/>
    <n v="5994"/>
    <n v="6"/>
    <m/>
    <e v="#VALUE!"/>
    <n v="0"/>
    <n v="510"/>
    <e v="#VALUE!"/>
    <s v="YES"/>
    <m/>
    <e v="#VALUE!"/>
    <e v="#VALUE!"/>
    <n v="3555"/>
    <x v="0"/>
    <s v="NA"/>
  </r>
  <r>
    <x v="3546"/>
    <s v="100 BIRR BACK"/>
    <n v="40039201"/>
    <s v="ORLOF 4"/>
    <s v="shamil"/>
    <x v="0"/>
    <n v="1320"/>
    <n v="6000"/>
    <n v="6000"/>
    <n v="0"/>
    <m/>
    <e v="#VALUE!"/>
    <n v="0"/>
    <n v="270"/>
    <e v="#VALUE!"/>
    <s v="YES"/>
    <m/>
    <e v="#VALUE!"/>
    <e v="#VALUE!"/>
    <n v="3556"/>
    <x v="0"/>
    <s v="NA"/>
  </r>
  <r>
    <x v="3547"/>
    <s v="100 BIRR BACK"/>
    <n v="40039201"/>
    <s v="ORLOF 4"/>
    <s v="shamil"/>
    <x v="0"/>
    <n v="1321"/>
    <n v="5998"/>
    <n v="5998"/>
    <n v="2"/>
    <m/>
    <e v="#VALUE!"/>
    <n v="0"/>
    <n v="300"/>
    <e v="#VALUE!"/>
    <s v="YES"/>
    <m/>
    <e v="#VALUE!"/>
    <e v="#VALUE!"/>
    <n v="3557"/>
    <x v="0"/>
    <s v="NA"/>
  </r>
  <r>
    <x v="3548"/>
    <s v="100 BIRR BACK"/>
    <n v="40039201"/>
    <s v="ORLOF 4"/>
    <s v="shamil"/>
    <x v="0"/>
    <n v="1322"/>
    <n v="5997"/>
    <n v="5997"/>
    <n v="3"/>
    <m/>
    <e v="#VALUE!"/>
    <n v="0"/>
    <n v="300"/>
    <e v="#VALUE!"/>
    <s v="YES"/>
    <m/>
    <e v="#VALUE!"/>
    <e v="#VALUE!"/>
    <n v="3558"/>
    <x v="0"/>
    <s v="NA"/>
  </r>
  <r>
    <x v="3549"/>
    <s v="100 BIRR BACK"/>
    <n v="40039201"/>
    <s v="ORLOF 4"/>
    <s v="shamil"/>
    <x v="0"/>
    <n v="1323"/>
    <n v="5999"/>
    <n v="5999"/>
    <n v="1"/>
    <m/>
    <e v="#VALUE!"/>
    <n v="0"/>
    <n v="200"/>
    <e v="#VALUE!"/>
    <s v="YES"/>
    <m/>
    <e v="#VALUE!"/>
    <e v="#VALUE!"/>
    <n v="3559"/>
    <x v="0"/>
    <s v="NA"/>
  </r>
  <r>
    <x v="3550"/>
    <s v="100 BIRR BACK"/>
    <n v="40039201"/>
    <s v="ORLOF 4"/>
    <s v="saiful"/>
    <x v="1"/>
    <n v="1307"/>
    <n v="5970"/>
    <n v="5970"/>
    <n v="30"/>
    <m/>
    <e v="#VALUE!"/>
    <n v="0"/>
    <n v="350"/>
    <e v="#VALUE!"/>
    <s v="YES"/>
    <m/>
    <e v="#VALUE!"/>
    <e v="#VALUE!"/>
    <n v="3560"/>
    <x v="0"/>
    <s v="NA"/>
  </r>
  <r>
    <x v="3551"/>
    <s v="100 BIRR BACK"/>
    <n v="40039201"/>
    <s v="ORLOF 4"/>
    <s v="saiful"/>
    <x v="1"/>
    <n v="1324"/>
    <n v="6000"/>
    <n v="6000"/>
    <n v="0"/>
    <m/>
    <e v="#VALUE!"/>
    <n v="0"/>
    <n v="151"/>
    <e v="#VALUE!"/>
    <s v="YES"/>
    <m/>
    <e v="#VALUE!"/>
    <e v="#VALUE!"/>
    <n v="3561"/>
    <x v="0"/>
    <s v="NA"/>
  </r>
  <r>
    <x v="3552"/>
    <s v="100 BIRR BACK"/>
    <n v="40039201"/>
    <s v="ORLOF 4"/>
    <s v="saiful"/>
    <x v="1"/>
    <n v="1325"/>
    <n v="5995"/>
    <n v="5995"/>
    <n v="5"/>
    <m/>
    <e v="#VALUE!"/>
    <n v="0"/>
    <n v="174"/>
    <e v="#VALUE!"/>
    <s v="YES"/>
    <m/>
    <e v="#VALUE!"/>
    <e v="#VALUE!"/>
    <n v="3562"/>
    <x v="0"/>
    <s v="NA"/>
  </r>
  <r>
    <x v="3553"/>
    <s v="100 BIRR BACK"/>
    <n v="40039201"/>
    <s v="ORLOF 4"/>
    <s v="saiful"/>
    <x v="1"/>
    <n v="1326"/>
    <n v="5998"/>
    <n v="5998"/>
    <n v="2"/>
    <m/>
    <e v="#VALUE!"/>
    <n v="0"/>
    <n v="184"/>
    <e v="#VALUE!"/>
    <s v="YES"/>
    <m/>
    <e v="#VALUE!"/>
    <e v="#VALUE!"/>
    <n v="3563"/>
    <x v="0"/>
    <s v="NA"/>
  </r>
  <r>
    <x v="3554"/>
    <s v="100 BIRR BACK"/>
    <n v="40039201"/>
    <s v="ORLOF 4"/>
    <s v="saiful"/>
    <x v="1"/>
    <n v="1327"/>
    <n v="5992"/>
    <n v="5992"/>
    <n v="8"/>
    <m/>
    <e v="#VALUE!"/>
    <n v="0"/>
    <n v="191"/>
    <e v="#VALUE!"/>
    <s v="YES"/>
    <m/>
    <e v="#VALUE!"/>
    <e v="#VALUE!"/>
    <n v="3564"/>
    <x v="0"/>
    <s v="NA"/>
  </r>
  <r>
    <x v="3555"/>
    <s v="100 BIRR BACK"/>
    <n v="40039201"/>
    <s v="ORLOF 4"/>
    <s v="saiful"/>
    <x v="1"/>
    <n v="1328"/>
    <n v="5995"/>
    <n v="5995"/>
    <n v="5"/>
    <m/>
    <e v="#VALUE!"/>
    <n v="0"/>
    <n v="166"/>
    <e v="#VALUE!"/>
    <s v="YES"/>
    <m/>
    <e v="#VALUE!"/>
    <e v="#VALUE!"/>
    <n v="3565"/>
    <x v="0"/>
    <s v="NA"/>
  </r>
  <r>
    <x v="3556"/>
    <s v="100 BIRR BACK"/>
    <n v="40039201"/>
    <s v="ORLOF 4"/>
    <s v="saiful"/>
    <x v="1"/>
    <n v="1329"/>
    <n v="5996"/>
    <n v="5996"/>
    <n v="4"/>
    <m/>
    <e v="#VALUE!"/>
    <n v="0"/>
    <n v="119"/>
    <e v="#VALUE!"/>
    <s v="YES"/>
    <m/>
    <e v="#VALUE!"/>
    <e v="#VALUE!"/>
    <n v="3566"/>
    <x v="0"/>
    <s v="NA"/>
  </r>
  <r>
    <x v="3557"/>
    <s v="100 BIRR BACK"/>
    <n v="40039201"/>
    <s v="ORLOF 4"/>
    <s v="saiful"/>
    <x v="1"/>
    <n v="1330"/>
    <n v="5995"/>
    <n v="5995"/>
    <n v="5"/>
    <m/>
    <e v="#VALUE!"/>
    <n v="0"/>
    <n v="200"/>
    <e v="#VALUE!"/>
    <s v="YES"/>
    <m/>
    <e v="#VALUE!"/>
    <e v="#VALUE!"/>
    <n v="3567"/>
    <x v="0"/>
    <s v="NA"/>
  </r>
  <r>
    <x v="3558"/>
    <s v="100 BIRR BACK"/>
    <n v="40039201"/>
    <s v="ORLOF 4"/>
    <s v="saiful"/>
    <x v="1"/>
    <n v="1331"/>
    <n v="5995"/>
    <n v="5995"/>
    <n v="5"/>
    <m/>
    <e v="#VALUE!"/>
    <n v="0"/>
    <n v="360"/>
    <e v="#VALUE!"/>
    <s v="YES"/>
    <m/>
    <e v="#VALUE!"/>
    <e v="#VALUE!"/>
    <n v="3568"/>
    <x v="0"/>
    <s v="NA"/>
  </r>
  <r>
    <x v="3559"/>
    <s v="100 BIRR BACK"/>
    <n v="40039201"/>
    <s v="ORLOF 4"/>
    <s v="saiful"/>
    <x v="1"/>
    <n v="1332"/>
    <n v="5996"/>
    <n v="5996"/>
    <n v="4"/>
    <m/>
    <e v="#VALUE!"/>
    <n v="0"/>
    <n v="372"/>
    <e v="#VALUE!"/>
    <s v="YES"/>
    <m/>
    <e v="#VALUE!"/>
    <e v="#VALUE!"/>
    <n v="3569"/>
    <x v="0"/>
    <s v="NA"/>
  </r>
  <r>
    <x v="3560"/>
    <s v="100 BIRR BACK"/>
    <n v="40039201"/>
    <s v="ORLOF 4"/>
    <s v="saiful"/>
    <x v="1"/>
    <n v="1334"/>
    <n v="5998"/>
    <n v="5998"/>
    <n v="2"/>
    <m/>
    <e v="#VALUE!"/>
    <n v="0"/>
    <n v="233"/>
    <e v="#VALUE!"/>
    <s v="YES"/>
    <m/>
    <e v="#VALUE!"/>
    <e v="#VALUE!"/>
    <n v="3570"/>
    <x v="0"/>
    <s v="NA"/>
  </r>
  <r>
    <x v="3561"/>
    <s v="100 BIRR BACK"/>
    <n v="40039201"/>
    <s v="ORLOF 4"/>
    <s v="shamil"/>
    <x v="0"/>
    <n v="1335"/>
    <n v="5996"/>
    <n v="5996"/>
    <n v="4"/>
    <n v="1"/>
    <e v="#VALUE!"/>
    <n v="0"/>
    <n v="380"/>
    <e v="#VALUE!"/>
    <s v="YES"/>
    <m/>
    <e v="#VALUE!"/>
    <e v="#VALUE!"/>
    <n v="3571"/>
    <x v="0"/>
    <s v="NA"/>
  </r>
  <r>
    <x v="3562"/>
    <s v="100 BIRR BACK"/>
    <n v="40039201"/>
    <s v="ORLOF 4"/>
    <s v="shamil"/>
    <x v="0"/>
    <n v="1336"/>
    <n v="5995"/>
    <n v="5995"/>
    <n v="5"/>
    <m/>
    <e v="#VALUE!"/>
    <n v="0"/>
    <n v="160"/>
    <e v="#VALUE!"/>
    <s v="YES"/>
    <m/>
    <e v="#VALUE!"/>
    <e v="#VALUE!"/>
    <n v="3572"/>
    <x v="0"/>
    <s v="NA"/>
  </r>
  <r>
    <x v="3563"/>
    <s v="100 BIRR BACK"/>
    <n v="40039201"/>
    <s v="ORLOF 4"/>
    <s v="shamil"/>
    <x v="0"/>
    <n v="1337"/>
    <n v="5998"/>
    <n v="5998"/>
    <n v="2"/>
    <m/>
    <e v="#VALUE!"/>
    <n v="0"/>
    <n v="190"/>
    <e v="#VALUE!"/>
    <s v="YES"/>
    <m/>
    <e v="#VALUE!"/>
    <e v="#VALUE!"/>
    <n v="3573"/>
    <x v="0"/>
    <s v="NA"/>
  </r>
  <r>
    <x v="3564"/>
    <s v="100 BIRR BACK"/>
    <n v="40039201"/>
    <s v="ORLOF 4"/>
    <s v="shamil"/>
    <x v="0"/>
    <n v="1338"/>
    <n v="5998"/>
    <n v="5998"/>
    <n v="2"/>
    <n v="2"/>
    <e v="#VALUE!"/>
    <n v="0"/>
    <n v="185"/>
    <e v="#VALUE!"/>
    <s v="YES"/>
    <m/>
    <e v="#VALUE!"/>
    <e v="#VALUE!"/>
    <n v="3574"/>
    <x v="0"/>
    <s v="NA"/>
  </r>
  <r>
    <x v="3565"/>
    <s v="100 BIRR BACK"/>
    <n v="40039201"/>
    <s v="ORLOF 4"/>
    <s v="shamil"/>
    <x v="0"/>
    <n v="1339"/>
    <n v="5993"/>
    <n v="5993"/>
    <n v="7"/>
    <m/>
    <e v="#VALUE!"/>
    <n v="0"/>
    <n v="205"/>
    <e v="#VALUE!"/>
    <s v="YES"/>
    <m/>
    <e v="#VALUE!"/>
    <e v="#VALUE!"/>
    <n v="3575"/>
    <x v="0"/>
    <s v="NA"/>
  </r>
  <r>
    <x v="3566"/>
    <s v="100 BIRR BACK"/>
    <n v="40039201"/>
    <s v="ORLOF 4"/>
    <s v="shamil"/>
    <x v="0"/>
    <n v="1340"/>
    <n v="5996"/>
    <n v="5996"/>
    <n v="4"/>
    <m/>
    <e v="#VALUE!"/>
    <n v="0"/>
    <n v="220"/>
    <e v="#VALUE!"/>
    <s v="YES"/>
    <m/>
    <e v="#VALUE!"/>
    <e v="#VALUE!"/>
    <n v="3576"/>
    <x v="0"/>
    <s v="NA"/>
  </r>
  <r>
    <x v="3567"/>
    <s v="100 BIRR BACK"/>
    <n v="40039201"/>
    <s v="ORLOF 4"/>
    <s v="shamil"/>
    <x v="0"/>
    <n v="1341"/>
    <n v="5995"/>
    <n v="5995"/>
    <n v="5"/>
    <n v="2"/>
    <e v="#VALUE!"/>
    <n v="0"/>
    <n v="340"/>
    <e v="#VALUE!"/>
    <s v="YES"/>
    <m/>
    <e v="#VALUE!"/>
    <e v="#VALUE!"/>
    <n v="3577"/>
    <x v="0"/>
    <s v="NA"/>
  </r>
  <r>
    <x v="3568"/>
    <s v="100 BIRR BACK"/>
    <n v="40039201"/>
    <s v="ORLOF 4"/>
    <s v="shamil"/>
    <x v="0"/>
    <n v="1342"/>
    <n v="5995"/>
    <n v="5995"/>
    <n v="5"/>
    <m/>
    <e v="#VALUE!"/>
    <n v="0"/>
    <n v="170"/>
    <e v="#VALUE!"/>
    <s v="YES"/>
    <m/>
    <e v="#VALUE!"/>
    <e v="#VALUE!"/>
    <n v="3578"/>
    <x v="0"/>
    <s v="NA"/>
  </r>
  <r>
    <x v="3569"/>
    <s v="100 BIRR BACK"/>
    <n v="40039201"/>
    <s v="ORLOF 4"/>
    <s v="shamil"/>
    <x v="0"/>
    <n v="1343"/>
    <n v="5960"/>
    <n v="5960"/>
    <n v="40"/>
    <m/>
    <e v="#VALUE!"/>
    <n v="0"/>
    <n v="150"/>
    <e v="#VALUE!"/>
    <s v="YES"/>
    <m/>
    <e v="#VALUE!"/>
    <e v="#VALUE!"/>
    <n v="3579"/>
    <x v="0"/>
    <s v="NA"/>
  </r>
  <r>
    <x v="3570"/>
    <s v="100 BIRR BACK"/>
    <n v="40039201"/>
    <s v="ORLOF 4"/>
    <s v="saiful"/>
    <x v="1"/>
    <n v="1344"/>
    <n v="5986"/>
    <n v="5986"/>
    <n v="14"/>
    <m/>
    <e v="#VALUE!"/>
    <n v="0"/>
    <n v="161"/>
    <e v="#VALUE!"/>
    <s v="YES"/>
    <m/>
    <e v="#VALUE!"/>
    <e v="#VALUE!"/>
    <n v="3580"/>
    <x v="0"/>
    <s v="NA"/>
  </r>
  <r>
    <x v="3571"/>
    <s v="100 BIRR BACK"/>
    <n v="40039201"/>
    <s v="ORLOF 4"/>
    <s v="saiful"/>
    <x v="1"/>
    <n v="1345"/>
    <n v="5992"/>
    <n v="5992"/>
    <n v="8"/>
    <m/>
    <e v="#VALUE!"/>
    <n v="0"/>
    <n v="146"/>
    <e v="#VALUE!"/>
    <s v="YES"/>
    <m/>
    <e v="#VALUE!"/>
    <e v="#VALUE!"/>
    <n v="3581"/>
    <x v="0"/>
    <s v="NA"/>
  </r>
  <r>
    <x v="3572"/>
    <s v="100 BIRR BACK"/>
    <n v="40039201"/>
    <s v="ORLOF 4"/>
    <s v="saiful"/>
    <x v="1"/>
    <n v="1346"/>
    <n v="5995"/>
    <n v="5995"/>
    <n v="5"/>
    <m/>
    <e v="#VALUE!"/>
    <n v="0"/>
    <n v="193"/>
    <e v="#VALUE!"/>
    <s v="YES"/>
    <m/>
    <e v="#VALUE!"/>
    <e v="#VALUE!"/>
    <n v="3582"/>
    <x v="0"/>
    <s v="NA"/>
  </r>
  <r>
    <x v="3573"/>
    <s v="100 BIRR BACK"/>
    <n v="40039201"/>
    <s v="ORLOF 4"/>
    <s v="saiful"/>
    <x v="1"/>
    <n v="1347"/>
    <n v="5991"/>
    <n v="5991"/>
    <n v="9"/>
    <m/>
    <e v="#VALUE!"/>
    <n v="0"/>
    <n v="141"/>
    <e v="#VALUE!"/>
    <s v="YES"/>
    <m/>
    <e v="#VALUE!"/>
    <e v="#VALUE!"/>
    <n v="3583"/>
    <x v="0"/>
    <s v="NA"/>
  </r>
  <r>
    <x v="3574"/>
    <s v="100 BIRR BACK"/>
    <n v="40039201"/>
    <s v="ORLOF 4"/>
    <s v="saiful"/>
    <x v="1"/>
    <n v="1348"/>
    <n v="5994"/>
    <n v="5994"/>
    <n v="6"/>
    <m/>
    <e v="#VALUE!"/>
    <n v="0"/>
    <n v="108"/>
    <e v="#VALUE!"/>
    <s v="YES"/>
    <m/>
    <e v="#VALUE!"/>
    <e v="#VALUE!"/>
    <n v="3584"/>
    <x v="0"/>
    <s v="NA"/>
  </r>
  <r>
    <x v="3575"/>
    <s v="100 BIRR BACK"/>
    <n v="40039201"/>
    <s v="ORLOF 4"/>
    <s v="saiful"/>
    <x v="1"/>
    <n v="1349"/>
    <n v="5993"/>
    <n v="5993"/>
    <n v="7"/>
    <m/>
    <e v="#VALUE!"/>
    <n v="0"/>
    <n v="101"/>
    <e v="#VALUE!"/>
    <s v="YES"/>
    <m/>
    <e v="#VALUE!"/>
    <e v="#VALUE!"/>
    <n v="3585"/>
    <x v="0"/>
    <s v="NA"/>
  </r>
  <r>
    <x v="3576"/>
    <s v="100 BIRR BACK"/>
    <n v="40039201"/>
    <s v="ORLOF 4"/>
    <s v="saiful"/>
    <x v="1"/>
    <n v="1350"/>
    <n v="5993"/>
    <n v="5993"/>
    <n v="7"/>
    <m/>
    <e v="#VALUE!"/>
    <n v="0"/>
    <n v="150"/>
    <e v="#VALUE!"/>
    <s v="YES"/>
    <m/>
    <e v="#VALUE!"/>
    <e v="#VALUE!"/>
    <n v="3586"/>
    <x v="0"/>
    <s v="NA"/>
  </r>
  <r>
    <x v="3577"/>
    <s v="100 BIRR BACK"/>
    <n v="40039201"/>
    <s v="ORLOF 4"/>
    <s v="saiful"/>
    <x v="1"/>
    <n v="1351"/>
    <n v="5998"/>
    <n v="5998"/>
    <n v="2"/>
    <m/>
    <e v="#VALUE!"/>
    <n v="0"/>
    <n v="40"/>
    <e v="#VALUE!"/>
    <s v="YES"/>
    <m/>
    <e v="#VALUE!"/>
    <e v="#VALUE!"/>
    <n v="3587"/>
    <x v="0"/>
    <s v="NA"/>
  </r>
  <r>
    <x v="3578"/>
    <s v="100 BIRR BACK"/>
    <n v="40039201"/>
    <s v="ORLOF 4"/>
    <s v="saiful"/>
    <x v="1"/>
    <n v="1353"/>
    <n v="5993"/>
    <n v="5993"/>
    <n v="7"/>
    <m/>
    <e v="#VALUE!"/>
    <n v="0"/>
    <n v="73"/>
    <e v="#VALUE!"/>
    <s v="YES"/>
    <m/>
    <e v="#VALUE!"/>
    <e v="#VALUE!"/>
    <n v="3588"/>
    <x v="0"/>
    <s v="NA"/>
  </r>
  <r>
    <x v="3579"/>
    <s v="100 BIRR BACK"/>
    <n v="40039201"/>
    <s v="ORLOF 4"/>
    <s v="saiful"/>
    <x v="1"/>
    <n v="1354"/>
    <n v="5999"/>
    <n v="5999"/>
    <n v="1"/>
    <m/>
    <e v="#VALUE!"/>
    <n v="0"/>
    <n v="97"/>
    <e v="#VALUE!"/>
    <s v="YES"/>
    <m/>
    <e v="#VALUE!"/>
    <e v="#VALUE!"/>
    <n v="3589"/>
    <x v="0"/>
    <s v="NA"/>
  </r>
  <r>
    <x v="3580"/>
    <s v="100 BIRR BACK"/>
    <n v="40039201"/>
    <s v="ORLOF 4"/>
    <s v="saiful"/>
    <x v="1"/>
    <n v="1355"/>
    <n v="5994"/>
    <n v="5994"/>
    <n v="6"/>
    <m/>
    <e v="#VALUE!"/>
    <n v="0"/>
    <n v="87"/>
    <e v="#VALUE!"/>
    <s v="YES"/>
    <m/>
    <e v="#VALUE!"/>
    <e v="#VALUE!"/>
    <n v="3590"/>
    <x v="0"/>
    <s v="NA"/>
  </r>
  <r>
    <x v="3581"/>
    <s v="100 BIRR BACK"/>
    <n v="40039201"/>
    <s v="ORLOF 4"/>
    <s v="saiful"/>
    <x v="1"/>
    <n v="1356"/>
    <n v="5991"/>
    <n v="5991"/>
    <n v="9"/>
    <m/>
    <e v="#VALUE!"/>
    <n v="0"/>
    <n v="93"/>
    <e v="#VALUE!"/>
    <s v="YES"/>
    <m/>
    <e v="#VALUE!"/>
    <e v="#VALUE!"/>
    <n v="3591"/>
    <x v="0"/>
    <s v="NA"/>
  </r>
  <r>
    <x v="3582"/>
    <s v="100 BIRR BACK"/>
    <n v="40039201"/>
    <s v="ORLOF 4"/>
    <s v="saiful"/>
    <x v="1"/>
    <n v="1357"/>
    <n v="5997"/>
    <n v="5997"/>
    <n v="3"/>
    <m/>
    <e v="#VALUE!"/>
    <n v="0"/>
    <n v="139"/>
    <e v="#VALUE!"/>
    <s v="YES"/>
    <m/>
    <e v="#VALUE!"/>
    <e v="#VALUE!"/>
    <n v="3592"/>
    <x v="0"/>
    <s v="NA"/>
  </r>
  <r>
    <x v="3583"/>
    <s v="100 BIRR BACK"/>
    <n v="40039201"/>
    <s v="ORLOF 4"/>
    <s v="saiful"/>
    <x v="1"/>
    <n v="1358"/>
    <n v="6000"/>
    <n v="6000"/>
    <n v="0"/>
    <m/>
    <e v="#VALUE!"/>
    <n v="0"/>
    <n v="73"/>
    <e v="#VALUE!"/>
    <s v="YES"/>
    <m/>
    <e v="#VALUE!"/>
    <e v="#VALUE!"/>
    <n v="3593"/>
    <x v="0"/>
    <s v="NA"/>
  </r>
  <r>
    <x v="3584"/>
    <s v="100 BIRR BACK"/>
    <n v="40039201"/>
    <s v="ORLOF 4"/>
    <s v="Firdaus"/>
    <x v="0"/>
    <n v="1359"/>
    <n v="5997"/>
    <n v="5997"/>
    <n v="3"/>
    <n v="0"/>
    <e v="#VALUE!"/>
    <n v="0"/>
    <n v="105"/>
    <e v="#VALUE!"/>
    <s v="YES"/>
    <m/>
    <e v="#VALUE!"/>
    <e v="#VALUE!"/>
    <n v="3594"/>
    <x v="0"/>
    <s v="NA"/>
  </r>
  <r>
    <x v="3585"/>
    <s v="100 BIRR BACK"/>
    <n v="40039201"/>
    <s v="ORLOF 4"/>
    <s v="Firdaus"/>
    <x v="0"/>
    <n v="1360"/>
    <n v="6000"/>
    <n v="6000"/>
    <n v="0"/>
    <n v="49"/>
    <e v="#VALUE!"/>
    <n v="0"/>
    <n v="161"/>
    <e v="#VALUE!"/>
    <s v="YES"/>
    <m/>
    <e v="#VALUE!"/>
    <e v="#VALUE!"/>
    <n v="3595"/>
    <x v="0"/>
    <s v="NA"/>
  </r>
  <r>
    <x v="3586"/>
    <s v="100 BIRR BACK"/>
    <n v="40039201"/>
    <s v="ORLOF 4"/>
    <s v="Firdaus"/>
    <x v="0"/>
    <n v="1361"/>
    <n v="5999"/>
    <n v="5999"/>
    <n v="1"/>
    <n v="0"/>
    <e v="#VALUE!"/>
    <n v="0"/>
    <n v="124"/>
    <e v="#VALUE!"/>
    <s v="YES"/>
    <m/>
    <e v="#VALUE!"/>
    <e v="#VALUE!"/>
    <n v="3596"/>
    <x v="0"/>
    <s v="NA"/>
  </r>
  <r>
    <x v="3587"/>
    <s v="100 BIRR BACK"/>
    <n v="40039201"/>
    <s v="ORLOF 4"/>
    <s v="Firdaus"/>
    <x v="0"/>
    <n v="1362"/>
    <n v="5996"/>
    <n v="5996"/>
    <n v="4"/>
    <n v="0"/>
    <e v="#VALUE!"/>
    <n v="0"/>
    <n v="134"/>
    <e v="#VALUE!"/>
    <s v="YES"/>
    <m/>
    <e v="#VALUE!"/>
    <e v="#VALUE!"/>
    <n v="3597"/>
    <x v="0"/>
    <s v="NA"/>
  </r>
  <r>
    <x v="3588"/>
    <s v="100 BIRR BACK"/>
    <n v="40039201"/>
    <s v="ORLOF 4"/>
    <s v="Firdaus"/>
    <x v="0"/>
    <n v="1363"/>
    <n v="5999"/>
    <n v="5999"/>
    <n v="1"/>
    <n v="0"/>
    <e v="#VALUE!"/>
    <n v="0"/>
    <n v="110"/>
    <e v="#VALUE!"/>
    <s v="YES"/>
    <m/>
    <e v="#VALUE!"/>
    <e v="#VALUE!"/>
    <n v="3598"/>
    <x v="0"/>
    <s v="NA"/>
  </r>
  <r>
    <x v="3589"/>
    <s v="100 BIRR BACK"/>
    <n v="40039201"/>
    <s v="ORLOF 4"/>
    <s v="Firdaus"/>
    <x v="0"/>
    <n v="1364"/>
    <n v="6000"/>
    <n v="6000"/>
    <n v="0"/>
    <n v="0"/>
    <e v="#VALUE!"/>
    <n v="0"/>
    <n v="290"/>
    <e v="#VALUE!"/>
    <s v="YES"/>
    <m/>
    <e v="#VALUE!"/>
    <e v="#VALUE!"/>
    <n v="3599"/>
    <x v="0"/>
    <s v="NA"/>
  </r>
  <r>
    <x v="3590"/>
    <s v="100 BIRR BACK"/>
    <n v="40039201"/>
    <s v="ORLOF 4"/>
    <s v="Firdaus"/>
    <x v="0"/>
    <n v="1365"/>
    <n v="5998"/>
    <n v="5998"/>
    <n v="2"/>
    <n v="0"/>
    <e v="#VALUE!"/>
    <n v="0"/>
    <n v="164"/>
    <e v="#VALUE!"/>
    <s v="YES"/>
    <m/>
    <e v="#VALUE!"/>
    <e v="#VALUE!"/>
    <n v="3600"/>
    <x v="0"/>
    <s v="NA"/>
  </r>
  <r>
    <x v="3591"/>
    <s v="100 BIRR BACK"/>
    <n v="40039201"/>
    <s v="ORLOF 4"/>
    <s v="Firdaus"/>
    <x v="0"/>
    <n v="1366"/>
    <n v="5999"/>
    <n v="5999"/>
    <n v="1"/>
    <n v="0"/>
    <e v="#VALUE!"/>
    <n v="0"/>
    <n v="168"/>
    <e v="#VALUE!"/>
    <s v="YES"/>
    <m/>
    <e v="#VALUE!"/>
    <e v="#VALUE!"/>
    <n v="3601"/>
    <x v="0"/>
    <s v="NA"/>
  </r>
  <r>
    <x v="3592"/>
    <s v="100 BIRR BACK"/>
    <n v="40039201"/>
    <s v="ORLOF 4"/>
    <s v="Firdaus"/>
    <x v="0"/>
    <n v="1367"/>
    <n v="6000"/>
    <n v="6000"/>
    <n v="0"/>
    <n v="0"/>
    <e v="#VALUE!"/>
    <n v="0"/>
    <n v="112"/>
    <e v="#VALUE!"/>
    <s v="YES"/>
    <m/>
    <e v="#VALUE!"/>
    <e v="#VALUE!"/>
    <n v="3602"/>
    <x v="0"/>
    <s v="NA"/>
  </r>
  <r>
    <x v="3593"/>
    <s v="100 BIRR BACK"/>
    <n v="40039201"/>
    <s v="ORLOF 4"/>
    <s v="Firdaus"/>
    <x v="0"/>
    <n v="1368"/>
    <n v="6000"/>
    <n v="6000"/>
    <n v="0"/>
    <m/>
    <e v="#VALUE!"/>
    <n v="0"/>
    <n v="200"/>
    <e v="#VALUE!"/>
    <s v="YES"/>
    <m/>
    <e v="#VALUE!"/>
    <e v="#VALUE!"/>
    <n v="3603"/>
    <x v="0"/>
    <s v="NA"/>
  </r>
  <r>
    <x v="3594"/>
    <s v="100 BIRR BACK"/>
    <n v="40039201"/>
    <s v="ORLOF 4"/>
    <s v="Firdaus"/>
    <x v="0"/>
    <n v="1370"/>
    <n v="5998"/>
    <n v="5998"/>
    <n v="2"/>
    <n v="0"/>
    <e v="#VALUE!"/>
    <n v="0"/>
    <n v="253"/>
    <e v="#VALUE!"/>
    <s v="YES"/>
    <m/>
    <e v="#VALUE!"/>
    <e v="#VALUE!"/>
    <n v="3604"/>
    <x v="0"/>
    <s v="NA"/>
  </r>
  <r>
    <x v="3595"/>
    <s v="100 BIRR BACK"/>
    <n v="40039201"/>
    <s v="ORLOF 4"/>
    <s v="Firdaus"/>
    <x v="0"/>
    <n v="1371"/>
    <n v="5999"/>
    <n v="5999"/>
    <n v="1"/>
    <n v="0"/>
    <e v="#VALUE!"/>
    <n v="0"/>
    <n v="214"/>
    <e v="#VALUE!"/>
    <s v="YES"/>
    <m/>
    <e v="#VALUE!"/>
    <e v="#VALUE!"/>
    <n v="3605"/>
    <x v="0"/>
    <s v="NA"/>
  </r>
  <r>
    <x v="3596"/>
    <s v="100 BIRR BACK"/>
    <n v="40039201"/>
    <s v="ORLOF 4"/>
    <s v="Firdaus"/>
    <x v="0"/>
    <n v="1372"/>
    <n v="6000"/>
    <n v="6000"/>
    <n v="0"/>
    <n v="0"/>
    <e v="#VALUE!"/>
    <n v="0"/>
    <n v="101"/>
    <e v="#VALUE!"/>
    <s v="YES"/>
    <m/>
    <e v="#VALUE!"/>
    <e v="#VALUE!"/>
    <n v="3606"/>
    <x v="0"/>
    <s v="NA"/>
  </r>
  <r>
    <x v="3597"/>
    <s v="100 BIRR BACK"/>
    <n v="40039201"/>
    <s v="ORLOF 4"/>
    <s v="Firdaus"/>
    <x v="0"/>
    <n v="1373"/>
    <n v="6000"/>
    <n v="6000"/>
    <n v="0"/>
    <n v="0"/>
    <e v="#VALUE!"/>
    <n v="0"/>
    <n v="164"/>
    <e v="#VALUE!"/>
    <s v="YES"/>
    <m/>
    <e v="#VALUE!"/>
    <e v="#VALUE!"/>
    <n v="3607"/>
    <x v="0"/>
    <s v="NA"/>
  </r>
  <r>
    <x v="3598"/>
    <s v="100 BIRR BACK"/>
    <n v="40039201"/>
    <s v="ORLOF 4"/>
    <s v="Saifullah"/>
    <x v="1"/>
    <n v="1374"/>
    <n v="5999"/>
    <n v="5999"/>
    <n v="1"/>
    <m/>
    <e v="#VALUE!"/>
    <n v="0"/>
    <n v="155"/>
    <e v="#VALUE!"/>
    <s v="YES"/>
    <m/>
    <e v="#VALUE!"/>
    <e v="#VALUE!"/>
    <n v="3608"/>
    <x v="0"/>
    <s v="NA"/>
  </r>
  <r>
    <x v="3599"/>
    <s v="100 BIRR BACK"/>
    <n v="40039201"/>
    <s v="ORLOF 4"/>
    <s v="Saifullah"/>
    <x v="1"/>
    <n v="1375"/>
    <n v="5998"/>
    <n v="5998"/>
    <n v="2"/>
    <m/>
    <e v="#VALUE!"/>
    <n v="0"/>
    <n v="172"/>
    <e v="#VALUE!"/>
    <s v="YES"/>
    <m/>
    <e v="#VALUE!"/>
    <e v="#VALUE!"/>
    <n v="3609"/>
    <x v="0"/>
    <s v="NA"/>
  </r>
  <r>
    <x v="3600"/>
    <s v="100 BIRR BACK"/>
    <n v="40039201"/>
    <s v="ORLOF 4"/>
    <s v="Saifullah"/>
    <x v="1"/>
    <n v="1376"/>
    <n v="6000"/>
    <n v="6000"/>
    <n v="0"/>
    <m/>
    <e v="#VALUE!"/>
    <n v="0"/>
    <n v="122"/>
    <e v="#VALUE!"/>
    <s v="YES"/>
    <m/>
    <e v="#VALUE!"/>
    <e v="#VALUE!"/>
    <n v="3610"/>
    <x v="0"/>
    <s v="NA"/>
  </r>
  <r>
    <x v="3601"/>
    <s v="100 BIRR BACK"/>
    <n v="40039201"/>
    <s v="ORLOF 4"/>
    <s v="Saifullah"/>
    <x v="1"/>
    <n v="1377"/>
    <n v="6000"/>
    <n v="6000"/>
    <n v="0"/>
    <m/>
    <e v="#VALUE!"/>
    <n v="0"/>
    <n v="110"/>
    <e v="#VALUE!"/>
    <s v="YES"/>
    <m/>
    <e v="#VALUE!"/>
    <e v="#VALUE!"/>
    <n v="3611"/>
    <x v="0"/>
    <s v="NA"/>
  </r>
  <r>
    <x v="3602"/>
    <s v="100 BIRR BACK"/>
    <n v="40039201"/>
    <s v="ORLOF 4"/>
    <s v="Saifullah"/>
    <x v="1"/>
    <n v="1378"/>
    <n v="5999"/>
    <n v="5999"/>
    <n v="1"/>
    <m/>
    <e v="#VALUE!"/>
    <n v="0"/>
    <n v="277"/>
    <e v="#VALUE!"/>
    <s v="YES"/>
    <m/>
    <e v="#VALUE!"/>
    <e v="#VALUE!"/>
    <n v="3612"/>
    <x v="0"/>
    <s v="NA"/>
  </r>
  <r>
    <x v="3603"/>
    <s v="100 BIRR BACK"/>
    <n v="40039201"/>
    <s v="ORLOF 4"/>
    <s v="Saifullah"/>
    <x v="1"/>
    <n v="1379"/>
    <n v="5997"/>
    <n v="5997"/>
    <n v="3"/>
    <m/>
    <e v="#VALUE!"/>
    <n v="0"/>
    <n v="199"/>
    <e v="#VALUE!"/>
    <s v="YES"/>
    <m/>
    <e v="#VALUE!"/>
    <e v="#VALUE!"/>
    <n v="3613"/>
    <x v="0"/>
    <s v="NA"/>
  </r>
  <r>
    <x v="3604"/>
    <s v="100 BIRR BACK"/>
    <n v="40039201"/>
    <s v="ORLOF 4"/>
    <s v="Saifullah"/>
    <x v="1"/>
    <n v="1380"/>
    <n v="5997"/>
    <n v="5997"/>
    <n v="3"/>
    <m/>
    <e v="#VALUE!"/>
    <n v="0"/>
    <n v="170"/>
    <e v="#VALUE!"/>
    <s v="YES"/>
    <m/>
    <e v="#VALUE!"/>
    <e v="#VALUE!"/>
    <n v="3614"/>
    <x v="0"/>
    <s v="NA"/>
  </r>
  <r>
    <x v="3605"/>
    <s v="100 BIRR BACK"/>
    <n v="40039201"/>
    <s v="ORLOF 4"/>
    <s v="Saifullah"/>
    <x v="1"/>
    <n v="1381"/>
    <n v="6000"/>
    <n v="6000"/>
    <n v="0"/>
    <m/>
    <e v="#VALUE!"/>
    <n v="0"/>
    <n v="178"/>
    <e v="#VALUE!"/>
    <s v="YES"/>
    <m/>
    <e v="#VALUE!"/>
    <e v="#VALUE!"/>
    <n v="3615"/>
    <x v="0"/>
    <s v="NA"/>
  </r>
  <r>
    <x v="3606"/>
    <s v="100 BIRR BACK"/>
    <n v="40039201"/>
    <s v="ORLOF 4"/>
    <s v="Saifullah"/>
    <x v="1"/>
    <n v="1382"/>
    <n v="5999"/>
    <n v="5999"/>
    <n v="1"/>
    <m/>
    <e v="#VALUE!"/>
    <n v="0"/>
    <n v="190"/>
    <e v="#VALUE!"/>
    <s v="YES"/>
    <m/>
    <e v="#VALUE!"/>
    <e v="#VALUE!"/>
    <n v="3616"/>
    <x v="0"/>
    <s v="NA"/>
  </r>
  <r>
    <x v="3607"/>
    <s v="100 BIRR BACK"/>
    <n v="40039201"/>
    <s v="ORLOF 4"/>
    <s v="Saifullah"/>
    <x v="1"/>
    <n v="1383"/>
    <n v="6000"/>
    <n v="6000"/>
    <n v="0"/>
    <m/>
    <e v="#VALUE!"/>
    <n v="0"/>
    <n v="167"/>
    <e v="#VALUE!"/>
    <s v="YES"/>
    <m/>
    <e v="#VALUE!"/>
    <e v="#VALUE!"/>
    <n v="3617"/>
    <x v="0"/>
    <s v="NA"/>
  </r>
  <r>
    <x v="3608"/>
    <s v="100 BIRR BACK"/>
    <n v="40039201"/>
    <s v="ORLOF 4"/>
    <s v="Saifullah"/>
    <x v="1"/>
    <n v="1384"/>
    <n v="5997"/>
    <n v="5997"/>
    <n v="3"/>
    <m/>
    <e v="#VALUE!"/>
    <n v="0"/>
    <n v="222"/>
    <e v="#VALUE!"/>
    <s v="YES"/>
    <m/>
    <e v="#VALUE!"/>
    <e v="#VALUE!"/>
    <n v="3618"/>
    <x v="0"/>
    <s v="NA"/>
  </r>
  <r>
    <x v="3609"/>
    <s v="100 BIRR BACK"/>
    <n v="40039201"/>
    <s v="ORLOF 4"/>
    <s v="Saifullah"/>
    <x v="1"/>
    <n v="1385"/>
    <n v="5992"/>
    <n v="5992"/>
    <n v="8"/>
    <m/>
    <e v="#VALUE!"/>
    <n v="0"/>
    <n v="179"/>
    <e v="#VALUE!"/>
    <s v="YES"/>
    <m/>
    <e v="#VALUE!"/>
    <e v="#VALUE!"/>
    <n v="3619"/>
    <x v="0"/>
    <s v="NA"/>
  </r>
  <r>
    <x v="3610"/>
    <s v="100 BIRR BACK"/>
    <n v="40039201"/>
    <s v="ORLOF 4"/>
    <s v="Fizal"/>
    <x v="0"/>
    <n v="1333"/>
    <n v="5994"/>
    <n v="5994"/>
    <n v="6"/>
    <m/>
    <e v="#VALUE!"/>
    <n v="0"/>
    <n v="160"/>
    <e v="#VALUE!"/>
    <s v="YES"/>
    <m/>
    <e v="#VALUE!"/>
    <e v="#VALUE!"/>
    <n v="3620"/>
    <x v="0"/>
    <s v="NA"/>
  </r>
  <r>
    <x v="3611"/>
    <s v="100 BIRR BACK"/>
    <n v="40039201"/>
    <s v="ORLOF 4"/>
    <s v="Fizal"/>
    <x v="0"/>
    <n v="1352"/>
    <n v="5987"/>
    <n v="5987"/>
    <n v="13"/>
    <m/>
    <e v="#VALUE!"/>
    <n v="0"/>
    <n v="650"/>
    <e v="#VALUE!"/>
    <s v="YES"/>
    <m/>
    <e v="#VALUE!"/>
    <e v="#VALUE!"/>
    <n v="3621"/>
    <x v="0"/>
    <s v="NA"/>
  </r>
  <r>
    <x v="3612"/>
    <s v="100 BIRR BACK"/>
    <n v="40039201"/>
    <s v="ORLOF 4"/>
    <s v="Fizal"/>
    <x v="0"/>
    <n v="1386"/>
    <n v="5966"/>
    <n v="5966"/>
    <n v="34"/>
    <m/>
    <e v="#VALUE!"/>
    <n v="0"/>
    <n v="340"/>
    <e v="#VALUE!"/>
    <s v="YES"/>
    <m/>
    <e v="#VALUE!"/>
    <e v="#VALUE!"/>
    <n v="3622"/>
    <x v="0"/>
    <s v="NA"/>
  </r>
  <r>
    <x v="3613"/>
    <s v="100 BIRR BACK"/>
    <n v="40039201"/>
    <s v="ORLOF 4"/>
    <s v="Fizal"/>
    <x v="0"/>
    <n v="1387"/>
    <n v="5980"/>
    <n v="5980"/>
    <n v="20"/>
    <m/>
    <e v="#VALUE!"/>
    <n v="0"/>
    <n v="206"/>
    <e v="#VALUE!"/>
    <s v="YES"/>
    <m/>
    <e v="#VALUE!"/>
    <e v="#VALUE!"/>
    <n v="3623"/>
    <x v="0"/>
    <s v="NA"/>
  </r>
  <r>
    <x v="3614"/>
    <s v="100 BIRR BACK"/>
    <n v="40039201"/>
    <s v="ORLOF 4"/>
    <s v="Fizal"/>
    <x v="0"/>
    <n v="1388"/>
    <n v="6000"/>
    <n v="6000"/>
    <n v="0"/>
    <m/>
    <e v="#VALUE!"/>
    <n v="0"/>
    <n v="167"/>
    <e v="#VALUE!"/>
    <s v="YES"/>
    <m/>
    <e v="#VALUE!"/>
    <e v="#VALUE!"/>
    <n v="3624"/>
    <x v="0"/>
    <s v="NA"/>
  </r>
  <r>
    <x v="3615"/>
    <s v="100 BIRR BACK"/>
    <n v="40039201"/>
    <s v="ORLOF 4"/>
    <s v="Fizal"/>
    <x v="0"/>
    <n v="1389"/>
    <n v="6000"/>
    <n v="6000"/>
    <n v="0"/>
    <m/>
    <e v="#VALUE!"/>
    <n v="0"/>
    <n v="135"/>
    <e v="#VALUE!"/>
    <s v="YES"/>
    <m/>
    <e v="#VALUE!"/>
    <e v="#VALUE!"/>
    <n v="3625"/>
    <x v="0"/>
    <s v="NA"/>
  </r>
  <r>
    <x v="3616"/>
    <s v="100 BIRR BACK"/>
    <n v="40039201"/>
    <s v="ORLOF 4"/>
    <s v="Fizal"/>
    <x v="0"/>
    <n v="1390"/>
    <n v="5999"/>
    <n v="5999"/>
    <n v="1"/>
    <m/>
    <e v="#VALUE!"/>
    <n v="0"/>
    <n v="161"/>
    <e v="#VALUE!"/>
    <s v="YES"/>
    <m/>
    <e v="#VALUE!"/>
    <e v="#VALUE!"/>
    <n v="3626"/>
    <x v="0"/>
    <s v="NA"/>
  </r>
  <r>
    <x v="3617"/>
    <s v="100 BIRR BACK"/>
    <n v="40039201"/>
    <s v="ORLOF 4"/>
    <s v="Fizal"/>
    <x v="0"/>
    <n v="1391"/>
    <n v="6000"/>
    <n v="6000"/>
    <n v="0"/>
    <m/>
    <e v="#VALUE!"/>
    <n v="0"/>
    <n v="300"/>
    <e v="#VALUE!"/>
    <s v="YES"/>
    <m/>
    <e v="#VALUE!"/>
    <e v="#VALUE!"/>
    <n v="3627"/>
    <x v="0"/>
    <s v="NA"/>
  </r>
  <r>
    <x v="3618"/>
    <s v="100 BIRR BACK"/>
    <n v="40039201"/>
    <s v="ORLOF 4"/>
    <s v="Fizal"/>
    <x v="0"/>
    <n v="1392"/>
    <n v="6000"/>
    <n v="6000"/>
    <n v="0"/>
    <m/>
    <e v="#VALUE!"/>
    <n v="0"/>
    <n v="219"/>
    <e v="#VALUE!"/>
    <s v="YES"/>
    <m/>
    <e v="#VALUE!"/>
    <e v="#VALUE!"/>
    <n v="3628"/>
    <x v="0"/>
    <s v="NA"/>
  </r>
  <r>
    <x v="3619"/>
    <s v="100 BIRR BACK"/>
    <n v="40039201"/>
    <s v="ORLOF 4"/>
    <s v="Fizal"/>
    <x v="0"/>
    <n v="1393"/>
    <n v="6000"/>
    <n v="6000"/>
    <n v="0"/>
    <m/>
    <e v="#VALUE!"/>
    <n v="0"/>
    <n v="162"/>
    <e v="#VALUE!"/>
    <s v="YES"/>
    <m/>
    <e v="#VALUE!"/>
    <e v="#VALUE!"/>
    <n v="3629"/>
    <x v="0"/>
    <s v="NA"/>
  </r>
  <r>
    <x v="3620"/>
    <s v="100 BIRR BACK"/>
    <n v="40039201"/>
    <s v="ORLOF 4"/>
    <s v="shamil"/>
    <x v="1"/>
    <n v="1633"/>
    <n v="5997"/>
    <n v="5997"/>
    <n v="3"/>
    <m/>
    <e v="#VALUE!"/>
    <n v="0"/>
    <n v="125"/>
    <e v="#VALUE!"/>
    <s v="YES"/>
    <m/>
    <e v="#VALUE!"/>
    <e v="#VALUE!"/>
    <n v="3630"/>
    <x v="0"/>
    <s v="NA"/>
  </r>
  <r>
    <x v="3621"/>
    <s v="100 BIRR BACK"/>
    <n v="40039201"/>
    <s v="ORLOF 4"/>
    <s v="shamil"/>
    <x v="1"/>
    <n v="1369"/>
    <n v="5987"/>
    <n v="5987"/>
    <n v="13"/>
    <m/>
    <e v="#VALUE!"/>
    <n v="0"/>
    <n v="145"/>
    <e v="#VALUE!"/>
    <s v="YES"/>
    <m/>
    <e v="#VALUE!"/>
    <e v="#VALUE!"/>
    <n v="3631"/>
    <x v="0"/>
    <s v="NA"/>
  </r>
  <r>
    <x v="3622"/>
    <s v="100 BIRR BACK"/>
    <n v="40039201"/>
    <s v="ORLOF 4"/>
    <s v="shamil"/>
    <x v="1"/>
    <n v="1394"/>
    <n v="6000"/>
    <n v="6000"/>
    <n v="0"/>
    <m/>
    <e v="#VALUE!"/>
    <n v="0"/>
    <n v="180"/>
    <e v="#VALUE!"/>
    <s v="YES"/>
    <m/>
    <e v="#VALUE!"/>
    <e v="#VALUE!"/>
    <n v="3632"/>
    <x v="0"/>
    <s v="NA"/>
  </r>
  <r>
    <x v="3623"/>
    <s v="100 BIRR BACK"/>
    <n v="40039201"/>
    <s v="ORLOF 4"/>
    <s v="shamil"/>
    <x v="1"/>
    <n v="1395"/>
    <n v="5996"/>
    <n v="5996"/>
    <n v="4"/>
    <m/>
    <e v="#VALUE!"/>
    <n v="0"/>
    <n v="110"/>
    <e v="#VALUE!"/>
    <s v="YES"/>
    <m/>
    <e v="#VALUE!"/>
    <e v="#VALUE!"/>
    <n v="3633"/>
    <x v="0"/>
    <s v="NA"/>
  </r>
  <r>
    <x v="3624"/>
    <s v="100 BIRR BACK"/>
    <n v="40039201"/>
    <s v="ORLOF 4"/>
    <s v="shamil"/>
    <x v="1"/>
    <n v="1396"/>
    <n v="5995"/>
    <n v="5995"/>
    <n v="5"/>
    <m/>
    <e v="#VALUE!"/>
    <n v="0"/>
    <n v="134"/>
    <e v="#VALUE!"/>
    <s v="YES"/>
    <m/>
    <e v="#VALUE!"/>
    <e v="#VALUE!"/>
    <n v="3634"/>
    <x v="0"/>
    <s v="NA"/>
  </r>
  <r>
    <x v="3625"/>
    <s v="100 BIRR BACK"/>
    <n v="40039201"/>
    <s v="ORLOF 4"/>
    <s v="shamil"/>
    <x v="1"/>
    <n v="1397"/>
    <n v="5997"/>
    <n v="5997"/>
    <n v="3"/>
    <m/>
    <e v="#VALUE!"/>
    <n v="0"/>
    <n v="196"/>
    <e v="#VALUE!"/>
    <s v="YES"/>
    <m/>
    <e v="#VALUE!"/>
    <e v="#VALUE!"/>
    <n v="3635"/>
    <x v="0"/>
    <s v="NA"/>
  </r>
  <r>
    <x v="3626"/>
    <s v="100 BIRR BACK"/>
    <n v="40039201"/>
    <s v="ORLOF 4"/>
    <s v="shamil"/>
    <x v="1"/>
    <n v="1398"/>
    <n v="5999"/>
    <n v="5999"/>
    <n v="1"/>
    <m/>
    <e v="#VALUE!"/>
    <n v="0"/>
    <n v="163"/>
    <e v="#VALUE!"/>
    <s v="YES"/>
    <m/>
    <e v="#VALUE!"/>
    <e v="#VALUE!"/>
    <n v="3636"/>
    <x v="0"/>
    <s v="NA"/>
  </r>
  <r>
    <x v="3627"/>
    <s v="100 BIRR BACK"/>
    <n v="40039201"/>
    <s v="ORLOF 4"/>
    <s v="shamil"/>
    <x v="1"/>
    <n v="1399"/>
    <n v="5999"/>
    <n v="5999"/>
    <n v="1"/>
    <m/>
    <e v="#VALUE!"/>
    <n v="0"/>
    <n v="257"/>
    <e v="#VALUE!"/>
    <s v="YES"/>
    <m/>
    <e v="#VALUE!"/>
    <e v="#VALUE!"/>
    <n v="3637"/>
    <x v="0"/>
    <s v="NA"/>
  </r>
  <r>
    <x v="3628"/>
    <s v="100 BIRR BACK"/>
    <n v="40039201"/>
    <s v="ORLOF 4"/>
    <s v="shamil"/>
    <x v="1"/>
    <n v="1400"/>
    <n v="5999"/>
    <n v="5999"/>
    <n v="1"/>
    <m/>
    <e v="#VALUE!"/>
    <n v="0"/>
    <n v="230"/>
    <e v="#VALUE!"/>
    <s v="YES"/>
    <m/>
    <e v="#VALUE!"/>
    <e v="#VALUE!"/>
    <n v="3638"/>
    <x v="0"/>
    <s v="NA"/>
  </r>
  <r>
    <x v="3629"/>
    <s v="100 BIRR BACK"/>
    <n v="40039201"/>
    <s v="ORLOF 4"/>
    <s v="shamil"/>
    <x v="1"/>
    <n v="1401"/>
    <n v="5999"/>
    <n v="5999"/>
    <n v="1"/>
    <m/>
    <e v="#VALUE!"/>
    <n v="0"/>
    <n v="200"/>
    <e v="#VALUE!"/>
    <s v="YES"/>
    <m/>
    <e v="#VALUE!"/>
    <e v="#VALUE!"/>
    <n v="3639"/>
    <x v="0"/>
    <s v="NA"/>
  </r>
  <r>
    <x v="3630"/>
    <s v="100 BIRR BACK"/>
    <n v="40039201"/>
    <s v="ORLOF 4"/>
    <s v="shamil"/>
    <x v="1"/>
    <n v="1402"/>
    <n v="5991"/>
    <n v="5991"/>
    <n v="9"/>
    <m/>
    <e v="#VALUE!"/>
    <n v="0"/>
    <n v="249"/>
    <e v="#VALUE!"/>
    <s v="YES"/>
    <m/>
    <e v="#VALUE!"/>
    <e v="#VALUE!"/>
    <n v="3640"/>
    <x v="0"/>
    <s v="NA"/>
  </r>
  <r>
    <x v="3631"/>
    <s v="100 BIRR BACK"/>
    <n v="40039201"/>
    <s v="ORLOF 4"/>
    <s v="AMIN"/>
    <x v="0"/>
    <n v="1403"/>
    <n v="5998"/>
    <n v="5998"/>
    <n v="2"/>
    <m/>
    <e v="#VALUE!"/>
    <n v="0"/>
    <n v="469"/>
    <e v="#VALUE!"/>
    <s v="YES"/>
    <m/>
    <e v="#VALUE!"/>
    <e v="#VALUE!"/>
    <n v="3641"/>
    <x v="0"/>
    <s v="NA"/>
  </r>
  <r>
    <x v="3632"/>
    <s v="100 BIRR BACK"/>
    <n v="40039201"/>
    <s v="ORLOF 4"/>
    <s v="AMIN"/>
    <x v="0"/>
    <n v="1404"/>
    <n v="5998"/>
    <n v="5998"/>
    <n v="2"/>
    <m/>
    <e v="#VALUE!"/>
    <n v="0"/>
    <n v="130"/>
    <e v="#VALUE!"/>
    <s v="YES"/>
    <m/>
    <e v="#VALUE!"/>
    <e v="#VALUE!"/>
    <n v="3642"/>
    <x v="0"/>
    <s v="NA"/>
  </r>
  <r>
    <x v="3633"/>
    <s v="100 BIRR BACK"/>
    <n v="40039201"/>
    <s v="ORLOF 4"/>
    <s v="AMIN"/>
    <x v="0"/>
    <n v="1405"/>
    <n v="5986"/>
    <n v="5986"/>
    <n v="14"/>
    <m/>
    <e v="#VALUE!"/>
    <n v="0"/>
    <n v="69"/>
    <e v="#VALUE!"/>
    <s v="YES"/>
    <m/>
    <e v="#VALUE!"/>
    <e v="#VALUE!"/>
    <n v="3643"/>
    <x v="0"/>
    <s v="NA"/>
  </r>
  <r>
    <x v="3634"/>
    <s v="100 BIRR BACK"/>
    <n v="40039201"/>
    <s v="ORLOF 4"/>
    <s v="AMIN"/>
    <x v="0"/>
    <n v="1406"/>
    <n v="5981"/>
    <n v="5981"/>
    <n v="19"/>
    <m/>
    <e v="#VALUE!"/>
    <n v="0"/>
    <n v="210"/>
    <e v="#VALUE!"/>
    <s v="YES"/>
    <m/>
    <e v="#VALUE!"/>
    <e v="#VALUE!"/>
    <n v="3644"/>
    <x v="0"/>
    <s v="NA"/>
  </r>
  <r>
    <x v="3635"/>
    <s v="100 BIRR BACK"/>
    <n v="40039201"/>
    <s v="ORLOF 4"/>
    <s v="AMIN"/>
    <x v="0"/>
    <n v="1410"/>
    <n v="5999"/>
    <n v="5999"/>
    <n v="1"/>
    <m/>
    <e v="#VALUE!"/>
    <n v="0"/>
    <n v="190"/>
    <e v="#VALUE!"/>
    <s v="YES"/>
    <m/>
    <e v="#VALUE!"/>
    <e v="#VALUE!"/>
    <n v="3645"/>
    <x v="0"/>
    <s v="NA"/>
  </r>
  <r>
    <x v="3636"/>
    <s v="100 BIRR BACK"/>
    <n v="40039201"/>
    <s v="ORLOF 4"/>
    <s v="AMIN"/>
    <x v="0"/>
    <n v="1427"/>
    <n v="5997"/>
    <n v="5997"/>
    <n v="3"/>
    <m/>
    <e v="#VALUE!"/>
    <n v="0"/>
    <n v="147"/>
    <e v="#VALUE!"/>
    <s v="YES"/>
    <m/>
    <e v="#VALUE!"/>
    <e v="#VALUE!"/>
    <n v="3646"/>
    <x v="0"/>
    <s v="NA"/>
  </r>
  <r>
    <x v="3637"/>
    <s v="100 BIRR BACK"/>
    <n v="40039201"/>
    <s v="ORLOF 4"/>
    <s v="AMIN"/>
    <x v="0"/>
    <n v="1428"/>
    <n v="6000"/>
    <n v="6000"/>
    <n v="0"/>
    <m/>
    <e v="#VALUE!"/>
    <n v="0"/>
    <n v="164"/>
    <e v="#VALUE!"/>
    <s v="YES"/>
    <m/>
    <e v="#VALUE!"/>
    <e v="#VALUE!"/>
    <n v="3647"/>
    <x v="0"/>
    <s v="NA"/>
  </r>
  <r>
    <x v="3638"/>
    <s v="100 BIRR BACK"/>
    <n v="40039201"/>
    <s v="ORLOF 4"/>
    <s v="AMIN"/>
    <x v="0"/>
    <n v="1429"/>
    <n v="5999"/>
    <n v="5999"/>
    <n v="1"/>
    <m/>
    <e v="#VALUE!"/>
    <n v="0"/>
    <n v="139"/>
    <e v="#VALUE!"/>
    <s v="YES"/>
    <m/>
    <e v="#VALUE!"/>
    <e v="#VALUE!"/>
    <n v="3648"/>
    <x v="0"/>
    <s v="NA"/>
  </r>
  <r>
    <x v="3639"/>
    <s v="100 BIRR BACK"/>
    <n v="40039201"/>
    <s v="ORLOF 4"/>
    <s v="AMIN"/>
    <x v="0"/>
    <n v="1430"/>
    <n v="5970"/>
    <n v="5970"/>
    <n v="30"/>
    <m/>
    <e v="#VALUE!"/>
    <n v="0"/>
    <n v="183"/>
    <e v="#VALUE!"/>
    <s v="YES"/>
    <m/>
    <e v="#VALUE!"/>
    <e v="#VALUE!"/>
    <n v="3649"/>
    <x v="0"/>
    <s v="NA"/>
  </r>
  <r>
    <x v="3640"/>
    <s v="100 BIRR BACK"/>
    <n v="40039201"/>
    <s v="ORLOF 4"/>
    <s v="AMIN"/>
    <x v="0"/>
    <n v="1431"/>
    <n v="5988"/>
    <n v="5988"/>
    <n v="12"/>
    <m/>
    <e v="#VALUE!"/>
    <n v="0"/>
    <n v="183"/>
    <e v="#VALUE!"/>
    <s v="YES"/>
    <m/>
    <e v="#VALUE!"/>
    <e v="#VALUE!"/>
    <n v="3650"/>
    <x v="0"/>
    <s v="NA"/>
  </r>
  <r>
    <x v="3641"/>
    <s v="100 BIRR BACK"/>
    <n v="40039201"/>
    <s v="ORLOF 4"/>
    <s v="SHAMIL"/>
    <x v="1"/>
    <n v="1432"/>
    <n v="6000"/>
    <n v="6000"/>
    <n v="0"/>
    <m/>
    <e v="#VALUE!"/>
    <n v="0"/>
    <n v="180"/>
    <e v="#VALUE!"/>
    <s v="YES"/>
    <m/>
    <e v="#VALUE!"/>
    <e v="#VALUE!"/>
    <n v="3651"/>
    <x v="0"/>
    <s v="NA"/>
  </r>
  <r>
    <x v="3642"/>
    <s v="100 BIRR BACK"/>
    <n v="40039201"/>
    <s v="ORLOF 4"/>
    <s v="SHAMIL"/>
    <x v="1"/>
    <n v="1433"/>
    <n v="5994"/>
    <n v="5994"/>
    <n v="6"/>
    <m/>
    <e v="#VALUE!"/>
    <n v="0"/>
    <n v="210"/>
    <e v="#VALUE!"/>
    <s v="YES"/>
    <m/>
    <e v="#VALUE!"/>
    <e v="#VALUE!"/>
    <n v="3652"/>
    <x v="0"/>
    <s v="NA"/>
  </r>
  <r>
    <x v="3643"/>
    <s v="100 BIRR BACK"/>
    <n v="40039201"/>
    <s v="ORLOF 4"/>
    <s v="SHAMIL"/>
    <x v="1"/>
    <n v="1434"/>
    <n v="5997"/>
    <n v="5997"/>
    <n v="3"/>
    <m/>
    <e v="#VALUE!"/>
    <n v="0"/>
    <n v="220"/>
    <e v="#VALUE!"/>
    <s v="YES"/>
    <m/>
    <e v="#VALUE!"/>
    <e v="#VALUE!"/>
    <n v="3653"/>
    <x v="0"/>
    <s v="NA"/>
  </r>
  <r>
    <x v="3644"/>
    <s v="100 BIRR BACK"/>
    <n v="40039201"/>
    <s v="ORLOF 4"/>
    <s v="SHAMIL"/>
    <x v="1"/>
    <n v="1435"/>
    <n v="5986"/>
    <n v="5986"/>
    <n v="14"/>
    <m/>
    <e v="#VALUE!"/>
    <n v="0"/>
    <n v="150"/>
    <e v="#VALUE!"/>
    <s v="YES"/>
    <m/>
    <e v="#VALUE!"/>
    <e v="#VALUE!"/>
    <n v="3654"/>
    <x v="0"/>
    <s v="NA"/>
  </r>
  <r>
    <x v="3645"/>
    <s v="100 BIRR BACK"/>
    <n v="40039201"/>
    <s v="ORLOF 4"/>
    <s v="SHAMIL"/>
    <x v="1"/>
    <n v="1436"/>
    <n v="6000"/>
    <n v="6000"/>
    <n v="0"/>
    <m/>
    <e v="#VALUE!"/>
    <n v="0"/>
    <n v="240"/>
    <e v="#VALUE!"/>
    <s v="YES"/>
    <m/>
    <e v="#VALUE!"/>
    <e v="#VALUE!"/>
    <n v="3655"/>
    <x v="0"/>
    <s v="NA"/>
  </r>
  <r>
    <x v="3646"/>
    <s v="100 BIRR BACK"/>
    <n v="40039201"/>
    <s v="ORLOF 4"/>
    <s v="SHAMIL"/>
    <x v="1"/>
    <n v="1437"/>
    <n v="6000"/>
    <n v="6000"/>
    <n v="0"/>
    <m/>
    <e v="#VALUE!"/>
    <n v="0"/>
    <n v="260"/>
    <e v="#VALUE!"/>
    <s v="YES"/>
    <m/>
    <e v="#VALUE!"/>
    <e v="#VALUE!"/>
    <n v="3656"/>
    <x v="0"/>
    <s v="NA"/>
  </r>
  <r>
    <x v="3647"/>
    <s v="100 BIRR BACK"/>
    <n v="40039201"/>
    <s v="ORLOF 4"/>
    <s v="SHAMIL"/>
    <x v="1"/>
    <n v="1438"/>
    <n v="5994"/>
    <n v="5994"/>
    <n v="6"/>
    <m/>
    <e v="#VALUE!"/>
    <n v="0"/>
    <n v="240"/>
    <e v="#VALUE!"/>
    <s v="YES"/>
    <m/>
    <e v="#VALUE!"/>
    <e v="#VALUE!"/>
    <n v="3657"/>
    <x v="0"/>
    <s v="NA"/>
  </r>
  <r>
    <x v="3648"/>
    <s v="100 BIRR BACK"/>
    <n v="40039201"/>
    <s v="ORLOF 4"/>
    <s v="SHAMIL"/>
    <x v="1"/>
    <n v="1439"/>
    <n v="5999"/>
    <n v="5999"/>
    <n v="0"/>
    <m/>
    <e v="#VALUE!"/>
    <n v="0"/>
    <n v="280"/>
    <e v="#VALUE!"/>
    <s v="NO"/>
    <s v="machine count not equal 6000"/>
    <e v="#VALUE!"/>
    <e v="#VALUE!"/>
    <n v="3658"/>
    <x v="0"/>
    <s v="NA"/>
  </r>
  <r>
    <x v="3649"/>
    <s v="100 BIRR BACK"/>
    <n v="40039201"/>
    <s v="ORLOF 4"/>
    <s v="SHAMIL"/>
    <x v="1"/>
    <n v="1440"/>
    <n v="5998"/>
    <n v="5998"/>
    <n v="2"/>
    <m/>
    <e v="#VALUE!"/>
    <n v="0"/>
    <n v="280"/>
    <e v="#VALUE!"/>
    <s v="YES"/>
    <m/>
    <e v="#VALUE!"/>
    <e v="#VALUE!"/>
    <n v="3659"/>
    <x v="0"/>
    <s v="NA"/>
  </r>
  <r>
    <x v="3650"/>
    <s v="100 BIRR BACK"/>
    <n v="40039201"/>
    <s v="ORLOF 4"/>
    <s v="SHAMIL"/>
    <x v="1"/>
    <n v="1441"/>
    <n v="6000"/>
    <n v="6000"/>
    <n v="0"/>
    <m/>
    <e v="#VALUE!"/>
    <n v="0"/>
    <n v="300"/>
    <e v="#VALUE!"/>
    <s v="YES"/>
    <m/>
    <e v="#VALUE!"/>
    <e v="#VALUE!"/>
    <n v="3660"/>
    <x v="0"/>
    <s v="NA"/>
  </r>
  <r>
    <x v="3651"/>
    <s v="100 BIRR BACK"/>
    <n v="40039201"/>
    <s v="ORLOF 4"/>
    <s v="Saifullah"/>
    <x v="0"/>
    <n v="1442"/>
    <n v="6000"/>
    <n v="6000"/>
    <n v="0"/>
    <m/>
    <e v="#VALUE!"/>
    <n v="0"/>
    <n v="155"/>
    <e v="#VALUE!"/>
    <s v="YES"/>
    <m/>
    <e v="#VALUE!"/>
    <e v="#VALUE!"/>
    <n v="3661"/>
    <x v="0"/>
    <s v="NA"/>
  </r>
  <r>
    <x v="3652"/>
    <s v="100 BIRR BACK"/>
    <n v="40039201"/>
    <s v="ORLOF 4"/>
    <s v="Saifullah"/>
    <x v="0"/>
    <n v="1443"/>
    <n v="5998"/>
    <n v="5998"/>
    <n v="2"/>
    <m/>
    <e v="#VALUE!"/>
    <n v="0"/>
    <n v="327"/>
    <e v="#VALUE!"/>
    <s v="YES"/>
    <m/>
    <e v="#VALUE!"/>
    <e v="#VALUE!"/>
    <n v="3662"/>
    <x v="0"/>
    <s v="NA"/>
  </r>
  <r>
    <x v="3653"/>
    <s v="100 BIRR BACK"/>
    <n v="40039201"/>
    <s v="ORLOF 4"/>
    <s v="SHAMIL"/>
    <x v="1"/>
    <n v="1444"/>
    <n v="6000"/>
    <n v="6000"/>
    <n v="0"/>
    <m/>
    <e v="#VALUE!"/>
    <n v="0"/>
    <n v="220"/>
    <e v="#VALUE!"/>
    <s v="YES"/>
    <m/>
    <e v="#VALUE!"/>
    <e v="#VALUE!"/>
    <n v="3663"/>
    <x v="0"/>
    <s v="NA"/>
  </r>
  <r>
    <x v="3654"/>
    <s v="100 BIRR BACK"/>
    <n v="40039201"/>
    <s v="ORLOF 4"/>
    <s v="SHAMIL"/>
    <x v="1"/>
    <n v="1445"/>
    <n v="6000"/>
    <n v="6000"/>
    <n v="0"/>
    <m/>
    <e v="#VALUE!"/>
    <n v="0"/>
    <n v="160"/>
    <e v="#VALUE!"/>
    <s v="YES"/>
    <m/>
    <e v="#VALUE!"/>
    <e v="#VALUE!"/>
    <n v="3664"/>
    <x v="0"/>
    <s v="NA"/>
  </r>
  <r>
    <x v="3655"/>
    <s v="100 BIRR BACK"/>
    <n v="40039201"/>
    <s v="ORLOF 4"/>
    <s v="SHAMIL"/>
    <x v="1"/>
    <n v="1446"/>
    <n v="5997"/>
    <n v="5997"/>
    <n v="3"/>
    <m/>
    <e v="#VALUE!"/>
    <n v="0"/>
    <n v="230"/>
    <e v="#VALUE!"/>
    <s v="YES"/>
    <m/>
    <e v="#VALUE!"/>
    <e v="#VALUE!"/>
    <n v="3665"/>
    <x v="0"/>
    <s v="NA"/>
  </r>
  <r>
    <x v="3656"/>
    <s v="100 BIRR BACK"/>
    <n v="40039201"/>
    <s v="ORLOF 4"/>
    <s v="SHAMIL"/>
    <x v="1"/>
    <n v="1447"/>
    <n v="6000"/>
    <n v="6000"/>
    <n v="0"/>
    <m/>
    <e v="#VALUE!"/>
    <n v="0"/>
    <n v="200"/>
    <e v="#VALUE!"/>
    <s v="YES"/>
    <m/>
    <e v="#VALUE!"/>
    <e v="#VALUE!"/>
    <n v="3666"/>
    <x v="0"/>
    <s v="NA"/>
  </r>
  <r>
    <x v="3657"/>
    <s v="100 BIRR BACK"/>
    <n v="40039201"/>
    <s v="ORLOF 4"/>
    <s v="SHAMIL"/>
    <x v="1"/>
    <n v="1448"/>
    <n v="6000"/>
    <n v="6000"/>
    <n v="0"/>
    <m/>
    <e v="#VALUE!"/>
    <n v="0"/>
    <n v="110"/>
    <e v="#VALUE!"/>
    <s v="YES"/>
    <m/>
    <e v="#VALUE!"/>
    <e v="#VALUE!"/>
    <n v="3667"/>
    <x v="0"/>
    <s v="NA"/>
  </r>
  <r>
    <x v="3658"/>
    <s v="100 BIRR BACK"/>
    <n v="40039201"/>
    <s v="ORLOF 4"/>
    <s v="SHAMIL"/>
    <x v="1"/>
    <n v="1449"/>
    <n v="6000"/>
    <n v="6000"/>
    <n v="0"/>
    <m/>
    <e v="#VALUE!"/>
    <n v="0"/>
    <n v="150"/>
    <e v="#VALUE!"/>
    <s v="YES"/>
    <m/>
    <e v="#VALUE!"/>
    <e v="#VALUE!"/>
    <n v="3668"/>
    <x v="0"/>
    <s v="NA"/>
  </r>
  <r>
    <x v="3659"/>
    <s v="100 BIRR BACK"/>
    <n v="40039201"/>
    <s v="ORLOF 4"/>
    <s v="SHAMIL"/>
    <x v="1"/>
    <n v="1450"/>
    <n v="6000"/>
    <n v="6000"/>
    <n v="0"/>
    <m/>
    <e v="#VALUE!"/>
    <n v="0"/>
    <n v="180"/>
    <e v="#VALUE!"/>
    <s v="YES"/>
    <m/>
    <e v="#VALUE!"/>
    <e v="#VALUE!"/>
    <n v="3669"/>
    <x v="0"/>
    <s v="NA"/>
  </r>
  <r>
    <x v="3660"/>
    <s v="100 BIRR BACK"/>
    <n v="40039201"/>
    <s v="ORLOF 4"/>
    <s v="SHAMIL"/>
    <x v="1"/>
    <n v="1451"/>
    <n v="6000"/>
    <n v="6000"/>
    <n v="0"/>
    <m/>
    <e v="#VALUE!"/>
    <n v="0"/>
    <n v="170"/>
    <e v="#VALUE!"/>
    <s v="YES"/>
    <m/>
    <e v="#VALUE!"/>
    <e v="#VALUE!"/>
    <n v="3670"/>
    <x v="0"/>
    <s v="NA"/>
  </r>
  <r>
    <x v="3661"/>
    <s v="100 BIRR BACK"/>
    <n v="40039201"/>
    <s v="ORLOF 4"/>
    <s v="SHAMIL"/>
    <x v="1"/>
    <n v="1452"/>
    <n v="6000"/>
    <n v="6000"/>
    <n v="0"/>
    <m/>
    <e v="#VALUE!"/>
    <n v="0"/>
    <n v="200"/>
    <e v="#VALUE!"/>
    <s v="YES"/>
    <m/>
    <e v="#VALUE!"/>
    <e v="#VALUE!"/>
    <n v="3671"/>
    <x v="0"/>
    <s v="NA"/>
  </r>
  <r>
    <x v="3662"/>
    <s v="100 BIRR BACK"/>
    <n v="40039201"/>
    <s v="ORLOF 4"/>
    <s v="SHAMIL"/>
    <x v="1"/>
    <n v="1453"/>
    <n v="5998"/>
    <n v="5998"/>
    <n v="2"/>
    <m/>
    <e v="#VALUE!"/>
    <n v="0"/>
    <n v="190"/>
    <e v="#VALUE!"/>
    <s v="YES"/>
    <m/>
    <e v="#VALUE!"/>
    <e v="#VALUE!"/>
    <n v="3672"/>
    <x v="0"/>
    <s v="NA"/>
  </r>
  <r>
    <x v="3663"/>
    <s v="100 BIRR BACK"/>
    <n v="40039201"/>
    <s v="ORLOF 4"/>
    <s v="SHAMIL"/>
    <x v="1"/>
    <n v="1454"/>
    <n v="6000"/>
    <n v="6000"/>
    <n v="0"/>
    <m/>
    <e v="#VALUE!"/>
    <n v="0"/>
    <n v="90"/>
    <e v="#VALUE!"/>
    <s v="YES"/>
    <m/>
    <e v="#VALUE!"/>
    <e v="#VALUE!"/>
    <n v="3673"/>
    <x v="0"/>
    <s v="NA"/>
  </r>
  <r>
    <x v="3664"/>
    <s v="100 BIRR BACK"/>
    <n v="40039201"/>
    <s v="ORLOF 4"/>
    <s v="SHAMIL"/>
    <x v="1"/>
    <n v="1455"/>
    <n v="6000"/>
    <n v="6000"/>
    <n v="0"/>
    <m/>
    <e v="#VALUE!"/>
    <n v="0"/>
    <n v="160"/>
    <e v="#VALUE!"/>
    <s v="YES"/>
    <m/>
    <e v="#VALUE!"/>
    <e v="#VALUE!"/>
    <n v="3674"/>
    <x v="0"/>
    <s v="NA"/>
  </r>
  <r>
    <x v="3665"/>
    <s v="100 BIRR BACK"/>
    <n v="40039201"/>
    <s v="ORLOF 4"/>
    <s v="SHAMIL"/>
    <x v="1"/>
    <n v="1456"/>
    <n v="5999"/>
    <n v="5999"/>
    <n v="1"/>
    <m/>
    <e v="#VALUE!"/>
    <n v="0"/>
    <n v="210"/>
    <e v="#VALUE!"/>
    <s v="YES"/>
    <m/>
    <e v="#VALUE!"/>
    <e v="#VALUE!"/>
    <n v="3675"/>
    <x v="0"/>
    <s v="NA"/>
  </r>
  <r>
    <x v="3666"/>
    <s v="100 BIRR BACK"/>
    <n v="40039201"/>
    <s v="ORLOF 4"/>
    <s v="SHAMIL"/>
    <x v="1"/>
    <n v="1457"/>
    <n v="5999"/>
    <n v="5999"/>
    <n v="1"/>
    <m/>
    <e v="#VALUE!"/>
    <n v="0"/>
    <n v="130"/>
    <e v="#VALUE!"/>
    <s v="YES"/>
    <m/>
    <e v="#VALUE!"/>
    <e v="#VALUE!"/>
    <n v="3676"/>
    <x v="0"/>
    <s v="NA"/>
  </r>
  <r>
    <x v="3667"/>
    <s v="100 BIRR BACK"/>
    <n v="40039201"/>
    <s v="ORLOF 4"/>
    <s v="SAIFULLAH"/>
    <x v="0"/>
    <n v="1458"/>
    <n v="6000"/>
    <n v="6000"/>
    <n v="0"/>
    <m/>
    <e v="#VALUE!"/>
    <n v="0"/>
    <n v="83"/>
    <e v="#VALUE!"/>
    <s v="YES"/>
    <m/>
    <e v="#VALUE!"/>
    <e v="#VALUE!"/>
    <n v="3677"/>
    <x v="0"/>
    <s v="NA"/>
  </r>
  <r>
    <x v="3668"/>
    <s v="100 BIRR BACK"/>
    <n v="40039201"/>
    <s v="ORLOF 4"/>
    <s v="SAIFULLAH"/>
    <x v="0"/>
    <n v="1459"/>
    <n v="6000"/>
    <n v="6000"/>
    <n v="0"/>
    <m/>
    <e v="#VALUE!"/>
    <n v="0"/>
    <n v="147"/>
    <e v="#VALUE!"/>
    <s v="YES"/>
    <m/>
    <e v="#VALUE!"/>
    <e v="#VALUE!"/>
    <n v="3678"/>
    <x v="0"/>
    <s v="NA"/>
  </r>
  <r>
    <x v="3669"/>
    <s v="100 BIRR BACK"/>
    <n v="40039201"/>
    <s v="ORLOF 4"/>
    <s v="SAIFULLAH"/>
    <x v="0"/>
    <n v="1460"/>
    <n v="5998"/>
    <n v="5998"/>
    <n v="2"/>
    <m/>
    <e v="#VALUE!"/>
    <n v="0"/>
    <n v="138"/>
    <e v="#VALUE!"/>
    <s v="YES"/>
    <m/>
    <e v="#VALUE!"/>
    <e v="#VALUE!"/>
    <n v="3679"/>
    <x v="0"/>
    <s v="NA"/>
  </r>
  <r>
    <x v="3670"/>
    <s v="100 BIRR BACK"/>
    <n v="40039201"/>
    <s v="ORLOF 4"/>
    <s v="SAIFULLAH"/>
    <x v="0"/>
    <n v="1461"/>
    <n v="5991"/>
    <n v="5991"/>
    <n v="9"/>
    <m/>
    <e v="#VALUE!"/>
    <n v="0"/>
    <n v="114"/>
    <e v="#VALUE!"/>
    <s v="YES"/>
    <m/>
    <e v="#VALUE!"/>
    <e v="#VALUE!"/>
    <n v="3680"/>
    <x v="0"/>
    <s v="NA"/>
  </r>
  <r>
    <x v="3671"/>
    <s v="100 BIRR BACK"/>
    <n v="40039201"/>
    <s v="ORLOF 4"/>
    <s v="SAIFULLAH"/>
    <x v="0"/>
    <n v="1462"/>
    <n v="5997"/>
    <n v="5997"/>
    <n v="3"/>
    <m/>
    <e v="#VALUE!"/>
    <n v="0"/>
    <n v="114"/>
    <e v="#VALUE!"/>
    <s v="YES"/>
    <m/>
    <e v="#VALUE!"/>
    <e v="#VALUE!"/>
    <n v="3681"/>
    <x v="0"/>
    <s v="NA"/>
  </r>
  <r>
    <x v="3672"/>
    <s v="100 BIRR BACK"/>
    <n v="40039201"/>
    <s v="ORLOF 4"/>
    <s v="SAIFULLAH"/>
    <x v="0"/>
    <n v="1463"/>
    <n v="5998"/>
    <n v="5998"/>
    <n v="2"/>
    <m/>
    <e v="#VALUE!"/>
    <n v="0"/>
    <n v="108"/>
    <e v="#VALUE!"/>
    <s v="YES"/>
    <m/>
    <e v="#VALUE!"/>
    <e v="#VALUE!"/>
    <n v="3682"/>
    <x v="0"/>
    <s v="NA"/>
  </r>
  <r>
    <x v="3673"/>
    <s v="100 BIRR BACK"/>
    <n v="40039201"/>
    <s v="ORLOF 4"/>
    <s v="SAIFULLAH"/>
    <x v="0"/>
    <n v="1464"/>
    <n v="5997"/>
    <n v="5997"/>
    <n v="3"/>
    <m/>
    <e v="#VALUE!"/>
    <n v="0"/>
    <n v="131"/>
    <e v="#VALUE!"/>
    <s v="YES"/>
    <m/>
    <e v="#VALUE!"/>
    <e v="#VALUE!"/>
    <n v="3683"/>
    <x v="0"/>
    <s v="NA"/>
  </r>
  <r>
    <x v="3674"/>
    <s v="100 BIRR BACK"/>
    <n v="40039201"/>
    <s v="ORLOF 4"/>
    <s v="SAIFULLAH"/>
    <x v="0"/>
    <n v="1465"/>
    <n v="6000"/>
    <n v="6000"/>
    <n v="0"/>
    <m/>
    <e v="#VALUE!"/>
    <n v="0"/>
    <n v="130"/>
    <e v="#VALUE!"/>
    <s v="YES"/>
    <m/>
    <e v="#VALUE!"/>
    <e v="#VALUE!"/>
    <n v="3684"/>
    <x v="0"/>
    <s v="NA"/>
  </r>
  <r>
    <x v="3675"/>
    <s v="100 BIRR BACK"/>
    <n v="40039201"/>
    <s v="ORLOF 4"/>
    <s v="SAIFULLAH"/>
    <x v="0"/>
    <n v="1466"/>
    <n v="6000"/>
    <n v="6000"/>
    <n v="0"/>
    <m/>
    <e v="#VALUE!"/>
    <n v="0"/>
    <n v="110"/>
    <e v="#VALUE!"/>
    <s v="YES"/>
    <m/>
    <e v="#VALUE!"/>
    <e v="#VALUE!"/>
    <n v="3685"/>
    <x v="0"/>
    <s v="NA"/>
  </r>
  <r>
    <x v="3676"/>
    <s v="100 BIRR BACK"/>
    <n v="40039201"/>
    <s v="ORLOF 4"/>
    <s v="SAIFULLAH"/>
    <x v="0"/>
    <n v="1467"/>
    <n v="5999"/>
    <n v="5999"/>
    <n v="1"/>
    <m/>
    <e v="#VALUE!"/>
    <n v="0"/>
    <n v="140"/>
    <e v="#VALUE!"/>
    <s v="YES"/>
    <m/>
    <e v="#VALUE!"/>
    <e v="#VALUE!"/>
    <n v="3686"/>
    <x v="0"/>
    <s v="NA"/>
  </r>
  <r>
    <x v="3677"/>
    <s v="100 BIRR BACK"/>
    <n v="40039201"/>
    <s v="ORLOF 4"/>
    <s v="SAIFULLAH"/>
    <x v="0"/>
    <n v="1468"/>
    <n v="5998"/>
    <n v="5998"/>
    <n v="2"/>
    <m/>
    <e v="#VALUE!"/>
    <n v="0"/>
    <n v="152"/>
    <e v="#VALUE!"/>
    <s v="YES"/>
    <m/>
    <e v="#VALUE!"/>
    <e v="#VALUE!"/>
    <n v="3687"/>
    <x v="0"/>
    <s v="NA"/>
  </r>
  <r>
    <x v="3678"/>
    <s v="100 BIRR BACK"/>
    <n v="40039201"/>
    <s v="ORLOF 4"/>
    <s v="SAIFULLAH"/>
    <x v="0"/>
    <n v="1469"/>
    <n v="6000"/>
    <n v="6000"/>
    <n v="0"/>
    <m/>
    <e v="#VALUE!"/>
    <n v="0"/>
    <n v="210"/>
    <e v="#VALUE!"/>
    <s v="YES"/>
    <m/>
    <e v="#VALUE!"/>
    <e v="#VALUE!"/>
    <n v="3688"/>
    <x v="0"/>
    <s v="NA"/>
  </r>
  <r>
    <x v="3679"/>
    <s v="100 BIRR BACK"/>
    <n v="40039201"/>
    <s v="ORLOF 4"/>
    <s v="Firdaus"/>
    <x v="1"/>
    <n v="1470"/>
    <n v="5997"/>
    <n v="5997"/>
    <n v="3"/>
    <n v="0"/>
    <e v="#VALUE!"/>
    <n v="0"/>
    <n v="191"/>
    <e v="#VALUE!"/>
    <s v="YES"/>
    <m/>
    <e v="#VALUE!"/>
    <e v="#VALUE!"/>
    <n v="3689"/>
    <x v="0"/>
    <s v="NA"/>
  </r>
  <r>
    <x v="3680"/>
    <s v="100 BIRR BACK"/>
    <n v="40039201"/>
    <s v="ORLOF 4"/>
    <s v="Firdaus"/>
    <x v="1"/>
    <n v="1471"/>
    <n v="6000"/>
    <n v="6000"/>
    <n v="0"/>
    <n v="3"/>
    <e v="#VALUE!"/>
    <n v="0"/>
    <n v="201"/>
    <e v="#VALUE!"/>
    <s v="YES"/>
    <m/>
    <e v="#VALUE!"/>
    <e v="#VALUE!"/>
    <n v="3690"/>
    <x v="0"/>
    <s v="NA"/>
  </r>
  <r>
    <x v="3681"/>
    <s v="100 BIRR BACK"/>
    <n v="40039201"/>
    <s v="ORLOF 4"/>
    <s v="Firdaus"/>
    <x v="1"/>
    <n v="1472"/>
    <n v="5998"/>
    <n v="5998"/>
    <n v="2"/>
    <n v="0"/>
    <e v="#VALUE!"/>
    <n v="0"/>
    <n v="199"/>
    <e v="#VALUE!"/>
    <s v="YES"/>
    <m/>
    <e v="#VALUE!"/>
    <e v="#VALUE!"/>
    <n v="3691"/>
    <x v="0"/>
    <s v="NA"/>
  </r>
  <r>
    <x v="3682"/>
    <s v="100 BIRR BACK"/>
    <n v="40039201"/>
    <s v="ORLOF 4"/>
    <s v="Firdaus"/>
    <x v="1"/>
    <n v="1473"/>
    <n v="5998"/>
    <n v="5998"/>
    <n v="2"/>
    <n v="0"/>
    <e v="#VALUE!"/>
    <n v="0"/>
    <n v="114"/>
    <e v="#VALUE!"/>
    <s v="YES"/>
    <m/>
    <e v="#VALUE!"/>
    <e v="#VALUE!"/>
    <n v="3692"/>
    <x v="0"/>
    <s v="NA"/>
  </r>
  <r>
    <x v="3683"/>
    <s v="100 BIRR BACK"/>
    <n v="40039201"/>
    <s v="ORLOF 4"/>
    <s v="Firdaus"/>
    <x v="1"/>
    <n v="1474"/>
    <n v="5997"/>
    <n v="5997"/>
    <n v="3"/>
    <n v="0"/>
    <e v="#VALUE!"/>
    <n v="0"/>
    <n v="118"/>
    <e v="#VALUE!"/>
    <s v="YES"/>
    <m/>
    <e v="#VALUE!"/>
    <e v="#VALUE!"/>
    <n v="3693"/>
    <x v="0"/>
    <s v="NA"/>
  </r>
  <r>
    <x v="3684"/>
    <s v="100 BIRR BACK"/>
    <n v="40039201"/>
    <s v="ORLOF 4"/>
    <s v="Firdaus"/>
    <x v="1"/>
    <n v="1475"/>
    <n v="5991"/>
    <n v="5991"/>
    <n v="9"/>
    <n v="0"/>
    <e v="#VALUE!"/>
    <n v="0"/>
    <n v="144"/>
    <e v="#VALUE!"/>
    <s v="YES"/>
    <m/>
    <e v="#VALUE!"/>
    <e v="#VALUE!"/>
    <n v="3694"/>
    <x v="0"/>
    <s v="NA"/>
  </r>
  <r>
    <x v="3685"/>
    <s v="100 BIRR BACK"/>
    <n v="40039201"/>
    <s v="ORLOF 4"/>
    <s v="Firdaus"/>
    <x v="1"/>
    <n v="1476"/>
    <n v="5991"/>
    <n v="5991"/>
    <n v="9"/>
    <n v="0"/>
    <e v="#VALUE!"/>
    <n v="0"/>
    <n v="233"/>
    <e v="#VALUE!"/>
    <s v="YES"/>
    <m/>
    <e v="#VALUE!"/>
    <e v="#VALUE!"/>
    <n v="3695"/>
    <x v="0"/>
    <s v="NA"/>
  </r>
  <r>
    <x v="3686"/>
    <s v="100 BIRR BACK"/>
    <n v="40039201"/>
    <s v="ORLOF 4"/>
    <s v="Firdaus"/>
    <x v="1"/>
    <n v="1477"/>
    <n v="5999"/>
    <n v="5999"/>
    <n v="1"/>
    <n v="0"/>
    <e v="#VALUE!"/>
    <n v="0"/>
    <n v="150"/>
    <e v="#VALUE!"/>
    <s v="YES"/>
    <m/>
    <e v="#VALUE!"/>
    <e v="#VALUE!"/>
    <n v="3696"/>
    <x v="0"/>
    <s v="NA"/>
  </r>
  <r>
    <x v="3687"/>
    <s v="100 BIRR BACK"/>
    <n v="40039201"/>
    <s v="ORLOF 4"/>
    <s v="Firdaus"/>
    <x v="1"/>
    <n v="1478"/>
    <n v="5999"/>
    <n v="5999"/>
    <n v="1"/>
    <n v="0"/>
    <e v="#VALUE!"/>
    <n v="0"/>
    <n v="172"/>
    <e v="#VALUE!"/>
    <s v="YES"/>
    <m/>
    <e v="#VALUE!"/>
    <e v="#VALUE!"/>
    <n v="3697"/>
    <x v="0"/>
    <s v="NA"/>
  </r>
  <r>
    <x v="3688"/>
    <s v="100 BIRR BACK"/>
    <n v="40039201"/>
    <s v="ORLOF 4"/>
    <s v="Firdaus"/>
    <x v="1"/>
    <n v="1479"/>
    <n v="6000"/>
    <n v="6000"/>
    <n v="0"/>
    <n v="0"/>
    <e v="#VALUE!"/>
    <n v="0"/>
    <n v="123"/>
    <e v="#VALUE!"/>
    <s v="YES"/>
    <m/>
    <e v="#VALUE!"/>
    <e v="#VALUE!"/>
    <n v="3698"/>
    <x v="0"/>
    <s v="NA"/>
  </r>
  <r>
    <x v="3689"/>
    <s v="100 BIRR BACK"/>
    <n v="40039201"/>
    <s v="ORLOF 4"/>
    <s v="Firdaus"/>
    <x v="1"/>
    <n v="1480"/>
    <n v="5999"/>
    <n v="5999"/>
    <n v="1"/>
    <n v="0"/>
    <e v="#VALUE!"/>
    <n v="0"/>
    <n v="85"/>
    <e v="#VALUE!"/>
    <s v="YES"/>
    <m/>
    <e v="#VALUE!"/>
    <e v="#VALUE!"/>
    <n v="3699"/>
    <x v="0"/>
    <s v="NA"/>
  </r>
  <r>
    <x v="3690"/>
    <s v="100 BIRR BACK"/>
    <n v="40039201"/>
    <s v="ORLOF 4"/>
    <s v="Firdaus"/>
    <x v="1"/>
    <n v="1481"/>
    <n v="6000"/>
    <n v="6000"/>
    <n v="0"/>
    <n v="0"/>
    <e v="#VALUE!"/>
    <n v="0"/>
    <n v="108"/>
    <e v="#VALUE!"/>
    <s v="YES"/>
    <m/>
    <e v="#VALUE!"/>
    <e v="#VALUE!"/>
    <n v="3700"/>
    <x v="0"/>
    <s v="NA"/>
  </r>
  <r>
    <x v="3691"/>
    <s v="100 BIRR BACK"/>
    <n v="40039201"/>
    <s v="ORLOF 4"/>
    <s v="Firdaus"/>
    <x v="1"/>
    <n v="1482"/>
    <n v="5997"/>
    <n v="5997"/>
    <n v="2"/>
    <m/>
    <e v="#VALUE!"/>
    <n v="0"/>
    <n v="93"/>
    <e v="#VALUE!"/>
    <s v="NO"/>
    <s v="machine count not equal 6000"/>
    <e v="#VALUE!"/>
    <e v="#VALUE!"/>
    <n v="3701"/>
    <x v="0"/>
    <s v="NA"/>
  </r>
  <r>
    <x v="3692"/>
    <s v="100 BIRR BACK"/>
    <n v="40039201"/>
    <s v="ORLOF 4"/>
    <s v="Firdaus"/>
    <x v="1"/>
    <n v="1483"/>
    <n v="5997"/>
    <n v="5997"/>
    <n v="3"/>
    <n v="0"/>
    <e v="#VALUE!"/>
    <n v="0"/>
    <n v="99"/>
    <e v="#VALUE!"/>
    <s v="YES"/>
    <m/>
    <e v="#VALUE!"/>
    <e v="#VALUE!"/>
    <n v="3702"/>
    <x v="0"/>
    <s v="NA"/>
  </r>
  <r>
    <x v="3693"/>
    <s v="100 BIRR BACK"/>
    <n v="40039201"/>
    <s v="ORLOF 4"/>
    <s v="SAIFULLAH"/>
    <x v="0"/>
    <n v="1484"/>
    <n v="6000"/>
    <n v="6000"/>
    <n v="0"/>
    <m/>
    <e v="#VALUE!"/>
    <n v="0"/>
    <n v="79"/>
    <e v="#VALUE!"/>
    <s v="YES"/>
    <m/>
    <e v="#VALUE!"/>
    <e v="#VALUE!"/>
    <n v="3703"/>
    <x v="0"/>
    <s v="NA"/>
  </r>
  <r>
    <x v="3694"/>
    <s v="100 BIRR BACK"/>
    <n v="40039201"/>
    <s v="ORLOF 4"/>
    <s v="SAIFULLAH"/>
    <x v="0"/>
    <n v="1485"/>
    <n v="6000"/>
    <n v="6000"/>
    <n v="0"/>
    <m/>
    <e v="#VALUE!"/>
    <n v="0"/>
    <n v="66"/>
    <e v="#VALUE!"/>
    <s v="YES"/>
    <m/>
    <e v="#VALUE!"/>
    <e v="#VALUE!"/>
    <n v="3704"/>
    <x v="0"/>
    <s v="NA"/>
  </r>
  <r>
    <x v="3695"/>
    <s v="100 BIRR BACK"/>
    <n v="40039201"/>
    <s v="ORLOF 4"/>
    <s v="SAIFULLAH"/>
    <x v="0"/>
    <n v="1486"/>
    <n v="6000"/>
    <n v="6000"/>
    <n v="0"/>
    <m/>
    <e v="#VALUE!"/>
    <n v="0"/>
    <n v="63"/>
    <e v="#VALUE!"/>
    <s v="YES"/>
    <m/>
    <e v="#VALUE!"/>
    <e v="#VALUE!"/>
    <n v="3705"/>
    <x v="0"/>
    <s v="NA"/>
  </r>
  <r>
    <x v="3696"/>
    <s v="100 BIRR BACK"/>
    <n v="40039201"/>
    <s v="ORLOF 4"/>
    <s v="SAIFULLAH"/>
    <x v="0"/>
    <n v="1487"/>
    <n v="5999"/>
    <n v="5999"/>
    <n v="1"/>
    <m/>
    <e v="#VALUE!"/>
    <n v="0"/>
    <n v="97"/>
    <e v="#VALUE!"/>
    <s v="YES"/>
    <m/>
    <e v="#VALUE!"/>
    <e v="#VALUE!"/>
    <n v="3706"/>
    <x v="0"/>
    <s v="NA"/>
  </r>
  <r>
    <x v="3697"/>
    <s v="100 BIRR BACK"/>
    <n v="40039201"/>
    <s v="ORLOF 4"/>
    <s v="SAIFULLAH"/>
    <x v="0"/>
    <n v="1488"/>
    <n v="5997"/>
    <n v="5997"/>
    <n v="3"/>
    <m/>
    <e v="#VALUE!"/>
    <n v="0"/>
    <n v="112"/>
    <e v="#VALUE!"/>
    <s v="YES"/>
    <m/>
    <e v="#VALUE!"/>
    <e v="#VALUE!"/>
    <n v="3707"/>
    <x v="0"/>
    <s v="NA"/>
  </r>
  <r>
    <x v="3698"/>
    <s v="100 BIRR BACK"/>
    <n v="40039201"/>
    <s v="ORLOF 4"/>
    <s v="SAIFULLAH"/>
    <x v="0"/>
    <n v="1489"/>
    <n v="6000"/>
    <n v="6000"/>
    <n v="0"/>
    <m/>
    <e v="#VALUE!"/>
    <n v="0"/>
    <n v="92"/>
    <e v="#VALUE!"/>
    <s v="YES"/>
    <m/>
    <e v="#VALUE!"/>
    <e v="#VALUE!"/>
    <n v="3708"/>
    <x v="0"/>
    <s v="NA"/>
  </r>
  <r>
    <x v="3699"/>
    <s v="100 BIRR BACK"/>
    <n v="40039201"/>
    <s v="ORLOF 4"/>
    <s v="SAIFULLAH"/>
    <x v="0"/>
    <n v="1490"/>
    <n v="5993"/>
    <n v="5993"/>
    <n v="7"/>
    <m/>
    <e v="#VALUE!"/>
    <n v="0"/>
    <n v="107"/>
    <e v="#VALUE!"/>
    <s v="YES"/>
    <m/>
    <e v="#VALUE!"/>
    <e v="#VALUE!"/>
    <n v="3709"/>
    <x v="0"/>
    <s v="NA"/>
  </r>
  <r>
    <x v="3700"/>
    <s v="100 BIRR BACK"/>
    <n v="40039201"/>
    <s v="ORLOF 4"/>
    <s v="SAIFULLAH"/>
    <x v="0"/>
    <n v="1491"/>
    <n v="5996"/>
    <n v="5996"/>
    <n v="4"/>
    <m/>
    <e v="#VALUE!"/>
    <n v="0"/>
    <n v="100"/>
    <e v="#VALUE!"/>
    <s v="YES"/>
    <m/>
    <e v="#VALUE!"/>
    <e v="#VALUE!"/>
    <n v="3710"/>
    <x v="0"/>
    <s v="NA"/>
  </r>
  <r>
    <x v="3701"/>
    <s v="100 BIRR BACK"/>
    <n v="40039201"/>
    <s v="ORLOF 4"/>
    <s v="SAIFULLAH"/>
    <x v="0"/>
    <n v="1492"/>
    <n v="5999"/>
    <n v="5999"/>
    <n v="1"/>
    <m/>
    <e v="#VALUE!"/>
    <n v="0"/>
    <n v="114"/>
    <e v="#VALUE!"/>
    <s v="YES"/>
    <m/>
    <e v="#VALUE!"/>
    <e v="#VALUE!"/>
    <n v="3711"/>
    <x v="0"/>
    <s v="NA"/>
  </r>
  <r>
    <x v="3702"/>
    <s v="100 BIRR BACK"/>
    <n v="40039201"/>
    <s v="ORLOF 4"/>
    <s v="SAIFULLAH"/>
    <x v="0"/>
    <n v="1493"/>
    <n v="5997"/>
    <n v="0"/>
    <n v="3"/>
    <m/>
    <e v="#VALUE!"/>
    <n v="0"/>
    <n v="135"/>
    <e v="#VALUE!"/>
    <s v="YES"/>
    <m/>
    <e v="#VALUE!"/>
    <e v="#VALUE!"/>
    <n v="3712"/>
    <x v="0"/>
    <s v="NA"/>
  </r>
  <r>
    <x v="3703"/>
    <s v="100 BIRR BACK"/>
    <n v="40039201"/>
    <s v="ORLOF 4"/>
    <s v="SAIFULLAH"/>
    <x v="0"/>
    <n v="1494"/>
    <n v="5998"/>
    <n v="5998"/>
    <n v="2"/>
    <m/>
    <e v="#VALUE!"/>
    <n v="0"/>
    <n v="101"/>
    <e v="#VALUE!"/>
    <s v="YES"/>
    <m/>
    <e v="#VALUE!"/>
    <e v="#VALUE!"/>
    <n v="3713"/>
    <x v="0"/>
    <s v="NA"/>
  </r>
  <r>
    <x v="3704"/>
    <s v="100 BIRR BACK"/>
    <n v="40039201"/>
    <s v="ORLOF 4"/>
    <s v="Saifullah"/>
    <x v="0"/>
    <n v="1495"/>
    <n v="5997"/>
    <n v="5997"/>
    <n v="3"/>
    <m/>
    <e v="#VALUE!"/>
    <n v="0"/>
    <n v="100"/>
    <e v="#VALUE!"/>
    <s v="YES"/>
    <m/>
    <e v="#VALUE!"/>
    <e v="#VALUE!"/>
    <n v="3714"/>
    <x v="0"/>
    <s v="NA"/>
  </r>
  <r>
    <x v="3705"/>
    <s v="100 BIRR BACK"/>
    <n v="40039201"/>
    <s v="ORLOF 4"/>
    <s v="Saifullah"/>
    <x v="0"/>
    <n v="1496"/>
    <n v="6000"/>
    <n v="6000"/>
    <n v="0"/>
    <m/>
    <e v="#VALUE!"/>
    <n v="0"/>
    <n v="124"/>
    <e v="#VALUE!"/>
    <s v="YES"/>
    <m/>
    <e v="#VALUE!"/>
    <e v="#VALUE!"/>
    <n v="3715"/>
    <x v="0"/>
    <s v="NA"/>
  </r>
  <r>
    <x v="3706"/>
    <s v="100 BIRR BACK"/>
    <n v="40039201"/>
    <s v="ORLOF 4"/>
    <s v="Saifullah"/>
    <x v="0"/>
    <n v="1497"/>
    <n v="5992"/>
    <n v="5992"/>
    <n v="8"/>
    <m/>
    <e v="#VALUE!"/>
    <n v="0"/>
    <n v="104"/>
    <e v="#VALUE!"/>
    <s v="YES"/>
    <m/>
    <e v="#VALUE!"/>
    <e v="#VALUE!"/>
    <n v="3716"/>
    <x v="0"/>
    <s v="NA"/>
  </r>
  <r>
    <x v="3707"/>
    <s v="100 BIRR BACK"/>
    <n v="40039201"/>
    <s v="ORLOF 4"/>
    <s v="Firdaus"/>
    <x v="1"/>
    <n v="1498"/>
    <n v="5993"/>
    <n v="5993"/>
    <n v="7"/>
    <n v="3"/>
    <e v="#VALUE!"/>
    <n v="0"/>
    <n v="95"/>
    <e v="#VALUE!"/>
    <s v="YES"/>
    <m/>
    <e v="#VALUE!"/>
    <e v="#VALUE!"/>
    <n v="3717"/>
    <x v="0"/>
    <s v="NA"/>
  </r>
  <r>
    <x v="3708"/>
    <s v="100 BIRR BACK"/>
    <n v="40039201"/>
    <s v="ORLOF 4"/>
    <s v="Firdaus"/>
    <x v="1"/>
    <n v="1499"/>
    <n v="6000"/>
    <n v="6000"/>
    <n v="0"/>
    <n v="0"/>
    <e v="#VALUE!"/>
    <n v="0"/>
    <n v="72"/>
    <e v="#VALUE!"/>
    <s v="YES"/>
    <m/>
    <e v="#VALUE!"/>
    <e v="#VALUE!"/>
    <n v="3718"/>
    <x v="0"/>
    <s v="NA"/>
  </r>
  <r>
    <x v="3709"/>
    <s v="100 BIRR BACK"/>
    <n v="40039201"/>
    <s v="ORLOF 4"/>
    <s v="Firdaus"/>
    <x v="1"/>
    <n v="1500"/>
    <n v="5998"/>
    <n v="5998"/>
    <n v="2"/>
    <n v="2"/>
    <e v="#VALUE!"/>
    <n v="0"/>
    <n v="61"/>
    <e v="#VALUE!"/>
    <s v="YES"/>
    <m/>
    <e v="#VALUE!"/>
    <e v="#VALUE!"/>
    <n v="3719"/>
    <x v="0"/>
    <s v="NA"/>
  </r>
  <r>
    <x v="3710"/>
    <s v="100 BIRR BACK"/>
    <n v="40039201"/>
    <s v="ORLOF 4"/>
    <s v="Firdaus"/>
    <x v="1"/>
    <n v="1501"/>
    <n v="6000"/>
    <n v="6000"/>
    <n v="0"/>
    <n v="0"/>
    <e v="#VALUE!"/>
    <n v="0"/>
    <n v="59"/>
    <e v="#VALUE!"/>
    <s v="YES"/>
    <m/>
    <e v="#VALUE!"/>
    <e v="#VALUE!"/>
    <n v="3720"/>
    <x v="0"/>
    <s v="NA"/>
  </r>
  <r>
    <x v="3711"/>
    <s v="100 BIRR BACK"/>
    <n v="40039201"/>
    <s v="ORLOF 4"/>
    <s v="Firdaus"/>
    <x v="1"/>
    <n v="1601"/>
    <n v="5999"/>
    <n v="5999"/>
    <n v="1"/>
    <n v="0"/>
    <e v="#VALUE!"/>
    <n v="0"/>
    <n v="134"/>
    <e v="#VALUE!"/>
    <s v="YES"/>
    <m/>
    <e v="#VALUE!"/>
    <e v="#VALUE!"/>
    <n v="3721"/>
    <x v="0"/>
    <s v="NA"/>
  </r>
  <r>
    <x v="3712"/>
    <s v="100 BIRR BACK"/>
    <n v="40039201"/>
    <s v="ORLOF 4"/>
    <s v="Firdaus"/>
    <x v="1"/>
    <n v="1602"/>
    <n v="5999"/>
    <n v="5999"/>
    <n v="1"/>
    <n v="0"/>
    <e v="#VALUE!"/>
    <n v="0"/>
    <n v="205"/>
    <e v="#VALUE!"/>
    <s v="YES"/>
    <m/>
    <e v="#VALUE!"/>
    <e v="#VALUE!"/>
    <n v="3722"/>
    <x v="0"/>
    <s v="NA"/>
  </r>
  <r>
    <x v="3713"/>
    <s v="100 BIRR BACK"/>
    <n v="40039201"/>
    <s v="ORLOF 4"/>
    <s v="Firdaus"/>
    <x v="1"/>
    <n v="1603"/>
    <n v="5999"/>
    <n v="5999"/>
    <n v="1"/>
    <n v="0"/>
    <e v="#VALUE!"/>
    <n v="0"/>
    <n v="121"/>
    <e v="#VALUE!"/>
    <s v="YES"/>
    <m/>
    <e v="#VALUE!"/>
    <e v="#VALUE!"/>
    <n v="3723"/>
    <x v="0"/>
    <s v="NA"/>
  </r>
  <r>
    <x v="3714"/>
    <s v="100 BIRR BACK"/>
    <n v="40039201"/>
    <s v="ORLOF 4"/>
    <s v="Firdaus"/>
    <x v="1"/>
    <n v="1605"/>
    <n v="6000"/>
    <n v="6000"/>
    <n v="0"/>
    <n v="0"/>
    <e v="#VALUE!"/>
    <n v="0"/>
    <n v="210"/>
    <e v="#VALUE!"/>
    <s v="YES"/>
    <m/>
    <e v="#VALUE!"/>
    <e v="#VALUE!"/>
    <n v="3724"/>
    <x v="0"/>
    <s v="NA"/>
  </r>
  <r>
    <x v="3715"/>
    <s v="100 BIRR BACK"/>
    <n v="40039201"/>
    <s v="ORLOF 4"/>
    <s v="Firdaus"/>
    <x v="1"/>
    <n v="1606"/>
    <n v="5990"/>
    <n v="5990"/>
    <n v="10"/>
    <n v="0"/>
    <e v="#VALUE!"/>
    <n v="0"/>
    <n v="55"/>
    <e v="#VALUE!"/>
    <s v="YES"/>
    <m/>
    <e v="#VALUE!"/>
    <e v="#VALUE!"/>
    <n v="3725"/>
    <x v="0"/>
    <s v="NA"/>
  </r>
  <r>
    <x v="3716"/>
    <s v="100 BIRR BACK"/>
    <n v="40039201"/>
    <s v="ORLOF 4"/>
    <s v="Firdaus"/>
    <x v="1"/>
    <n v="1607"/>
    <n v="6000"/>
    <n v="6000"/>
    <n v="0"/>
    <n v="0"/>
    <e v="#VALUE!"/>
    <n v="0"/>
    <n v="91"/>
    <e v="#VALUE!"/>
    <s v="YES"/>
    <m/>
    <e v="#VALUE!"/>
    <e v="#VALUE!"/>
    <n v="3726"/>
    <x v="0"/>
    <s v="NA"/>
  </r>
  <r>
    <x v="3717"/>
    <s v="100 BIRR BACK"/>
    <n v="40039201"/>
    <s v="ORLOF 4"/>
    <s v="Firdaus"/>
    <x v="1"/>
    <n v="1608"/>
    <n v="5996"/>
    <n v="5996"/>
    <n v="4"/>
    <n v="0"/>
    <e v="#VALUE!"/>
    <n v="0"/>
    <n v="112"/>
    <e v="#VALUE!"/>
    <s v="YES"/>
    <m/>
    <e v="#VALUE!"/>
    <e v="#VALUE!"/>
    <n v="3727"/>
    <x v="0"/>
    <s v="NA"/>
  </r>
  <r>
    <x v="3718"/>
    <s v="100 BIRR BACK"/>
    <n v="40039201"/>
    <s v="ORLOF 4"/>
    <s v="Firdaus"/>
    <x v="1"/>
    <n v="1609"/>
    <n v="6000"/>
    <n v="6000"/>
    <n v="0"/>
    <n v="0"/>
    <e v="#VALUE!"/>
    <n v="0"/>
    <n v="97"/>
    <e v="#VALUE!"/>
    <s v="YES"/>
    <m/>
    <e v="#VALUE!"/>
    <e v="#VALUE!"/>
    <n v="3728"/>
    <x v="0"/>
    <s v="NA"/>
  </r>
  <r>
    <x v="3719"/>
    <s v="100 BIRR BACK"/>
    <n v="40039201"/>
    <s v="ORLOF 4"/>
    <s v="Firdaus"/>
    <x v="1"/>
    <n v="1610"/>
    <n v="6000"/>
    <n v="6000"/>
    <n v="0"/>
    <n v="0"/>
    <e v="#VALUE!"/>
    <n v="0"/>
    <n v="88"/>
    <e v="#VALUE!"/>
    <s v="YES"/>
    <m/>
    <e v="#VALUE!"/>
    <e v="#VALUE!"/>
    <n v="3729"/>
    <x v="0"/>
    <s v="NA"/>
  </r>
  <r>
    <x v="3720"/>
    <s v="100 BIRR BACK"/>
    <n v="40039201"/>
    <s v="ORLOF 4"/>
    <s v="saifullah"/>
    <x v="0"/>
    <n v="1611"/>
    <n v="6000"/>
    <n v="6000"/>
    <n v="0"/>
    <m/>
    <e v="#VALUE!"/>
    <n v="0"/>
    <n v="151"/>
    <e v="#VALUE!"/>
    <s v="YES"/>
    <m/>
    <e v="#VALUE!"/>
    <e v="#VALUE!"/>
    <n v="3730"/>
    <x v="0"/>
    <s v="NA"/>
  </r>
  <r>
    <x v="3721"/>
    <s v="100 BIRR BACK"/>
    <n v="40039201"/>
    <s v="ORLOF 4"/>
    <s v="saifullah"/>
    <x v="0"/>
    <n v="1612"/>
    <n v="5999"/>
    <n v="5999"/>
    <n v="1"/>
    <m/>
    <e v="#VALUE!"/>
    <n v="0"/>
    <n v="105"/>
    <e v="#VALUE!"/>
    <s v="YES"/>
    <m/>
    <e v="#VALUE!"/>
    <e v="#VALUE!"/>
    <n v="3731"/>
    <x v="0"/>
    <s v="NA"/>
  </r>
  <r>
    <x v="3722"/>
    <s v="100 BIRR BACK"/>
    <n v="40039201"/>
    <s v="ORLOF 4"/>
    <s v="saifullah"/>
    <x v="0"/>
    <n v="1613"/>
    <n v="5975"/>
    <n v="5975"/>
    <n v="25"/>
    <m/>
    <e v="#VALUE!"/>
    <n v="0"/>
    <n v="118"/>
    <e v="#VALUE!"/>
    <s v="YES"/>
    <m/>
    <e v="#VALUE!"/>
    <e v="#VALUE!"/>
    <n v="3732"/>
    <x v="0"/>
    <s v="NA"/>
  </r>
  <r>
    <x v="3723"/>
    <s v="100 BIRR BACK"/>
    <n v="40039201"/>
    <s v="ORLOF 4"/>
    <s v="saifullah"/>
    <x v="0"/>
    <n v="1614"/>
    <n v="5996"/>
    <n v="5996"/>
    <n v="4"/>
    <m/>
    <e v="#VALUE!"/>
    <n v="0"/>
    <n v="84"/>
    <e v="#VALUE!"/>
    <s v="YES"/>
    <m/>
    <e v="#VALUE!"/>
    <e v="#VALUE!"/>
    <n v="3733"/>
    <x v="0"/>
    <s v="NA"/>
  </r>
  <r>
    <x v="3724"/>
    <s v="100 BIRR BACK"/>
    <n v="40039201"/>
    <s v="ORLOF 4"/>
    <s v="saifullah"/>
    <x v="0"/>
    <n v="1615"/>
    <n v="6000"/>
    <n v="6000"/>
    <n v="0"/>
    <m/>
    <e v="#VALUE!"/>
    <n v="0"/>
    <n v="75"/>
    <e v="#VALUE!"/>
    <s v="YES"/>
    <m/>
    <e v="#VALUE!"/>
    <e v="#VALUE!"/>
    <n v="3734"/>
    <x v="0"/>
    <s v="NA"/>
  </r>
  <r>
    <x v="3725"/>
    <s v="100 BIRR BACK"/>
    <n v="40039201"/>
    <s v="ORLOF 4"/>
    <s v="saifullah"/>
    <x v="0"/>
    <n v="1616"/>
    <n v="5979"/>
    <n v="5979"/>
    <n v="21"/>
    <m/>
    <e v="#VALUE!"/>
    <n v="0"/>
    <n v="93"/>
    <e v="#VALUE!"/>
    <s v="YES"/>
    <m/>
    <e v="#VALUE!"/>
    <e v="#VALUE!"/>
    <n v="3735"/>
    <x v="0"/>
    <s v="NA"/>
  </r>
  <r>
    <x v="3726"/>
    <s v="100 BIRR BACK"/>
    <n v="40039201"/>
    <s v="ORLOF 4"/>
    <s v="saifullah"/>
    <x v="0"/>
    <n v="1617"/>
    <n v="6000"/>
    <n v="6000"/>
    <n v="0"/>
    <m/>
    <e v="#VALUE!"/>
    <n v="0"/>
    <n v="65"/>
    <e v="#VALUE!"/>
    <s v="YES"/>
    <m/>
    <e v="#VALUE!"/>
    <e v="#VALUE!"/>
    <n v="3736"/>
    <x v="0"/>
    <s v="NA"/>
  </r>
  <r>
    <x v="3727"/>
    <s v="100 BIRR BACK"/>
    <n v="40039201"/>
    <s v="ORLOF 4"/>
    <s v="saifullah"/>
    <x v="0"/>
    <n v="1618"/>
    <n v="5991"/>
    <n v="5991"/>
    <n v="9"/>
    <m/>
    <e v="#VALUE!"/>
    <n v="0"/>
    <n v="68"/>
    <e v="#VALUE!"/>
    <s v="YES"/>
    <m/>
    <e v="#VALUE!"/>
    <e v="#VALUE!"/>
    <n v="3737"/>
    <x v="0"/>
    <s v="NA"/>
  </r>
  <r>
    <x v="3728"/>
    <s v="100 BIRR BACK"/>
    <n v="40039201"/>
    <s v="ORLOF 4"/>
    <s v="saifullah"/>
    <x v="0"/>
    <n v="1619"/>
    <n v="5998"/>
    <n v="5998"/>
    <n v="2"/>
    <m/>
    <e v="#VALUE!"/>
    <n v="0"/>
    <n v="270"/>
    <e v="#VALUE!"/>
    <s v="YES"/>
    <m/>
    <e v="#VALUE!"/>
    <e v="#VALUE!"/>
    <n v="3738"/>
    <x v="0"/>
    <s v="NA"/>
  </r>
  <r>
    <x v="3729"/>
    <s v="100 BIRR BACK"/>
    <n v="40039201"/>
    <s v="ORLOF 4"/>
    <s v="saifullah"/>
    <x v="0"/>
    <n v="1620"/>
    <n v="5997"/>
    <n v="5997"/>
    <n v="3"/>
    <m/>
    <e v="#VALUE!"/>
    <n v="0"/>
    <n v="102"/>
    <e v="#VALUE!"/>
    <s v="YES"/>
    <m/>
    <e v="#VALUE!"/>
    <e v="#VALUE!"/>
    <n v="3739"/>
    <x v="0"/>
    <s v="NA"/>
  </r>
  <r>
    <x v="3730"/>
    <s v="100 BIRR BACK"/>
    <n v="40039201"/>
    <s v="ORLOF 4"/>
    <s v="saifullah"/>
    <x v="0"/>
    <n v="1621"/>
    <n v="5993"/>
    <n v="5993"/>
    <n v="7"/>
    <m/>
    <e v="#VALUE!"/>
    <n v="0"/>
    <n v="91"/>
    <e v="#VALUE!"/>
    <s v="YES"/>
    <m/>
    <e v="#VALUE!"/>
    <e v="#VALUE!"/>
    <n v="3740"/>
    <x v="0"/>
    <s v="NA"/>
  </r>
  <r>
    <x v="3731"/>
    <s v="100 BIRR BACK"/>
    <n v="40039201"/>
    <s v="ORLOF 4"/>
    <s v="saifullah"/>
    <x v="0"/>
    <n v="1622"/>
    <n v="5999"/>
    <n v="5999"/>
    <n v="1"/>
    <m/>
    <e v="#VALUE!"/>
    <n v="0"/>
    <n v="96"/>
    <e v="#VALUE!"/>
    <s v="YES"/>
    <m/>
    <e v="#VALUE!"/>
    <e v="#VALUE!"/>
    <n v="3741"/>
    <x v="0"/>
    <s v="NA"/>
  </r>
  <r>
    <x v="3732"/>
    <s v="100 BIRR BACK"/>
    <n v="40039201"/>
    <s v="ORLOF 4"/>
    <s v="saifullah"/>
    <x v="0"/>
    <n v="1623"/>
    <n v="6000"/>
    <n v="6000"/>
    <n v="0"/>
    <m/>
    <e v="#VALUE!"/>
    <n v="0"/>
    <n v="84"/>
    <e v="#VALUE!"/>
    <s v="YES"/>
    <m/>
    <e v="#VALUE!"/>
    <e v="#VALUE!"/>
    <n v="3742"/>
    <x v="0"/>
    <s v="NA"/>
  </r>
  <r>
    <x v="3733"/>
    <s v="100 BIRR BACK"/>
    <n v="40039201"/>
    <s v="ORLOF 4"/>
    <s v="saifullah"/>
    <x v="0"/>
    <n v="1624"/>
    <n v="6000"/>
    <n v="6000"/>
    <n v="0"/>
    <m/>
    <e v="#VALUE!"/>
    <n v="0"/>
    <n v="98"/>
    <e v="#VALUE!"/>
    <s v="YES"/>
    <m/>
    <e v="#VALUE!"/>
    <e v="#VALUE!"/>
    <n v="3743"/>
    <x v="0"/>
    <s v="NA"/>
  </r>
  <r>
    <x v="3734"/>
    <s v="100 BIRR BACK"/>
    <n v="40039201"/>
    <s v="ORLOF 4"/>
    <s v="firdaus"/>
    <x v="1"/>
    <n v="1625"/>
    <n v="5996"/>
    <n v="5996"/>
    <n v="4"/>
    <m/>
    <e v="#VALUE!"/>
    <n v="0"/>
    <n v="96"/>
    <e v="#VALUE!"/>
    <s v="YES"/>
    <m/>
    <e v="#VALUE!"/>
    <e v="#VALUE!"/>
    <n v="3744"/>
    <x v="0"/>
    <s v="NA"/>
  </r>
  <r>
    <x v="3735"/>
    <s v="100 BIRR BACK"/>
    <n v="40039201"/>
    <s v="ORLOF 4"/>
    <s v="firdaus"/>
    <x v="1"/>
    <n v="1626"/>
    <n v="6000"/>
    <n v="6000"/>
    <n v="0"/>
    <m/>
    <e v="#VALUE!"/>
    <n v="0"/>
    <n v="90"/>
    <e v="#VALUE!"/>
    <s v="YES"/>
    <m/>
    <e v="#VALUE!"/>
    <e v="#VALUE!"/>
    <n v="3745"/>
    <x v="0"/>
    <s v="NA"/>
  </r>
  <r>
    <x v="3736"/>
    <s v="100 BIRR BACK"/>
    <n v="40039201"/>
    <s v="ORLOF 4"/>
    <s v="firdaus"/>
    <x v="1"/>
    <n v="1627"/>
    <n v="5998"/>
    <n v="5998"/>
    <n v="2"/>
    <m/>
    <e v="#VALUE!"/>
    <n v="0"/>
    <n v="93"/>
    <e v="#VALUE!"/>
    <s v="YES"/>
    <m/>
    <e v="#VALUE!"/>
    <e v="#VALUE!"/>
    <n v="3746"/>
    <x v="0"/>
    <s v="NA"/>
  </r>
  <r>
    <x v="3737"/>
    <s v="100 BIRR BACK"/>
    <n v="40039201"/>
    <s v="ORLOF 4"/>
    <s v="firdaus"/>
    <x v="1"/>
    <n v="1628"/>
    <n v="6000"/>
    <n v="6000"/>
    <n v="0"/>
    <m/>
    <e v="#VALUE!"/>
    <n v="0"/>
    <n v="82"/>
    <e v="#VALUE!"/>
    <s v="YES"/>
    <m/>
    <e v="#VALUE!"/>
    <e v="#VALUE!"/>
    <n v="3747"/>
    <x v="0"/>
    <s v="NA"/>
  </r>
  <r>
    <x v="3738"/>
    <s v="100 BIRR BACK"/>
    <n v="40039201"/>
    <s v="ORLOF 4"/>
    <s v="firdaus"/>
    <x v="1"/>
    <n v="1629"/>
    <n v="5972"/>
    <n v="5972"/>
    <n v="28"/>
    <m/>
    <e v="#VALUE!"/>
    <n v="0"/>
    <n v="105"/>
    <e v="#VALUE!"/>
    <s v="YES"/>
    <m/>
    <e v="#VALUE!"/>
    <e v="#VALUE!"/>
    <n v="3748"/>
    <x v="0"/>
    <s v="NA"/>
  </r>
  <r>
    <x v="3739"/>
    <s v="100 BIRR BACK"/>
    <n v="40039201"/>
    <s v="ORLOF 4"/>
    <s v="firdaus"/>
    <x v="1"/>
    <n v="1630"/>
    <n v="5984"/>
    <n v="5984"/>
    <n v="16"/>
    <m/>
    <e v="#VALUE!"/>
    <n v="0"/>
    <n v="133"/>
    <e v="#VALUE!"/>
    <s v="YES"/>
    <m/>
    <e v="#VALUE!"/>
    <e v="#VALUE!"/>
    <n v="3749"/>
    <x v="0"/>
    <s v="NA"/>
  </r>
  <r>
    <x v="3740"/>
    <s v="100 BIRR BACK"/>
    <n v="40039201"/>
    <s v="ORLOF 4"/>
    <s v="firdaus"/>
    <x v="1"/>
    <n v="1631"/>
    <n v="5992"/>
    <n v="5992"/>
    <n v="8"/>
    <m/>
    <e v="#VALUE!"/>
    <n v="0"/>
    <n v="63"/>
    <e v="#VALUE!"/>
    <s v="YES"/>
    <m/>
    <e v="#VALUE!"/>
    <e v="#VALUE!"/>
    <n v="3750"/>
    <x v="0"/>
    <s v="NA"/>
  </r>
  <r>
    <x v="3741"/>
    <s v="100 BIRR BACK"/>
    <n v="40039201"/>
    <s v="ORLOF 4"/>
    <s v="Shamil"/>
    <x v="0"/>
    <n v="1632"/>
    <n v="5993"/>
    <n v="5993"/>
    <n v="7"/>
    <m/>
    <e v="#VALUE!"/>
    <n v="0"/>
    <n v="90"/>
    <e v="#VALUE!"/>
    <s v="YES"/>
    <m/>
    <e v="#VALUE!"/>
    <e v="#VALUE!"/>
    <n v="3751"/>
    <x v="0"/>
    <s v="NA"/>
  </r>
  <r>
    <x v="3742"/>
    <s v="100 BIRR BACK"/>
    <n v="40039201"/>
    <s v="ORLOF 4"/>
    <s v="Shamil"/>
    <x v="0"/>
    <n v="1634"/>
    <n v="6000"/>
    <n v="6000"/>
    <n v="0"/>
    <m/>
    <e v="#VALUE!"/>
    <n v="0"/>
    <n v="276"/>
    <e v="#VALUE!"/>
    <s v="YES"/>
    <m/>
    <e v="#VALUE!"/>
    <e v="#VALUE!"/>
    <n v="3752"/>
    <x v="0"/>
    <s v="NA"/>
  </r>
  <r>
    <x v="3743"/>
    <s v="100 BIRR BACK"/>
    <n v="40039201"/>
    <s v="ORLOF 4"/>
    <s v="Shamil"/>
    <x v="0"/>
    <n v="1635"/>
    <n v="5988"/>
    <n v="5988"/>
    <n v="12"/>
    <m/>
    <e v="#VALUE!"/>
    <n v="0"/>
    <n v="44"/>
    <e v="#VALUE!"/>
    <s v="YES"/>
    <m/>
    <e v="#VALUE!"/>
    <e v="#VALUE!"/>
    <n v="3753"/>
    <x v="0"/>
    <s v="NA"/>
  </r>
  <r>
    <x v="3744"/>
    <s v="100 BIRR BACK"/>
    <n v="40039201"/>
    <s v="ORLOF 4"/>
    <s v="Shamil"/>
    <x v="0"/>
    <n v="1636"/>
    <n v="5997"/>
    <n v="5997"/>
    <n v="3"/>
    <m/>
    <e v="#VALUE!"/>
    <n v="0"/>
    <n v="350"/>
    <e v="#VALUE!"/>
    <s v="YES"/>
    <m/>
    <e v="#VALUE!"/>
    <e v="#VALUE!"/>
    <n v="3754"/>
    <x v="0"/>
    <s v="NA"/>
  </r>
  <r>
    <x v="3745"/>
    <s v="100 BIRR BACK"/>
    <n v="40039201"/>
    <s v="ORLOF 4"/>
    <s v="Shamil"/>
    <x v="0"/>
    <n v="1637"/>
    <n v="6000"/>
    <n v="6000"/>
    <n v="0"/>
    <m/>
    <e v="#VALUE!"/>
    <n v="0"/>
    <n v="70"/>
    <e v="#VALUE!"/>
    <s v="YES"/>
    <m/>
    <e v="#VALUE!"/>
    <e v="#VALUE!"/>
    <n v="3755"/>
    <x v="0"/>
    <s v="NA"/>
  </r>
  <r>
    <x v="3746"/>
    <s v="100 BIRR BACK"/>
    <n v="40039201"/>
    <s v="ORLOF 4"/>
    <s v="Shamil"/>
    <x v="0"/>
    <n v="1638"/>
    <n v="5998"/>
    <n v="5998"/>
    <n v="2"/>
    <m/>
    <e v="#VALUE!"/>
    <n v="0"/>
    <n v="90"/>
    <e v="#VALUE!"/>
    <s v="YES"/>
    <m/>
    <e v="#VALUE!"/>
    <e v="#VALUE!"/>
    <n v="3756"/>
    <x v="0"/>
    <s v="NA"/>
  </r>
  <r>
    <x v="3747"/>
    <s v="100 BIRR BACK"/>
    <n v="40039201"/>
    <s v="ORLOF 4"/>
    <s v="Shamil"/>
    <x v="0"/>
    <n v="1639"/>
    <n v="5987"/>
    <n v="5987"/>
    <n v="13"/>
    <m/>
    <e v="#VALUE!"/>
    <n v="0"/>
    <n v="70"/>
    <e v="#VALUE!"/>
    <s v="YES"/>
    <m/>
    <e v="#VALUE!"/>
    <e v="#VALUE!"/>
    <n v="3757"/>
    <x v="0"/>
    <s v="NA"/>
  </r>
  <r>
    <x v="3748"/>
    <s v="100 BIRR BACK"/>
    <n v="40039201"/>
    <s v="ORLOF 4"/>
    <s v="Shamil"/>
    <x v="0"/>
    <n v="1640"/>
    <n v="6000"/>
    <n v="6000"/>
    <n v="0"/>
    <m/>
    <e v="#VALUE!"/>
    <n v="0"/>
    <n v="60"/>
    <e v="#VALUE!"/>
    <s v="YES"/>
    <m/>
    <e v="#VALUE!"/>
    <e v="#VALUE!"/>
    <n v="3758"/>
    <x v="0"/>
    <s v="NA"/>
  </r>
  <r>
    <x v="3749"/>
    <s v="100 BIRR BACK"/>
    <n v="40039201"/>
    <s v="ORLOF 4"/>
    <s v="Shamil"/>
    <x v="0"/>
    <n v="1641"/>
    <n v="5999"/>
    <n v="5999"/>
    <n v="1"/>
    <m/>
    <e v="#VALUE!"/>
    <n v="0"/>
    <n v="60"/>
    <e v="#VALUE!"/>
    <s v="YES"/>
    <m/>
    <e v="#VALUE!"/>
    <e v="#VALUE!"/>
    <n v="3759"/>
    <x v="0"/>
    <s v="NA"/>
  </r>
  <r>
    <x v="3750"/>
    <s v="100 BIRR BACK"/>
    <n v="40039201"/>
    <s v="ORLOF 4"/>
    <s v="Shamil"/>
    <x v="0"/>
    <n v="1642"/>
    <n v="6000"/>
    <n v="6000"/>
    <n v="0"/>
    <m/>
    <e v="#VALUE!"/>
    <n v="0"/>
    <n v="70"/>
    <e v="#VALUE!"/>
    <s v="YES"/>
    <m/>
    <e v="#VALUE!"/>
    <e v="#VALUE!"/>
    <n v="3760"/>
    <x v="0"/>
    <s v="NA"/>
  </r>
  <r>
    <x v="3751"/>
    <s v="100 BIRR BACK"/>
    <n v="40039201"/>
    <s v="ORLOF 4"/>
    <s v="Shamil"/>
    <x v="0"/>
    <n v="1643"/>
    <n v="5997"/>
    <n v="5997"/>
    <n v="3"/>
    <m/>
    <e v="#VALUE!"/>
    <n v="0"/>
    <n v="80"/>
    <e v="#VALUE!"/>
    <s v="YES"/>
    <m/>
    <e v="#VALUE!"/>
    <e v="#VALUE!"/>
    <n v="3761"/>
    <x v="0"/>
    <s v="NA"/>
  </r>
  <r>
    <x v="3752"/>
    <s v="100 BIRR BACK"/>
    <n v="40039201"/>
    <s v="ORLOF 4"/>
    <s v="Shamil"/>
    <x v="0"/>
    <n v="1644"/>
    <n v="5999"/>
    <n v="5999"/>
    <n v="1"/>
    <m/>
    <e v="#VALUE!"/>
    <n v="0"/>
    <n v="70"/>
    <e v="#VALUE!"/>
    <s v="YES"/>
    <m/>
    <e v="#VALUE!"/>
    <e v="#VALUE!"/>
    <n v="3762"/>
    <x v="0"/>
    <s v="NA"/>
  </r>
  <r>
    <x v="3753"/>
    <s v="100 BIRR BACK"/>
    <n v="40039201"/>
    <s v="ORLOF 4"/>
    <s v="Shamil"/>
    <x v="0"/>
    <n v="1645"/>
    <n v="5999"/>
    <n v="5999"/>
    <n v="1"/>
    <m/>
    <e v="#VALUE!"/>
    <n v="0"/>
    <n v="50"/>
    <e v="#VALUE!"/>
    <s v="YES"/>
    <m/>
    <e v="#VALUE!"/>
    <e v="#VALUE!"/>
    <n v="3763"/>
    <x v="0"/>
    <s v="NA"/>
  </r>
  <r>
    <x v="3754"/>
    <s v="100 BIRR BACK"/>
    <n v="40039201"/>
    <s v="ORLOF 4"/>
    <s v="Shamil"/>
    <x v="0"/>
    <n v="1646"/>
    <n v="6000"/>
    <n v="6000"/>
    <n v="0"/>
    <m/>
    <e v="#VALUE!"/>
    <n v="0"/>
    <n v="50"/>
    <e v="#VALUE!"/>
    <s v="YES"/>
    <m/>
    <e v="#VALUE!"/>
    <e v="#VALUE!"/>
    <n v="3764"/>
    <x v="0"/>
    <s v="NA"/>
  </r>
  <r>
    <x v="3755"/>
    <s v="100 BIRR BACK"/>
    <n v="40039201"/>
    <s v="ORLOF 4"/>
    <s v="Shamil"/>
    <x v="0"/>
    <n v="1647"/>
    <n v="6000"/>
    <n v="6000"/>
    <n v="0"/>
    <m/>
    <e v="#VALUE!"/>
    <n v="0"/>
    <n v="60"/>
    <e v="#VALUE!"/>
    <s v="YES"/>
    <m/>
    <e v="#VALUE!"/>
    <e v="#VALUE!"/>
    <n v="3765"/>
    <x v="0"/>
    <s v="NA"/>
  </r>
  <r>
    <x v="3756"/>
    <s v="100 BIRR BACK"/>
    <n v="40039201"/>
    <s v="ORLOF 4"/>
    <s v="Shamil"/>
    <x v="0"/>
    <n v="1648"/>
    <n v="6000"/>
    <n v="6000"/>
    <n v="0"/>
    <m/>
    <e v="#VALUE!"/>
    <n v="0"/>
    <n v="40"/>
    <e v="#VALUE!"/>
    <s v="YES"/>
    <m/>
    <e v="#VALUE!"/>
    <e v="#VALUE!"/>
    <n v="3766"/>
    <x v="0"/>
    <s v="NA"/>
  </r>
  <r>
    <x v="3757"/>
    <s v="100 BIRR BACK"/>
    <n v="40039201"/>
    <s v="ORLOF 4"/>
    <s v="Shamil"/>
    <x v="0"/>
    <n v="1649"/>
    <n v="5999"/>
    <n v="5999"/>
    <n v="1"/>
    <m/>
    <e v="#VALUE!"/>
    <n v="0"/>
    <n v="50"/>
    <e v="#VALUE!"/>
    <s v="YES"/>
    <m/>
    <e v="#VALUE!"/>
    <e v="#VALUE!"/>
    <n v="3767"/>
    <x v="0"/>
    <s v="NA"/>
  </r>
  <r>
    <x v="3758"/>
    <s v="100 BIRR BACK"/>
    <n v="40039201"/>
    <s v="ORLOF 4"/>
    <s v="Shamil"/>
    <x v="0"/>
    <n v="1650"/>
    <n v="5999"/>
    <n v="5999"/>
    <n v="1"/>
    <m/>
    <e v="#VALUE!"/>
    <n v="0"/>
    <n v="30"/>
    <e v="#VALUE!"/>
    <s v="YES"/>
    <m/>
    <e v="#VALUE!"/>
    <e v="#VALUE!"/>
    <n v="3768"/>
    <x v="0"/>
    <s v="NA"/>
  </r>
  <r>
    <x v="3759"/>
    <s v="100 BIRR BACK"/>
    <n v="40039201"/>
    <s v="ORLOF 4"/>
    <s v="Shamil"/>
    <x v="0"/>
    <n v="1651"/>
    <n v="6000"/>
    <n v="6000"/>
    <n v="0"/>
    <m/>
    <e v="#VALUE!"/>
    <n v="0"/>
    <n v="50"/>
    <e v="#VALUE!"/>
    <s v="YES"/>
    <m/>
    <e v="#VALUE!"/>
    <e v="#VALUE!"/>
    <n v="3769"/>
    <x v="0"/>
    <s v="NA"/>
  </r>
  <r>
    <x v="3760"/>
    <s v="100 BIRR BACK"/>
    <n v="40039201"/>
    <s v="ORLOF 4"/>
    <s v="firdaus"/>
    <x v="1"/>
    <n v="1652"/>
    <n v="6000"/>
    <n v="6000"/>
    <n v="0"/>
    <m/>
    <e v="#VALUE!"/>
    <n v="0"/>
    <n v="143"/>
    <e v="#VALUE!"/>
    <s v="YES"/>
    <m/>
    <e v="#VALUE!"/>
    <e v="#VALUE!"/>
    <n v="3770"/>
    <x v="0"/>
    <s v="NA"/>
  </r>
  <r>
    <x v="3761"/>
    <s v="100 BIRR BACK"/>
    <n v="40039201"/>
    <s v="ORLOF 4"/>
    <s v="firdaus"/>
    <x v="1"/>
    <n v="1653"/>
    <n v="6000"/>
    <n v="6000"/>
    <n v="0"/>
    <m/>
    <e v="#VALUE!"/>
    <n v="0"/>
    <n v="26"/>
    <e v="#VALUE!"/>
    <s v="YES"/>
    <m/>
    <e v="#VALUE!"/>
    <e v="#VALUE!"/>
    <n v="3771"/>
    <x v="0"/>
    <s v="NA"/>
  </r>
  <r>
    <x v="3762"/>
    <s v="100 BIRR BACK"/>
    <n v="40039201"/>
    <s v="ORLOF 4"/>
    <s v="firdaus"/>
    <x v="1"/>
    <n v="1654"/>
    <n v="6000"/>
    <n v="6000"/>
    <n v="0"/>
    <m/>
    <e v="#VALUE!"/>
    <n v="0"/>
    <n v="46"/>
    <e v="#VALUE!"/>
    <s v="YES"/>
    <m/>
    <e v="#VALUE!"/>
    <e v="#VALUE!"/>
    <n v="3772"/>
    <x v="0"/>
    <s v="NA"/>
  </r>
  <r>
    <x v="3763"/>
    <s v="100 BIRR BACK"/>
    <n v="40039201"/>
    <s v="ORLOF 4"/>
    <s v="firdaus"/>
    <x v="1"/>
    <n v="1655"/>
    <n v="5999"/>
    <n v="5999"/>
    <n v="1"/>
    <m/>
    <e v="#VALUE!"/>
    <n v="0"/>
    <n v="30"/>
    <e v="#VALUE!"/>
    <s v="YES"/>
    <m/>
    <e v="#VALUE!"/>
    <e v="#VALUE!"/>
    <n v="3773"/>
    <x v="0"/>
    <s v="NA"/>
  </r>
  <r>
    <x v="3764"/>
    <s v="100 BIRR BACK"/>
    <n v="40039201"/>
    <s v="ORLOF 4"/>
    <s v="firdaus"/>
    <x v="1"/>
    <n v="1656"/>
    <n v="6000"/>
    <n v="6000"/>
    <n v="0"/>
    <m/>
    <e v="#VALUE!"/>
    <n v="0"/>
    <n v="40"/>
    <e v="#VALUE!"/>
    <s v="YES"/>
    <m/>
    <e v="#VALUE!"/>
    <e v="#VALUE!"/>
    <n v="3774"/>
    <x v="0"/>
    <s v="NA"/>
  </r>
  <r>
    <x v="3765"/>
    <s v="100 BIRR BACK"/>
    <n v="40039201"/>
    <s v="ORLOF 4"/>
    <s v="firdaus"/>
    <x v="1"/>
    <n v="1657"/>
    <n v="6000"/>
    <n v="6000"/>
    <n v="0"/>
    <m/>
    <e v="#VALUE!"/>
    <n v="0"/>
    <n v="57"/>
    <e v="#VALUE!"/>
    <s v="YES"/>
    <m/>
    <e v="#VALUE!"/>
    <e v="#VALUE!"/>
    <n v="3775"/>
    <x v="0"/>
    <s v="NA"/>
  </r>
  <r>
    <x v="3766"/>
    <s v="100 BIRR BACK"/>
    <n v="40039201"/>
    <s v="ORLOF 4"/>
    <s v="firdaus"/>
    <x v="1"/>
    <n v="1658"/>
    <n v="6000"/>
    <n v="6000"/>
    <n v="0"/>
    <m/>
    <e v="#VALUE!"/>
    <n v="0"/>
    <n v="73"/>
    <e v="#VALUE!"/>
    <s v="YES"/>
    <m/>
    <e v="#VALUE!"/>
    <e v="#VALUE!"/>
    <n v="3776"/>
    <x v="0"/>
    <s v="NA"/>
  </r>
  <r>
    <x v="3767"/>
    <s v="100 BIRR BACK"/>
    <n v="40039201"/>
    <s v="ORLOF 4"/>
    <s v="firdaus"/>
    <x v="1"/>
    <n v="1659"/>
    <n v="5997"/>
    <n v="5997"/>
    <n v="3"/>
    <m/>
    <e v="#VALUE!"/>
    <n v="0"/>
    <n v="17"/>
    <e v="#VALUE!"/>
    <s v="YES"/>
    <m/>
    <e v="#VALUE!"/>
    <e v="#VALUE!"/>
    <n v="3777"/>
    <x v="0"/>
    <s v="NA"/>
  </r>
  <r>
    <x v="3768"/>
    <s v="100 BIRR BACK"/>
    <n v="40039201"/>
    <s v="ORLOF 4"/>
    <s v="firdaus"/>
    <x v="1"/>
    <n v="1660"/>
    <n v="5999"/>
    <n v="5999"/>
    <n v="1"/>
    <m/>
    <e v="#VALUE!"/>
    <n v="0"/>
    <n v="34"/>
    <e v="#VALUE!"/>
    <s v="YES"/>
    <m/>
    <e v="#VALUE!"/>
    <e v="#VALUE!"/>
    <n v="3778"/>
    <x v="0"/>
    <s v="NA"/>
  </r>
  <r>
    <x v="3769"/>
    <s v="100 BIRR BACK"/>
    <n v="40039201"/>
    <s v="ORLOF 4"/>
    <s v="firdaus"/>
    <x v="1"/>
    <n v="1661"/>
    <n v="6000"/>
    <n v="6000"/>
    <n v="0"/>
    <m/>
    <e v="#VALUE!"/>
    <n v="0"/>
    <n v="46"/>
    <e v="#VALUE!"/>
    <s v="YES"/>
    <m/>
    <e v="#VALUE!"/>
    <e v="#VALUE!"/>
    <n v="3779"/>
    <x v="0"/>
    <s v="NA"/>
  </r>
  <r>
    <x v="3770"/>
    <s v="100 BIRR BACK"/>
    <n v="40039201"/>
    <s v="ORLOF 4"/>
    <s v="firdaus"/>
    <x v="1"/>
    <n v="1662"/>
    <n v="5999"/>
    <n v="5999"/>
    <n v="1"/>
    <m/>
    <e v="#VALUE!"/>
    <n v="0"/>
    <n v="30"/>
    <e v="#VALUE!"/>
    <s v="YES"/>
    <m/>
    <e v="#VALUE!"/>
    <e v="#VALUE!"/>
    <n v="3780"/>
    <x v="0"/>
    <s v="NA"/>
  </r>
  <r>
    <x v="3771"/>
    <s v="100 BIRR BACK"/>
    <n v="40039201"/>
    <s v="ORLOF 4"/>
    <s v="firdaus"/>
    <x v="1"/>
    <n v="1663"/>
    <n v="6000"/>
    <n v="6000"/>
    <n v="0"/>
    <m/>
    <e v="#VALUE!"/>
    <n v="0"/>
    <n v="28"/>
    <e v="#VALUE!"/>
    <s v="YES"/>
    <m/>
    <e v="#VALUE!"/>
    <e v="#VALUE!"/>
    <n v="3781"/>
    <x v="0"/>
    <s v="NA"/>
  </r>
  <r>
    <x v="3772"/>
    <s v="100 BIRR BACK"/>
    <n v="40039201"/>
    <s v="ORLOF 4"/>
    <s v="firdaus"/>
    <x v="1"/>
    <n v="1664"/>
    <n v="6000"/>
    <n v="6000"/>
    <n v="0"/>
    <m/>
    <e v="#VALUE!"/>
    <n v="0"/>
    <n v="63"/>
    <e v="#VALUE!"/>
    <s v="YES"/>
    <m/>
    <e v="#VALUE!"/>
    <e v="#VALUE!"/>
    <n v="3782"/>
    <x v="0"/>
    <s v="NA"/>
  </r>
  <r>
    <x v="3773"/>
    <s v="100 BIRR BACK"/>
    <n v="40039201"/>
    <s v="ORLOF 4"/>
    <s v="firdaus"/>
    <x v="1"/>
    <n v="1665"/>
    <n v="5932"/>
    <n v="5932"/>
    <n v="68"/>
    <m/>
    <e v="#VALUE!"/>
    <n v="0"/>
    <n v="67"/>
    <e v="#VALUE!"/>
    <s v="YES"/>
    <m/>
    <e v="#VALUE!"/>
    <e v="#VALUE!"/>
    <n v="3783"/>
    <x v="0"/>
    <s v="NA"/>
  </r>
  <r>
    <x v="3774"/>
    <s v="100 BIRR BACK"/>
    <n v="40039201"/>
    <s v="ORLOF 4"/>
    <s v="SHAMIL"/>
    <x v="0"/>
    <n v="1604"/>
    <n v="5999"/>
    <n v="5999"/>
    <n v="1"/>
    <m/>
    <e v="#VALUE!"/>
    <n v="0"/>
    <n v="90"/>
    <e v="#VALUE!"/>
    <s v="YES"/>
    <m/>
    <e v="#VALUE!"/>
    <e v="#VALUE!"/>
    <n v="3784"/>
    <x v="0"/>
    <s v="NA"/>
  </r>
  <r>
    <x v="3775"/>
    <s v="100 BIRR BACK"/>
    <n v="40039201"/>
    <s v="ORLOF 4"/>
    <s v="SHAMIL"/>
    <x v="0"/>
    <n v="1666"/>
    <n v="5998"/>
    <n v="5998"/>
    <n v="2"/>
    <m/>
    <e v="#VALUE!"/>
    <n v="0"/>
    <n v="105"/>
    <e v="#VALUE!"/>
    <s v="YES"/>
    <m/>
    <e v="#VALUE!"/>
    <e v="#VALUE!"/>
    <n v="3785"/>
    <x v="0"/>
    <s v="NA"/>
  </r>
  <r>
    <x v="3776"/>
    <s v="100 BIRR BACK"/>
    <n v="40039201"/>
    <s v="ORLOF 4"/>
    <s v="SHAMIL"/>
    <x v="0"/>
    <n v="1667"/>
    <n v="6000"/>
    <n v="6000"/>
    <n v="0"/>
    <m/>
    <e v="#VALUE!"/>
    <n v="0"/>
    <n v="55"/>
    <e v="#VALUE!"/>
    <s v="YES"/>
    <m/>
    <e v="#VALUE!"/>
    <e v="#VALUE!"/>
    <n v="3786"/>
    <x v="0"/>
    <s v="NA"/>
  </r>
  <r>
    <x v="3777"/>
    <s v="100 BIRR BACK"/>
    <n v="40039201"/>
    <s v="ORLOF 4"/>
    <s v="SHAMIL"/>
    <x v="0"/>
    <n v="1668"/>
    <n v="5997"/>
    <n v="5997"/>
    <n v="3"/>
    <m/>
    <e v="#VALUE!"/>
    <n v="0"/>
    <n v="30"/>
    <e v="#VALUE!"/>
    <s v="YES"/>
    <m/>
    <e v="#VALUE!"/>
    <e v="#VALUE!"/>
    <n v="3787"/>
    <x v="0"/>
    <s v="NA"/>
  </r>
  <r>
    <x v="3778"/>
    <s v="100 BIRR BACK"/>
    <n v="40039201"/>
    <s v="ORLOF 4"/>
    <s v="SHAMIL"/>
    <x v="0"/>
    <n v="1669"/>
    <n v="5999"/>
    <n v="5999"/>
    <n v="1"/>
    <m/>
    <e v="#VALUE!"/>
    <n v="0"/>
    <n v="70"/>
    <e v="#VALUE!"/>
    <s v="YES"/>
    <m/>
    <e v="#VALUE!"/>
    <e v="#VALUE!"/>
    <n v="3788"/>
    <x v="0"/>
    <s v="NA"/>
  </r>
  <r>
    <x v="3779"/>
    <s v="100 BIRR BACK"/>
    <n v="40039201"/>
    <s v="ORLOF 4"/>
    <s v="SHAMIL"/>
    <x v="0"/>
    <n v="1670"/>
    <n v="6000"/>
    <n v="6000"/>
    <n v="0"/>
    <m/>
    <e v="#VALUE!"/>
    <n v="0"/>
    <n v="50"/>
    <e v="#VALUE!"/>
    <s v="YES"/>
    <m/>
    <e v="#VALUE!"/>
    <e v="#VALUE!"/>
    <n v="3789"/>
    <x v="0"/>
    <s v="NA"/>
  </r>
  <r>
    <x v="3780"/>
    <s v="100 BIRR BACK"/>
    <n v="40039201"/>
    <s v="ORLOF 4"/>
    <s v="SHAMIL"/>
    <x v="0"/>
    <n v="1671"/>
    <n v="5995"/>
    <n v="5995"/>
    <n v="5"/>
    <m/>
    <e v="#VALUE!"/>
    <n v="0"/>
    <n v="50"/>
    <e v="#VALUE!"/>
    <s v="YES"/>
    <m/>
    <e v="#VALUE!"/>
    <e v="#VALUE!"/>
    <n v="3790"/>
    <x v="0"/>
    <s v="NA"/>
  </r>
  <r>
    <x v="3781"/>
    <s v="100 BIRR BACK"/>
    <n v="40039201"/>
    <s v="ORLOF 4"/>
    <s v="SHAMIL"/>
    <x v="0"/>
    <n v="1672"/>
    <n v="5998"/>
    <n v="5998"/>
    <n v="2"/>
    <m/>
    <e v="#VALUE!"/>
    <n v="0"/>
    <n v="70"/>
    <e v="#VALUE!"/>
    <s v="YES"/>
    <m/>
    <e v="#VALUE!"/>
    <e v="#VALUE!"/>
    <n v="3791"/>
    <x v="0"/>
    <s v="NA"/>
  </r>
  <r>
    <x v="3782"/>
    <s v="100 BIRR BACK"/>
    <n v="40039201"/>
    <s v="ORLOF 4"/>
    <s v="SHAMIL"/>
    <x v="0"/>
    <n v="1673"/>
    <n v="5989"/>
    <n v="5989"/>
    <n v="11"/>
    <m/>
    <e v="#VALUE!"/>
    <n v="0"/>
    <n v="70"/>
    <e v="#VALUE!"/>
    <s v="YES"/>
    <m/>
    <e v="#VALUE!"/>
    <e v="#VALUE!"/>
    <n v="3792"/>
    <x v="0"/>
    <s v="NA"/>
  </r>
  <r>
    <x v="3783"/>
    <s v="100 BIRR BACK"/>
    <n v="40039201"/>
    <s v="ORLOF 4"/>
    <s v="SHAMIL"/>
    <x v="0"/>
    <n v="1674"/>
    <n v="5996"/>
    <n v="5996"/>
    <n v="4"/>
    <m/>
    <e v="#VALUE!"/>
    <n v="0"/>
    <n v="100"/>
    <e v="#VALUE!"/>
    <s v="YES"/>
    <m/>
    <e v="#VALUE!"/>
    <e v="#VALUE!"/>
    <n v="3793"/>
    <x v="0"/>
    <s v="NA"/>
  </r>
  <r>
    <x v="3784"/>
    <s v="100 BIRR BACK"/>
    <n v="40039201"/>
    <s v="ORLOF 4"/>
    <s v="SHAMIL"/>
    <x v="0"/>
    <n v="1675"/>
    <n v="5997"/>
    <n v="5997"/>
    <n v="3"/>
    <m/>
    <e v="#VALUE!"/>
    <n v="0"/>
    <n v="73"/>
    <e v="#VALUE!"/>
    <s v="YES"/>
    <m/>
    <e v="#VALUE!"/>
    <e v="#VALUE!"/>
    <n v="3794"/>
    <x v="0"/>
    <s v="NA"/>
  </r>
  <r>
    <x v="3785"/>
    <s v="100 BIRR BACK"/>
    <n v="40039201"/>
    <s v="ORLOF 4"/>
    <s v="SHAMIL"/>
    <x v="0"/>
    <n v="1676"/>
    <n v="5999"/>
    <n v="5999"/>
    <n v="1"/>
    <m/>
    <e v="#VALUE!"/>
    <n v="0"/>
    <n v="47"/>
    <e v="#VALUE!"/>
    <s v="YES"/>
    <m/>
    <e v="#VALUE!"/>
    <e v="#VALUE!"/>
    <n v="3795"/>
    <x v="0"/>
    <s v="NA"/>
  </r>
  <r>
    <x v="3786"/>
    <s v="100 BIRR BACK"/>
    <n v="40039201"/>
    <s v="ORLOF 4"/>
    <s v="SHAMIL"/>
    <x v="0"/>
    <n v="1767"/>
    <n v="5999"/>
    <n v="5999"/>
    <n v="1"/>
    <m/>
    <e v="#VALUE!"/>
    <n v="0"/>
    <n v="80"/>
    <e v="#VALUE!"/>
    <s v="YES"/>
    <m/>
    <e v="#VALUE!"/>
    <e v="#VALUE!"/>
    <n v="3796"/>
    <x v="0"/>
    <s v="NA"/>
  </r>
  <r>
    <x v="3787"/>
    <s v="100 BIRR BACK"/>
    <n v="40039201"/>
    <s v="ORLOF 4"/>
    <s v="SAIFULLAH"/>
    <x v="1"/>
    <n v="1678"/>
    <n v="5999"/>
    <n v="5999"/>
    <n v="1"/>
    <m/>
    <e v="#VALUE!"/>
    <n v="0"/>
    <n v="352"/>
    <e v="#VALUE!"/>
    <s v="YES"/>
    <m/>
    <e v="#VALUE!"/>
    <e v="#VALUE!"/>
    <n v="3797"/>
    <x v="0"/>
    <s v="NA"/>
  </r>
  <r>
    <x v="3788"/>
    <s v="100 BIRR BACK"/>
    <n v="40039201"/>
    <s v="ORLOF 4"/>
    <s v="SAIFULLAH"/>
    <x v="1"/>
    <n v="1679"/>
    <n v="6000"/>
    <n v="6000"/>
    <n v="0"/>
    <m/>
    <e v="#VALUE!"/>
    <n v="0"/>
    <n v="195"/>
    <e v="#VALUE!"/>
    <s v="YES"/>
    <m/>
    <e v="#VALUE!"/>
    <e v="#VALUE!"/>
    <n v="3798"/>
    <x v="0"/>
    <s v="NA"/>
  </r>
  <r>
    <x v="3789"/>
    <s v="100 BIRR BACK"/>
    <n v="40039201"/>
    <s v="ORLOF 4"/>
    <s v="SAIFULLAH"/>
    <x v="1"/>
    <n v="1680"/>
    <n v="5996"/>
    <n v="5996"/>
    <n v="4"/>
    <m/>
    <e v="#VALUE!"/>
    <n v="0"/>
    <n v="61"/>
    <e v="#VALUE!"/>
    <s v="YES"/>
    <m/>
    <e v="#VALUE!"/>
    <e v="#VALUE!"/>
    <n v="3799"/>
    <x v="0"/>
    <s v="NA"/>
  </r>
  <r>
    <x v="3790"/>
    <s v="100 BIRR BACK"/>
    <n v="40039201"/>
    <s v="ORLOF 4"/>
    <s v="SAIFULLAH"/>
    <x v="1"/>
    <n v="1681"/>
    <n v="6000"/>
    <n v="6000"/>
    <n v="0"/>
    <m/>
    <e v="#VALUE!"/>
    <n v="0"/>
    <n v="92"/>
    <e v="#VALUE!"/>
    <s v="YES"/>
    <m/>
    <e v="#VALUE!"/>
    <e v="#VALUE!"/>
    <n v="3800"/>
    <x v="0"/>
    <s v="NA"/>
  </r>
  <r>
    <x v="3791"/>
    <s v="100 BIRR BACK"/>
    <n v="40039201"/>
    <s v="ORLOF 4"/>
    <s v="SAIFULLAH"/>
    <x v="1"/>
    <n v="1682"/>
    <n v="5999"/>
    <n v="5999"/>
    <n v="1"/>
    <m/>
    <e v="#VALUE!"/>
    <n v="0"/>
    <n v="192"/>
    <e v="#VALUE!"/>
    <s v="YES"/>
    <m/>
    <e v="#VALUE!"/>
    <e v="#VALUE!"/>
    <n v="3801"/>
    <x v="0"/>
    <s v="NA"/>
  </r>
  <r>
    <x v="3792"/>
    <s v="100 BIRR BACK"/>
    <n v="40039201"/>
    <s v="ORLOF 4"/>
    <s v="SAIFULLAH"/>
    <x v="1"/>
    <n v="1683"/>
    <n v="5996"/>
    <n v="5996"/>
    <n v="4"/>
    <m/>
    <e v="#VALUE!"/>
    <n v="0"/>
    <n v="226"/>
    <e v="#VALUE!"/>
    <s v="YES"/>
    <m/>
    <e v="#VALUE!"/>
    <e v="#VALUE!"/>
    <n v="3802"/>
    <x v="0"/>
    <s v="NA"/>
  </r>
  <r>
    <x v="3793"/>
    <s v="100 BIRR BACK"/>
    <n v="40039201"/>
    <s v="ORLOF 4"/>
    <s v="SAIFULLAH"/>
    <x v="1"/>
    <n v="1684"/>
    <n v="5998"/>
    <n v="5998"/>
    <n v="2"/>
    <m/>
    <e v="#VALUE!"/>
    <n v="0"/>
    <n v="246"/>
    <e v="#VALUE!"/>
    <s v="YES"/>
    <m/>
    <e v="#VALUE!"/>
    <e v="#VALUE!"/>
    <n v="3803"/>
    <x v="0"/>
    <s v="NA"/>
  </r>
  <r>
    <x v="3794"/>
    <s v="100 BIRR BACK"/>
    <n v="40039201"/>
    <s v="ORLOF 4"/>
    <s v="SAIFULLAH"/>
    <x v="1"/>
    <n v="1685"/>
    <n v="6000"/>
    <n v="6000"/>
    <n v="0"/>
    <m/>
    <e v="#VALUE!"/>
    <n v="0"/>
    <n v="125"/>
    <e v="#VALUE!"/>
    <s v="YES"/>
    <m/>
    <e v="#VALUE!"/>
    <e v="#VALUE!"/>
    <n v="3804"/>
    <x v="0"/>
    <s v="NA"/>
  </r>
  <r>
    <x v="3795"/>
    <s v="100 BIRR BACK"/>
    <n v="40039201"/>
    <s v="ORLOF 4"/>
    <s v="SAIFULLAH"/>
    <x v="1"/>
    <n v="1686"/>
    <n v="6000"/>
    <n v="6000"/>
    <n v="0"/>
    <m/>
    <e v="#VALUE!"/>
    <n v="0"/>
    <n v="112"/>
    <e v="#VALUE!"/>
    <s v="YES"/>
    <m/>
    <e v="#VALUE!"/>
    <e v="#VALUE!"/>
    <n v="3805"/>
    <x v="0"/>
    <s v="NA"/>
  </r>
  <r>
    <x v="3796"/>
    <s v="100 BIRR BACK"/>
    <n v="40039201"/>
    <s v="ORLOF 4"/>
    <s v="SAIFULLAH"/>
    <x v="1"/>
    <n v="1687"/>
    <n v="5996"/>
    <n v="5996"/>
    <n v="4"/>
    <m/>
    <e v="#VALUE!"/>
    <n v="0"/>
    <n v="91"/>
    <e v="#VALUE!"/>
    <s v="YES"/>
    <m/>
    <e v="#VALUE!"/>
    <e v="#VALUE!"/>
    <n v="3806"/>
    <x v="0"/>
    <s v="NA"/>
  </r>
  <r>
    <x v="3797"/>
    <s v="100 BIRR BACK"/>
    <n v="40039201"/>
    <s v="ORLOF 4"/>
    <s v="SAIFULLAH"/>
    <x v="1"/>
    <n v="1688"/>
    <n v="6000"/>
    <n v="6000"/>
    <n v="0"/>
    <m/>
    <e v="#VALUE!"/>
    <n v="0"/>
    <n v="339"/>
    <e v="#VALUE!"/>
    <s v="YES"/>
    <m/>
    <e v="#VALUE!"/>
    <e v="#VALUE!"/>
    <n v="3807"/>
    <x v="0"/>
    <s v="NA"/>
  </r>
  <r>
    <x v="3798"/>
    <s v="100 BIRR BACK"/>
    <n v="40039201"/>
    <s v="ORLOF 4"/>
    <s v="SAIFULLAH"/>
    <x v="1"/>
    <n v="1689"/>
    <n v="5999"/>
    <n v="5999"/>
    <n v="1"/>
    <m/>
    <e v="#VALUE!"/>
    <n v="0"/>
    <n v="63"/>
    <e v="#VALUE!"/>
    <s v="YES"/>
    <m/>
    <e v="#VALUE!"/>
    <e v="#VALUE!"/>
    <n v="3808"/>
    <x v="0"/>
    <s v="NA"/>
  </r>
  <r>
    <x v="3799"/>
    <s v="100 BIRR BACK"/>
    <n v="40039201"/>
    <s v="ORLOF 4"/>
    <s v="SHAMIL"/>
    <x v="0"/>
    <n v="1690"/>
    <n v="5999"/>
    <n v="5999"/>
    <n v="1"/>
    <m/>
    <e v="#VALUE!"/>
    <n v="0"/>
    <n v="80"/>
    <e v="#VALUE!"/>
    <s v="YES"/>
    <m/>
    <e v="#VALUE!"/>
    <e v="#VALUE!"/>
    <n v="3809"/>
    <x v="0"/>
    <s v="NA"/>
  </r>
  <r>
    <x v="3800"/>
    <s v="100 BIRR BACK"/>
    <n v="40039201"/>
    <s v="ORLOF 4"/>
    <s v="SHAMIL"/>
    <x v="0"/>
    <n v="1691"/>
    <n v="5999"/>
    <n v="5999"/>
    <n v="1"/>
    <m/>
    <e v="#VALUE!"/>
    <n v="0"/>
    <n v="90"/>
    <e v="#VALUE!"/>
    <s v="YES"/>
    <m/>
    <e v="#VALUE!"/>
    <e v="#VALUE!"/>
    <n v="3810"/>
    <x v="0"/>
    <s v="NA"/>
  </r>
  <r>
    <x v="3801"/>
    <s v="100 BIRR BACK"/>
    <n v="40039201"/>
    <s v="ORLOF 4"/>
    <s v="SHAMIL"/>
    <x v="0"/>
    <n v="1692"/>
    <n v="5999"/>
    <n v="5999"/>
    <n v="1"/>
    <m/>
    <e v="#VALUE!"/>
    <n v="0"/>
    <n v="80"/>
    <e v="#VALUE!"/>
    <s v="YES"/>
    <m/>
    <e v="#VALUE!"/>
    <e v="#VALUE!"/>
    <n v="3811"/>
    <x v="0"/>
    <s v="NA"/>
  </r>
  <r>
    <x v="3802"/>
    <s v="100 BIRR BACK"/>
    <n v="40039201"/>
    <s v="ORLOF 4"/>
    <s v="SHAMIL"/>
    <x v="0"/>
    <n v="1693"/>
    <n v="6000"/>
    <n v="6000"/>
    <n v="0"/>
    <m/>
    <e v="#VALUE!"/>
    <n v="0"/>
    <n v="90"/>
    <e v="#VALUE!"/>
    <s v="YES"/>
    <m/>
    <e v="#VALUE!"/>
    <e v="#VALUE!"/>
    <n v="3812"/>
    <x v="0"/>
    <s v="NA"/>
  </r>
  <r>
    <x v="3803"/>
    <s v="100 BIRR BACK"/>
    <n v="40039201"/>
    <s v="ORLOF 4"/>
    <s v="SHAMIL"/>
    <x v="0"/>
    <n v="1694"/>
    <n v="5999"/>
    <n v="5999"/>
    <n v="0"/>
    <m/>
    <e v="#VALUE!"/>
    <n v="0"/>
    <n v="130"/>
    <e v="#VALUE!"/>
    <s v="NO"/>
    <s v="machine count not equal 6000"/>
    <e v="#VALUE!"/>
    <e v="#VALUE!"/>
    <n v="3813"/>
    <x v="0"/>
    <s v="NA"/>
  </r>
  <r>
    <x v="3804"/>
    <s v="100 BIRR BACK"/>
    <n v="40039201"/>
    <s v="ORLOF 4"/>
    <s v="SHAMIL"/>
    <x v="0"/>
    <n v="1695"/>
    <n v="6000"/>
    <n v="6000"/>
    <n v="0"/>
    <m/>
    <e v="#VALUE!"/>
    <n v="0"/>
    <n v="139"/>
    <e v="#VALUE!"/>
    <s v="YES"/>
    <m/>
    <e v="#VALUE!"/>
    <e v="#VALUE!"/>
    <n v="3814"/>
    <x v="0"/>
    <s v="NA"/>
  </r>
  <r>
    <x v="3805"/>
    <s v="100 BIRR BACK"/>
    <n v="40039201"/>
    <s v="ORLOF 4"/>
    <s v="SHAMIL"/>
    <x v="0"/>
    <n v="1696"/>
    <n v="5998"/>
    <n v="5998"/>
    <n v="2"/>
    <m/>
    <e v="#VALUE!"/>
    <n v="0"/>
    <n v="61"/>
    <e v="#VALUE!"/>
    <s v="YES"/>
    <m/>
    <e v="#VALUE!"/>
    <e v="#VALUE!"/>
    <n v="3815"/>
    <x v="0"/>
    <s v="NA"/>
  </r>
  <r>
    <x v="3806"/>
    <s v="100 BIRR BACK"/>
    <n v="40039201"/>
    <s v="ORLOF 4"/>
    <s v="SHAMIL"/>
    <x v="0"/>
    <n v="1697"/>
    <n v="6000"/>
    <n v="6000"/>
    <n v="0"/>
    <m/>
    <e v="#VALUE!"/>
    <n v="0"/>
    <n v="70"/>
    <e v="#VALUE!"/>
    <s v="YES"/>
    <m/>
    <e v="#VALUE!"/>
    <e v="#VALUE!"/>
    <n v="3816"/>
    <x v="0"/>
    <s v="NA"/>
  </r>
  <r>
    <x v="3807"/>
    <s v="100 BIRR BACK"/>
    <n v="40039201"/>
    <s v="ORLOF 4"/>
    <s v="SHAMIL"/>
    <x v="0"/>
    <n v="1698"/>
    <n v="6000"/>
    <n v="6000"/>
    <n v="0"/>
    <m/>
    <e v="#VALUE!"/>
    <n v="0"/>
    <n v="160"/>
    <e v="#VALUE!"/>
    <s v="YES"/>
    <m/>
    <e v="#VALUE!"/>
    <e v="#VALUE!"/>
    <n v="3817"/>
    <x v="0"/>
    <s v="NA"/>
  </r>
  <r>
    <x v="3808"/>
    <s v="100 BIRR BACK"/>
    <n v="40039201"/>
    <s v="ORLOF 4"/>
    <s v="SHAMIL"/>
    <x v="0"/>
    <n v="1699"/>
    <n v="6000"/>
    <n v="6000"/>
    <n v="12"/>
    <m/>
    <e v="#VALUE!"/>
    <n v="0"/>
    <n v="100"/>
    <e v="#VALUE!"/>
    <s v="NO"/>
    <s v="count not equal 6000"/>
    <e v="#VALUE!"/>
    <e v="#VALUE!"/>
    <n v="3818"/>
    <x v="0"/>
    <s v="NA"/>
  </r>
  <r>
    <x v="3809"/>
    <s v="100 BIRR BACK"/>
    <n v="40039201"/>
    <s v="ORLOF 4"/>
    <s v="SHAMIL"/>
    <x v="0"/>
    <n v="1700"/>
    <n v="5985"/>
    <n v="5985"/>
    <n v="3"/>
    <m/>
    <e v="#VALUE!"/>
    <n v="0"/>
    <n v="57"/>
    <e v="#VALUE!"/>
    <s v="NO"/>
    <s v="machine count not equal 6000"/>
    <e v="#VALUE!"/>
    <e v="#VALUE!"/>
    <n v="3819"/>
    <x v="0"/>
    <s v="NA"/>
  </r>
  <r>
    <x v="3810"/>
    <s v="100 BIRR BACK"/>
    <n v="40039201"/>
    <s v="ORLOF 4"/>
    <s v="SHAMIL"/>
    <x v="0"/>
    <n v="1701"/>
    <n v="6000"/>
    <n v="6000"/>
    <n v="0"/>
    <m/>
    <e v="#VALUE!"/>
    <n v="0"/>
    <n v="73"/>
    <e v="#VALUE!"/>
    <s v="YES"/>
    <m/>
    <e v="#VALUE!"/>
    <e v="#VALUE!"/>
    <n v="3820"/>
    <x v="0"/>
    <s v="NA"/>
  </r>
  <r>
    <x v="3811"/>
    <s v="100 BIRR BACK"/>
    <n v="40039201"/>
    <s v="ORLOF 4"/>
    <s v="SHAMIL"/>
    <x v="0"/>
    <n v="1702"/>
    <n v="6000"/>
    <n v="6000"/>
    <n v="0"/>
    <m/>
    <e v="#VALUE!"/>
    <n v="0"/>
    <n v="70"/>
    <e v="#VALUE!"/>
    <s v="YES"/>
    <m/>
    <e v="#VALUE!"/>
    <e v="#VALUE!"/>
    <n v="3821"/>
    <x v="0"/>
    <s v="NA"/>
  </r>
  <r>
    <x v="3812"/>
    <s v="100 BIRR BACK"/>
    <n v="40039201"/>
    <s v="ORLOF 4"/>
    <s v="SAIFULLAH"/>
    <x v="1"/>
    <n v="1704"/>
    <n v="5999"/>
    <n v="5999"/>
    <n v="1"/>
    <m/>
    <e v="#VALUE!"/>
    <n v="0"/>
    <n v="48"/>
    <e v="#VALUE!"/>
    <s v="YES"/>
    <m/>
    <e v="#VALUE!"/>
    <e v="#VALUE!"/>
    <n v="3822"/>
    <x v="0"/>
    <s v="NA"/>
  </r>
  <r>
    <x v="3813"/>
    <s v="100 BIRR BACK"/>
    <n v="40039201"/>
    <s v="ORLOF 4"/>
    <s v="SAIFULLAH"/>
    <x v="1"/>
    <n v="1705"/>
    <n v="5932"/>
    <n v="5932"/>
    <n v="68"/>
    <m/>
    <e v="#VALUE!"/>
    <n v="0"/>
    <n v="77"/>
    <e v="#VALUE!"/>
    <s v="YES"/>
    <m/>
    <e v="#VALUE!"/>
    <e v="#VALUE!"/>
    <n v="3823"/>
    <x v="0"/>
    <s v="NA"/>
  </r>
  <r>
    <x v="3814"/>
    <s v="100 BIRR BACK"/>
    <n v="40039201"/>
    <s v="ORLOF 4"/>
    <s v="SAIFULLAH"/>
    <x v="1"/>
    <n v="1706"/>
    <n v="5998"/>
    <n v="5998"/>
    <n v="2"/>
    <m/>
    <e v="#VALUE!"/>
    <n v="0"/>
    <n v="178"/>
    <e v="#VALUE!"/>
    <s v="YES"/>
    <m/>
    <e v="#VALUE!"/>
    <e v="#VALUE!"/>
    <n v="3824"/>
    <x v="0"/>
    <s v="NA"/>
  </r>
  <r>
    <x v="3815"/>
    <s v="100 BIRR BACK"/>
    <n v="40039201"/>
    <s v="ORLOF 4"/>
    <s v="SAIFULLAH"/>
    <x v="1"/>
    <n v="1707"/>
    <n v="6000"/>
    <n v="6000"/>
    <n v="0"/>
    <m/>
    <e v="#VALUE!"/>
    <n v="0"/>
    <n v="110"/>
    <e v="#VALUE!"/>
    <s v="YES"/>
    <m/>
    <e v="#VALUE!"/>
    <e v="#VALUE!"/>
    <n v="3825"/>
    <x v="0"/>
    <s v="NA"/>
  </r>
  <r>
    <x v="3816"/>
    <s v="100 BIRR BACK"/>
    <n v="40039201"/>
    <s v="ORLOF 4"/>
    <s v="SAIFULLAH"/>
    <x v="1"/>
    <n v="1708"/>
    <n v="6000"/>
    <n v="6000"/>
    <n v="0"/>
    <m/>
    <e v="#VALUE!"/>
    <n v="0"/>
    <n v="47"/>
    <e v="#VALUE!"/>
    <s v="YES"/>
    <m/>
    <e v="#VALUE!"/>
    <e v="#VALUE!"/>
    <n v="3826"/>
    <x v="0"/>
    <s v="NA"/>
  </r>
  <r>
    <x v="3817"/>
    <s v="100 BIRR BACK"/>
    <n v="40039201"/>
    <s v="ORLOF 4"/>
    <s v="SAIFULLAH"/>
    <x v="1"/>
    <n v="1709"/>
    <n v="5999"/>
    <n v="5999"/>
    <n v="0"/>
    <m/>
    <e v="#VALUE!"/>
    <n v="0"/>
    <n v="48"/>
    <e v="#VALUE!"/>
    <s v="NO"/>
    <m/>
    <e v="#VALUE!"/>
    <e v="#VALUE!"/>
    <n v="3827"/>
    <x v="0"/>
    <s v="NA"/>
  </r>
  <r>
    <x v="3818"/>
    <s v="100 BIRR BACK"/>
    <n v="40039201"/>
    <s v="ORLOF 4"/>
    <s v="SAIFULLAH"/>
    <x v="1"/>
    <n v="1710"/>
    <n v="6000"/>
    <n v="6000"/>
    <n v="0"/>
    <m/>
    <e v="#VALUE!"/>
    <n v="0"/>
    <n v="105"/>
    <e v="#VALUE!"/>
    <s v="YES"/>
    <m/>
    <e v="#VALUE!"/>
    <e v="#VALUE!"/>
    <n v="3828"/>
    <x v="0"/>
    <s v="NA"/>
  </r>
  <r>
    <x v="3819"/>
    <s v="100 BIRR BACK"/>
    <n v="40039201"/>
    <s v="ORLOF 4"/>
    <s v="SAIFULLAH"/>
    <x v="1"/>
    <n v="1711"/>
    <n v="6000"/>
    <n v="6000"/>
    <n v="0"/>
    <m/>
    <e v="#VALUE!"/>
    <n v="0"/>
    <n v="62"/>
    <e v="#VALUE!"/>
    <s v="YES"/>
    <m/>
    <e v="#VALUE!"/>
    <e v="#VALUE!"/>
    <n v="3829"/>
    <x v="0"/>
    <s v="NA"/>
  </r>
  <r>
    <x v="3820"/>
    <s v="100 BIRR BACK"/>
    <n v="40039201"/>
    <s v="ORLOF 4"/>
    <s v="SAIFULLAH"/>
    <x v="1"/>
    <n v="1763"/>
    <n v="5996"/>
    <n v="5996"/>
    <n v="4"/>
    <m/>
    <e v="#VALUE!"/>
    <n v="0"/>
    <n v="68"/>
    <e v="#VALUE!"/>
    <s v="YES"/>
    <m/>
    <e v="#VALUE!"/>
    <e v="#VALUE!"/>
    <n v="3830"/>
    <x v="0"/>
    <s v="NA"/>
  </r>
  <r>
    <x v="3821"/>
    <s v="100 BIRR BACK"/>
    <n v="40039201"/>
    <s v="ORLOF 4"/>
    <s v="SAIFULLAH"/>
    <x v="1"/>
    <n v="1764"/>
    <n v="5995"/>
    <n v="5995"/>
    <n v="5"/>
    <m/>
    <e v="#VALUE!"/>
    <n v="0"/>
    <n v="87"/>
    <e v="#VALUE!"/>
    <s v="YES"/>
    <m/>
    <e v="#VALUE!"/>
    <e v="#VALUE!"/>
    <n v="3831"/>
    <x v="0"/>
    <s v="NA"/>
  </r>
  <r>
    <x v="3822"/>
    <s v="100 BIRR BACK"/>
    <n v="40039201"/>
    <s v="ORLOF 4"/>
    <s v="SAIFULLAH"/>
    <x v="1"/>
    <n v="1765"/>
    <n v="5996"/>
    <n v="5996"/>
    <n v="4"/>
    <m/>
    <e v="#VALUE!"/>
    <n v="0"/>
    <n v="72"/>
    <e v="#VALUE!"/>
    <s v="YES"/>
    <m/>
    <e v="#VALUE!"/>
    <e v="#VALUE!"/>
    <n v="3832"/>
    <x v="0"/>
    <s v="NA"/>
  </r>
  <r>
    <x v="3823"/>
    <s v="100 BIRR BACK"/>
    <n v="40039201"/>
    <s v="ORLOF 4"/>
    <s v="SAIFULLAH"/>
    <x v="1"/>
    <n v="1766"/>
    <n v="5988"/>
    <n v="5988"/>
    <n v="12"/>
    <m/>
    <e v="#VALUE!"/>
    <n v="0"/>
    <n v="52"/>
    <e v="#VALUE!"/>
    <s v="YES"/>
    <m/>
    <e v="#VALUE!"/>
    <e v="#VALUE!"/>
    <n v="3833"/>
    <x v="0"/>
    <s v="NA"/>
  </r>
  <r>
    <x v="3824"/>
    <s v="100 BIRR BACK"/>
    <n v="40039201"/>
    <s v="ORLOF 4"/>
    <s v="Affandi"/>
    <x v="0"/>
    <n v="1768"/>
    <n v="5998"/>
    <n v="5998"/>
    <n v="2"/>
    <m/>
    <e v="#VALUE!"/>
    <n v="0"/>
    <n v="70"/>
    <e v="#VALUE!"/>
    <s v="YES"/>
    <m/>
    <e v="#VALUE!"/>
    <e v="#VALUE!"/>
    <n v="3834"/>
    <x v="0"/>
    <s v="NA"/>
  </r>
  <r>
    <x v="3825"/>
    <s v="100 BIRR BACK"/>
    <n v="40039201"/>
    <s v="ORLOF 4"/>
    <s v="Affandi"/>
    <x v="0"/>
    <n v="1769"/>
    <n v="5995"/>
    <n v="5995"/>
    <n v="5"/>
    <m/>
    <e v="#VALUE!"/>
    <n v="0"/>
    <n v="70"/>
    <e v="#VALUE!"/>
    <s v="YES"/>
    <m/>
    <e v="#VALUE!"/>
    <e v="#VALUE!"/>
    <n v="3835"/>
    <x v="0"/>
    <s v="NA"/>
  </r>
  <r>
    <x v="3826"/>
    <s v="100 BIRR BACK"/>
    <n v="40039201"/>
    <s v="ORLOF 4"/>
    <s v="Affandi"/>
    <x v="0"/>
    <n v="1770"/>
    <n v="6000"/>
    <n v="6000"/>
    <n v="0"/>
    <m/>
    <e v="#VALUE!"/>
    <n v="0"/>
    <n v="70"/>
    <e v="#VALUE!"/>
    <s v="YES"/>
    <m/>
    <e v="#VALUE!"/>
    <e v="#VALUE!"/>
    <n v="3836"/>
    <x v="0"/>
    <s v="NA"/>
  </r>
  <r>
    <x v="3827"/>
    <s v="100 BIRR BACK"/>
    <n v="40039201"/>
    <s v="ORLOF 4"/>
    <s v="Affandi"/>
    <x v="0"/>
    <n v="1771"/>
    <n v="5998"/>
    <n v="5998"/>
    <n v="2"/>
    <m/>
    <e v="#VALUE!"/>
    <n v="0"/>
    <n v="115"/>
    <e v="#VALUE!"/>
    <s v="YES"/>
    <m/>
    <e v="#VALUE!"/>
    <e v="#VALUE!"/>
    <n v="3837"/>
    <x v="0"/>
    <s v="NA"/>
  </r>
  <r>
    <x v="3828"/>
    <s v="100 BIRR BACK"/>
    <n v="40039201"/>
    <s v="ORLOF 4"/>
    <s v="Affandi"/>
    <x v="0"/>
    <n v="1772"/>
    <n v="6000"/>
    <n v="6000"/>
    <n v="0"/>
    <m/>
    <e v="#VALUE!"/>
    <n v="0"/>
    <n v="80"/>
    <e v="#VALUE!"/>
    <s v="YES"/>
    <m/>
    <e v="#VALUE!"/>
    <e v="#VALUE!"/>
    <n v="3838"/>
    <x v="0"/>
    <s v="NA"/>
  </r>
  <r>
    <x v="3829"/>
    <s v="100 BIRR BACK"/>
    <n v="40039201"/>
    <s v="ORLOF 4"/>
    <s v="Affandi"/>
    <x v="0"/>
    <n v="1773"/>
    <n v="6000"/>
    <n v="6000"/>
    <n v="0"/>
    <m/>
    <e v="#VALUE!"/>
    <n v="0"/>
    <n v="111"/>
    <e v="#VALUE!"/>
    <s v="YES"/>
    <m/>
    <e v="#VALUE!"/>
    <e v="#VALUE!"/>
    <n v="3839"/>
    <x v="0"/>
    <s v="NA"/>
  </r>
  <r>
    <x v="3830"/>
    <s v="100 BIRR BACK"/>
    <n v="40039201"/>
    <s v="ORLOF 4"/>
    <s v="Affandi"/>
    <x v="0"/>
    <n v="1774"/>
    <n v="5998"/>
    <n v="5998"/>
    <n v="2"/>
    <m/>
    <e v="#VALUE!"/>
    <n v="0"/>
    <n v="82"/>
    <e v="#VALUE!"/>
    <s v="YES"/>
    <m/>
    <e v="#VALUE!"/>
    <e v="#VALUE!"/>
    <n v="3840"/>
    <x v="0"/>
    <s v="NA"/>
  </r>
  <r>
    <x v="3831"/>
    <s v="100 BIRR BACK"/>
    <n v="40039201"/>
    <s v="ORLOF 4"/>
    <s v="Affandi"/>
    <x v="0"/>
    <n v="1775"/>
    <n v="5999"/>
    <n v="5999"/>
    <n v="1"/>
    <m/>
    <e v="#VALUE!"/>
    <n v="0"/>
    <n v="82"/>
    <e v="#VALUE!"/>
    <s v="YES"/>
    <m/>
    <e v="#VALUE!"/>
    <e v="#VALUE!"/>
    <n v="3841"/>
    <x v="0"/>
    <s v="NA"/>
  </r>
  <r>
    <x v="3832"/>
    <s v="100 BIRR BACK"/>
    <n v="40039201"/>
    <s v="ORLOF 4"/>
    <s v="Affandi"/>
    <x v="0"/>
    <n v="1776"/>
    <n v="5995"/>
    <n v="5995"/>
    <n v="5"/>
    <m/>
    <e v="#VALUE!"/>
    <n v="0"/>
    <n v="113"/>
    <e v="#VALUE!"/>
    <s v="YES"/>
    <m/>
    <e v="#VALUE!"/>
    <e v="#VALUE!"/>
    <n v="3842"/>
    <x v="0"/>
    <s v="NA"/>
  </r>
  <r>
    <x v="3833"/>
    <s v="100 BIRR BACK"/>
    <n v="40039201"/>
    <s v="ORLOF 4"/>
    <s v="Affandi"/>
    <x v="0"/>
    <n v="1777"/>
    <n v="5999"/>
    <n v="5999"/>
    <n v="1"/>
    <m/>
    <e v="#VALUE!"/>
    <n v="0"/>
    <n v="52"/>
    <e v="#VALUE!"/>
    <s v="YES"/>
    <m/>
    <e v="#VALUE!"/>
    <e v="#VALUE!"/>
    <n v="3843"/>
    <x v="0"/>
    <s v="NA"/>
  </r>
  <r>
    <x v="3834"/>
    <s v="100 BIRR BACK"/>
    <n v="40039201"/>
    <s v="ORLOF 4"/>
    <s v="Affandi"/>
    <x v="0"/>
    <n v="1778"/>
    <n v="5997"/>
    <n v="5997"/>
    <n v="3"/>
    <m/>
    <e v="#VALUE!"/>
    <n v="0"/>
    <n v="119"/>
    <e v="#VALUE!"/>
    <s v="YES"/>
    <m/>
    <e v="#VALUE!"/>
    <e v="#VALUE!"/>
    <n v="3844"/>
    <x v="0"/>
    <s v="NA"/>
  </r>
  <r>
    <x v="3835"/>
    <s v="100 BIRR BACK"/>
    <n v="40039201"/>
    <s v="ORLOF 4"/>
    <s v="Affandi"/>
    <x v="0"/>
    <n v="1779"/>
    <n v="5996"/>
    <n v="5996"/>
    <n v="4"/>
    <m/>
    <e v="#VALUE!"/>
    <n v="0"/>
    <n v="187"/>
    <e v="#VALUE!"/>
    <s v="YES"/>
    <m/>
    <e v="#VALUE!"/>
    <e v="#VALUE!"/>
    <n v="3845"/>
    <x v="0"/>
    <s v="NA"/>
  </r>
  <r>
    <x v="3836"/>
    <s v="100 BIRR BACK"/>
    <n v="40039201"/>
    <s v="ORLOF 4"/>
    <s v="SAIFULLAH"/>
    <x v="1"/>
    <n v="1780"/>
    <n v="5999"/>
    <n v="5999"/>
    <n v="1"/>
    <m/>
    <e v="#VALUE!"/>
    <n v="0"/>
    <n v="97"/>
    <e v="#VALUE!"/>
    <s v="YES"/>
    <m/>
    <e v="#VALUE!"/>
    <e v="#VALUE!"/>
    <n v="3846"/>
    <x v="0"/>
    <s v="NA"/>
  </r>
  <r>
    <x v="3837"/>
    <s v="100 BIRR BACK"/>
    <n v="40039201"/>
    <s v="ORLOF 4"/>
    <s v="SAIFULLAH"/>
    <x v="1"/>
    <n v="1781"/>
    <n v="5998"/>
    <n v="5998"/>
    <n v="2"/>
    <m/>
    <e v="#VALUE!"/>
    <n v="0"/>
    <n v="76"/>
    <e v="#VALUE!"/>
    <s v="YES"/>
    <m/>
    <e v="#VALUE!"/>
    <e v="#VALUE!"/>
    <n v="3847"/>
    <x v="0"/>
    <s v="NA"/>
  </r>
  <r>
    <x v="3838"/>
    <s v="100 BIRR BACK"/>
    <n v="40039201"/>
    <s v="ORLOF 4"/>
    <s v="SAIFULLAH"/>
    <x v="1"/>
    <n v="1782"/>
    <n v="6000"/>
    <n v="6000"/>
    <n v="0"/>
    <m/>
    <e v="#VALUE!"/>
    <n v="0"/>
    <n v="78"/>
    <e v="#VALUE!"/>
    <s v="YES"/>
    <m/>
    <e v="#VALUE!"/>
    <e v="#VALUE!"/>
    <n v="3848"/>
    <x v="0"/>
    <s v="NA"/>
  </r>
  <r>
    <x v="3839"/>
    <s v="100 BIRR BACK"/>
    <n v="40039201"/>
    <s v="ORLOF 4"/>
    <s v="SAIFULLAH"/>
    <x v="1"/>
    <n v="1783"/>
    <n v="6000"/>
    <n v="6000"/>
    <n v="0"/>
    <m/>
    <e v="#VALUE!"/>
    <n v="0"/>
    <n v="56"/>
    <e v="#VALUE!"/>
    <s v="YES"/>
    <m/>
    <e v="#VALUE!"/>
    <e v="#VALUE!"/>
    <n v="3849"/>
    <x v="0"/>
    <s v="NA"/>
  </r>
  <r>
    <x v="3840"/>
    <s v="100 BIRR BACK"/>
    <n v="40039201"/>
    <s v="ORLOF 4"/>
    <s v="SAIFULLAH"/>
    <x v="1"/>
    <n v="1784"/>
    <n v="6000"/>
    <n v="6000"/>
    <n v="0"/>
    <m/>
    <e v="#VALUE!"/>
    <n v="0"/>
    <n v="118"/>
    <e v="#VALUE!"/>
    <s v="YES"/>
    <m/>
    <e v="#VALUE!"/>
    <e v="#VALUE!"/>
    <n v="3850"/>
    <x v="0"/>
    <s v="NA"/>
  </r>
  <r>
    <x v="3841"/>
    <s v="100 BIRR BACK"/>
    <n v="40039201"/>
    <s v="ORLOF 4"/>
    <s v="SAIFULLAH"/>
    <x v="1"/>
    <n v="1785"/>
    <n v="5996"/>
    <n v="5996"/>
    <n v="4"/>
    <m/>
    <e v="#VALUE!"/>
    <n v="0"/>
    <n v="67"/>
    <e v="#VALUE!"/>
    <s v="YES"/>
    <m/>
    <e v="#VALUE!"/>
    <e v="#VALUE!"/>
    <n v="3851"/>
    <x v="0"/>
    <s v="NA"/>
  </r>
  <r>
    <x v="3842"/>
    <s v="100 BIRR BACK"/>
    <n v="40039201"/>
    <s v="ORLOF 4"/>
    <s v="SAIFULLAH"/>
    <x v="1"/>
    <n v="1786"/>
    <n v="5998"/>
    <n v="5998"/>
    <n v="2"/>
    <m/>
    <e v="#VALUE!"/>
    <n v="0"/>
    <n v="89"/>
    <e v="#VALUE!"/>
    <s v="YES"/>
    <m/>
    <e v="#VALUE!"/>
    <e v="#VALUE!"/>
    <n v="3852"/>
    <x v="0"/>
    <s v="NA"/>
  </r>
  <r>
    <x v="3843"/>
    <s v="100 BIRR BACK"/>
    <n v="40039201"/>
    <s v="ORLOF 4"/>
    <s v="SAIFULLAH"/>
    <x v="1"/>
    <n v="1787"/>
    <n v="6000"/>
    <n v="6000"/>
    <n v="0"/>
    <m/>
    <e v="#VALUE!"/>
    <n v="0"/>
    <n v="57"/>
    <e v="#VALUE!"/>
    <s v="YES"/>
    <m/>
    <e v="#VALUE!"/>
    <e v="#VALUE!"/>
    <n v="3853"/>
    <x v="0"/>
    <s v="NA"/>
  </r>
  <r>
    <x v="3844"/>
    <s v="100 BIRR BACK"/>
    <n v="40039201"/>
    <s v="ORLOF 4"/>
    <s v="SAIFULLAH"/>
    <x v="1"/>
    <n v="1788"/>
    <n v="6000"/>
    <n v="6000"/>
    <n v="0"/>
    <m/>
    <e v="#VALUE!"/>
    <n v="0"/>
    <n v="82"/>
    <e v="#VALUE!"/>
    <s v="YES"/>
    <m/>
    <e v="#VALUE!"/>
    <e v="#VALUE!"/>
    <n v="3854"/>
    <x v="0"/>
    <s v="NA"/>
  </r>
  <r>
    <x v="3845"/>
    <s v="100 BIRR BACK"/>
    <n v="40039201"/>
    <s v="ORLOF 4"/>
    <s v="SAIFULLAH"/>
    <x v="1"/>
    <n v="1789"/>
    <n v="6000"/>
    <n v="6000"/>
    <n v="0"/>
    <m/>
    <e v="#VALUE!"/>
    <n v="0"/>
    <n v="46"/>
    <e v="#VALUE!"/>
    <s v="YES"/>
    <m/>
    <e v="#VALUE!"/>
    <e v="#VALUE!"/>
    <n v="3855"/>
    <x v="0"/>
    <s v="NA"/>
  </r>
  <r>
    <x v="3846"/>
    <s v="100 BIRR BACK"/>
    <n v="40039201"/>
    <s v="ORLOF 4"/>
    <s v="SAIFULLAH"/>
    <x v="1"/>
    <n v="1790"/>
    <n v="6000"/>
    <n v="6000"/>
    <n v="0"/>
    <m/>
    <e v="#VALUE!"/>
    <n v="0"/>
    <n v="113"/>
    <e v="#VALUE!"/>
    <s v="YES"/>
    <m/>
    <e v="#VALUE!"/>
    <e v="#VALUE!"/>
    <n v="3856"/>
    <x v="0"/>
    <s v="NA"/>
  </r>
  <r>
    <x v="3847"/>
    <s v="100 BIRR BACK"/>
    <n v="40039201"/>
    <s v="ORLOF 4"/>
    <s v="SAIFULLAH"/>
    <x v="1"/>
    <n v="1791"/>
    <n v="6000"/>
    <n v="6000"/>
    <n v="0"/>
    <m/>
    <e v="#VALUE!"/>
    <n v="0"/>
    <n v="189"/>
    <e v="#VALUE!"/>
    <s v="YES"/>
    <m/>
    <e v="#VALUE!"/>
    <e v="#VALUE!"/>
    <n v="3857"/>
    <x v="0"/>
    <s v="NA"/>
  </r>
  <r>
    <x v="3848"/>
    <s v="100 BIRR BACK"/>
    <n v="40039201"/>
    <s v="ORLOF 4"/>
    <s v="SAIFULLAH"/>
    <x v="1"/>
    <n v="1792"/>
    <n v="5998"/>
    <n v="5998"/>
    <n v="2"/>
    <m/>
    <e v="#VALUE!"/>
    <n v="0"/>
    <n v="146"/>
    <e v="#VALUE!"/>
    <s v="YES"/>
    <m/>
    <e v="#VALUE!"/>
    <e v="#VALUE!"/>
    <n v="3858"/>
    <x v="0"/>
    <s v="NA"/>
  </r>
  <r>
    <x v="3849"/>
    <s v="100 BIRR BACK"/>
    <n v="40039201"/>
    <s v="ORLOF 4"/>
    <s v="Firdaus"/>
    <x v="0"/>
    <n v="1793"/>
    <n v="6000"/>
    <n v="6000"/>
    <n v="0"/>
    <n v="3"/>
    <e v="#VALUE!"/>
    <n v="0"/>
    <n v="109"/>
    <e v="#VALUE!"/>
    <s v="YES"/>
    <m/>
    <e v="#VALUE!"/>
    <e v="#VALUE!"/>
    <n v="3859"/>
    <x v="0"/>
    <s v="NA"/>
  </r>
  <r>
    <x v="3850"/>
    <s v="100 BIRR BACK"/>
    <n v="40039201"/>
    <s v="ORLOF 4"/>
    <s v="Firdaus"/>
    <x v="0"/>
    <n v="1794"/>
    <n v="5997"/>
    <n v="5997"/>
    <n v="3"/>
    <n v="0"/>
    <e v="#VALUE!"/>
    <n v="0"/>
    <n v="91"/>
    <e v="#VALUE!"/>
    <s v="YES"/>
    <m/>
    <e v="#VALUE!"/>
    <e v="#VALUE!"/>
    <n v="3860"/>
    <x v="0"/>
    <s v="NA"/>
  </r>
  <r>
    <x v="3851"/>
    <s v="100 BIRR BACK"/>
    <n v="40039201"/>
    <s v="ORLOF 4"/>
    <s v="Firdaus"/>
    <x v="0"/>
    <n v="1795"/>
    <n v="6000"/>
    <n v="6000"/>
    <n v="0"/>
    <n v="0"/>
    <e v="#VALUE!"/>
    <n v="0"/>
    <n v="94"/>
    <e v="#VALUE!"/>
    <s v="YES"/>
    <m/>
    <e v="#VALUE!"/>
    <e v="#VALUE!"/>
    <n v="3861"/>
    <x v="0"/>
    <s v="NA"/>
  </r>
  <r>
    <x v="3852"/>
    <s v="100 BIRR BACK"/>
    <n v="40039201"/>
    <s v="ORLOF 4"/>
    <s v="Firdaus"/>
    <x v="0"/>
    <n v="1796"/>
    <n v="6000"/>
    <n v="6000"/>
    <n v="0"/>
    <n v="0"/>
    <e v="#VALUE!"/>
    <n v="0"/>
    <n v="71"/>
    <e v="#VALUE!"/>
    <s v="YES"/>
    <m/>
    <e v="#VALUE!"/>
    <e v="#VALUE!"/>
    <n v="3862"/>
    <x v="0"/>
    <s v="NA"/>
  </r>
  <r>
    <x v="3853"/>
    <s v="100 BIRR BACK"/>
    <n v="40039201"/>
    <s v="ORLOF 4"/>
    <s v="Firdaus"/>
    <x v="0"/>
    <n v="1797"/>
    <n v="6000"/>
    <n v="6000"/>
    <n v="0"/>
    <n v="0"/>
    <e v="#VALUE!"/>
    <n v="0"/>
    <n v="71"/>
    <e v="#VALUE!"/>
    <s v="YES"/>
    <m/>
    <e v="#VALUE!"/>
    <e v="#VALUE!"/>
    <n v="3863"/>
    <x v="0"/>
    <s v="NA"/>
  </r>
  <r>
    <x v="3854"/>
    <s v="100 BIRR BACK"/>
    <n v="40039201"/>
    <s v="ORLOF 4"/>
    <s v="Firdaus"/>
    <x v="0"/>
    <n v="1798"/>
    <n v="5995"/>
    <n v="5995"/>
    <n v="5"/>
    <n v="0"/>
    <e v="#VALUE!"/>
    <n v="0"/>
    <n v="77"/>
    <e v="#VALUE!"/>
    <s v="YES"/>
    <m/>
    <e v="#VALUE!"/>
    <e v="#VALUE!"/>
    <n v="3864"/>
    <x v="0"/>
    <s v="NA"/>
  </r>
  <r>
    <x v="3855"/>
    <s v="100 BIRR BACK"/>
    <n v="40039201"/>
    <s v="ORLOF 4"/>
    <s v="Firdaus"/>
    <x v="0"/>
    <n v="1799"/>
    <n v="5995"/>
    <n v="5995"/>
    <n v="0"/>
    <n v="0"/>
    <e v="#VALUE!"/>
    <n v="0"/>
    <n v="107"/>
    <e v="#VALUE!"/>
    <s v="NO"/>
    <s v="Machine count not equal 6000"/>
    <e v="#VALUE!"/>
    <e v="#VALUE!"/>
    <n v="3865"/>
    <x v="0"/>
    <s v="NA"/>
  </r>
  <r>
    <x v="3856"/>
    <s v="100 BIRR BACK"/>
    <n v="40039201"/>
    <s v="ORLOF 4"/>
    <s v="Firdaus"/>
    <x v="0"/>
    <n v="1800"/>
    <n v="5998"/>
    <n v="5998"/>
    <n v="2"/>
    <n v="0"/>
    <e v="#VALUE!"/>
    <n v="0"/>
    <n v="88"/>
    <e v="#VALUE!"/>
    <s v="YES"/>
    <m/>
    <e v="#VALUE!"/>
    <e v="#VALUE!"/>
    <n v="3866"/>
    <x v="0"/>
    <s v="NA"/>
  </r>
  <r>
    <x v="3857"/>
    <s v="100 BIRR BACK"/>
    <n v="40039201"/>
    <s v="ORLOF 4"/>
    <s v="Firdaus"/>
    <x v="0"/>
    <n v="1801"/>
    <n v="6000"/>
    <n v="6000"/>
    <n v="0"/>
    <n v="0"/>
    <e v="#VALUE!"/>
    <n v="0"/>
    <n v="59"/>
    <e v="#VALUE!"/>
    <s v="YES"/>
    <m/>
    <e v="#VALUE!"/>
    <e v="#VALUE!"/>
    <n v="3867"/>
    <x v="0"/>
    <s v="NA"/>
  </r>
  <r>
    <x v="3858"/>
    <s v="100 BIRR BACK"/>
    <n v="40039201"/>
    <s v="ORLOF 4"/>
    <s v="Firdaus"/>
    <x v="0"/>
    <n v="1802"/>
    <n v="6000"/>
    <n v="6000"/>
    <n v="0"/>
    <n v="0"/>
    <e v="#VALUE!"/>
    <n v="0"/>
    <n v="62"/>
    <e v="#VALUE!"/>
    <s v="YES"/>
    <m/>
    <e v="#VALUE!"/>
    <e v="#VALUE!"/>
    <n v="3868"/>
    <x v="0"/>
    <s v="NA"/>
  </r>
  <r>
    <x v="3859"/>
    <s v="100 BIRR BACK"/>
    <n v="40039201"/>
    <s v="ORLOF 4"/>
    <s v="Firdaus"/>
    <x v="0"/>
    <n v="1803"/>
    <n v="6000"/>
    <n v="6000"/>
    <n v="0"/>
    <n v="0"/>
    <e v="#VALUE!"/>
    <n v="0"/>
    <n v="44"/>
    <e v="#VALUE!"/>
    <s v="YES"/>
    <m/>
    <e v="#VALUE!"/>
    <e v="#VALUE!"/>
    <n v="3869"/>
    <x v="0"/>
    <s v="NA"/>
  </r>
  <r>
    <x v="3860"/>
    <s v="100 BIRR BACK"/>
    <n v="40039201"/>
    <s v="ORLOF 4"/>
    <s v="Firdaus"/>
    <x v="0"/>
    <n v="1804"/>
    <n v="6000"/>
    <n v="6000"/>
    <n v="0"/>
    <n v="0"/>
    <e v="#VALUE!"/>
    <n v="0"/>
    <n v="61"/>
    <e v="#VALUE!"/>
    <s v="YES"/>
    <m/>
    <e v="#VALUE!"/>
    <e v="#VALUE!"/>
    <n v="3870"/>
    <x v="0"/>
    <s v="NA"/>
  </r>
  <r>
    <x v="3861"/>
    <s v="100 BIRR BACK"/>
    <n v="40039201"/>
    <s v="ORLOF 4"/>
    <s v="Firdaus"/>
    <x v="0"/>
    <n v="1805"/>
    <n v="6000"/>
    <n v="6000"/>
    <n v="0"/>
    <n v="0"/>
    <e v="#VALUE!"/>
    <n v="0"/>
    <n v="92"/>
    <e v="#VALUE!"/>
    <s v="YES"/>
    <m/>
    <e v="#VALUE!"/>
    <e v="#VALUE!"/>
    <n v="3871"/>
    <x v="0"/>
    <s v="NA"/>
  </r>
  <r>
    <x v="3862"/>
    <s v="100 BIRR BACK"/>
    <n v="40039201"/>
    <s v="ORLOF 4"/>
    <s v="SAIFULLAH"/>
    <x v="1"/>
    <n v="1807"/>
    <n v="5991"/>
    <n v="5991"/>
    <n v="9"/>
    <n v="0"/>
    <e v="#VALUE!"/>
    <n v="0"/>
    <n v="112"/>
    <e v="#VALUE!"/>
    <s v="YES"/>
    <m/>
    <e v="#VALUE!"/>
    <e v="#VALUE!"/>
    <n v="3872"/>
    <x v="0"/>
    <s v="NA"/>
  </r>
  <r>
    <x v="3863"/>
    <s v="100 BIRR BACK"/>
    <n v="40039201"/>
    <s v="ORLOF 4"/>
    <s v="SAIFULLAH"/>
    <x v="1"/>
    <n v="1808"/>
    <n v="6000"/>
    <n v="6000"/>
    <n v="0"/>
    <m/>
    <e v="#VALUE!"/>
    <n v="0"/>
    <n v="75"/>
    <e v="#VALUE!"/>
    <s v="YES"/>
    <m/>
    <e v="#VALUE!"/>
    <e v="#VALUE!"/>
    <n v="3873"/>
    <x v="0"/>
    <s v="NA"/>
  </r>
  <r>
    <x v="3864"/>
    <s v="100 BIRR BACK"/>
    <n v="40039201"/>
    <s v="ORLOF 4"/>
    <s v="SAIFULLAH"/>
    <x v="1"/>
    <n v="1809"/>
    <n v="5998"/>
    <n v="5998"/>
    <n v="2"/>
    <m/>
    <e v="#VALUE!"/>
    <n v="0"/>
    <n v="41"/>
    <e v="#VALUE!"/>
    <s v="YES"/>
    <m/>
    <e v="#VALUE!"/>
    <e v="#VALUE!"/>
    <n v="3874"/>
    <x v="0"/>
    <s v="NA"/>
  </r>
  <r>
    <x v="3865"/>
    <s v="100 BIRR BACK"/>
    <n v="40039201"/>
    <s v="ORLOF 4"/>
    <s v="SAIFULLAH"/>
    <x v="1"/>
    <n v="1810"/>
    <n v="5999"/>
    <n v="5999"/>
    <n v="1"/>
    <m/>
    <e v="#VALUE!"/>
    <n v="0"/>
    <n v="93"/>
    <e v="#VALUE!"/>
    <s v="YES"/>
    <m/>
    <e v="#VALUE!"/>
    <e v="#VALUE!"/>
    <n v="3875"/>
    <x v="0"/>
    <s v="NA"/>
  </r>
  <r>
    <x v="3866"/>
    <s v="100 BIRR BACK"/>
    <n v="40039201"/>
    <s v="ORLOF 4"/>
    <s v="SAIFULLAH"/>
    <x v="1"/>
    <n v="1811"/>
    <n v="5999"/>
    <n v="5999"/>
    <n v="1"/>
    <m/>
    <e v="#VALUE!"/>
    <n v="0"/>
    <n v="70"/>
    <e v="#VALUE!"/>
    <s v="YES"/>
    <m/>
    <e v="#VALUE!"/>
    <e v="#VALUE!"/>
    <n v="3876"/>
    <x v="0"/>
    <s v="NA"/>
  </r>
  <r>
    <x v="3867"/>
    <s v="100 BIRR BACK"/>
    <n v="40039201"/>
    <s v="ORLOF 4"/>
    <s v="SAIFULLAH"/>
    <x v="1"/>
    <n v="1812"/>
    <n v="6000"/>
    <n v="6000"/>
    <n v="0"/>
    <m/>
    <e v="#VALUE!"/>
    <n v="0"/>
    <n v="119"/>
    <e v="#VALUE!"/>
    <s v="YES"/>
    <m/>
    <e v="#VALUE!"/>
    <e v="#VALUE!"/>
    <n v="3877"/>
    <x v="0"/>
    <s v="NA"/>
  </r>
  <r>
    <x v="3868"/>
    <s v="100 BIRR BACK"/>
    <n v="40039201"/>
    <s v="ORLOF 4"/>
    <s v="SAIFULLAH"/>
    <x v="1"/>
    <n v="1813"/>
    <n v="5997"/>
    <n v="5997"/>
    <n v="3"/>
    <m/>
    <e v="#VALUE!"/>
    <n v="0"/>
    <n v="38"/>
    <e v="#VALUE!"/>
    <s v="YES"/>
    <m/>
    <e v="#VALUE!"/>
    <e v="#VALUE!"/>
    <n v="3878"/>
    <x v="0"/>
    <s v="NA"/>
  </r>
  <r>
    <x v="3869"/>
    <s v="100 BIRR BACK"/>
    <n v="40039201"/>
    <s v="ORLOF 4"/>
    <s v="SAIFULLAH"/>
    <x v="1"/>
    <n v="1814"/>
    <n v="6000"/>
    <n v="6000"/>
    <n v="0"/>
    <m/>
    <e v="#VALUE!"/>
    <n v="0"/>
    <n v="31"/>
    <e v="#VALUE!"/>
    <s v="YES"/>
    <m/>
    <e v="#VALUE!"/>
    <e v="#VALUE!"/>
    <n v="3879"/>
    <x v="0"/>
    <s v="NA"/>
  </r>
  <r>
    <x v="3870"/>
    <s v="100 BIRR BACK"/>
    <n v="40039201"/>
    <s v="ORLOF 4"/>
    <s v="SAIFULLAH"/>
    <x v="1"/>
    <n v="1815"/>
    <n v="6000"/>
    <n v="0"/>
    <n v="0"/>
    <m/>
    <e v="#VALUE!"/>
    <n v="0"/>
    <n v="35"/>
    <e v="#VALUE!"/>
    <s v="YES"/>
    <m/>
    <e v="#VALUE!"/>
    <e v="#VALUE!"/>
    <n v="3880"/>
    <x v="0"/>
    <s v="NA"/>
  </r>
  <r>
    <x v="3871"/>
    <s v="100 BIRR BACK"/>
    <n v="40039201"/>
    <s v="ORLOF 4"/>
    <s v="SAIFULLAH"/>
    <x v="1"/>
    <n v="1816"/>
    <n v="6000"/>
    <n v="6000"/>
    <n v="0"/>
    <m/>
    <e v="#VALUE!"/>
    <n v="0"/>
    <n v="83"/>
    <e v="#VALUE!"/>
    <s v="YES"/>
    <m/>
    <e v="#VALUE!"/>
    <e v="#VALUE!"/>
    <n v="3881"/>
    <x v="0"/>
    <s v="NA"/>
  </r>
  <r>
    <x v="3872"/>
    <s v="100 BIRR BACK"/>
    <n v="40039201"/>
    <s v="ORLOF 4"/>
    <s v="SAIFULLAH"/>
    <x v="1"/>
    <n v="1817"/>
    <n v="6000"/>
    <n v="6000"/>
    <n v="0"/>
    <m/>
    <e v="#VALUE!"/>
    <n v="0"/>
    <n v="61"/>
    <e v="#VALUE!"/>
    <s v="YES"/>
    <m/>
    <e v="#VALUE!"/>
    <e v="#VALUE!"/>
    <n v="3882"/>
    <x v="0"/>
    <s v="NA"/>
  </r>
  <r>
    <x v="3873"/>
    <s v="100 BIRR BACK"/>
    <n v="40039201"/>
    <s v="ORLOF 4"/>
    <s v="SAIFULLAH"/>
    <x v="1"/>
    <n v="1818"/>
    <n v="6000"/>
    <n v="6000"/>
    <n v="0"/>
    <m/>
    <e v="#VALUE!"/>
    <n v="0"/>
    <n v="66"/>
    <e v="#VALUE!"/>
    <s v="YES"/>
    <m/>
    <e v="#VALUE!"/>
    <e v="#VALUE!"/>
    <n v="3883"/>
    <x v="0"/>
    <s v="NA"/>
  </r>
  <r>
    <x v="3874"/>
    <s v="100 BIRR BACK"/>
    <n v="40039201"/>
    <s v="ORLOF 4"/>
    <s v="SAIFULLAH"/>
    <x v="1"/>
    <n v="1819"/>
    <n v="6000"/>
    <n v="6000"/>
    <n v="0"/>
    <m/>
    <e v="#VALUE!"/>
    <n v="0"/>
    <n v="52"/>
    <e v="#VALUE!"/>
    <s v="YES"/>
    <m/>
    <e v="#VALUE!"/>
    <e v="#VALUE!"/>
    <n v="3884"/>
    <x v="0"/>
    <s v="NA"/>
  </r>
  <r>
    <x v="3875"/>
    <s v="100 BIRR BACK"/>
    <n v="40039201"/>
    <s v="ORLOF 4"/>
    <s v="SAIFULLAH"/>
    <x v="1"/>
    <n v="1820"/>
    <n v="6000"/>
    <n v="6000"/>
    <n v="0"/>
    <m/>
    <e v="#VALUE!"/>
    <n v="0"/>
    <n v="57"/>
    <e v="#VALUE!"/>
    <s v="YES"/>
    <m/>
    <e v="#VALUE!"/>
    <e v="#VALUE!"/>
    <n v="3885"/>
    <x v="0"/>
    <s v="NA"/>
  </r>
  <r>
    <x v="3876"/>
    <s v="100 BIRR BACK"/>
    <n v="40039201"/>
    <s v="ORLOF 4"/>
    <s v="Firdaus"/>
    <x v="0"/>
    <n v="1821"/>
    <n v="5997"/>
    <n v="5997"/>
    <n v="3"/>
    <n v="0"/>
    <e v="#VALUE!"/>
    <n v="0"/>
    <n v="107"/>
    <e v="#VALUE!"/>
    <s v="YES"/>
    <m/>
    <e v="#VALUE!"/>
    <e v="#VALUE!"/>
    <n v="3886"/>
    <x v="0"/>
    <s v="NA"/>
  </r>
  <r>
    <x v="3877"/>
    <s v="100 BIRR BACK"/>
    <n v="40039201"/>
    <s v="ORLOF 4"/>
    <s v="Firdaus"/>
    <x v="0"/>
    <n v="1822"/>
    <n v="6000"/>
    <n v="6000"/>
    <n v="0"/>
    <n v="0"/>
    <e v="#VALUE!"/>
    <n v="0"/>
    <n v="181"/>
    <e v="#VALUE!"/>
    <s v="YES"/>
    <m/>
    <e v="#VALUE!"/>
    <e v="#VALUE!"/>
    <n v="3887"/>
    <x v="0"/>
    <s v="NA"/>
  </r>
  <r>
    <x v="3878"/>
    <s v="100 BIRR BACK"/>
    <n v="40039201"/>
    <s v="ORLOF 4"/>
    <s v="Firdaus"/>
    <x v="0"/>
    <n v="1823"/>
    <n v="5999"/>
    <n v="5999"/>
    <n v="1"/>
    <n v="3"/>
    <e v="#VALUE!"/>
    <n v="0"/>
    <n v="156"/>
    <e v="#VALUE!"/>
    <s v="YES"/>
    <m/>
    <e v="#VALUE!"/>
    <e v="#VALUE!"/>
    <n v="3888"/>
    <x v="0"/>
    <s v="NA"/>
  </r>
  <r>
    <x v="3879"/>
    <s v="100 BIRR BACK"/>
    <n v="40039201"/>
    <s v="ORLOF 4"/>
    <s v="Firdaus"/>
    <x v="0"/>
    <n v="1824"/>
    <n v="6000"/>
    <n v="6000"/>
    <n v="0"/>
    <n v="0"/>
    <e v="#VALUE!"/>
    <n v="0"/>
    <n v="130"/>
    <e v="#VALUE!"/>
    <s v="YES"/>
    <m/>
    <e v="#VALUE!"/>
    <e v="#VALUE!"/>
    <n v="3889"/>
    <x v="0"/>
    <s v="NA"/>
  </r>
  <r>
    <x v="3880"/>
    <s v="100 BIRR BACK"/>
    <n v="40039201"/>
    <s v="ORLOF 4"/>
    <s v="Firdaus"/>
    <x v="0"/>
    <n v="1825"/>
    <n v="5997"/>
    <n v="5997"/>
    <n v="3"/>
    <n v="0"/>
    <e v="#VALUE!"/>
    <n v="0"/>
    <n v="135"/>
    <e v="#VALUE!"/>
    <s v="YES"/>
    <m/>
    <e v="#VALUE!"/>
    <e v="#VALUE!"/>
    <n v="3890"/>
    <x v="0"/>
    <s v="NA"/>
  </r>
  <r>
    <x v="3881"/>
    <s v="100 BIRR BACK"/>
    <n v="40039201"/>
    <s v="ORLOF 4"/>
    <s v="Firdaus"/>
    <x v="0"/>
    <n v="1826"/>
    <n v="6000"/>
    <n v="6000"/>
    <n v="0"/>
    <n v="0"/>
    <e v="#VALUE!"/>
    <n v="0"/>
    <n v="169"/>
    <e v="#VALUE!"/>
    <s v="YES"/>
    <m/>
    <e v="#VALUE!"/>
    <e v="#VALUE!"/>
    <n v="3891"/>
    <x v="0"/>
    <s v="NA"/>
  </r>
  <r>
    <x v="3882"/>
    <s v="100 BIRR BACK"/>
    <n v="40039201"/>
    <s v="ORLOF 4"/>
    <s v="Firdaus"/>
    <x v="0"/>
    <n v="1827"/>
    <n v="6000"/>
    <n v="6000"/>
    <n v="0"/>
    <n v="0"/>
    <e v="#VALUE!"/>
    <n v="0"/>
    <n v="145"/>
    <e v="#VALUE!"/>
    <s v="YES"/>
    <m/>
    <e v="#VALUE!"/>
    <e v="#VALUE!"/>
    <n v="3892"/>
    <x v="0"/>
    <s v="NA"/>
  </r>
  <r>
    <x v="3883"/>
    <s v="100 BIRR BACK"/>
    <n v="40039201"/>
    <s v="ORLOF 4"/>
    <s v="Firdaus"/>
    <x v="0"/>
    <n v="1828"/>
    <n v="5999"/>
    <n v="5999"/>
    <n v="1"/>
    <n v="0"/>
    <e v="#VALUE!"/>
    <n v="0"/>
    <n v="145"/>
    <e v="#VALUE!"/>
    <s v="YES"/>
    <m/>
    <e v="#VALUE!"/>
    <e v="#VALUE!"/>
    <n v="3893"/>
    <x v="0"/>
    <s v="NA"/>
  </r>
  <r>
    <x v="3884"/>
    <s v="100 BIRR BACK"/>
    <n v="40039201"/>
    <s v="ORLOF 4"/>
    <s v="Firdaus"/>
    <x v="0"/>
    <n v="1829"/>
    <n v="6000"/>
    <n v="6000"/>
    <n v="0"/>
    <n v="0"/>
    <e v="#VALUE!"/>
    <n v="0"/>
    <n v="163"/>
    <e v="#VALUE!"/>
    <s v="YES"/>
    <m/>
    <e v="#VALUE!"/>
    <e v="#VALUE!"/>
    <n v="3894"/>
    <x v="0"/>
    <s v="NA"/>
  </r>
  <r>
    <x v="3885"/>
    <s v="100 BIRR BACK"/>
    <n v="40039201"/>
    <s v="ORLOF 4"/>
    <s v="Firdaus"/>
    <x v="0"/>
    <n v="1830"/>
    <n v="6000"/>
    <n v="6000"/>
    <n v="0"/>
    <n v="2"/>
    <e v="#VALUE!"/>
    <n v="0"/>
    <n v="103"/>
    <e v="#VALUE!"/>
    <s v="YES"/>
    <m/>
    <e v="#VALUE!"/>
    <e v="#VALUE!"/>
    <n v="3895"/>
    <x v="0"/>
    <s v="NA"/>
  </r>
  <r>
    <x v="3886"/>
    <s v="100 BIRR BACK"/>
    <n v="40039201"/>
    <s v="ORLOF 4"/>
    <s v="Firdaus"/>
    <x v="0"/>
    <n v="1831"/>
    <n v="5962"/>
    <n v="5962"/>
    <n v="38"/>
    <n v="0"/>
    <e v="#VALUE!"/>
    <n v="0"/>
    <n v="135"/>
    <e v="#VALUE!"/>
    <s v="YES"/>
    <m/>
    <e v="#VALUE!"/>
    <e v="#VALUE!"/>
    <n v="3896"/>
    <x v="0"/>
    <s v="NA"/>
  </r>
  <r>
    <x v="3887"/>
    <s v="100 BIRR BACK"/>
    <n v="40039201"/>
    <s v="ORLOF 4"/>
    <s v="Firdaus"/>
    <x v="0"/>
    <n v="1832"/>
    <n v="6000"/>
    <n v="6000"/>
    <n v="0"/>
    <n v="0"/>
    <e v="#VALUE!"/>
    <n v="0"/>
    <n v="112"/>
    <e v="#VALUE!"/>
    <s v="YES"/>
    <m/>
    <e v="#VALUE!"/>
    <e v="#VALUE!"/>
    <n v="3897"/>
    <x v="0"/>
    <s v="NA"/>
  </r>
  <r>
    <x v="3888"/>
    <s v="100 BIRR BACK"/>
    <n v="40039201"/>
    <s v="ORLOF 4"/>
    <s v="Firdaus"/>
    <x v="0"/>
    <n v="1833"/>
    <n v="6000"/>
    <n v="6000"/>
    <n v="0"/>
    <n v="0"/>
    <e v="#VALUE!"/>
    <n v="0"/>
    <n v="84"/>
    <e v="#VALUE!"/>
    <s v="YES"/>
    <m/>
    <e v="#VALUE!"/>
    <e v="#VALUE!"/>
    <n v="3898"/>
    <x v="0"/>
    <s v="NA"/>
  </r>
  <r>
    <x v="3889"/>
    <s v="100 BIRR BACK"/>
    <n v="40039201"/>
    <s v="ORLOF 4"/>
    <s v="Firdaus"/>
    <x v="0"/>
    <n v="1834"/>
    <n v="5999"/>
    <n v="5999"/>
    <n v="1"/>
    <n v="0"/>
    <e v="#VALUE!"/>
    <n v="0"/>
    <n v="85"/>
    <e v="#VALUE!"/>
    <s v="YES"/>
    <m/>
    <e v="#VALUE!"/>
    <e v="#VALUE!"/>
    <n v="3899"/>
    <x v="0"/>
    <s v="NA"/>
  </r>
  <r>
    <x v="3890"/>
    <s v="100 BIRR BACK"/>
    <n v="40039201"/>
    <s v="ORLOF 4"/>
    <s v="Saifullah"/>
    <x v="1"/>
    <n v="1835"/>
    <n v="5999"/>
    <n v="5999"/>
    <n v="1"/>
    <m/>
    <e v="#VALUE!"/>
    <n v="0"/>
    <n v="80"/>
    <e v="#VALUE!"/>
    <s v="YES"/>
    <m/>
    <e v="#VALUE!"/>
    <e v="#VALUE!"/>
    <n v="3900"/>
    <x v="0"/>
    <s v="NA"/>
  </r>
  <r>
    <x v="3891"/>
    <s v="100 BIRR BACK"/>
    <n v="40039201"/>
    <s v="ORLOF 4"/>
    <s v="Saifullah"/>
    <x v="1"/>
    <n v="1836"/>
    <n v="6000"/>
    <n v="6000"/>
    <n v="0"/>
    <m/>
    <e v="#VALUE!"/>
    <n v="0"/>
    <n v="76"/>
    <e v="#VALUE!"/>
    <s v="YES"/>
    <m/>
    <e v="#VALUE!"/>
    <e v="#VALUE!"/>
    <n v="3901"/>
    <x v="0"/>
    <s v="NA"/>
  </r>
  <r>
    <x v="3892"/>
    <s v="100 BIRR BACK"/>
    <n v="40039201"/>
    <s v="ORLOF 4"/>
    <s v="Saifullah"/>
    <x v="1"/>
    <n v="1837"/>
    <n v="5998"/>
    <n v="5998"/>
    <n v="2"/>
    <m/>
    <e v="#VALUE!"/>
    <n v="0"/>
    <n v="111"/>
    <e v="#VALUE!"/>
    <s v="YES"/>
    <m/>
    <e v="#VALUE!"/>
    <e v="#VALUE!"/>
    <n v="3902"/>
    <x v="0"/>
    <s v="NA"/>
  </r>
  <r>
    <x v="3893"/>
    <s v="100 BIRR BACK"/>
    <n v="40039201"/>
    <s v="ORLOF 4"/>
    <s v="Saifullah"/>
    <x v="1"/>
    <n v="1838"/>
    <n v="6000"/>
    <n v="6000"/>
    <n v="0"/>
    <m/>
    <e v="#VALUE!"/>
    <n v="0"/>
    <n v="30"/>
    <e v="#VALUE!"/>
    <s v="YES"/>
    <m/>
    <e v="#VALUE!"/>
    <e v="#VALUE!"/>
    <n v="3903"/>
    <x v="0"/>
    <s v="NA"/>
  </r>
  <r>
    <x v="3894"/>
    <s v="100 BIRR BACK"/>
    <n v="40039201"/>
    <s v="ORLOF 4"/>
    <s v="Saifullah"/>
    <x v="1"/>
    <n v="1839"/>
    <n v="5997"/>
    <n v="5997"/>
    <n v="3"/>
    <m/>
    <e v="#VALUE!"/>
    <n v="0"/>
    <n v="28"/>
    <e v="#VALUE!"/>
    <s v="YES"/>
    <m/>
    <e v="#VALUE!"/>
    <e v="#VALUE!"/>
    <n v="3904"/>
    <x v="0"/>
    <s v="NA"/>
  </r>
  <r>
    <x v="3895"/>
    <s v="100 BIRR BACK"/>
    <n v="40039201"/>
    <s v="ORLOF 4"/>
    <s v="Saifullah"/>
    <x v="1"/>
    <n v="1840"/>
    <n v="5999"/>
    <n v="5999"/>
    <n v="1"/>
    <m/>
    <e v="#VALUE!"/>
    <n v="0"/>
    <n v="37"/>
    <e v="#VALUE!"/>
    <s v="YES"/>
    <m/>
    <e v="#VALUE!"/>
    <e v="#VALUE!"/>
    <n v="3905"/>
    <x v="0"/>
    <s v="NA"/>
  </r>
  <r>
    <x v="3896"/>
    <s v="100 BIRR BACK"/>
    <n v="40039201"/>
    <s v="ORLOF 4"/>
    <s v="Saifullah"/>
    <x v="1"/>
    <n v="1841"/>
    <n v="6000"/>
    <n v="6000"/>
    <n v="0"/>
    <m/>
    <e v="#VALUE!"/>
    <n v="0"/>
    <n v="105"/>
    <e v="#VALUE!"/>
    <s v="YES"/>
    <m/>
    <e v="#VALUE!"/>
    <e v="#VALUE!"/>
    <n v="3906"/>
    <x v="0"/>
    <s v="NA"/>
  </r>
  <r>
    <x v="3897"/>
    <s v="100 BIRR BACK"/>
    <n v="40039201"/>
    <s v="ORLOF 4"/>
    <s v="Saifullah"/>
    <x v="1"/>
    <n v="1842"/>
    <n v="5998"/>
    <n v="5998"/>
    <n v="2"/>
    <m/>
    <e v="#VALUE!"/>
    <n v="0"/>
    <n v="38"/>
    <e v="#VALUE!"/>
    <s v="YES"/>
    <m/>
    <e v="#VALUE!"/>
    <e v="#VALUE!"/>
    <n v="3907"/>
    <x v="0"/>
    <s v="NA"/>
  </r>
  <r>
    <x v="3898"/>
    <s v="100 BIRR BACK"/>
    <n v="40039201"/>
    <s v="ORLOF 4"/>
    <s v="Saifullah"/>
    <x v="1"/>
    <n v="1843"/>
    <n v="5999"/>
    <n v="5999"/>
    <n v="1"/>
    <m/>
    <e v="#VALUE!"/>
    <n v="0"/>
    <n v="34"/>
    <e v="#VALUE!"/>
    <s v="YES"/>
    <m/>
    <e v="#VALUE!"/>
    <e v="#VALUE!"/>
    <n v="3908"/>
    <x v="0"/>
    <s v="NA"/>
  </r>
  <r>
    <x v="3899"/>
    <s v="100 BIRR BACK"/>
    <n v="40039201"/>
    <s v="ORLOF 4"/>
    <s v="Saifullah"/>
    <x v="1"/>
    <n v="1844"/>
    <n v="6000"/>
    <n v="6000"/>
    <n v="0"/>
    <m/>
    <e v="#VALUE!"/>
    <n v="0"/>
    <n v="28"/>
    <e v="#VALUE!"/>
    <s v="YES"/>
    <m/>
    <e v="#VALUE!"/>
    <e v="#VALUE!"/>
    <n v="3909"/>
    <x v="0"/>
    <s v="NA"/>
  </r>
  <r>
    <x v="3900"/>
    <s v="100 BIRR BACK"/>
    <n v="40039201"/>
    <s v="ORLOF 4"/>
    <s v="Saifullah"/>
    <x v="1"/>
    <n v="1845"/>
    <n v="6000"/>
    <n v="6000"/>
    <n v="0"/>
    <m/>
    <e v="#VALUE!"/>
    <n v="0"/>
    <n v="41"/>
    <e v="#VALUE!"/>
    <s v="YES"/>
    <m/>
    <e v="#VALUE!"/>
    <e v="#VALUE!"/>
    <n v="3910"/>
    <x v="0"/>
    <s v="NA"/>
  </r>
  <r>
    <x v="3901"/>
    <s v="100 BIRR BACK"/>
    <n v="40039201"/>
    <s v="ORLOF 4"/>
    <s v="Saifullah"/>
    <x v="1"/>
    <n v="1846"/>
    <n v="6000"/>
    <n v="6000"/>
    <n v="0"/>
    <m/>
    <e v="#VALUE!"/>
    <n v="0"/>
    <n v="72"/>
    <e v="#VALUE!"/>
    <s v="YES"/>
    <m/>
    <e v="#VALUE!"/>
    <e v="#VALUE!"/>
    <n v="3911"/>
    <x v="0"/>
    <s v="NA"/>
  </r>
  <r>
    <x v="3902"/>
    <s v="100 BIRR BACK"/>
    <n v="40039201"/>
    <s v="ORLOF 4"/>
    <s v="Saifullah"/>
    <x v="1"/>
    <n v="1847"/>
    <n v="5998"/>
    <n v="5998"/>
    <n v="2"/>
    <n v="0"/>
    <e v="#VALUE!"/>
    <n v="0"/>
    <n v="-630"/>
    <e v="#VALUE!"/>
    <s v="YES"/>
    <m/>
    <e v="#VALUE!"/>
    <e v="#VALUE!"/>
    <n v="3912"/>
    <x v="0"/>
    <s v="NA"/>
  </r>
  <r>
    <x v="3903"/>
    <s v="100 BIRR BACK"/>
    <n v="40039201"/>
    <s v="ORLOF 4"/>
    <s v="Firdaus"/>
    <x v="0"/>
    <n v="1848"/>
    <n v="5998"/>
    <n v="5998"/>
    <n v="2"/>
    <n v="0"/>
    <e v="#VALUE!"/>
    <n v="0"/>
    <n v="135"/>
    <e v="#VALUE!"/>
    <s v="YES"/>
    <m/>
    <e v="#VALUE!"/>
    <e v="#VALUE!"/>
    <n v="3913"/>
    <x v="0"/>
    <s v="NA"/>
  </r>
  <r>
    <x v="3904"/>
    <s v="100 BIRR BACK"/>
    <n v="40039201"/>
    <s v="ORLOF 4"/>
    <s v="Firdaus"/>
    <x v="0"/>
    <n v="1849"/>
    <n v="5999"/>
    <n v="5999"/>
    <n v="1"/>
    <n v="0"/>
    <e v="#VALUE!"/>
    <n v="0"/>
    <n v="70"/>
    <e v="#VALUE!"/>
    <s v="YES"/>
    <m/>
    <e v="#VALUE!"/>
    <e v="#VALUE!"/>
    <n v="3914"/>
    <x v="0"/>
    <s v="NA"/>
  </r>
  <r>
    <x v="3905"/>
    <s v="100 BIRR BACK"/>
    <n v="40039201"/>
    <s v="ORLOF 4"/>
    <s v="Firdaus"/>
    <x v="0"/>
    <n v="1952"/>
    <n v="6000"/>
    <n v="6000"/>
    <n v="0"/>
    <n v="0"/>
    <e v="#VALUE!"/>
    <n v="0"/>
    <n v="30"/>
    <e v="#VALUE!"/>
    <s v="YES"/>
    <m/>
    <e v="#VALUE!"/>
    <e v="#VALUE!"/>
    <n v="3915"/>
    <x v="0"/>
    <s v="NA"/>
  </r>
  <r>
    <x v="3906"/>
    <s v="100 BIRR BACK"/>
    <n v="40039201"/>
    <s v="ORLOF 4"/>
    <s v="Firdaus"/>
    <x v="0"/>
    <n v="1953"/>
    <n v="6000"/>
    <n v="6000"/>
    <n v="0"/>
    <n v="0"/>
    <e v="#VALUE!"/>
    <n v="0"/>
    <n v="125"/>
    <e v="#VALUE!"/>
    <s v="YES"/>
    <m/>
    <e v="#VALUE!"/>
    <e v="#VALUE!"/>
    <n v="3916"/>
    <x v="0"/>
    <s v="NA"/>
  </r>
  <r>
    <x v="3907"/>
    <s v="100 BIRR BACK"/>
    <n v="40039201"/>
    <s v="ORLOF 4"/>
    <s v="Firdaus"/>
    <x v="0"/>
    <n v="1954"/>
    <n v="5999"/>
    <n v="0"/>
    <n v="1"/>
    <n v="0"/>
    <e v="#VALUE!"/>
    <n v="0"/>
    <n v="-58"/>
    <e v="#VALUE!"/>
    <s v="YES"/>
    <m/>
    <e v="#VALUE!"/>
    <e v="#VALUE!"/>
    <n v="3917"/>
    <x v="0"/>
    <s v="NA"/>
  </r>
  <r>
    <x v="3908"/>
    <s v="100 BIRR BACK"/>
    <n v="40039201"/>
    <s v="ORLOF 4"/>
    <s v="Firdaus"/>
    <x v="0"/>
    <n v="1955"/>
    <n v="6000"/>
    <n v="6000"/>
    <n v="0"/>
    <n v="0"/>
    <e v="#VALUE!"/>
    <n v="0"/>
    <n v="113"/>
    <e v="#VALUE!"/>
    <s v="YES"/>
    <m/>
    <e v="#VALUE!"/>
    <e v="#VALUE!"/>
    <n v="3918"/>
    <x v="0"/>
    <s v="NA"/>
  </r>
  <r>
    <x v="3909"/>
    <s v="100 BIRR BACK"/>
    <n v="40039201"/>
    <s v="ORLOF 4"/>
    <s v="Firdaus"/>
    <x v="0"/>
    <n v="1956"/>
    <n v="5995"/>
    <n v="5995"/>
    <n v="5"/>
    <n v="2"/>
    <e v="#VALUE!"/>
    <n v="0"/>
    <n v="61"/>
    <e v="#VALUE!"/>
    <s v="YES"/>
    <m/>
    <e v="#VALUE!"/>
    <e v="#VALUE!"/>
    <n v="3919"/>
    <x v="0"/>
    <s v="NA"/>
  </r>
  <r>
    <x v="3910"/>
    <s v="100 BIRR BACK"/>
    <n v="40039201"/>
    <s v="ORLOF 4"/>
    <s v="Firdaus"/>
    <x v="0"/>
    <n v="1957"/>
    <n v="5999"/>
    <n v="5999"/>
    <n v="1"/>
    <n v="0"/>
    <e v="#VALUE!"/>
    <n v="0"/>
    <n v="60"/>
    <e v="#VALUE!"/>
    <s v="YES"/>
    <m/>
    <e v="#VALUE!"/>
    <e v="#VALUE!"/>
    <n v="3920"/>
    <x v="0"/>
    <s v="NA"/>
  </r>
  <r>
    <x v="3911"/>
    <s v="100 BIRR BACK"/>
    <n v="40039201"/>
    <s v="ORLOF 4"/>
    <s v="Firdaus"/>
    <x v="0"/>
    <n v="1958"/>
    <n v="6000"/>
    <n v="6000"/>
    <n v="0"/>
    <n v="0"/>
    <e v="#VALUE!"/>
    <n v="0"/>
    <n v="31"/>
    <e v="#VALUE!"/>
    <s v="YES"/>
    <m/>
    <e v="#VALUE!"/>
    <e v="#VALUE!"/>
    <n v="3921"/>
    <x v="0"/>
    <s v="NA"/>
  </r>
  <r>
    <x v="3912"/>
    <s v="100 BIRR BACK"/>
    <n v="40039201"/>
    <s v="ORLOF 4"/>
    <s v="Firdaus"/>
    <x v="0"/>
    <n v="1959"/>
    <n v="5999"/>
    <n v="5999"/>
    <n v="1"/>
    <n v="0"/>
    <e v="#VALUE!"/>
    <n v="0"/>
    <n v="37"/>
    <e v="#VALUE!"/>
    <s v="YES"/>
    <m/>
    <e v="#VALUE!"/>
    <e v="#VALUE!"/>
    <n v="3922"/>
    <x v="0"/>
    <s v="NA"/>
  </r>
  <r>
    <x v="3913"/>
    <s v="100 BIRR BACK"/>
    <n v="40039201"/>
    <s v="ORLOF 4"/>
    <s v="Firdaus"/>
    <x v="0"/>
    <n v="1960"/>
    <n v="6000"/>
    <n v="6000"/>
    <n v="0"/>
    <n v="0"/>
    <e v="#VALUE!"/>
    <n v="0"/>
    <n v="36"/>
    <e v="#VALUE!"/>
    <s v="YES"/>
    <m/>
    <e v="#VALUE!"/>
    <e v="#VALUE!"/>
    <n v="3923"/>
    <x v="0"/>
    <s v="NA"/>
  </r>
  <r>
    <x v="3914"/>
    <s v="100 BIRR BACK"/>
    <n v="40039201"/>
    <s v="ORLOF 4"/>
    <s v="Firdaus"/>
    <x v="0"/>
    <n v="1961"/>
    <n v="6000"/>
    <n v="6000"/>
    <n v="0"/>
    <n v="0"/>
    <e v="#VALUE!"/>
    <n v="0"/>
    <n v="20"/>
    <e v="#VALUE!"/>
    <s v="YES"/>
    <m/>
    <e v="#VALUE!"/>
    <e v="#VALUE!"/>
    <n v="3924"/>
    <x v="0"/>
    <s v="NA"/>
  </r>
  <r>
    <x v="3915"/>
    <s v="100 BIRR BACK"/>
    <n v="40039201"/>
    <s v="ORLOF 4"/>
    <s v="Firdaus"/>
    <x v="0"/>
    <n v="1962"/>
    <n v="6000"/>
    <n v="6000"/>
    <n v="0"/>
    <n v="0"/>
    <e v="#VALUE!"/>
    <n v="0"/>
    <n v="70"/>
    <e v="#VALUE!"/>
    <s v="YES"/>
    <m/>
    <e v="#VALUE!"/>
    <e v="#VALUE!"/>
    <n v="3925"/>
    <x v="0"/>
    <s v="NA"/>
  </r>
  <r>
    <x v="3916"/>
    <s v="100 BIRR BACK"/>
    <n v="40039201"/>
    <s v="ORLOF 4"/>
    <s v="Affandi"/>
    <x v="1"/>
    <n v="1963"/>
    <n v="5997"/>
    <n v="5997"/>
    <n v="3"/>
    <m/>
    <e v="#VALUE!"/>
    <n v="0"/>
    <n v="35"/>
    <e v="#VALUE!"/>
    <s v="YES"/>
    <m/>
    <e v="#VALUE!"/>
    <e v="#VALUE!"/>
    <n v="3926"/>
    <x v="0"/>
    <s v="NA"/>
  </r>
  <r>
    <x v="3917"/>
    <s v="100 BIRR BACK"/>
    <n v="40039201"/>
    <s v="ORLOF 4"/>
    <s v="Affandi"/>
    <x v="1"/>
    <n v="1964"/>
    <n v="6000"/>
    <n v="6000"/>
    <n v="0"/>
    <n v="1"/>
    <e v="#VALUE!"/>
    <n v="0"/>
    <n v="85"/>
    <e v="#VALUE!"/>
    <s v="YES"/>
    <m/>
    <e v="#VALUE!"/>
    <e v="#VALUE!"/>
    <n v="3927"/>
    <x v="0"/>
    <s v="NA"/>
  </r>
  <r>
    <x v="3918"/>
    <s v="100 BIRR BACK"/>
    <n v="40039201"/>
    <s v="ORLOF 4"/>
    <s v="Affandi"/>
    <x v="1"/>
    <n v="1965"/>
    <n v="6000"/>
    <n v="6000"/>
    <n v="0"/>
    <m/>
    <e v="#VALUE!"/>
    <n v="0"/>
    <n v="50"/>
    <e v="#VALUE!"/>
    <s v="YES"/>
    <m/>
    <e v="#VALUE!"/>
    <e v="#VALUE!"/>
    <n v="3928"/>
    <x v="0"/>
    <s v="NA"/>
  </r>
  <r>
    <x v="3919"/>
    <s v="100 BIRR BACK"/>
    <n v="40039201"/>
    <s v="ORLOF 4"/>
    <s v="Affandi"/>
    <x v="1"/>
    <n v="1966"/>
    <n v="6000"/>
    <n v="6000"/>
    <n v="0"/>
    <m/>
    <e v="#VALUE!"/>
    <n v="0"/>
    <n v="55"/>
    <e v="#VALUE!"/>
    <s v="YES"/>
    <m/>
    <e v="#VALUE!"/>
    <e v="#VALUE!"/>
    <n v="3929"/>
    <x v="0"/>
    <s v="NA"/>
  </r>
  <r>
    <x v="3920"/>
    <s v="100 BIRR BACK"/>
    <n v="40039201"/>
    <s v="ORLOF 4"/>
    <s v="Affandi"/>
    <x v="1"/>
    <n v="1967"/>
    <n v="5999"/>
    <n v="5999"/>
    <n v="1"/>
    <m/>
    <e v="#VALUE!"/>
    <n v="0"/>
    <n v="44"/>
    <e v="#VALUE!"/>
    <s v="YES"/>
    <m/>
    <e v="#VALUE!"/>
    <e v="#VALUE!"/>
    <n v="3930"/>
    <x v="0"/>
    <s v="NA"/>
  </r>
  <r>
    <x v="3921"/>
    <s v="100 BIRR BACK"/>
    <n v="40039201"/>
    <s v="ORLOF 4"/>
    <s v="Affandi"/>
    <x v="1"/>
    <n v="1968"/>
    <n v="6000"/>
    <n v="6000"/>
    <n v="0"/>
    <m/>
    <e v="#VALUE!"/>
    <n v="0"/>
    <n v="106"/>
    <e v="#VALUE!"/>
    <s v="YES"/>
    <m/>
    <e v="#VALUE!"/>
    <e v="#VALUE!"/>
    <n v="3931"/>
    <x v="0"/>
    <s v="NA"/>
  </r>
  <r>
    <x v="3922"/>
    <s v="100 BIRR BACK"/>
    <n v="40039201"/>
    <s v="ORLOF 4"/>
    <s v="Affandi"/>
    <x v="1"/>
    <n v="1969"/>
    <n v="6000"/>
    <n v="6000"/>
    <n v="0"/>
    <m/>
    <e v="#VALUE!"/>
    <n v="0"/>
    <n v="85"/>
    <e v="#VALUE!"/>
    <s v="YES"/>
    <m/>
    <e v="#VALUE!"/>
    <e v="#VALUE!"/>
    <n v="3932"/>
    <x v="0"/>
    <s v="NA"/>
  </r>
  <r>
    <x v="3923"/>
    <s v="100 BIRR BACK"/>
    <n v="40039201"/>
    <s v="ORLOF 4"/>
    <s v="Affandi"/>
    <x v="1"/>
    <n v="1970"/>
    <n v="6000"/>
    <n v="6000"/>
    <n v="0"/>
    <m/>
    <e v="#VALUE!"/>
    <n v="0"/>
    <n v="121"/>
    <e v="#VALUE!"/>
    <s v="YES"/>
    <m/>
    <e v="#VALUE!"/>
    <e v="#VALUE!"/>
    <n v="3933"/>
    <x v="0"/>
    <s v="NA"/>
  </r>
  <r>
    <x v="3924"/>
    <s v="100 BIRR BACK"/>
    <n v="40039201"/>
    <s v="ORLOF 4"/>
    <s v="Affandi"/>
    <x v="1"/>
    <n v="1971"/>
    <n v="5999"/>
    <n v="5999"/>
    <n v="1"/>
    <m/>
    <e v="#VALUE!"/>
    <n v="0"/>
    <n v="87"/>
    <e v="#VALUE!"/>
    <s v="YES"/>
    <m/>
    <e v="#VALUE!"/>
    <e v="#VALUE!"/>
    <n v="3934"/>
    <x v="0"/>
    <s v="NA"/>
  </r>
  <r>
    <x v="3925"/>
    <s v="100 BIRR BACK"/>
    <n v="40039201"/>
    <s v="ORLOF 4"/>
    <s v="Affandi"/>
    <x v="1"/>
    <n v="1972"/>
    <n v="6000"/>
    <n v="6000"/>
    <n v="0"/>
    <m/>
    <e v="#VALUE!"/>
    <n v="0"/>
    <n v="52"/>
    <e v="#VALUE!"/>
    <s v="YES"/>
    <m/>
    <e v="#VALUE!"/>
    <e v="#VALUE!"/>
    <n v="3935"/>
    <x v="0"/>
    <s v="NA"/>
  </r>
  <r>
    <x v="3926"/>
    <s v="100 BIRR BACK"/>
    <n v="40039201"/>
    <s v="ORLOF 4"/>
    <s v="Affandi"/>
    <x v="1"/>
    <n v="1973"/>
    <n v="5999"/>
    <n v="5999"/>
    <n v="1"/>
    <m/>
    <e v="#VALUE!"/>
    <n v="0"/>
    <n v="80"/>
    <e v="#VALUE!"/>
    <s v="YES"/>
    <m/>
    <e v="#VALUE!"/>
    <e v="#VALUE!"/>
    <n v="3936"/>
    <x v="0"/>
    <s v="NA"/>
  </r>
  <r>
    <x v="3927"/>
    <s v="100 BIRR BACK"/>
    <n v="40039201"/>
    <s v="ORLOF 4"/>
    <s v="Affandi"/>
    <x v="1"/>
    <n v="1974"/>
    <n v="6000"/>
    <n v="6000"/>
    <n v="0"/>
    <m/>
    <e v="#VALUE!"/>
    <n v="0"/>
    <n v="60"/>
    <e v="#VALUE!"/>
    <s v="YES"/>
    <m/>
    <e v="#VALUE!"/>
    <e v="#VALUE!"/>
    <n v="3937"/>
    <x v="0"/>
    <s v="NA"/>
  </r>
  <r>
    <x v="3928"/>
    <s v="100 BIRR BACK"/>
    <n v="40039201"/>
    <s v="ORLOF 4"/>
    <s v="Affandi"/>
    <x v="1"/>
    <n v="1975"/>
    <n v="5999"/>
    <n v="5999"/>
    <n v="1"/>
    <m/>
    <e v="#VALUE!"/>
    <n v="0"/>
    <n v="129"/>
    <e v="#VALUE!"/>
    <s v="YES"/>
    <m/>
    <e v="#VALUE!"/>
    <e v="#VALUE!"/>
    <n v="3938"/>
    <x v="0"/>
    <s v="NA"/>
  </r>
  <r>
    <x v="3929"/>
    <s v="100 BIRR BACK"/>
    <n v="40039201"/>
    <s v="ORLOF 4"/>
    <s v="Firdaus"/>
    <x v="0"/>
    <n v="1976"/>
    <n v="5999"/>
    <n v="5999"/>
    <n v="1"/>
    <n v="0"/>
    <e v="#VALUE!"/>
    <n v="0"/>
    <n v="131"/>
    <e v="#VALUE!"/>
    <s v="YES"/>
    <m/>
    <e v="#VALUE!"/>
    <e v="#VALUE!"/>
    <n v="3939"/>
    <x v="0"/>
    <s v="NA"/>
  </r>
  <r>
    <x v="3930"/>
    <s v="100 BIRR BACK"/>
    <n v="40039201"/>
    <s v="ORLOF 4"/>
    <s v="Firdaus"/>
    <x v="0"/>
    <n v="1977"/>
    <n v="6000"/>
    <n v="6000"/>
    <n v="0"/>
    <n v="3"/>
    <e v="#VALUE!"/>
    <n v="0"/>
    <n v="96"/>
    <e v="#VALUE!"/>
    <s v="YES"/>
    <m/>
    <e v="#VALUE!"/>
    <e v="#VALUE!"/>
    <n v="3940"/>
    <x v="0"/>
    <s v="NA"/>
  </r>
  <r>
    <x v="3931"/>
    <s v="100 BIRR BACK"/>
    <n v="40039201"/>
    <s v="ORLOF 4"/>
    <s v="Firdaus"/>
    <x v="0"/>
    <n v="1978"/>
    <n v="6000"/>
    <n v="6000"/>
    <n v="0"/>
    <n v="0"/>
    <e v="#VALUE!"/>
    <n v="0"/>
    <n v="364"/>
    <e v="#VALUE!"/>
    <s v="YES"/>
    <m/>
    <e v="#VALUE!"/>
    <e v="#VALUE!"/>
    <n v="3941"/>
    <x v="0"/>
    <s v="NA"/>
  </r>
  <r>
    <x v="3932"/>
    <s v="100 BIRR BACK"/>
    <n v="40039201"/>
    <s v="ORLOF 4"/>
    <s v="Firdaus"/>
    <x v="0"/>
    <n v="1979"/>
    <n v="6000"/>
    <n v="6000"/>
    <n v="0"/>
    <n v="0"/>
    <e v="#VALUE!"/>
    <n v="0"/>
    <n v="95"/>
    <e v="#VALUE!"/>
    <s v="YES"/>
    <m/>
    <e v="#VALUE!"/>
    <e v="#VALUE!"/>
    <n v="3942"/>
    <x v="0"/>
    <s v="NA"/>
  </r>
  <r>
    <x v="3933"/>
    <s v="100 BIRR BACK"/>
    <n v="40039201"/>
    <s v="ORLOF 4"/>
    <s v="Firdaus"/>
    <x v="0"/>
    <n v="1980"/>
    <n v="6000"/>
    <n v="6000"/>
    <n v="0"/>
    <n v="0"/>
    <e v="#VALUE!"/>
    <n v="0"/>
    <n v="40"/>
    <e v="#VALUE!"/>
    <s v="YES"/>
    <m/>
    <e v="#VALUE!"/>
    <e v="#VALUE!"/>
    <n v="3943"/>
    <x v="0"/>
    <s v="NA"/>
  </r>
  <r>
    <x v="3934"/>
    <s v="100 BIRR BACK"/>
    <n v="40039201"/>
    <s v="ORLOF 4"/>
    <s v="Firdaus"/>
    <x v="0"/>
    <n v="1981"/>
    <n v="5998"/>
    <n v="5998"/>
    <n v="2"/>
    <n v="0"/>
    <e v="#VALUE!"/>
    <n v="0"/>
    <n v="50"/>
    <e v="#VALUE!"/>
    <s v="YES"/>
    <m/>
    <e v="#VALUE!"/>
    <e v="#VALUE!"/>
    <n v="3944"/>
    <x v="0"/>
    <s v="NA"/>
  </r>
  <r>
    <x v="3935"/>
    <s v="100 BIRR BACK"/>
    <n v="40039201"/>
    <s v="ORLOF 4"/>
    <s v="Firdaus"/>
    <x v="0"/>
    <n v="1982"/>
    <n v="5997"/>
    <n v="5997"/>
    <n v="3"/>
    <n v="0"/>
    <e v="#VALUE!"/>
    <n v="0"/>
    <n v="81"/>
    <e v="#VALUE!"/>
    <s v="YES"/>
    <m/>
    <e v="#VALUE!"/>
    <e v="#VALUE!"/>
    <n v="3945"/>
    <x v="0"/>
    <s v="NA"/>
  </r>
  <r>
    <x v="3936"/>
    <s v="100 BIRR BACK"/>
    <n v="40039201"/>
    <s v="ORLOF 4"/>
    <s v="Firdaus"/>
    <x v="0"/>
    <n v="1983"/>
    <n v="5991"/>
    <n v="5991"/>
    <n v="9"/>
    <n v="0"/>
    <e v="#VALUE!"/>
    <n v="0"/>
    <n v="84"/>
    <e v="#VALUE!"/>
    <s v="YES"/>
    <m/>
    <e v="#VALUE!"/>
    <e v="#VALUE!"/>
    <n v="3946"/>
    <x v="0"/>
    <s v="NA"/>
  </r>
  <r>
    <x v="3937"/>
    <s v="100 BIRR BACK"/>
    <n v="40039201"/>
    <s v="ORLOF 4"/>
    <s v="Firdaus"/>
    <x v="0"/>
    <n v="1984"/>
    <n v="5997"/>
    <n v="5997"/>
    <n v="3"/>
    <n v="0"/>
    <e v="#VALUE!"/>
    <n v="0"/>
    <n v="114"/>
    <e v="#VALUE!"/>
    <s v="YES"/>
    <m/>
    <e v="#VALUE!"/>
    <e v="#VALUE!"/>
    <n v="3947"/>
    <x v="0"/>
    <s v="NA"/>
  </r>
  <r>
    <x v="3938"/>
    <s v="100 BIRR BACK"/>
    <n v="40039201"/>
    <s v="ORLOF 4"/>
    <s v="Firdaus"/>
    <x v="0"/>
    <n v="1985"/>
    <n v="5999"/>
    <n v="5999"/>
    <n v="1"/>
    <n v="0"/>
    <e v="#VALUE!"/>
    <n v="0"/>
    <n v="90"/>
    <e v="#VALUE!"/>
    <s v="YES"/>
    <m/>
    <e v="#VALUE!"/>
    <e v="#VALUE!"/>
    <n v="3948"/>
    <x v="0"/>
    <s v="NA"/>
  </r>
  <r>
    <x v="3939"/>
    <s v="100 BIRR BACK"/>
    <n v="40039201"/>
    <s v="ORLOF 4"/>
    <s v="SHAMIL"/>
    <x v="1"/>
    <n v="1986"/>
    <n v="6000"/>
    <n v="6000"/>
    <n v="0"/>
    <m/>
    <e v="#VALUE!"/>
    <n v="0"/>
    <n v="240"/>
    <e v="#VALUE!"/>
    <s v="YES"/>
    <m/>
    <e v="#VALUE!"/>
    <e v="#VALUE!"/>
    <n v="3949"/>
    <x v="0"/>
    <s v="NA"/>
  </r>
  <r>
    <x v="3940"/>
    <s v="100 BIRR BACK"/>
    <n v="40039201"/>
    <s v="ORLOF 4"/>
    <s v="SHAMIL"/>
    <x v="1"/>
    <n v="1987"/>
    <n v="5998"/>
    <n v="5998"/>
    <n v="2"/>
    <m/>
    <e v="#VALUE!"/>
    <n v="0"/>
    <n v="160"/>
    <e v="#VALUE!"/>
    <s v="YES"/>
    <m/>
    <e v="#VALUE!"/>
    <e v="#VALUE!"/>
    <n v="3950"/>
    <x v="0"/>
    <s v="NA"/>
  </r>
  <r>
    <x v="3941"/>
    <s v="100 BIRR BACK"/>
    <n v="40039201"/>
    <s v="ORLOF 4"/>
    <s v="SHAMIL"/>
    <x v="1"/>
    <n v="1988"/>
    <n v="6000"/>
    <n v="6000"/>
    <n v="0"/>
    <m/>
    <e v="#VALUE!"/>
    <n v="0"/>
    <n v="110"/>
    <e v="#VALUE!"/>
    <s v="YES"/>
    <m/>
    <e v="#VALUE!"/>
    <e v="#VALUE!"/>
    <n v="3951"/>
    <x v="0"/>
    <s v="NA"/>
  </r>
  <r>
    <x v="3942"/>
    <s v="100 BIRR BACK"/>
    <n v="40039201"/>
    <s v="ORLOF 4"/>
    <s v="SHAMIL"/>
    <x v="1"/>
    <n v="1989"/>
    <n v="6000"/>
    <n v="6000"/>
    <n v="0"/>
    <m/>
    <e v="#VALUE!"/>
    <n v="0"/>
    <n v="83"/>
    <e v="#VALUE!"/>
    <s v="YES"/>
    <m/>
    <e v="#VALUE!"/>
    <e v="#VALUE!"/>
    <n v="3952"/>
    <x v="0"/>
    <s v="NA"/>
  </r>
  <r>
    <x v="3943"/>
    <s v="100 BIRR BACK"/>
    <n v="40039201"/>
    <s v="ORLOF 4"/>
    <s v="SHAMIL"/>
    <x v="1"/>
    <n v="1990"/>
    <n v="5997"/>
    <n v="5997"/>
    <n v="3"/>
    <m/>
    <e v="#VALUE!"/>
    <n v="0"/>
    <n v="97"/>
    <e v="#VALUE!"/>
    <s v="YES"/>
    <m/>
    <e v="#VALUE!"/>
    <e v="#VALUE!"/>
    <n v="3953"/>
    <x v="0"/>
    <s v="NA"/>
  </r>
  <r>
    <x v="3944"/>
    <s v="100 BIRR BACK"/>
    <n v="40039201"/>
    <s v="ORLOF 4"/>
    <s v="SHAMIL"/>
    <x v="1"/>
    <n v="1991"/>
    <n v="6000"/>
    <n v="6000"/>
    <n v="0"/>
    <m/>
    <e v="#VALUE!"/>
    <n v="0"/>
    <n v="110"/>
    <e v="#VALUE!"/>
    <s v="YES"/>
    <m/>
    <e v="#VALUE!"/>
    <e v="#VALUE!"/>
    <n v="3954"/>
    <x v="0"/>
    <s v="NA"/>
  </r>
  <r>
    <x v="3945"/>
    <s v="100 BIRR BACK"/>
    <n v="40039201"/>
    <s v="ORLOF 4"/>
    <s v="SHAMIL"/>
    <x v="1"/>
    <n v="1992"/>
    <n v="6000"/>
    <n v="6000"/>
    <n v="0"/>
    <m/>
    <e v="#VALUE!"/>
    <n v="0"/>
    <n v="187"/>
    <e v="#VALUE!"/>
    <s v="YES"/>
    <m/>
    <e v="#VALUE!"/>
    <e v="#VALUE!"/>
    <n v="3955"/>
    <x v="0"/>
    <s v="NA"/>
  </r>
  <r>
    <x v="3946"/>
    <s v="100 BIRR BACK"/>
    <n v="40039201"/>
    <s v="ORLOF 4"/>
    <s v="SHAMIL"/>
    <x v="1"/>
    <n v="1193"/>
    <n v="6000"/>
    <n v="6000"/>
    <n v="0"/>
    <m/>
    <e v="#VALUE!"/>
    <n v="0"/>
    <n v="144"/>
    <e v="#VALUE!"/>
    <s v="YES"/>
    <m/>
    <e v="#VALUE!"/>
    <e v="#VALUE!"/>
    <n v="3956"/>
    <x v="0"/>
    <s v="NA"/>
  </r>
  <r>
    <x v="3947"/>
    <s v="100 BIRR BACK"/>
    <n v="40039201"/>
    <s v="ORLOF 4"/>
    <s v="SHAMIL"/>
    <x v="1"/>
    <n v="1194"/>
    <n v="5999"/>
    <n v="5999"/>
    <n v="1"/>
    <m/>
    <e v="#VALUE!"/>
    <n v="0"/>
    <n v="159"/>
    <e v="#VALUE!"/>
    <s v="YES"/>
    <m/>
    <e v="#VALUE!"/>
    <e v="#VALUE!"/>
    <n v="3957"/>
    <x v="0"/>
    <s v="NA"/>
  </r>
  <r>
    <x v="3948"/>
    <s v="100 BIRR BACK"/>
    <n v="40039201"/>
    <s v="ORLOF 4"/>
    <s v="SHAMIL"/>
    <x v="1"/>
    <n v="1195"/>
    <n v="5998"/>
    <n v="5998"/>
    <n v="2"/>
    <m/>
    <e v="#VALUE!"/>
    <n v="0"/>
    <n v="160"/>
    <e v="#VALUE!"/>
    <s v="YES"/>
    <m/>
    <e v="#VALUE!"/>
    <e v="#VALUE!"/>
    <n v="3958"/>
    <x v="0"/>
    <s v="NA"/>
  </r>
  <r>
    <x v="3949"/>
    <s v="100 BIRR BACK"/>
    <n v="40039201"/>
    <s v="ORLOF 4"/>
    <s v="SHAMIL"/>
    <x v="1"/>
    <n v="1996"/>
    <n v="6000"/>
    <n v="6000"/>
    <n v="0"/>
    <m/>
    <e v="#VALUE!"/>
    <n v="0"/>
    <n v="170"/>
    <e v="#VALUE!"/>
    <s v="YES"/>
    <m/>
    <e v="#VALUE!"/>
    <e v="#VALUE!"/>
    <n v="3959"/>
    <x v="0"/>
    <s v="NA"/>
  </r>
  <r>
    <x v="3950"/>
    <s v="100 BIRR BACK"/>
    <n v="40039201"/>
    <s v="ORLOF 4"/>
    <s v="SHAMIL"/>
    <x v="1"/>
    <n v="1997"/>
    <n v="6000"/>
    <n v="6000"/>
    <n v="0"/>
    <m/>
    <e v="#VALUE!"/>
    <n v="0"/>
    <n v="130"/>
    <e v="#VALUE!"/>
    <s v="YES"/>
    <m/>
    <e v="#VALUE!"/>
    <e v="#VALUE!"/>
    <n v="3960"/>
    <x v="0"/>
    <s v="NA"/>
  </r>
  <r>
    <x v="3951"/>
    <s v="100 BIRR BACK"/>
    <n v="40039201"/>
    <s v="ORLOF 4"/>
    <s v="SHAMIL"/>
    <x v="1"/>
    <n v="1998"/>
    <n v="5997"/>
    <n v="5997"/>
    <n v="3"/>
    <m/>
    <e v="#VALUE!"/>
    <n v="0"/>
    <n v="200"/>
    <e v="#VALUE!"/>
    <s v="YES"/>
    <m/>
    <e v="#VALUE!"/>
    <e v="#VALUE!"/>
    <n v="3961"/>
    <x v="0"/>
    <s v="NA"/>
  </r>
  <r>
    <x v="3952"/>
    <s v="100 BIRR BACK"/>
    <n v="40039201"/>
    <s v="ORLOF 4"/>
    <s v="firdaus"/>
    <x v="0"/>
    <n v="1999"/>
    <n v="6000"/>
    <n v="6000"/>
    <n v="0"/>
    <m/>
    <e v="#VALUE!"/>
    <n v="0"/>
    <n v="188"/>
    <e v="#VALUE!"/>
    <s v="YES"/>
    <m/>
    <e v="#VALUE!"/>
    <e v="#VALUE!"/>
    <n v="3962"/>
    <x v="0"/>
    <s v="NA"/>
  </r>
  <r>
    <x v="3953"/>
    <s v="100 BIRR BACK"/>
    <n v="40039201"/>
    <s v="ORLOF 4"/>
    <s v="firdaus"/>
    <x v="0"/>
    <n v="2000"/>
    <n v="5989"/>
    <n v="5989"/>
    <n v="11"/>
    <m/>
    <e v="#VALUE!"/>
    <n v="0"/>
    <n v="174"/>
    <e v="#VALUE!"/>
    <s v="YES"/>
    <m/>
    <e v="#VALUE!"/>
    <e v="#VALUE!"/>
    <n v="3963"/>
    <x v="0"/>
    <s v="NA"/>
  </r>
  <r>
    <x v="3954"/>
    <s v="100 BIRR BACK"/>
    <n v="40039201"/>
    <s v="ORLOF 4"/>
    <s v="firdaus"/>
    <x v="0"/>
    <n v="2001"/>
    <n v="6000"/>
    <n v="6000"/>
    <m/>
    <m/>
    <e v="#VALUE!"/>
    <n v="0"/>
    <n v="292"/>
    <e v="#VALUE!"/>
    <s v="YES"/>
    <m/>
    <e v="#VALUE!"/>
    <e v="#VALUE!"/>
    <n v="3964"/>
    <x v="0"/>
    <s v="NA"/>
  </r>
  <r>
    <x v="3955"/>
    <s v="100 BIRR BACK"/>
    <n v="40039201"/>
    <s v="ORLOF 4"/>
    <s v="firdaus"/>
    <x v="0"/>
    <n v="2002"/>
    <n v="6000"/>
    <n v="6000"/>
    <n v="0"/>
    <m/>
    <e v="#VALUE!"/>
    <n v="0"/>
    <n v="115"/>
    <e v="#VALUE!"/>
    <s v="YES"/>
    <m/>
    <e v="#VALUE!"/>
    <e v="#VALUE!"/>
    <n v="3965"/>
    <x v="0"/>
    <s v="NA"/>
  </r>
  <r>
    <x v="3956"/>
    <s v="100 BIRR BACK"/>
    <n v="40039201"/>
    <s v="ORLOF 4"/>
    <s v="firdaus"/>
    <x v="0"/>
    <n v="2003"/>
    <n v="5995"/>
    <n v="5995"/>
    <n v="5"/>
    <m/>
    <e v="#VALUE!"/>
    <n v="0"/>
    <n v="141"/>
    <e v="#VALUE!"/>
    <s v="YES"/>
    <m/>
    <e v="#VALUE!"/>
    <e v="#VALUE!"/>
    <n v="3966"/>
    <x v="0"/>
    <s v="NA"/>
  </r>
  <r>
    <x v="3957"/>
    <s v="100 BIRR BACK"/>
    <n v="40039201"/>
    <s v="ORLOF 4"/>
    <s v="firdaus"/>
    <x v="0"/>
    <n v="2004"/>
    <n v="5996"/>
    <n v="5996"/>
    <n v="4"/>
    <m/>
    <e v="#VALUE!"/>
    <n v="0"/>
    <n v="168"/>
    <e v="#VALUE!"/>
    <s v="YES"/>
    <m/>
    <e v="#VALUE!"/>
    <e v="#VALUE!"/>
    <n v="3967"/>
    <x v="0"/>
    <s v="NA"/>
  </r>
  <r>
    <x v="3958"/>
    <s v="100 BIRR BACK"/>
    <n v="40039201"/>
    <s v="ORLOF 4"/>
    <s v="firdaus"/>
    <x v="0"/>
    <n v="2005"/>
    <n v="5995"/>
    <n v="5995"/>
    <n v="5"/>
    <m/>
    <e v="#VALUE!"/>
    <n v="0"/>
    <n v="130"/>
    <e v="#VALUE!"/>
    <s v="YES"/>
    <m/>
    <e v="#VALUE!"/>
    <e v="#VALUE!"/>
    <n v="3968"/>
    <x v="0"/>
    <s v="NA"/>
  </r>
  <r>
    <x v="3959"/>
    <s v="100 BIRR BACK"/>
    <n v="40039201"/>
    <s v="ORLOF 4"/>
    <s v="firdaus"/>
    <x v="0"/>
    <n v="2006"/>
    <n v="5998"/>
    <n v="5998"/>
    <n v="2"/>
    <m/>
    <e v="#VALUE!"/>
    <n v="0"/>
    <n v="160"/>
    <e v="#VALUE!"/>
    <s v="YES"/>
    <m/>
    <e v="#VALUE!"/>
    <e v="#VALUE!"/>
    <n v="3969"/>
    <x v="0"/>
    <s v="NA"/>
  </r>
  <r>
    <x v="3960"/>
    <s v="100 BIRR BACK"/>
    <n v="40039201"/>
    <s v="ORLOF 4"/>
    <s v="firdaus"/>
    <x v="0"/>
    <n v="2007"/>
    <n v="5997"/>
    <n v="5997"/>
    <n v="3"/>
    <m/>
    <e v="#VALUE!"/>
    <n v="0"/>
    <n v="190"/>
    <e v="#VALUE!"/>
    <s v="YES"/>
    <m/>
    <e v="#VALUE!"/>
    <e v="#VALUE!"/>
    <n v="3970"/>
    <x v="0"/>
    <s v="NA"/>
  </r>
  <r>
    <x v="3961"/>
    <s v="100 BIRR BACK"/>
    <n v="40039201"/>
    <s v="ORLOF 4"/>
    <s v="firdaus"/>
    <x v="0"/>
    <n v="2008"/>
    <n v="6000"/>
    <n v="6000"/>
    <n v="0"/>
    <m/>
    <e v="#VALUE!"/>
    <n v="0"/>
    <n v="123"/>
    <e v="#VALUE!"/>
    <s v="YES"/>
    <m/>
    <e v="#VALUE!"/>
    <e v="#VALUE!"/>
    <n v="3971"/>
    <x v="0"/>
    <s v="NA"/>
  </r>
  <r>
    <x v="3962"/>
    <s v="100 BIRR BACK"/>
    <n v="40039201"/>
    <s v="ORLOF 4"/>
    <s v="firdaus"/>
    <x v="0"/>
    <n v="2009"/>
    <n v="6000"/>
    <n v="6000"/>
    <n v="0"/>
    <m/>
    <e v="#VALUE!"/>
    <n v="0"/>
    <n v="171"/>
    <e v="#VALUE!"/>
    <s v="YES"/>
    <m/>
    <e v="#VALUE!"/>
    <e v="#VALUE!"/>
    <n v="3972"/>
    <x v="0"/>
    <s v="NA"/>
  </r>
  <r>
    <x v="3963"/>
    <s v="100 BIRR BACK"/>
    <n v="40039201"/>
    <s v="ORLOF 4"/>
    <s v="firdaus"/>
    <x v="0"/>
    <n v="2010"/>
    <n v="6000"/>
    <n v="6000"/>
    <n v="0"/>
    <m/>
    <e v="#VALUE!"/>
    <n v="0"/>
    <n v="-140"/>
    <e v="#VALUE!"/>
    <s v="YES"/>
    <m/>
    <e v="#VALUE!"/>
    <e v="#VALUE!"/>
    <n v="3973"/>
    <x v="0"/>
    <s v="NA"/>
  </r>
  <r>
    <x v="3964"/>
    <s v="100 BIRR BACK"/>
    <n v="40039201"/>
    <s v="ORLOF 4"/>
    <s v="firdaus"/>
    <x v="0"/>
    <n v="2011"/>
    <n v="5998"/>
    <n v="5998"/>
    <n v="2"/>
    <m/>
    <e v="#VALUE!"/>
    <n v="0"/>
    <n v="196"/>
    <e v="#VALUE!"/>
    <s v="YES"/>
    <m/>
    <e v="#VALUE!"/>
    <e v="#VALUE!"/>
    <n v="3974"/>
    <x v="0"/>
    <s v="NA"/>
  </r>
  <r>
    <x v="3965"/>
    <s v="100 BIRR BACK"/>
    <n v="40039201"/>
    <s v="ORLOF 4"/>
    <s v="firdaus"/>
    <x v="0"/>
    <n v="2012"/>
    <n v="5999"/>
    <n v="5999"/>
    <n v="1"/>
    <m/>
    <e v="#VALUE!"/>
    <n v="0"/>
    <n v="184"/>
    <e v="#VALUE!"/>
    <s v="YES"/>
    <m/>
    <e v="#VALUE!"/>
    <e v="#VALUE!"/>
    <n v="3975"/>
    <x v="0"/>
    <s v="NA"/>
  </r>
  <r>
    <x v="3966"/>
    <s v="100 BIRR BACK"/>
    <n v="40039201"/>
    <s v="ORLOF 4"/>
    <s v="firdaus"/>
    <x v="0"/>
    <n v="2013"/>
    <n v="6000"/>
    <n v="6000"/>
    <n v="0"/>
    <m/>
    <e v="#VALUE!"/>
    <n v="0"/>
    <n v="286"/>
    <e v="#VALUE!"/>
    <s v="YES"/>
    <m/>
    <e v="#VALUE!"/>
    <e v="#VALUE!"/>
    <n v="3976"/>
    <x v="0"/>
    <s v="NA"/>
  </r>
  <r>
    <x v="3967"/>
    <s v="100 BIRR BACK"/>
    <n v="40039201"/>
    <s v="ORLOF 4"/>
    <s v="Shamil"/>
    <x v="1"/>
    <n v="2014"/>
    <n v="5997"/>
    <n v="5997"/>
    <n v="3"/>
    <m/>
    <e v="#VALUE!"/>
    <n v="0"/>
    <n v="187"/>
    <e v="#VALUE!"/>
    <s v="YES"/>
    <m/>
    <e v="#VALUE!"/>
    <e v="#VALUE!"/>
    <n v="3977"/>
    <x v="0"/>
    <s v="NA"/>
  </r>
  <r>
    <x v="3968"/>
    <s v="100 BIRR BACK"/>
    <n v="40039201"/>
    <s v="ORLOF 4"/>
    <s v="Shamil"/>
    <x v="1"/>
    <n v="2015"/>
    <n v="5999"/>
    <n v="5999"/>
    <n v="1"/>
    <m/>
    <e v="#VALUE!"/>
    <n v="0"/>
    <n v="103"/>
    <e v="#VALUE!"/>
    <s v="YES"/>
    <m/>
    <e v="#VALUE!"/>
    <e v="#VALUE!"/>
    <n v="3978"/>
    <x v="0"/>
    <s v="NA"/>
  </r>
  <r>
    <x v="3969"/>
    <s v="100 BIRR BACK"/>
    <n v="40039201"/>
    <s v="ORLOF 4"/>
    <s v="Shamil"/>
    <x v="1"/>
    <n v="2016"/>
    <n v="5998"/>
    <n v="5998"/>
    <n v="2"/>
    <m/>
    <e v="#VALUE!"/>
    <n v="0"/>
    <n v="70"/>
    <e v="#VALUE!"/>
    <s v="YES"/>
    <m/>
    <e v="#VALUE!"/>
    <e v="#VALUE!"/>
    <n v="3979"/>
    <x v="0"/>
    <s v="NA"/>
  </r>
  <r>
    <x v="3970"/>
    <s v="100 BIRR BACK"/>
    <n v="40039201"/>
    <s v="ORLOF 4"/>
    <s v="Shamil"/>
    <x v="1"/>
    <n v="2017"/>
    <n v="5999"/>
    <n v="5999"/>
    <n v="1"/>
    <m/>
    <e v="#VALUE!"/>
    <n v="0"/>
    <n v="90"/>
    <e v="#VALUE!"/>
    <s v="YES"/>
    <m/>
    <e v="#VALUE!"/>
    <e v="#VALUE!"/>
    <n v="3980"/>
    <x v="0"/>
    <s v="NA"/>
  </r>
  <r>
    <x v="3971"/>
    <s v="100 BIRR BACK"/>
    <n v="40039201"/>
    <s v="ORLOF 4"/>
    <s v="Shamil"/>
    <x v="1"/>
    <n v="2018"/>
    <n v="5997"/>
    <n v="5997"/>
    <n v="3"/>
    <m/>
    <e v="#VALUE!"/>
    <n v="0"/>
    <n v="110"/>
    <e v="#VALUE!"/>
    <s v="YES"/>
    <m/>
    <e v="#VALUE!"/>
    <e v="#VALUE!"/>
    <n v="3981"/>
    <x v="0"/>
    <s v="NA"/>
  </r>
  <r>
    <x v="3972"/>
    <s v="100 BIRR BACK"/>
    <n v="40039201"/>
    <s v="ORLOF 4"/>
    <s v="Shamil"/>
    <x v="1"/>
    <n v="2019"/>
    <n v="5998"/>
    <n v="5998"/>
    <n v="2"/>
    <m/>
    <e v="#VALUE!"/>
    <n v="0"/>
    <n v="80"/>
    <e v="#VALUE!"/>
    <s v="YES"/>
    <m/>
    <e v="#VALUE!"/>
    <e v="#VALUE!"/>
    <n v="3982"/>
    <x v="0"/>
    <s v="NA"/>
  </r>
  <r>
    <x v="3973"/>
    <s v="100 BIRR BACK"/>
    <n v="40039201"/>
    <s v="ORLOF 4"/>
    <s v="Shamil"/>
    <x v="1"/>
    <n v="2020"/>
    <n v="5996"/>
    <n v="5996"/>
    <n v="4"/>
    <m/>
    <e v="#VALUE!"/>
    <n v="0"/>
    <n v="70"/>
    <e v="#VALUE!"/>
    <s v="YES"/>
    <m/>
    <e v="#VALUE!"/>
    <e v="#VALUE!"/>
    <n v="3983"/>
    <x v="0"/>
    <s v="NA"/>
  </r>
  <r>
    <x v="3974"/>
    <s v="100 BIRR BACK"/>
    <n v="40039201"/>
    <s v="ORLOF 4"/>
    <s v="Shamil"/>
    <x v="1"/>
    <n v="2021"/>
    <n v="5999"/>
    <n v="5999"/>
    <n v="1"/>
    <m/>
    <e v="#VALUE!"/>
    <n v="0"/>
    <n v="80"/>
    <e v="#VALUE!"/>
    <s v="YES"/>
    <m/>
    <e v="#VALUE!"/>
    <e v="#VALUE!"/>
    <n v="3984"/>
    <x v="0"/>
    <s v="NA"/>
  </r>
  <r>
    <x v="3975"/>
    <s v="100 BIRR BACK"/>
    <n v="40039201"/>
    <s v="ORLOF 4"/>
    <s v="Shamil"/>
    <x v="1"/>
    <n v="2022"/>
    <n v="6000"/>
    <n v="6000"/>
    <n v="0"/>
    <m/>
    <e v="#VALUE!"/>
    <n v="0"/>
    <n v="80"/>
    <e v="#VALUE!"/>
    <s v="YES"/>
    <m/>
    <e v="#VALUE!"/>
    <e v="#VALUE!"/>
    <n v="3985"/>
    <x v="0"/>
    <s v="NA"/>
  </r>
  <r>
    <x v="3976"/>
    <s v="100 BIRR BACK"/>
    <n v="40039201"/>
    <s v="ORLOF 4"/>
    <s v="Shamil"/>
    <x v="1"/>
    <n v="2023"/>
    <n v="6000"/>
    <n v="6000"/>
    <n v="0"/>
    <m/>
    <e v="#VALUE!"/>
    <n v="0"/>
    <n v="70"/>
    <e v="#VALUE!"/>
    <s v="YES"/>
    <m/>
    <e v="#VALUE!"/>
    <e v="#VALUE!"/>
    <n v="3986"/>
    <x v="0"/>
    <s v="NA"/>
  </r>
  <r>
    <x v="3977"/>
    <s v="100 BIRR BACK"/>
    <n v="40039201"/>
    <s v="ORLOF 4"/>
    <s v="Shamil"/>
    <x v="1"/>
    <n v="2024"/>
    <n v="6000"/>
    <n v="6000"/>
    <n v="0"/>
    <m/>
    <e v="#VALUE!"/>
    <n v="0"/>
    <n v="90"/>
    <e v="#VALUE!"/>
    <s v="YES"/>
    <m/>
    <e v="#VALUE!"/>
    <e v="#VALUE!"/>
    <n v="3987"/>
    <x v="0"/>
    <s v="NA"/>
  </r>
  <r>
    <x v="3978"/>
    <s v="100 BIRR BACK"/>
    <n v="40039201"/>
    <s v="ORLOF 4"/>
    <s v="Shamil"/>
    <x v="1"/>
    <n v="2025"/>
    <n v="6000"/>
    <n v="6000"/>
    <n v="0"/>
    <m/>
    <e v="#VALUE!"/>
    <n v="0"/>
    <n v="160"/>
    <e v="#VALUE!"/>
    <s v="YES"/>
    <m/>
    <e v="#VALUE!"/>
    <e v="#VALUE!"/>
    <n v="3988"/>
    <x v="0"/>
    <s v="NA"/>
  </r>
  <r>
    <x v="3979"/>
    <s v="100 BIRR BACK"/>
    <n v="40039201"/>
    <s v="ORLOF 4"/>
    <s v="Shamil"/>
    <x v="1"/>
    <n v="2026"/>
    <n v="5992"/>
    <n v="5992"/>
    <n v="8"/>
    <m/>
    <e v="#VALUE!"/>
    <n v="0"/>
    <n v="70"/>
    <e v="#VALUE!"/>
    <s v="YES"/>
    <m/>
    <e v="#VALUE!"/>
    <e v="#VALUE!"/>
    <n v="3989"/>
    <x v="0"/>
    <s v="NA"/>
  </r>
  <r>
    <x v="3980"/>
    <s v="100 BIRR BACK"/>
    <n v="40039201"/>
    <s v="ORLOF 4"/>
    <s v="Saifullah"/>
    <x v="0"/>
    <n v="2027"/>
    <n v="5998"/>
    <n v="5998"/>
    <n v="2"/>
    <m/>
    <e v="#VALUE!"/>
    <n v="0"/>
    <n v="133"/>
    <e v="#VALUE!"/>
    <s v="YES"/>
    <m/>
    <e v="#VALUE!"/>
    <e v="#VALUE!"/>
    <n v="3990"/>
    <x v="0"/>
    <s v="NA"/>
  </r>
  <r>
    <x v="3981"/>
    <s v="100 BIRR BACK"/>
    <n v="40039201"/>
    <s v="ORLOF 4"/>
    <s v="Saifullah"/>
    <x v="0"/>
    <n v="2028"/>
    <n v="5996"/>
    <n v="5996"/>
    <n v="4"/>
    <m/>
    <e v="#VALUE!"/>
    <n v="0"/>
    <n v="96"/>
    <e v="#VALUE!"/>
    <s v="YES"/>
    <m/>
    <e v="#VALUE!"/>
    <e v="#VALUE!"/>
    <n v="3991"/>
    <x v="0"/>
    <s v="NA"/>
  </r>
  <r>
    <x v="3982"/>
    <s v="100 BIRR BACK"/>
    <n v="40039201"/>
    <s v="ORLOF 4"/>
    <s v="Saifullah"/>
    <x v="0"/>
    <n v="2029"/>
    <n v="5999"/>
    <n v="5999"/>
    <n v="1"/>
    <m/>
    <e v="#VALUE!"/>
    <n v="0"/>
    <n v="81"/>
    <e v="#VALUE!"/>
    <s v="YES"/>
    <m/>
    <e v="#VALUE!"/>
    <e v="#VALUE!"/>
    <n v="3992"/>
    <x v="0"/>
    <s v="NA"/>
  </r>
  <r>
    <x v="3983"/>
    <s v="100 BIRR BACK"/>
    <n v="40039201"/>
    <s v="ORLOF 4"/>
    <s v="Saifullah"/>
    <x v="0"/>
    <n v="2030"/>
    <n v="6000"/>
    <n v="6000"/>
    <n v="0"/>
    <m/>
    <e v="#VALUE!"/>
    <n v="0"/>
    <n v="95"/>
    <e v="#VALUE!"/>
    <s v="YES"/>
    <m/>
    <e v="#VALUE!"/>
    <e v="#VALUE!"/>
    <n v="3993"/>
    <x v="0"/>
    <s v="NA"/>
  </r>
  <r>
    <x v="3984"/>
    <s v="100 BIRR BACK"/>
    <n v="40039201"/>
    <s v="ORLOF 4"/>
    <s v="Saifullah"/>
    <x v="0"/>
    <n v="2031"/>
    <n v="6000"/>
    <n v="6000"/>
    <n v="0"/>
    <m/>
    <e v="#VALUE!"/>
    <n v="0"/>
    <n v="103"/>
    <e v="#VALUE!"/>
    <s v="YES"/>
    <m/>
    <e v="#VALUE!"/>
    <e v="#VALUE!"/>
    <n v="3994"/>
    <x v="0"/>
    <s v="NA"/>
  </r>
  <r>
    <x v="3985"/>
    <s v="100 BIRR BACK"/>
    <n v="40039201"/>
    <s v="ORLOF 4"/>
    <s v="Saifullah"/>
    <x v="0"/>
    <n v="2032"/>
    <n v="6000"/>
    <n v="6000"/>
    <n v="0"/>
    <m/>
    <e v="#VALUE!"/>
    <n v="0"/>
    <n v="111"/>
    <e v="#VALUE!"/>
    <s v="YES"/>
    <m/>
    <e v="#VALUE!"/>
    <e v="#VALUE!"/>
    <n v="3995"/>
    <x v="0"/>
    <s v="NA"/>
  </r>
  <r>
    <x v="3986"/>
    <s v="100 BIRR BACK"/>
    <n v="40039201"/>
    <s v="ORLOF 4"/>
    <s v="Saifullah"/>
    <x v="0"/>
    <n v="2033"/>
    <n v="5992"/>
    <n v="5992"/>
    <n v="8"/>
    <m/>
    <e v="#VALUE!"/>
    <n v="0"/>
    <n v="82"/>
    <e v="#VALUE!"/>
    <s v="YES"/>
    <m/>
    <e v="#VALUE!"/>
    <e v="#VALUE!"/>
    <n v="3996"/>
    <x v="0"/>
    <s v="NA"/>
  </r>
  <r>
    <x v="3987"/>
    <s v="100 BIRR BACK"/>
    <n v="40039201"/>
    <s v="ORLOF 4"/>
    <s v="Saifullah"/>
    <x v="0"/>
    <n v="2034"/>
    <n v="5997"/>
    <n v="5997"/>
    <n v="3"/>
    <m/>
    <e v="#VALUE!"/>
    <n v="0"/>
    <n v="110"/>
    <e v="#VALUE!"/>
    <s v="YES"/>
    <m/>
    <e v="#VALUE!"/>
    <e v="#VALUE!"/>
    <n v="3997"/>
    <x v="0"/>
    <s v="NA"/>
  </r>
  <r>
    <x v="3988"/>
    <s v="100 BIRR BACK"/>
    <n v="40039201"/>
    <s v="ORLOF 4"/>
    <s v="Saifullah"/>
    <x v="0"/>
    <n v="2035"/>
    <n v="5996"/>
    <n v="5996"/>
    <n v="4"/>
    <m/>
    <e v="#VALUE!"/>
    <n v="0"/>
    <n v="90"/>
    <e v="#VALUE!"/>
    <s v="YES"/>
    <m/>
    <e v="#VALUE!"/>
    <e v="#VALUE!"/>
    <n v="3998"/>
    <x v="0"/>
    <s v="NA"/>
  </r>
  <r>
    <x v="3989"/>
    <s v="100 BIRR BACK"/>
    <n v="40039201"/>
    <s v="ORLOF 4"/>
    <s v="Saifullah"/>
    <x v="0"/>
    <n v="2036"/>
    <n v="6000"/>
    <n v="6000"/>
    <n v="0"/>
    <m/>
    <e v="#VALUE!"/>
    <n v="0"/>
    <n v="93"/>
    <e v="#VALUE!"/>
    <s v="YES"/>
    <m/>
    <e v="#VALUE!"/>
    <e v="#VALUE!"/>
    <n v="3999"/>
    <x v="0"/>
    <s v="NA"/>
  </r>
  <r>
    <x v="3990"/>
    <s v="100 BIRR BACK"/>
    <n v="40039201"/>
    <s v="ORLOF 4"/>
    <s v="Saifullah"/>
    <x v="0"/>
    <n v="2037"/>
    <n v="6000"/>
    <n v="6000"/>
    <n v="0"/>
    <m/>
    <e v="#VALUE!"/>
    <n v="0"/>
    <n v="88"/>
    <e v="#VALUE!"/>
    <s v="YES"/>
    <m/>
    <e v="#VALUE!"/>
    <e v="#VALUE!"/>
    <n v="4000"/>
    <x v="0"/>
    <s v="NA"/>
  </r>
  <r>
    <x v="3991"/>
    <s v="100 BIRR BACK"/>
    <n v="40039201"/>
    <s v="ORLOF 4"/>
    <s v="Saifullah"/>
    <x v="0"/>
    <n v="2038"/>
    <n v="5998"/>
    <n v="5998"/>
    <n v="2"/>
    <m/>
    <e v="#VALUE!"/>
    <n v="0"/>
    <n v="61"/>
    <e v="#VALUE!"/>
    <s v="YES"/>
    <m/>
    <e v="#VALUE!"/>
    <e v="#VALUE!"/>
    <n v="4001"/>
    <x v="0"/>
    <s v="NA"/>
  </r>
  <r>
    <x v="3992"/>
    <s v="100 BIRR BACK"/>
    <n v="40039201"/>
    <s v="ORLOF 4"/>
    <s v="Saifullah"/>
    <x v="0"/>
    <n v="2039"/>
    <n v="6000"/>
    <n v="6000"/>
    <n v="0"/>
    <m/>
    <e v="#VALUE!"/>
    <n v="0"/>
    <n v="107"/>
    <e v="#VALUE!"/>
    <s v="YES"/>
    <m/>
    <e v="#VALUE!"/>
    <e v="#VALUE!"/>
    <n v="4002"/>
    <x v="0"/>
    <s v="NA"/>
  </r>
  <r>
    <x v="3993"/>
    <s v="100 BIRR BACK"/>
    <n v="40039201"/>
    <s v="ORLOF 4"/>
    <s v="Saifullah"/>
    <x v="0"/>
    <n v="2040"/>
    <n v="6000"/>
    <n v="6000"/>
    <n v="0"/>
    <m/>
    <e v="#VALUE!"/>
    <n v="0"/>
    <n v="137"/>
    <e v="#VALUE!"/>
    <s v="YES"/>
    <m/>
    <e v="#VALUE!"/>
    <e v="#VALUE!"/>
    <n v="4003"/>
    <x v="0"/>
    <s v="NA"/>
  </r>
  <r>
    <x v="3994"/>
    <s v="100 BIRR BACK"/>
    <n v="40039201"/>
    <s v="ORLOF 4"/>
    <s v="Shamil"/>
    <x v="1"/>
    <n v="2041"/>
    <n v="5999"/>
    <n v="5999"/>
    <n v="1"/>
    <m/>
    <e v="#VALUE!"/>
    <n v="0"/>
    <n v="230"/>
    <e v="#VALUE!"/>
    <s v="YES"/>
    <m/>
    <e v="#VALUE!"/>
    <e v="#VALUE!"/>
    <n v="4004"/>
    <x v="0"/>
    <s v="NA"/>
  </r>
  <r>
    <x v="3995"/>
    <s v="100 BIRR BACK"/>
    <n v="40039201"/>
    <s v="ORLOF 4"/>
    <s v="Shamil"/>
    <x v="1"/>
    <n v="2042"/>
    <n v="5997"/>
    <n v="5997"/>
    <n v="3"/>
    <m/>
    <e v="#VALUE!"/>
    <n v="0"/>
    <n v="80"/>
    <e v="#VALUE!"/>
    <s v="YES"/>
    <m/>
    <e v="#VALUE!"/>
    <e v="#VALUE!"/>
    <n v="4005"/>
    <x v="0"/>
    <s v="NA"/>
  </r>
  <r>
    <x v="3996"/>
    <s v="100 BIRR BACK"/>
    <n v="40039201"/>
    <s v="ORLOF 4"/>
    <s v="Shamil"/>
    <x v="1"/>
    <n v="2043"/>
    <n v="6000"/>
    <n v="6000"/>
    <n v="0"/>
    <m/>
    <e v="#VALUE!"/>
    <n v="0"/>
    <n v="140"/>
    <e v="#VALUE!"/>
    <s v="YES"/>
    <m/>
    <e v="#VALUE!"/>
    <e v="#VALUE!"/>
    <n v="4006"/>
    <x v="0"/>
    <s v="NA"/>
  </r>
  <r>
    <x v="3997"/>
    <s v="100 BIRR BACK"/>
    <n v="40039201"/>
    <s v="ORLOF 4"/>
    <s v="Shamil"/>
    <x v="1"/>
    <n v="2044"/>
    <n v="5999"/>
    <n v="5999"/>
    <n v="1"/>
    <m/>
    <e v="#VALUE!"/>
    <n v="0"/>
    <n v="198"/>
    <e v="#VALUE!"/>
    <s v="YES"/>
    <m/>
    <e v="#VALUE!"/>
    <e v="#VALUE!"/>
    <n v="4007"/>
    <x v="0"/>
    <s v="NA"/>
  </r>
  <r>
    <x v="3998"/>
    <s v="100 BIRR BACK"/>
    <n v="40039201"/>
    <s v="ORLOF 4"/>
    <s v="Shamil"/>
    <x v="1"/>
    <n v="2045"/>
    <n v="5998"/>
    <n v="5998"/>
    <n v="2"/>
    <m/>
    <e v="#VALUE!"/>
    <n v="0"/>
    <n v="42"/>
    <e v="#VALUE!"/>
    <s v="YES"/>
    <m/>
    <e v="#VALUE!"/>
    <e v="#VALUE!"/>
    <n v="4008"/>
    <x v="0"/>
    <s v="NA"/>
  </r>
  <r>
    <x v="3999"/>
    <s v="100 BIRR BACK"/>
    <n v="40039201"/>
    <s v="ORLOF 4"/>
    <s v="Shamil"/>
    <x v="1"/>
    <n v="2046"/>
    <n v="5998"/>
    <n v="5998"/>
    <n v="2"/>
    <m/>
    <e v="#VALUE!"/>
    <n v="0"/>
    <n v="70"/>
    <e v="#VALUE!"/>
    <s v="YES"/>
    <m/>
    <e v="#VALUE!"/>
    <e v="#VALUE!"/>
    <n v="4009"/>
    <x v="0"/>
    <s v="NA"/>
  </r>
  <r>
    <x v="4000"/>
    <s v="100 BIRR BACK"/>
    <n v="40039201"/>
    <s v="ORLOF 4"/>
    <s v="Shamil"/>
    <x v="1"/>
    <n v="2047"/>
    <n v="5995"/>
    <n v="5995"/>
    <n v="5"/>
    <m/>
    <e v="#VALUE!"/>
    <n v="0"/>
    <n v="70"/>
    <e v="#VALUE!"/>
    <s v="YES"/>
    <m/>
    <e v="#VALUE!"/>
    <e v="#VALUE!"/>
    <n v="4010"/>
    <x v="0"/>
    <s v="NA"/>
  </r>
  <r>
    <x v="4001"/>
    <s v="100 BIRR BACK"/>
    <n v="40039201"/>
    <s v="ORLOF 4"/>
    <s v="Shamil"/>
    <x v="1"/>
    <n v="2048"/>
    <n v="5999"/>
    <n v="5999"/>
    <n v="1"/>
    <m/>
    <e v="#VALUE!"/>
    <n v="0"/>
    <n v="82"/>
    <e v="#VALUE!"/>
    <s v="YES"/>
    <m/>
    <e v="#VALUE!"/>
    <e v="#VALUE!"/>
    <n v="4011"/>
    <x v="0"/>
    <s v="NA"/>
  </r>
  <r>
    <x v="4002"/>
    <s v="100 BIRR BACK"/>
    <n v="40039201"/>
    <s v="ORLOF 4"/>
    <s v="Shamil"/>
    <x v="1"/>
    <n v="2049"/>
    <n v="5998"/>
    <n v="5998"/>
    <n v="2"/>
    <m/>
    <e v="#VALUE!"/>
    <n v="0"/>
    <n v="68"/>
    <e v="#VALUE!"/>
    <s v="YES"/>
    <m/>
    <e v="#VALUE!"/>
    <e v="#VALUE!"/>
    <n v="4012"/>
    <x v="0"/>
    <s v="NA"/>
  </r>
  <r>
    <x v="4003"/>
    <s v="100 BIRR BACK"/>
    <n v="40039201"/>
    <s v="ORLOF 4"/>
    <s v="Shamil"/>
    <x v="1"/>
    <n v="2050"/>
    <n v="6000"/>
    <n v="6000"/>
    <n v="0"/>
    <m/>
    <e v="#VALUE!"/>
    <n v="0"/>
    <n v="65"/>
    <e v="#VALUE!"/>
    <s v="YES"/>
    <m/>
    <e v="#VALUE!"/>
    <e v="#VALUE!"/>
    <n v="4013"/>
    <x v="0"/>
    <s v="NA"/>
  </r>
  <r>
    <x v="4004"/>
    <s v="100 BIRR BACK"/>
    <n v="40039201"/>
    <s v="ORLOF 4"/>
    <s v="Shamil"/>
    <x v="1"/>
    <n v="2102"/>
    <n v="6000"/>
    <n v="6000"/>
    <n v="0"/>
    <m/>
    <e v="#VALUE!"/>
    <n v="0"/>
    <n v="65"/>
    <e v="#VALUE!"/>
    <s v="YES"/>
    <m/>
    <e v="#VALUE!"/>
    <e v="#VALUE!"/>
    <n v="4014"/>
    <x v="0"/>
    <s v="NA"/>
  </r>
  <r>
    <x v="4005"/>
    <s v="100 BIRR BACK"/>
    <n v="40039201"/>
    <s v="ORLOF 4"/>
    <s v="Shamil"/>
    <x v="1"/>
    <n v="2103"/>
    <n v="6000"/>
    <n v="6000"/>
    <n v="0"/>
    <m/>
    <e v="#VALUE!"/>
    <n v="0"/>
    <n v="50"/>
    <e v="#VALUE!"/>
    <s v="YES"/>
    <m/>
    <e v="#VALUE!"/>
    <e v="#VALUE!"/>
    <n v="4015"/>
    <x v="0"/>
    <s v="NA"/>
  </r>
  <r>
    <x v="4006"/>
    <s v="100 BIRR BACK"/>
    <n v="40039201"/>
    <s v="ORLOF 4"/>
    <s v="Shamil"/>
    <x v="1"/>
    <n v="2104"/>
    <n v="6000"/>
    <n v="6000"/>
    <n v="0"/>
    <m/>
    <e v="#VALUE!"/>
    <n v="0"/>
    <n v="70"/>
    <e v="#VALUE!"/>
    <s v="YES"/>
    <m/>
    <e v="#VALUE!"/>
    <e v="#VALUE!"/>
    <n v="4016"/>
    <x v="0"/>
    <s v="NA"/>
  </r>
  <r>
    <x v="4007"/>
    <s v="100 BIRR BACK"/>
    <n v="40039201"/>
    <s v="ORLOF 4"/>
    <s v="Saifullah"/>
    <x v="0"/>
    <n v="2105"/>
    <n v="6000"/>
    <n v="6000"/>
    <n v="0"/>
    <m/>
    <e v="#VALUE!"/>
    <n v="0"/>
    <n v="72"/>
    <e v="#VALUE!"/>
    <s v="YES"/>
    <m/>
    <e v="#VALUE!"/>
    <e v="#VALUE!"/>
    <n v="4017"/>
    <x v="0"/>
    <s v="NA"/>
  </r>
  <r>
    <x v="4008"/>
    <s v="100 BIRR BACK"/>
    <n v="40039201"/>
    <s v="ORLOF 4"/>
    <s v="Saifullah"/>
    <x v="0"/>
    <n v="2106"/>
    <n v="6000"/>
    <n v="6000"/>
    <n v="0"/>
    <m/>
    <e v="#VALUE!"/>
    <n v="0"/>
    <n v="57"/>
    <e v="#VALUE!"/>
    <s v="YES"/>
    <m/>
    <e v="#VALUE!"/>
    <e v="#VALUE!"/>
    <n v="4018"/>
    <x v="0"/>
    <s v="NA"/>
  </r>
  <r>
    <x v="4009"/>
    <s v="100 BIRR BACK"/>
    <n v="40039201"/>
    <s v="ORLOF 4"/>
    <s v="Saifullah"/>
    <x v="0"/>
    <n v="2107"/>
    <n v="6000"/>
    <n v="6000"/>
    <n v="0"/>
    <m/>
    <e v="#VALUE!"/>
    <n v="0"/>
    <n v="65"/>
    <e v="#VALUE!"/>
    <s v="YES"/>
    <m/>
    <e v="#VALUE!"/>
    <e v="#VALUE!"/>
    <n v="4019"/>
    <x v="0"/>
    <s v="NA"/>
  </r>
  <r>
    <x v="4010"/>
    <s v="100 BIRR BACK"/>
    <n v="40039201"/>
    <s v="ORLOF 4"/>
    <s v="Saifullah"/>
    <x v="0"/>
    <n v="2108"/>
    <n v="5999"/>
    <n v="5999"/>
    <n v="1"/>
    <m/>
    <e v="#VALUE!"/>
    <n v="0"/>
    <n v="80"/>
    <e v="#VALUE!"/>
    <s v="YES"/>
    <m/>
    <e v="#VALUE!"/>
    <e v="#VALUE!"/>
    <n v="4020"/>
    <x v="0"/>
    <s v="NA"/>
  </r>
  <r>
    <x v="4011"/>
    <s v="100 BIRR BACK"/>
    <n v="40039201"/>
    <s v="ORLOF 4"/>
    <s v="Saifullah"/>
    <x v="0"/>
    <n v="2109"/>
    <n v="6000"/>
    <n v="6000"/>
    <n v="0"/>
    <m/>
    <e v="#VALUE!"/>
    <n v="0"/>
    <n v="81"/>
    <e v="#VALUE!"/>
    <s v="YES"/>
    <m/>
    <e v="#VALUE!"/>
    <e v="#VALUE!"/>
    <n v="4021"/>
    <x v="0"/>
    <s v="NA"/>
  </r>
  <r>
    <x v="4012"/>
    <s v="100 BIRR BACK"/>
    <n v="40039201"/>
    <s v="ORLOF 4"/>
    <s v="Saifullah"/>
    <x v="0"/>
    <n v="2110"/>
    <n v="5999"/>
    <n v="5999"/>
    <n v="1"/>
    <m/>
    <e v="#VALUE!"/>
    <n v="0"/>
    <n v="112"/>
    <e v="#VALUE!"/>
    <s v="YES"/>
    <m/>
    <e v="#VALUE!"/>
    <e v="#VALUE!"/>
    <n v="4022"/>
    <x v="0"/>
    <s v="NA"/>
  </r>
  <r>
    <x v="4013"/>
    <s v="100 BIRR BACK"/>
    <n v="40039201"/>
    <s v="ORLOF 4"/>
    <s v="Saifullah"/>
    <x v="0"/>
    <n v="2111"/>
    <n v="6000"/>
    <n v="6000"/>
    <n v="0"/>
    <m/>
    <e v="#VALUE!"/>
    <n v="0"/>
    <n v="67"/>
    <e v="#VALUE!"/>
    <s v="YES"/>
    <m/>
    <e v="#VALUE!"/>
    <e v="#VALUE!"/>
    <n v="4023"/>
    <x v="0"/>
    <s v="NA"/>
  </r>
  <r>
    <x v="4014"/>
    <s v="100 BIRR BACK"/>
    <n v="40039201"/>
    <s v="ORLOF 4"/>
    <s v="Saifullah"/>
    <x v="0"/>
    <n v="2112"/>
    <n v="6000"/>
    <n v="6000"/>
    <n v="0"/>
    <m/>
    <e v="#VALUE!"/>
    <n v="0"/>
    <n v="53"/>
    <e v="#VALUE!"/>
    <s v="YES"/>
    <m/>
    <e v="#VALUE!"/>
    <e v="#VALUE!"/>
    <n v="4024"/>
    <x v="0"/>
    <s v="NA"/>
  </r>
  <r>
    <x v="4015"/>
    <s v="100 BIRR BACK"/>
    <n v="40039201"/>
    <s v="ORLOF 4"/>
    <s v="Saifullah"/>
    <x v="0"/>
    <n v="2113"/>
    <n v="6000"/>
    <n v="6000"/>
    <n v="0"/>
    <m/>
    <e v="#VALUE!"/>
    <n v="0"/>
    <n v="40"/>
    <e v="#VALUE!"/>
    <s v="YES"/>
    <m/>
    <e v="#VALUE!"/>
    <e v="#VALUE!"/>
    <n v="4025"/>
    <x v="0"/>
    <s v="NA"/>
  </r>
  <r>
    <x v="4016"/>
    <s v="100 BIRR BACK"/>
    <n v="40039201"/>
    <s v="ORLOF 4"/>
    <s v="Saifullah"/>
    <x v="0"/>
    <n v="2114"/>
    <n v="5996"/>
    <n v="5996"/>
    <n v="4"/>
    <m/>
    <e v="#VALUE!"/>
    <n v="0"/>
    <n v="64"/>
    <e v="#VALUE!"/>
    <s v="YES"/>
    <m/>
    <e v="#VALUE!"/>
    <e v="#VALUE!"/>
    <n v="4026"/>
    <x v="0"/>
    <s v="NA"/>
  </r>
  <r>
    <x v="4017"/>
    <s v="100 BIRR BACK"/>
    <n v="40039201"/>
    <s v="ORLOF 4"/>
    <s v="Saifullah"/>
    <x v="0"/>
    <n v="2115"/>
    <n v="5999"/>
    <n v="5999"/>
    <n v="1"/>
    <m/>
    <e v="#VALUE!"/>
    <n v="0"/>
    <n v="67"/>
    <e v="#VALUE!"/>
    <s v="YES"/>
    <m/>
    <e v="#VALUE!"/>
    <e v="#VALUE!"/>
    <n v="4027"/>
    <x v="0"/>
    <s v="NA"/>
  </r>
  <r>
    <x v="4018"/>
    <s v="100 BIRR BACK"/>
    <n v="40039201"/>
    <s v="ORLOF 4"/>
    <s v="Saifullah"/>
    <x v="0"/>
    <n v="2125"/>
    <n v="5957"/>
    <n v="5957"/>
    <n v="43"/>
    <m/>
    <e v="#VALUE!"/>
    <n v="0"/>
    <n v="88"/>
    <e v="#VALUE!"/>
    <s v="YES"/>
    <m/>
    <e v="#VALUE!"/>
    <e v="#VALUE!"/>
    <n v="4028"/>
    <x v="0"/>
    <s v="NA"/>
  </r>
  <r>
    <x v="4019"/>
    <s v="100 BIRR BACK"/>
    <n v="40039201"/>
    <s v="ORLOF 4"/>
    <s v="Saifullah"/>
    <x v="0"/>
    <n v="2126"/>
    <n v="6000"/>
    <n v="6000"/>
    <n v="0"/>
    <m/>
    <e v="#VALUE!"/>
    <n v="0"/>
    <n v="104"/>
    <e v="#VALUE!"/>
    <s v="YES"/>
    <m/>
    <e v="#VALUE!"/>
    <e v="#VALUE!"/>
    <n v="4029"/>
    <x v="0"/>
    <s v="NA"/>
  </r>
  <r>
    <x v="4020"/>
    <s v="100 BIRR BACK"/>
    <n v="40039201"/>
    <s v="ORLOF 4"/>
    <s v="Shamil"/>
    <x v="1"/>
    <n v="2116"/>
    <n v="5999"/>
    <n v="5999"/>
    <n v="1"/>
    <m/>
    <e v="#VALUE!"/>
    <n v="0"/>
    <n v="65"/>
    <e v="#VALUE!"/>
    <s v="YES"/>
    <m/>
    <e v="#VALUE!"/>
    <e v="#VALUE!"/>
    <n v="4030"/>
    <x v="0"/>
    <s v="NA"/>
  </r>
  <r>
    <x v="4021"/>
    <s v="100 BIRR BACK"/>
    <n v="40039201"/>
    <s v="ORLOF 4"/>
    <s v="Shamil"/>
    <x v="1"/>
    <n v="2117"/>
    <n v="6000"/>
    <n v="6000"/>
    <n v="0"/>
    <m/>
    <e v="#VALUE!"/>
    <n v="0"/>
    <n v="75"/>
    <e v="#VALUE!"/>
    <s v="YES"/>
    <m/>
    <e v="#VALUE!"/>
    <e v="#VALUE!"/>
    <n v="4031"/>
    <x v="0"/>
    <s v="NA"/>
  </r>
  <r>
    <x v="4022"/>
    <s v="100 BIRR BACK"/>
    <n v="40039201"/>
    <s v="ORLOF 4"/>
    <s v="Shamil"/>
    <x v="1"/>
    <n v="2118"/>
    <n v="6000"/>
    <n v="6000"/>
    <n v="0"/>
    <m/>
    <e v="#VALUE!"/>
    <n v="0"/>
    <n v="80"/>
    <e v="#VALUE!"/>
    <s v="YES"/>
    <m/>
    <e v="#VALUE!"/>
    <e v="#VALUE!"/>
    <n v="4032"/>
    <x v="0"/>
    <s v="NA"/>
  </r>
  <r>
    <x v="4023"/>
    <s v="100 BIRR BACK"/>
    <n v="40039201"/>
    <s v="ORLOF 4"/>
    <s v="Shamil"/>
    <x v="1"/>
    <n v="2119"/>
    <n v="6000"/>
    <n v="6000"/>
    <n v="0"/>
    <m/>
    <e v="#VALUE!"/>
    <n v="0"/>
    <n v="90"/>
    <e v="#VALUE!"/>
    <s v="YES"/>
    <m/>
    <e v="#VALUE!"/>
    <e v="#VALUE!"/>
    <n v="4033"/>
    <x v="0"/>
    <s v="NA"/>
  </r>
  <r>
    <x v="4024"/>
    <s v="100 BIRR BACK"/>
    <n v="40039201"/>
    <s v="ORLOF 4"/>
    <s v="Shamil"/>
    <x v="1"/>
    <n v="2120"/>
    <n v="6000"/>
    <n v="6000"/>
    <n v="0"/>
    <m/>
    <e v="#VALUE!"/>
    <n v="0"/>
    <n v="110"/>
    <e v="#VALUE!"/>
    <s v="YES"/>
    <m/>
    <e v="#VALUE!"/>
    <e v="#VALUE!"/>
    <n v="4034"/>
    <x v="0"/>
    <s v="NA"/>
  </r>
  <r>
    <x v="4025"/>
    <s v="100 BIRR BACK"/>
    <n v="40039201"/>
    <s v="ORLOF 4"/>
    <s v="Shamil"/>
    <x v="1"/>
    <n v="2121"/>
    <n v="5999"/>
    <n v="5999"/>
    <n v="1"/>
    <m/>
    <e v="#VALUE!"/>
    <n v="0"/>
    <n v="120"/>
    <e v="#VALUE!"/>
    <s v="YES"/>
    <m/>
    <e v="#VALUE!"/>
    <e v="#VALUE!"/>
    <n v="4035"/>
    <x v="0"/>
    <s v="NA"/>
  </r>
  <r>
    <x v="4026"/>
    <s v="100 BIRR BACK"/>
    <n v="40039201"/>
    <s v="ORLOF 4"/>
    <s v="Shamil"/>
    <x v="1"/>
    <n v="2122"/>
    <n v="6000"/>
    <n v="6000"/>
    <n v="0"/>
    <m/>
    <e v="#VALUE!"/>
    <n v="0"/>
    <n v="70"/>
    <e v="#VALUE!"/>
    <s v="YES"/>
    <m/>
    <e v="#VALUE!"/>
    <e v="#VALUE!"/>
    <n v="4036"/>
    <x v="0"/>
    <s v="NA"/>
  </r>
  <r>
    <x v="4027"/>
    <s v="100 BIRR BACK"/>
    <n v="40039201"/>
    <s v="ORLOF 4"/>
    <s v="Shamil"/>
    <x v="1"/>
    <n v="2123"/>
    <n v="6000"/>
    <n v="6000"/>
    <n v="0"/>
    <m/>
    <e v="#VALUE!"/>
    <n v="0"/>
    <n v="70"/>
    <e v="#VALUE!"/>
    <s v="YES"/>
    <m/>
    <e v="#VALUE!"/>
    <e v="#VALUE!"/>
    <n v="4037"/>
    <x v="0"/>
    <s v="NA"/>
  </r>
  <r>
    <x v="4028"/>
    <s v="100 BIRR BACK"/>
    <n v="40039201"/>
    <s v="ORLOF 4"/>
    <s v="Shamil"/>
    <x v="1"/>
    <n v="0"/>
    <n v="0"/>
    <n v="0"/>
    <n v="0"/>
    <m/>
    <e v="#VALUE!"/>
    <n v="0"/>
    <n v="0"/>
    <e v="#VALUE!"/>
    <n v="0"/>
    <m/>
    <e v="#VALUE!"/>
    <e v="#VALUE!"/>
    <n v="4038"/>
    <x v="0"/>
    <s v="NA"/>
  </r>
  <r>
    <x v="4029"/>
    <s v="100 BIRR BACK"/>
    <n v="40039201"/>
    <s v="ORLOF 4"/>
    <s v="Shamil"/>
    <x v="1"/>
    <n v="2124"/>
    <n v="6000"/>
    <n v="6000"/>
    <n v="0"/>
    <m/>
    <e v="#VALUE!"/>
    <n v="0"/>
    <n v="160"/>
    <e v="#VALUE!"/>
    <s v="YES"/>
    <m/>
    <e v="#VALUE!"/>
    <e v="#VALUE!"/>
    <n v="4039"/>
    <x v="0"/>
    <s v="NA"/>
  </r>
  <r>
    <x v="4030"/>
    <s v="100 BIRR BACK"/>
    <n v="40039201"/>
    <s v="ORLOF 4"/>
    <s v="Shamil"/>
    <x v="1"/>
    <n v="2127"/>
    <n v="5997"/>
    <n v="5997"/>
    <n v="3"/>
    <m/>
    <e v="#VALUE!"/>
    <n v="0"/>
    <n v="140"/>
    <e v="#VALUE!"/>
    <s v="YES"/>
    <m/>
    <e v="#VALUE!"/>
    <e v="#VALUE!"/>
    <n v="4040"/>
    <x v="0"/>
    <s v="NA"/>
  </r>
  <r>
    <x v="4031"/>
    <s v="100 BIRR BACK"/>
    <n v="40039201"/>
    <s v="ORLOF 4"/>
    <s v="Shamil"/>
    <x v="1"/>
    <n v="2128"/>
    <n v="6000"/>
    <n v="6000"/>
    <n v="0"/>
    <m/>
    <e v="#VALUE!"/>
    <n v="0"/>
    <n v="96"/>
    <e v="#VALUE!"/>
    <s v="YES"/>
    <m/>
    <e v="#VALUE!"/>
    <e v="#VALUE!"/>
    <n v="4041"/>
    <x v="0"/>
    <s v="NA"/>
  </r>
  <r>
    <x v="4032"/>
    <s v="100 BIRR BACK"/>
    <n v="40039201"/>
    <s v="ORLOF 4"/>
    <s v="Shamil"/>
    <x v="1"/>
    <n v="2129"/>
    <n v="6000"/>
    <n v="6000"/>
    <n v="0"/>
    <m/>
    <e v="#VALUE!"/>
    <n v="0"/>
    <n v="114"/>
    <e v="#VALUE!"/>
    <s v="YES"/>
    <m/>
    <e v="#VALUE!"/>
    <e v="#VALUE!"/>
    <n v="4042"/>
    <x v="0"/>
    <s v="NA"/>
  </r>
  <r>
    <x v="4033"/>
    <s v="100 BIRR BACK"/>
    <n v="40039201"/>
    <s v="ORLOF 4"/>
    <s v="Shamil"/>
    <x v="1"/>
    <n v="2130"/>
    <n v="5997"/>
    <n v="5997"/>
    <n v="3"/>
    <m/>
    <e v="#VALUE!"/>
    <n v="0"/>
    <n v="140"/>
    <e v="#VALUE!"/>
    <s v="YES"/>
    <m/>
    <e v="#VALUE!"/>
    <e v="#VALUE!"/>
    <n v="4043"/>
    <x v="0"/>
    <s v="NA"/>
  </r>
  <r>
    <x v="4034"/>
    <s v="100 BIRR BACK"/>
    <n v="40039201"/>
    <s v="ORLOF 4"/>
    <s v="Shamil"/>
    <x v="1"/>
    <n v="2131"/>
    <n v="6000"/>
    <n v="6000"/>
    <n v="0"/>
    <m/>
    <e v="#VALUE!"/>
    <n v="0"/>
    <n v="200"/>
    <e v="#VALUE!"/>
    <s v="YES"/>
    <m/>
    <e v="#VALUE!"/>
    <e v="#VALUE!"/>
    <n v="4044"/>
    <x v="0"/>
    <s v="NA"/>
  </r>
  <r>
    <x v="4035"/>
    <s v="100 BIRR BACK"/>
    <n v="40039201"/>
    <s v="ORLOF 4"/>
    <s v="Shamil"/>
    <x v="1"/>
    <n v="2132"/>
    <n v="5996"/>
    <n v="5996"/>
    <n v="4"/>
    <m/>
    <e v="#VALUE!"/>
    <n v="0"/>
    <n v="188"/>
    <e v="#VALUE!"/>
    <s v="YES"/>
    <m/>
    <e v="#VALUE!"/>
    <e v="#VALUE!"/>
    <n v="4045"/>
    <x v="0"/>
    <s v="NA"/>
  </r>
  <r>
    <x v="4036"/>
    <s v="100 BIRR BACK"/>
    <n v="40039201"/>
    <s v="ORLOF 4"/>
    <s v="Chai C K"/>
    <x v="0"/>
    <n v="2133"/>
    <n v="6000"/>
    <n v="6000"/>
    <n v="0"/>
    <m/>
    <e v="#VALUE!"/>
    <n v="0"/>
    <n v="180"/>
    <e v="#VALUE!"/>
    <s v="YES"/>
    <m/>
    <e v="#VALUE!"/>
    <e v="#VALUE!"/>
    <n v="4046"/>
    <x v="0"/>
    <s v="NA"/>
  </r>
  <r>
    <x v="4037"/>
    <s v="100 BIRR BACK"/>
    <n v="40039201"/>
    <s v="ORLOF 4"/>
    <s v="Chai C K"/>
    <x v="0"/>
    <n v="2134"/>
    <n v="5998"/>
    <n v="5998"/>
    <n v="2"/>
    <m/>
    <e v="#VALUE!"/>
    <n v="0"/>
    <n v="176"/>
    <e v="#VALUE!"/>
    <s v="YES"/>
    <m/>
    <e v="#VALUE!"/>
    <e v="#VALUE!"/>
    <n v="4047"/>
    <x v="0"/>
    <s v="NA"/>
  </r>
  <r>
    <x v="4038"/>
    <s v="100 BIRR BACK"/>
    <n v="40039201"/>
    <s v="ORLOF 4"/>
    <s v="Chai C K"/>
    <x v="0"/>
    <n v="2135"/>
    <n v="5991"/>
    <n v="5991"/>
    <n v="9"/>
    <m/>
    <e v="#VALUE!"/>
    <n v="0"/>
    <n v="174"/>
    <e v="#VALUE!"/>
    <s v="YES"/>
    <m/>
    <e v="#VALUE!"/>
    <e v="#VALUE!"/>
    <n v="4048"/>
    <x v="0"/>
    <s v="NA"/>
  </r>
  <r>
    <x v="4039"/>
    <s v="100 BIRR BACK"/>
    <n v="40039201"/>
    <s v="ORLOF 4"/>
    <s v="Chai C K"/>
    <x v="0"/>
    <n v="2136"/>
    <n v="6000"/>
    <n v="6000"/>
    <n v="0"/>
    <m/>
    <e v="#VALUE!"/>
    <n v="0"/>
    <n v="215"/>
    <e v="#VALUE!"/>
    <s v="YES"/>
    <m/>
    <e v="#VALUE!"/>
    <e v="#VALUE!"/>
    <n v="4049"/>
    <x v="0"/>
    <s v="NA"/>
  </r>
  <r>
    <x v="4040"/>
    <s v="100 BIRR BACK"/>
    <n v="40039201"/>
    <s v="ORLOF 4"/>
    <s v="Chai C K"/>
    <x v="0"/>
    <n v="2137"/>
    <n v="6000"/>
    <n v="6000"/>
    <n v="0"/>
    <m/>
    <e v="#VALUE!"/>
    <n v="0"/>
    <n v="197"/>
    <e v="#VALUE!"/>
    <s v="YES"/>
    <m/>
    <e v="#VALUE!"/>
    <e v="#VALUE!"/>
    <n v="4050"/>
    <x v="0"/>
    <s v="NA"/>
  </r>
  <r>
    <x v="4041"/>
    <s v="100 BIRR BACK"/>
    <n v="40039201"/>
    <s v="ORLOF 4"/>
    <s v="Chai C K"/>
    <x v="0"/>
    <n v="2138"/>
    <n v="6000"/>
    <n v="6000"/>
    <n v="0"/>
    <m/>
    <e v="#VALUE!"/>
    <n v="0"/>
    <n v="123"/>
    <e v="#VALUE!"/>
    <s v="YES"/>
    <m/>
    <e v="#VALUE!"/>
    <e v="#VALUE!"/>
    <n v="4051"/>
    <x v="0"/>
    <s v="NA"/>
  </r>
  <r>
    <x v="4042"/>
    <s v="100 BIRR BACK"/>
    <n v="40039201"/>
    <s v="ORLOF 4"/>
    <s v="Chai C K"/>
    <x v="0"/>
    <n v="2139"/>
    <n v="5996"/>
    <n v="5996"/>
    <n v="1"/>
    <m/>
    <e v="#VALUE!"/>
    <n v="0"/>
    <n v="195"/>
    <e v="#VALUE!"/>
    <s v="NO"/>
    <m/>
    <e v="#VALUE!"/>
    <e v="#VALUE!"/>
    <n v="4052"/>
    <x v="0"/>
    <s v="NA"/>
  </r>
  <r>
    <x v="4043"/>
    <s v="100 BIRR BACK"/>
    <n v="40039201"/>
    <s v="ORLOF 4"/>
    <s v="Chai C K"/>
    <x v="0"/>
    <n v="2140"/>
    <n v="5997"/>
    <n v="5997"/>
    <n v="3"/>
    <m/>
    <e v="#VALUE!"/>
    <n v="0"/>
    <n v="220"/>
    <e v="#VALUE!"/>
    <s v="YES"/>
    <m/>
    <e v="#VALUE!"/>
    <e v="#VALUE!"/>
    <n v="4053"/>
    <x v="0"/>
    <s v="NA"/>
  </r>
  <r>
    <x v="4044"/>
    <s v="100 BIRR BACK"/>
    <n v="40039201"/>
    <s v="ORLOF 4"/>
    <s v="Chai C K"/>
    <x v="0"/>
    <n v="2141"/>
    <n v="5998"/>
    <n v="5998"/>
    <n v="2"/>
    <m/>
    <e v="#VALUE!"/>
    <n v="0"/>
    <n v="920"/>
    <e v="#VALUE!"/>
    <s v="YES"/>
    <m/>
    <e v="#VALUE!"/>
    <e v="#VALUE!"/>
    <n v="4054"/>
    <x v="0"/>
    <s v="NA"/>
  </r>
  <r>
    <x v="4045"/>
    <s v="100 BIRR BACK"/>
    <n v="40039201"/>
    <s v="ORLOF 4"/>
    <s v="Chai C K"/>
    <x v="0"/>
    <n v="2142"/>
    <n v="5999"/>
    <n v="5999"/>
    <n v="1"/>
    <m/>
    <e v="#VALUE!"/>
    <n v="0"/>
    <n v="210"/>
    <e v="#VALUE!"/>
    <s v="YES"/>
    <m/>
    <e v="#VALUE!"/>
    <e v="#VALUE!"/>
    <n v="4055"/>
    <x v="0"/>
    <s v="NA"/>
  </r>
  <r>
    <x v="4046"/>
    <s v="100 BIRR BACK"/>
    <n v="40039201"/>
    <s v="ORLOF 4"/>
    <s v="Chai C K"/>
    <x v="0"/>
    <n v="2143"/>
    <n v="6000"/>
    <n v="6000"/>
    <n v="0"/>
    <m/>
    <e v="#VALUE!"/>
    <n v="0"/>
    <n v="199"/>
    <e v="#VALUE!"/>
    <s v="YES"/>
    <m/>
    <e v="#VALUE!"/>
    <e v="#VALUE!"/>
    <n v="4056"/>
    <x v="0"/>
    <s v="NA"/>
  </r>
  <r>
    <x v="4047"/>
    <s v="100 BIRR BACK"/>
    <n v="40039201"/>
    <s v="ORLOF 4"/>
    <s v="Firdaus"/>
    <x v="1"/>
    <n v="2144"/>
    <n v="5997"/>
    <n v="5997"/>
    <n v="3"/>
    <n v="0"/>
    <e v="#VALUE!"/>
    <n v="0"/>
    <n v="362"/>
    <e v="#VALUE!"/>
    <s v="YES"/>
    <m/>
    <e v="#VALUE!"/>
    <e v="#VALUE!"/>
    <n v="4057"/>
    <x v="0"/>
    <s v="NA"/>
  </r>
  <r>
    <x v="4048"/>
    <s v="100 BIRR BACK"/>
    <n v="40039201"/>
    <s v="ORLOF 4"/>
    <s v="Firdaus"/>
    <x v="1"/>
    <n v="2145"/>
    <n v="6000"/>
    <n v="6000"/>
    <n v="0"/>
    <n v="0"/>
    <e v="#VALUE!"/>
    <n v="0"/>
    <n v="186"/>
    <e v="#VALUE!"/>
    <s v="YES"/>
    <m/>
    <e v="#VALUE!"/>
    <e v="#VALUE!"/>
    <n v="4058"/>
    <x v="0"/>
    <s v="NA"/>
  </r>
  <r>
    <x v="4049"/>
    <s v="100 BIRR BACK"/>
    <n v="40039201"/>
    <s v="ORLOF 4"/>
    <s v="Firdaus"/>
    <x v="1"/>
    <n v="2146"/>
    <n v="5999"/>
    <n v="5999"/>
    <n v="1"/>
    <n v="0"/>
    <e v="#VALUE!"/>
    <n v="0"/>
    <n v="188"/>
    <e v="#VALUE!"/>
    <s v="YES"/>
    <m/>
    <e v="#VALUE!"/>
    <e v="#VALUE!"/>
    <n v="4059"/>
    <x v="0"/>
    <s v="NA"/>
  </r>
  <r>
    <x v="4050"/>
    <s v="100 BIRR BACK"/>
    <n v="40039201"/>
    <s v="ORLOF 4"/>
    <s v="Firdaus"/>
    <x v="1"/>
    <n v="2147"/>
    <n v="6000"/>
    <n v="6000"/>
    <n v="0"/>
    <n v="0"/>
    <e v="#VALUE!"/>
    <n v="0"/>
    <n v="244"/>
    <e v="#VALUE!"/>
    <s v="YES"/>
    <m/>
    <e v="#VALUE!"/>
    <e v="#VALUE!"/>
    <n v="4060"/>
    <x v="0"/>
    <s v="NA"/>
  </r>
  <r>
    <x v="4051"/>
    <s v="100 BIRR BACK"/>
    <n v="40039201"/>
    <s v="ORLOF 4"/>
    <s v="Firdaus"/>
    <x v="1"/>
    <n v="2148"/>
    <n v="6000"/>
    <n v="6000"/>
    <n v="0"/>
    <n v="0"/>
    <e v="#VALUE!"/>
    <n v="0"/>
    <n v="320"/>
    <e v="#VALUE!"/>
    <s v="YES"/>
    <m/>
    <e v="#VALUE!"/>
    <e v="#VALUE!"/>
    <n v="4061"/>
    <x v="0"/>
    <s v="NA"/>
  </r>
  <r>
    <x v="4052"/>
    <s v="100 BIRR BACK"/>
    <n v="40039201"/>
    <s v="ORLOF 4"/>
    <s v="Firdaus"/>
    <x v="1"/>
    <n v="2151"/>
    <n v="6000"/>
    <n v="6000"/>
    <n v="0"/>
    <n v="0"/>
    <e v="#VALUE!"/>
    <n v="0"/>
    <n v="310"/>
    <e v="#VALUE!"/>
    <s v="YES"/>
    <m/>
    <e v="#VALUE!"/>
    <e v="#VALUE!"/>
    <n v="4062"/>
    <x v="0"/>
    <s v="NA"/>
  </r>
  <r>
    <x v="4053"/>
    <s v="100 BIRR BACK"/>
    <n v="40039201"/>
    <s v="ORLOF 4"/>
    <s v="Firdaus"/>
    <x v="1"/>
    <n v="2152"/>
    <n v="5994"/>
    <n v="5994"/>
    <n v="6"/>
    <n v="0"/>
    <e v="#VALUE!"/>
    <n v="0"/>
    <n v="220"/>
    <e v="#VALUE!"/>
    <s v="YES"/>
    <m/>
    <e v="#VALUE!"/>
    <e v="#VALUE!"/>
    <n v="4063"/>
    <x v="0"/>
    <s v="NA"/>
  </r>
  <r>
    <x v="4054"/>
    <s v="100 BIRR BACK"/>
    <n v="40039201"/>
    <s v="ORLOF 4"/>
    <s v="Firdaus"/>
    <x v="1"/>
    <n v="2149"/>
    <n v="6000"/>
    <n v="6000"/>
    <n v="0"/>
    <n v="0"/>
    <e v="#VALUE!"/>
    <n v="0"/>
    <n v="107"/>
    <e v="#VALUE!"/>
    <s v="YES"/>
    <m/>
    <e v="#VALUE!"/>
    <e v="#VALUE!"/>
    <n v="4064"/>
    <x v="0"/>
    <s v="NA"/>
  </r>
  <r>
    <x v="4055"/>
    <s v="100 BIRR BACK"/>
    <n v="40039201"/>
    <s v="ORLOF 4"/>
    <s v="Firdaus"/>
    <x v="1"/>
    <n v="2150"/>
    <n v="6000"/>
    <n v="6000"/>
    <n v="0"/>
    <n v="0"/>
    <e v="#VALUE!"/>
    <n v="0"/>
    <n v="97"/>
    <e v="#VALUE!"/>
    <s v="YES"/>
    <m/>
    <e v="#VALUE!"/>
    <e v="#VALUE!"/>
    <n v="4065"/>
    <x v="0"/>
    <s v="NA"/>
  </r>
  <r>
    <x v="4056"/>
    <s v="100 BIRR BACK"/>
    <n v="40039201"/>
    <s v="ORLOF 4"/>
    <s v="Firdaus"/>
    <x v="1"/>
    <n v="2222"/>
    <n v="6000"/>
    <n v="6000"/>
    <n v="0"/>
    <n v="0"/>
    <e v="#VALUE!"/>
    <n v="0"/>
    <n v="83"/>
    <e v="#VALUE!"/>
    <s v="YES"/>
    <m/>
    <e v="#VALUE!"/>
    <e v="#VALUE!"/>
    <n v="4066"/>
    <x v="0"/>
    <s v="NA"/>
  </r>
  <r>
    <x v="4057"/>
    <s v="100 BIRR BACK"/>
    <n v="40039201"/>
    <s v="ORLOF 4"/>
    <s v="Firdaus"/>
    <x v="1"/>
    <n v="2223"/>
    <n v="6000"/>
    <n v="6000"/>
    <n v="0"/>
    <n v="0"/>
    <e v="#VALUE!"/>
    <n v="0"/>
    <n v="87"/>
    <e v="#VALUE!"/>
    <s v="YES"/>
    <m/>
    <e v="#VALUE!"/>
    <e v="#VALUE!"/>
    <n v="4067"/>
    <x v="0"/>
    <s v="NA"/>
  </r>
  <r>
    <x v="4058"/>
    <s v="100 BIRR BACK"/>
    <n v="40039201"/>
    <s v="ORLOF 4"/>
    <s v="Firdaus"/>
    <x v="1"/>
    <n v="2224"/>
    <n v="5997"/>
    <n v="5997"/>
    <n v="3"/>
    <n v="0"/>
    <e v="#VALUE!"/>
    <n v="0"/>
    <n v="146"/>
    <e v="#VALUE!"/>
    <s v="YES"/>
    <m/>
    <e v="#VALUE!"/>
    <e v="#VALUE!"/>
    <n v="4068"/>
    <x v="0"/>
    <s v="NA"/>
  </r>
  <r>
    <x v="4059"/>
    <s v="100 BIRR BACK"/>
    <n v="40039201"/>
    <s v="ORLOF 4"/>
    <s v="Saifullah"/>
    <x v="0"/>
    <n v="2225"/>
    <n v="6000"/>
    <n v="6000"/>
    <n v="0"/>
    <m/>
    <e v="#VALUE!"/>
    <n v="0"/>
    <n v="97"/>
    <e v="#VALUE!"/>
    <s v="YES"/>
    <m/>
    <e v="#VALUE!"/>
    <e v="#VALUE!"/>
    <n v="4069"/>
    <x v="0"/>
    <s v="NA"/>
  </r>
  <r>
    <x v="4060"/>
    <s v="100 BIRR BACK"/>
    <n v="40039201"/>
    <s v="ORLOF 4"/>
    <s v="Saifullah"/>
    <x v="0"/>
    <n v="2226"/>
    <n v="5997"/>
    <n v="5997"/>
    <n v="3"/>
    <m/>
    <e v="#VALUE!"/>
    <n v="0"/>
    <n v="101"/>
    <e v="#VALUE!"/>
    <s v="YES"/>
    <m/>
    <e v="#VALUE!"/>
    <e v="#VALUE!"/>
    <n v="4070"/>
    <x v="0"/>
    <s v="NA"/>
  </r>
  <r>
    <x v="4061"/>
    <s v="100 BIRR BACK"/>
    <n v="40039201"/>
    <s v="ORLOF 4"/>
    <s v="Saifullah"/>
    <x v="0"/>
    <n v="2227"/>
    <n v="6000"/>
    <n v="6000"/>
    <n v="0"/>
    <m/>
    <e v="#VALUE!"/>
    <n v="0"/>
    <n v="110"/>
    <e v="#VALUE!"/>
    <s v="YES"/>
    <m/>
    <e v="#VALUE!"/>
    <e v="#VALUE!"/>
    <n v="4071"/>
    <x v="0"/>
    <s v="NA"/>
  </r>
  <r>
    <x v="4062"/>
    <s v="100 BIRR BACK"/>
    <n v="40039201"/>
    <s v="ORLOF 4"/>
    <s v="Saifullah"/>
    <x v="0"/>
    <n v="2228"/>
    <n v="6000"/>
    <n v="6000"/>
    <n v="0"/>
    <m/>
    <e v="#VALUE!"/>
    <n v="0"/>
    <n v="120"/>
    <e v="#VALUE!"/>
    <s v="YES"/>
    <m/>
    <e v="#VALUE!"/>
    <e v="#VALUE!"/>
    <n v="4072"/>
    <x v="0"/>
    <s v="NA"/>
  </r>
  <r>
    <x v="4063"/>
    <s v="100 BIRR BACK"/>
    <n v="40039201"/>
    <s v="ORLOF 4"/>
    <s v="Saifullah"/>
    <x v="0"/>
    <n v="2229"/>
    <n v="5998"/>
    <n v="5998"/>
    <n v="2"/>
    <m/>
    <e v="#VALUE!"/>
    <n v="0"/>
    <n v="108"/>
    <e v="#VALUE!"/>
    <s v="YES"/>
    <m/>
    <e v="#VALUE!"/>
    <e v="#VALUE!"/>
    <n v="4073"/>
    <x v="0"/>
    <s v="NA"/>
  </r>
  <r>
    <x v="4064"/>
    <s v="100 BIRR BACK"/>
    <n v="40039201"/>
    <s v="ORLOF 4"/>
    <s v="Saifullah"/>
    <x v="0"/>
    <n v="2230"/>
    <n v="6000"/>
    <n v="6000"/>
    <n v="0"/>
    <m/>
    <e v="#VALUE!"/>
    <n v="0"/>
    <n v="163"/>
    <e v="#VALUE!"/>
    <s v="YES"/>
    <m/>
    <e v="#VALUE!"/>
    <e v="#VALUE!"/>
    <n v="4074"/>
    <x v="0"/>
    <s v="NA"/>
  </r>
  <r>
    <x v="4065"/>
    <s v="100 BIRR BACK"/>
    <n v="40039201"/>
    <s v="ORLOF 4"/>
    <s v="Saifullah"/>
    <x v="0"/>
    <n v="2231"/>
    <n v="5999"/>
    <n v="5999"/>
    <n v="1"/>
    <m/>
    <e v="#VALUE!"/>
    <n v="0"/>
    <n v="150"/>
    <e v="#VALUE!"/>
    <s v="YES"/>
    <m/>
    <e v="#VALUE!"/>
    <e v="#VALUE!"/>
    <n v="4075"/>
    <x v="0"/>
    <s v="NA"/>
  </r>
  <r>
    <x v="4066"/>
    <s v="100 BIRR BACK"/>
    <n v="40039201"/>
    <s v="ORLOF 4"/>
    <s v="Saifullah"/>
    <x v="0"/>
    <n v="2232"/>
    <n v="6000"/>
    <n v="6000"/>
    <n v="0"/>
    <m/>
    <e v="#VALUE!"/>
    <n v="0"/>
    <n v="183"/>
    <e v="#VALUE!"/>
    <s v="YES"/>
    <m/>
    <e v="#VALUE!"/>
    <e v="#VALUE!"/>
    <n v="4076"/>
    <x v="0"/>
    <s v="NA"/>
  </r>
  <r>
    <x v="4067"/>
    <s v="100 BIRR BACK"/>
    <n v="40039201"/>
    <s v="ORLOF 4"/>
    <s v="Saifullah"/>
    <x v="0"/>
    <n v="2233"/>
    <n v="6000"/>
    <n v="6000"/>
    <n v="0"/>
    <m/>
    <e v="#VALUE!"/>
    <n v="0"/>
    <n v="130"/>
    <e v="#VALUE!"/>
    <s v="YES"/>
    <m/>
    <e v="#VALUE!"/>
    <e v="#VALUE!"/>
    <n v="4077"/>
    <x v="0"/>
    <s v="NA"/>
  </r>
  <r>
    <x v="4068"/>
    <s v="100 BIRR BACK"/>
    <n v="40039201"/>
    <s v="ORLOF 4"/>
    <s v="Saifullah"/>
    <x v="0"/>
    <n v="2234"/>
    <n v="6000"/>
    <n v="6000"/>
    <n v="0"/>
    <m/>
    <e v="#VALUE!"/>
    <n v="0"/>
    <n v="279"/>
    <e v="#VALUE!"/>
    <s v="YES"/>
    <m/>
    <e v="#VALUE!"/>
    <e v="#VALUE!"/>
    <n v="4078"/>
    <x v="0"/>
    <s v="NA"/>
  </r>
  <r>
    <x v="4069"/>
    <s v="100 BIRR BACK"/>
    <n v="40039201"/>
    <s v="ORLOF 4"/>
    <s v="Saifullah"/>
    <x v="0"/>
    <n v="2235"/>
    <n v="5997"/>
    <n v="5997"/>
    <n v="3"/>
    <m/>
    <e v="#VALUE!"/>
    <n v="0"/>
    <n v="175"/>
    <e v="#VALUE!"/>
    <s v="YES"/>
    <m/>
    <e v="#VALUE!"/>
    <e v="#VALUE!"/>
    <n v="4079"/>
    <x v="0"/>
    <s v="NA"/>
  </r>
  <r>
    <x v="4070"/>
    <s v="100 BIRR BACK"/>
    <n v="40039201"/>
    <s v="ORLOF 4"/>
    <s v="Saifullah"/>
    <x v="0"/>
    <n v="2236"/>
    <n v="6000"/>
    <n v="6000"/>
    <n v="0"/>
    <m/>
    <e v="#VALUE!"/>
    <n v="0"/>
    <n v="153"/>
    <e v="#VALUE!"/>
    <s v="YES"/>
    <m/>
    <e v="#VALUE!"/>
    <e v="#VALUE!"/>
    <n v="4080"/>
    <x v="0"/>
    <s v="NA"/>
  </r>
  <r>
    <x v="4071"/>
    <s v="100 BIRR BACK"/>
    <n v="40039201"/>
    <s v="ORLOF 4"/>
    <s v="Firdaus"/>
    <x v="1"/>
    <n v="2237"/>
    <n v="5997"/>
    <n v="5997"/>
    <n v="3"/>
    <n v="0"/>
    <e v="#VALUE!"/>
    <n v="0"/>
    <n v="170"/>
    <e v="#VALUE!"/>
    <s v="YES"/>
    <m/>
    <e v="#VALUE!"/>
    <e v="#VALUE!"/>
    <n v="4081"/>
    <x v="0"/>
    <s v="NA"/>
  </r>
  <r>
    <x v="4072"/>
    <s v="100 BIRR BACK"/>
    <n v="40039201"/>
    <s v="ORLOF 4"/>
    <s v="Firdaus"/>
    <x v="1"/>
    <n v="2238"/>
    <n v="5998"/>
    <n v="5998"/>
    <n v="2"/>
    <n v="0"/>
    <e v="#VALUE!"/>
    <n v="0"/>
    <n v="250"/>
    <e v="#VALUE!"/>
    <s v="YES"/>
    <m/>
    <e v="#VALUE!"/>
    <e v="#VALUE!"/>
    <n v="4082"/>
    <x v="0"/>
    <s v="NA"/>
  </r>
  <r>
    <x v="4073"/>
    <s v="100 BIRR BACK"/>
    <n v="40039201"/>
    <s v="ORLOF 4"/>
    <s v="Firdaus"/>
    <x v="1"/>
    <n v="2239"/>
    <n v="6000"/>
    <n v="6000"/>
    <n v="0"/>
    <n v="0"/>
    <e v="#VALUE!"/>
    <n v="0"/>
    <n v="183"/>
    <e v="#VALUE!"/>
    <s v="YES"/>
    <m/>
    <e v="#VALUE!"/>
    <e v="#VALUE!"/>
    <n v="4083"/>
    <x v="0"/>
    <s v="NA"/>
  </r>
  <r>
    <x v="4074"/>
    <s v="100 BIRR BACK"/>
    <n v="40039201"/>
    <s v="ORLOF 4"/>
    <s v="Firdaus"/>
    <x v="1"/>
    <n v="2240"/>
    <n v="5999"/>
    <n v="5999"/>
    <n v="1"/>
    <n v="0"/>
    <e v="#VALUE!"/>
    <n v="0"/>
    <n v="157"/>
    <e v="#VALUE!"/>
    <s v="YES"/>
    <m/>
    <e v="#VALUE!"/>
    <e v="#VALUE!"/>
    <n v="4084"/>
    <x v="0"/>
    <s v="NA"/>
  </r>
  <r>
    <x v="4075"/>
    <s v="100 BIRR BACK"/>
    <n v="40039201"/>
    <s v="ORLOF 4"/>
    <s v="Firdaus"/>
    <x v="1"/>
    <n v="2241"/>
    <n v="5998"/>
    <n v="5998"/>
    <n v="2"/>
    <n v="0"/>
    <e v="#VALUE!"/>
    <n v="0"/>
    <n v="160"/>
    <e v="#VALUE!"/>
    <s v="YES"/>
    <m/>
    <e v="#VALUE!"/>
    <e v="#VALUE!"/>
    <n v="4085"/>
    <x v="0"/>
    <s v="NA"/>
  </r>
  <r>
    <x v="4076"/>
    <s v="100 BIRR BACK"/>
    <n v="40039201"/>
    <s v="ORLOF 4"/>
    <s v="Firdaus"/>
    <x v="1"/>
    <n v="2242"/>
    <n v="6000"/>
    <n v="6000"/>
    <n v="0"/>
    <n v="0"/>
    <e v="#VALUE!"/>
    <n v="0"/>
    <n v="160"/>
    <e v="#VALUE!"/>
    <s v="YES"/>
    <m/>
    <e v="#VALUE!"/>
    <e v="#VALUE!"/>
    <n v="4086"/>
    <x v="0"/>
    <s v="NA"/>
  </r>
  <r>
    <x v="4077"/>
    <s v="100 BIRR BACK"/>
    <n v="40039201"/>
    <s v="ORLOF 4"/>
    <s v="Firdaus"/>
    <x v="1"/>
    <n v="2243"/>
    <n v="6000"/>
    <n v="6000"/>
    <n v="0"/>
    <n v="0"/>
    <e v="#VALUE!"/>
    <n v="0"/>
    <n v="135"/>
    <e v="#VALUE!"/>
    <s v="YES"/>
    <m/>
    <e v="#VALUE!"/>
    <e v="#VALUE!"/>
    <n v="4087"/>
    <x v="0"/>
    <s v="NA"/>
  </r>
  <r>
    <x v="4078"/>
    <s v="100 BIRR BACK"/>
    <n v="40039201"/>
    <s v="ORLOF 4"/>
    <s v="Firdaus"/>
    <x v="1"/>
    <n v="2244"/>
    <n v="5999"/>
    <n v="5999"/>
    <n v="1"/>
    <n v="0"/>
    <e v="#VALUE!"/>
    <n v="0"/>
    <n v="173"/>
    <e v="#VALUE!"/>
    <s v="YES"/>
    <m/>
    <e v="#VALUE!"/>
    <e v="#VALUE!"/>
    <n v="4088"/>
    <x v="0"/>
    <s v="NA"/>
  </r>
  <r>
    <x v="4079"/>
    <s v="100 BIRR BACK"/>
    <n v="40039201"/>
    <s v="ORLOF 4"/>
    <s v="Firdaus"/>
    <x v="1"/>
    <n v="2245"/>
    <n v="6000"/>
    <n v="6000"/>
    <n v="0"/>
    <n v="0"/>
    <e v="#VALUE!"/>
    <n v="0"/>
    <n v="177"/>
    <e v="#VALUE!"/>
    <s v="YES"/>
    <m/>
    <e v="#VALUE!"/>
    <e v="#VALUE!"/>
    <n v="4089"/>
    <x v="0"/>
    <s v="NA"/>
  </r>
  <r>
    <x v="4080"/>
    <s v="100 BIRR BACK"/>
    <n v="40039201"/>
    <s v="ORLOF 4"/>
    <s v="Firdaus"/>
    <x v="1"/>
    <n v="2246"/>
    <n v="6000"/>
    <n v="6000"/>
    <n v="0"/>
    <n v="0"/>
    <e v="#VALUE!"/>
    <n v="0"/>
    <n v="175"/>
    <e v="#VALUE!"/>
    <s v="YES"/>
    <m/>
    <e v="#VALUE!"/>
    <e v="#VALUE!"/>
    <n v="4090"/>
    <x v="0"/>
    <s v="NA"/>
  </r>
  <r>
    <x v="4081"/>
    <s v="100 BIRR BACK"/>
    <n v="40039201"/>
    <s v="ORLOF 4"/>
    <s v="Firdaus"/>
    <x v="1"/>
    <n v="2247"/>
    <n v="5999"/>
    <n v="5999"/>
    <n v="1"/>
    <n v="0"/>
    <e v="#VALUE!"/>
    <n v="0"/>
    <n v="182"/>
    <e v="#VALUE!"/>
    <s v="YES"/>
    <m/>
    <e v="#VALUE!"/>
    <e v="#VALUE!"/>
    <n v="4091"/>
    <x v="0"/>
    <s v="NA"/>
  </r>
  <r>
    <x v="4082"/>
    <s v="100 BIRR BACK"/>
    <n v="40039201"/>
    <s v="ORLOF 4"/>
    <s v="Firdaus"/>
    <x v="1"/>
    <n v="2248"/>
    <n v="6000"/>
    <n v="6000"/>
    <n v="0"/>
    <n v="0"/>
    <e v="#VALUE!"/>
    <n v="0"/>
    <n v="178"/>
    <e v="#VALUE!"/>
    <s v="YES"/>
    <m/>
    <e v="#VALUE!"/>
    <e v="#VALUE!"/>
    <n v="4092"/>
    <x v="0"/>
    <s v="NA"/>
  </r>
  <r>
    <x v="4083"/>
    <s v="100 BIRR BACK"/>
    <n v="40039201"/>
    <s v="ORLOF 4"/>
    <s v="Saifullah"/>
    <x v="0"/>
    <n v="2249"/>
    <n v="6000"/>
    <n v="6000"/>
    <n v="0"/>
    <m/>
    <e v="#VALUE!"/>
    <n v="0"/>
    <n v="158"/>
    <e v="#VALUE!"/>
    <s v="YES"/>
    <m/>
    <e v="#VALUE!"/>
    <e v="#VALUE!"/>
    <n v="4093"/>
    <x v="0"/>
    <s v="NA"/>
  </r>
  <r>
    <x v="4084"/>
    <s v="100 BIRR BACK"/>
    <n v="40039201"/>
    <s v="ORLOF 4"/>
    <s v="Saifullah"/>
    <x v="0"/>
    <n v="2250"/>
    <n v="5999"/>
    <n v="5999"/>
    <n v="1"/>
    <m/>
    <e v="#VALUE!"/>
    <n v="0"/>
    <n v="133"/>
    <e v="#VALUE!"/>
    <s v="YES"/>
    <m/>
    <e v="#VALUE!"/>
    <e v="#VALUE!"/>
    <n v="4094"/>
    <x v="0"/>
    <s v="NA"/>
  </r>
  <r>
    <x v="4085"/>
    <s v="100 BIRR BACK"/>
    <n v="40039201"/>
    <s v="ORLOF 4"/>
    <s v="Saifullah"/>
    <x v="0"/>
    <n v="2251"/>
    <n v="6000"/>
    <n v="6000"/>
    <n v="0"/>
    <m/>
    <e v="#VALUE!"/>
    <n v="0"/>
    <n v="123"/>
    <e v="#VALUE!"/>
    <s v="YES"/>
    <m/>
    <e v="#VALUE!"/>
    <e v="#VALUE!"/>
    <n v="4095"/>
    <x v="0"/>
    <s v="NA"/>
  </r>
  <r>
    <x v="4086"/>
    <s v="100 BIRR BACK"/>
    <n v="40039201"/>
    <s v="ORLOF 4"/>
    <s v="Saifullah"/>
    <x v="0"/>
    <n v="2252"/>
    <n v="6000"/>
    <n v="6000"/>
    <n v="0"/>
    <m/>
    <e v="#VALUE!"/>
    <n v="0"/>
    <n v="194"/>
    <e v="#VALUE!"/>
    <s v="YES"/>
    <m/>
    <e v="#VALUE!"/>
    <e v="#VALUE!"/>
    <n v="4096"/>
    <x v="0"/>
    <s v="NA"/>
  </r>
  <r>
    <x v="4087"/>
    <s v="100 BIRR BACK"/>
    <n v="40039201"/>
    <s v="ORLOF 4"/>
    <s v="Saifullah"/>
    <x v="0"/>
    <n v="2253"/>
    <n v="6000"/>
    <n v="6000"/>
    <m/>
    <m/>
    <e v="#VALUE!"/>
    <n v="0"/>
    <n v="237"/>
    <e v="#VALUE!"/>
    <s v="YES"/>
    <m/>
    <e v="#VALUE!"/>
    <e v="#VALUE!"/>
    <n v="4097"/>
    <x v="0"/>
    <s v="NA"/>
  </r>
  <r>
    <x v="4088"/>
    <s v="100 BIRR BACK"/>
    <n v="40039201"/>
    <s v="ORLOF 4"/>
    <s v="Saifullah"/>
    <x v="0"/>
    <n v="2254"/>
    <n v="5998"/>
    <n v="5998"/>
    <n v="2"/>
    <m/>
    <e v="#VALUE!"/>
    <n v="0"/>
    <n v="205"/>
    <e v="#VALUE!"/>
    <s v="YES"/>
    <m/>
    <e v="#VALUE!"/>
    <e v="#VALUE!"/>
    <n v="4098"/>
    <x v="0"/>
    <s v="NA"/>
  </r>
  <r>
    <x v="4089"/>
    <s v="100 BIRR BACK"/>
    <n v="40039201"/>
    <s v="ORLOF 4"/>
    <s v="Saifullah"/>
    <x v="0"/>
    <n v="2255"/>
    <n v="6000"/>
    <n v="6000"/>
    <m/>
    <m/>
    <e v="#VALUE!"/>
    <n v="0"/>
    <n v="196"/>
    <e v="#VALUE!"/>
    <s v="YES"/>
    <m/>
    <e v="#VALUE!"/>
    <e v="#VALUE!"/>
    <n v="4099"/>
    <x v="0"/>
    <s v="NA"/>
  </r>
  <r>
    <x v="4090"/>
    <s v="100 BIRR BACK"/>
    <n v="40039201"/>
    <s v="ORLOF 4"/>
    <s v="Saifullah"/>
    <x v="0"/>
    <n v="2256"/>
    <n v="6000"/>
    <n v="6000"/>
    <n v="0"/>
    <m/>
    <e v="#VALUE!"/>
    <n v="0"/>
    <n v="209"/>
    <e v="#VALUE!"/>
    <s v="YES"/>
    <m/>
    <e v="#VALUE!"/>
    <e v="#VALUE!"/>
    <n v="4100"/>
    <x v="0"/>
    <s v="NA"/>
  </r>
  <r>
    <x v="4091"/>
    <s v="100 BIRR BACK"/>
    <n v="40039201"/>
    <s v="ORLOF 4"/>
    <s v="Saifullah"/>
    <x v="0"/>
    <n v="2257"/>
    <n v="6000"/>
    <n v="6000"/>
    <n v="0"/>
    <m/>
    <e v="#VALUE!"/>
    <n v="0"/>
    <n v="232"/>
    <e v="#VALUE!"/>
    <s v="YES"/>
    <m/>
    <e v="#VALUE!"/>
    <e v="#VALUE!"/>
    <n v="4101"/>
    <x v="0"/>
    <s v="NA"/>
  </r>
  <r>
    <x v="4092"/>
    <s v="100 BIRR BACK"/>
    <n v="40039201"/>
    <s v="ORLOF 4"/>
    <s v="Saifullah"/>
    <x v="0"/>
    <n v="2258"/>
    <n v="6000"/>
    <n v="6000"/>
    <n v="0"/>
    <m/>
    <e v="#VALUE!"/>
    <n v="0"/>
    <n v="234"/>
    <e v="#VALUE!"/>
    <s v="YES"/>
    <m/>
    <e v="#VALUE!"/>
    <e v="#VALUE!"/>
    <n v="4102"/>
    <x v="0"/>
    <s v="NA"/>
  </r>
  <r>
    <x v="4093"/>
    <s v="100 BIRR BACK"/>
    <n v="40039201"/>
    <s v="ORLOF 4"/>
    <s v="Izzat"/>
    <x v="0"/>
    <n v="2259"/>
    <n v="6000"/>
    <n v="6000"/>
    <n v="0"/>
    <m/>
    <e v="#VALUE!"/>
    <n v="0"/>
    <n v="250"/>
    <e v="#VALUE!"/>
    <s v="YES"/>
    <m/>
    <e v="#VALUE!"/>
    <e v="#VALUE!"/>
    <n v="4103"/>
    <x v="0"/>
    <s v="NA"/>
  </r>
  <r>
    <x v="4094"/>
    <s v="100 BIRR BACK"/>
    <n v="40039201"/>
    <s v="ORLOF 4"/>
    <s v="Izzat"/>
    <x v="0"/>
    <n v="2260"/>
    <n v="6000"/>
    <n v="6000"/>
    <n v="0"/>
    <n v="3"/>
    <e v="#VALUE!"/>
    <n v="0"/>
    <n v="155"/>
    <e v="#VALUE!"/>
    <s v="YES"/>
    <m/>
    <e v="#VALUE!"/>
    <e v="#VALUE!"/>
    <n v="4104"/>
    <x v="0"/>
    <s v="NA"/>
  </r>
  <r>
    <x v="4095"/>
    <s v="100 BIRR BACK"/>
    <n v="40039201"/>
    <s v="ORLOF 4"/>
    <s v="Izzat"/>
    <x v="0"/>
    <n v="2261"/>
    <n v="6000"/>
    <n v="6000"/>
    <n v="0"/>
    <m/>
    <e v="#VALUE!"/>
    <n v="0"/>
    <n v="210"/>
    <e v="#VALUE!"/>
    <s v="YES"/>
    <m/>
    <e v="#VALUE!"/>
    <e v="#VALUE!"/>
    <n v="4105"/>
    <x v="0"/>
    <s v="NA"/>
  </r>
  <r>
    <x v="4096"/>
    <s v="100 BIRR BACK"/>
    <n v="40039201"/>
    <s v="ORLOF 4"/>
    <s v="Izzat"/>
    <x v="0"/>
    <n v="2262"/>
    <n v="5999"/>
    <n v="5999"/>
    <n v="1"/>
    <m/>
    <e v="#VALUE!"/>
    <n v="0"/>
    <n v="213"/>
    <e v="#VALUE!"/>
    <s v="YES"/>
    <m/>
    <e v="#VALUE!"/>
    <e v="#VALUE!"/>
    <n v="4106"/>
    <x v="0"/>
    <s v="NA"/>
  </r>
  <r>
    <x v="4097"/>
    <s v="100 BIRR BACK"/>
    <n v="40039201"/>
    <s v="ORLOF 4"/>
    <s v="Izzat"/>
    <x v="0"/>
    <n v="2263"/>
    <n v="6000"/>
    <n v="6000"/>
    <n v="0"/>
    <m/>
    <e v="#VALUE!"/>
    <n v="0"/>
    <n v="187"/>
    <e v="#VALUE!"/>
    <s v="YES"/>
    <m/>
    <e v="#VALUE!"/>
    <e v="#VALUE!"/>
    <n v="4107"/>
    <x v="0"/>
    <s v="NA"/>
  </r>
  <r>
    <x v="4098"/>
    <s v="100 BIRR BACK"/>
    <n v="40039201"/>
    <s v="ORLOF 4"/>
    <s v="Izzat"/>
    <x v="0"/>
    <n v="2264"/>
    <n v="5999"/>
    <n v="5999"/>
    <n v="1"/>
    <m/>
    <e v="#VALUE!"/>
    <n v="0"/>
    <n v="190"/>
    <e v="#VALUE!"/>
    <s v="YES"/>
    <m/>
    <e v="#VALUE!"/>
    <e v="#VALUE!"/>
    <n v="4108"/>
    <x v="0"/>
    <s v="NA"/>
  </r>
  <r>
    <x v="4099"/>
    <s v="100 BIRR BACK"/>
    <n v="40039201"/>
    <s v="ORLOF 4"/>
    <s v="Izzat"/>
    <x v="0"/>
    <n v="2265"/>
    <n v="6000"/>
    <n v="6000"/>
    <n v="0"/>
    <m/>
    <e v="#VALUE!"/>
    <n v="0"/>
    <n v="164"/>
    <e v="#VALUE!"/>
    <s v="YES"/>
    <m/>
    <e v="#VALUE!"/>
    <e v="#VALUE!"/>
    <n v="4109"/>
    <x v="0"/>
    <s v="NA"/>
  </r>
  <r>
    <x v="4100"/>
    <s v="100 BIRR BACK"/>
    <n v="40039201"/>
    <s v="ORLOF 4"/>
    <s v="Izzat"/>
    <x v="0"/>
    <n v="2266"/>
    <n v="5996"/>
    <n v="5996"/>
    <n v="4"/>
    <m/>
    <e v="#VALUE!"/>
    <n v="0"/>
    <n v="181"/>
    <e v="#VALUE!"/>
    <s v="YES"/>
    <m/>
    <e v="#VALUE!"/>
    <e v="#VALUE!"/>
    <n v="4110"/>
    <x v="0"/>
    <s v="NA"/>
  </r>
  <r>
    <x v="4101"/>
    <s v="100 BIRR BACK"/>
    <n v="40039201"/>
    <s v="ORLOF 4"/>
    <s v="Izzat"/>
    <x v="0"/>
    <n v="2267"/>
    <n v="6000"/>
    <n v="6000"/>
    <n v="0"/>
    <m/>
    <e v="#VALUE!"/>
    <n v="0"/>
    <n v="208"/>
    <e v="#VALUE!"/>
    <s v="YES"/>
    <m/>
    <e v="#VALUE!"/>
    <e v="#VALUE!"/>
    <n v="4111"/>
    <x v="0"/>
    <s v="NA"/>
  </r>
  <r>
    <x v="4102"/>
    <s v="100 BIRR BACK"/>
    <n v="40039201"/>
    <s v="ORLOF 4"/>
    <s v="Izzat"/>
    <x v="0"/>
    <n v="2268"/>
    <n v="5980"/>
    <n v="5980"/>
    <n v="20"/>
    <m/>
    <e v="#VALUE!"/>
    <n v="0"/>
    <n v="212"/>
    <e v="#VALUE!"/>
    <s v="YES"/>
    <m/>
    <e v="#VALUE!"/>
    <e v="#VALUE!"/>
    <n v="4112"/>
    <x v="0"/>
    <s v="NA"/>
  </r>
  <r>
    <x v="4103"/>
    <s v="100 BIRR BACK"/>
    <n v="40039201"/>
    <s v="ORLOF 4"/>
    <s v="Izzat"/>
    <x v="0"/>
    <n v="2269"/>
    <n v="5998"/>
    <n v="5998"/>
    <n v="2"/>
    <m/>
    <e v="#VALUE!"/>
    <n v="0"/>
    <n v="210"/>
    <e v="#VALUE!"/>
    <s v="YES"/>
    <m/>
    <e v="#VALUE!"/>
    <e v="#VALUE!"/>
    <n v="4113"/>
    <x v="0"/>
    <s v="NA"/>
  </r>
  <r>
    <x v="4104"/>
    <s v="100 BIRR BACK"/>
    <n v="40039201"/>
    <s v="ORLOF 4"/>
    <s v="Izzat"/>
    <x v="0"/>
    <n v="2270"/>
    <n v="5978"/>
    <n v="5978"/>
    <n v="22"/>
    <m/>
    <e v="#VALUE!"/>
    <n v="0"/>
    <n v="189"/>
    <e v="#VALUE!"/>
    <s v="YES"/>
    <m/>
    <e v="#VALUE!"/>
    <e v="#VALUE!"/>
    <n v="4114"/>
    <x v="0"/>
    <s v="NA"/>
  </r>
  <r>
    <x v="4105"/>
    <s v="100 BIRR BACK"/>
    <n v="40039201"/>
    <s v="ORLOF 4"/>
    <s v="Firdaus"/>
    <x v="1"/>
    <n v="2271"/>
    <n v="6000"/>
    <n v="6000"/>
    <n v="0"/>
    <n v="0"/>
    <e v="#VALUE!"/>
    <n v="0"/>
    <n v="175"/>
    <e v="#VALUE!"/>
    <s v="YES"/>
    <m/>
    <e v="#VALUE!"/>
    <e v="#VALUE!"/>
    <n v="4115"/>
    <x v="0"/>
    <s v="NA"/>
  </r>
  <r>
    <x v="4106"/>
    <s v="100 BIRR BACK"/>
    <n v="40039201"/>
    <s v="ORLOF 4"/>
    <s v="Firdaus"/>
    <x v="1"/>
    <n v="2272"/>
    <n v="6000"/>
    <n v="6000"/>
    <n v="0"/>
    <n v="3"/>
    <e v="#VALUE!"/>
    <n v="0"/>
    <n v="189"/>
    <e v="#VALUE!"/>
    <s v="YES"/>
    <m/>
    <e v="#VALUE!"/>
    <e v="#VALUE!"/>
    <n v="4116"/>
    <x v="0"/>
    <s v="NA"/>
  </r>
  <r>
    <x v="4107"/>
    <s v="100 BIRR BACK"/>
    <n v="40039201"/>
    <s v="ORLOF 4"/>
    <s v="Firdaus"/>
    <x v="1"/>
    <n v="2273"/>
    <n v="5999"/>
    <n v="5999"/>
    <n v="1"/>
    <n v="0"/>
    <e v="#VALUE!"/>
    <n v="0"/>
    <n v="204"/>
    <e v="#VALUE!"/>
    <s v="YES"/>
    <m/>
    <e v="#VALUE!"/>
    <e v="#VALUE!"/>
    <n v="4117"/>
    <x v="0"/>
    <s v="NA"/>
  </r>
  <r>
    <x v="4108"/>
    <s v="100 BIRR BACK"/>
    <n v="40039201"/>
    <s v="ORLOF 4"/>
    <s v="Firdaus"/>
    <x v="1"/>
    <n v="2274"/>
    <n v="6000"/>
    <n v="6000"/>
    <n v="0"/>
    <n v="0"/>
    <e v="#VALUE!"/>
    <n v="0"/>
    <n v="223"/>
    <e v="#VALUE!"/>
    <s v="YES"/>
    <m/>
    <e v="#VALUE!"/>
    <e v="#VALUE!"/>
    <n v="4118"/>
    <x v="0"/>
    <s v="NA"/>
  </r>
  <r>
    <x v="4109"/>
    <s v="100 BIRR BACK"/>
    <n v="40039201"/>
    <s v="ORLOF 4"/>
    <s v="Firdaus"/>
    <x v="1"/>
    <n v="2275"/>
    <n v="6000"/>
    <n v="6000"/>
    <n v="0"/>
    <n v="0"/>
    <e v="#VALUE!"/>
    <n v="0"/>
    <n v="219"/>
    <e v="#VALUE!"/>
    <s v="YES"/>
    <m/>
    <e v="#VALUE!"/>
    <e v="#VALUE!"/>
    <n v="4119"/>
    <x v="0"/>
    <s v="NA"/>
  </r>
  <r>
    <x v="4110"/>
    <s v="100 BIRR BACK"/>
    <n v="40039201"/>
    <s v="ORLOF 4"/>
    <s v="Firdaus"/>
    <x v="1"/>
    <n v="2276"/>
    <n v="6000"/>
    <n v="6000"/>
    <n v="0"/>
    <n v="0"/>
    <e v="#VALUE!"/>
    <n v="0"/>
    <n v="235"/>
    <e v="#VALUE!"/>
    <s v="YES"/>
    <m/>
    <e v="#VALUE!"/>
    <e v="#VALUE!"/>
    <n v="4120"/>
    <x v="0"/>
    <s v="NA"/>
  </r>
  <r>
    <x v="4111"/>
    <s v="100 BIRR BACK"/>
    <n v="40039201"/>
    <s v="ORLOF 4"/>
    <s v="Firdaus"/>
    <x v="1"/>
    <n v="2277"/>
    <n v="6000"/>
    <n v="6000"/>
    <n v="0"/>
    <n v="0"/>
    <e v="#VALUE!"/>
    <n v="0"/>
    <n v="215"/>
    <e v="#VALUE!"/>
    <s v="YES"/>
    <m/>
    <e v="#VALUE!"/>
    <e v="#VALUE!"/>
    <n v="4121"/>
    <x v="0"/>
    <s v="NA"/>
  </r>
  <r>
    <x v="4112"/>
    <s v="100 BIRR BACK"/>
    <n v="40039201"/>
    <s v="ORLOF 4"/>
    <s v="Firdaus"/>
    <x v="1"/>
    <n v="2278"/>
    <n v="6000"/>
    <n v="6000"/>
    <n v="0"/>
    <n v="0"/>
    <e v="#VALUE!"/>
    <n v="0"/>
    <n v="230"/>
    <e v="#VALUE!"/>
    <s v="YES"/>
    <m/>
    <e v="#VALUE!"/>
    <e v="#VALUE!"/>
    <n v="4122"/>
    <x v="0"/>
    <s v="NA"/>
  </r>
  <r>
    <x v="4113"/>
    <s v="100 BIRR BACK"/>
    <n v="40039201"/>
    <s v="ORLOF 4"/>
    <s v="Firdaus"/>
    <x v="1"/>
    <n v="2279"/>
    <n v="5994"/>
    <n v="5994"/>
    <n v="5"/>
    <n v="0"/>
    <e v="#VALUE!"/>
    <n v="0"/>
    <n v="190"/>
    <e v="#VALUE!"/>
    <s v="NO"/>
    <s v="Machine count not equal 6000"/>
    <e v="#VALUE!"/>
    <e v="#VALUE!"/>
    <n v="4123"/>
    <x v="0"/>
    <s v="NA"/>
  </r>
  <r>
    <x v="4114"/>
    <s v="100 BIRR BACK"/>
    <n v="40039201"/>
    <s v="ORLOF 4"/>
    <s v="Firdaus"/>
    <x v="1"/>
    <n v="2280"/>
    <n v="5999"/>
    <n v="5999"/>
    <n v="2"/>
    <n v="0"/>
    <e v="#VALUE!"/>
    <n v="0"/>
    <n v="186"/>
    <e v="#VALUE!"/>
    <s v="NO"/>
    <s v="Machine count not equal 6000 ( DI 2 )"/>
    <e v="#VALUE!"/>
    <e v="#VALUE!"/>
    <n v="4124"/>
    <x v="0"/>
    <s v="NA"/>
  </r>
  <r>
    <x v="4115"/>
    <s v="100 BIRR BACK"/>
    <n v="40039201"/>
    <s v="ORLOF 4"/>
    <s v="Firdaus"/>
    <x v="1"/>
    <n v="2281"/>
    <n v="5997"/>
    <n v="5997"/>
    <n v="3"/>
    <n v="0"/>
    <e v="#VALUE!"/>
    <n v="0"/>
    <n v="191"/>
    <e v="#VALUE!"/>
    <s v="YES"/>
    <m/>
    <e v="#VALUE!"/>
    <e v="#VALUE!"/>
    <n v="4125"/>
    <x v="0"/>
    <s v="NA"/>
  </r>
  <r>
    <x v="4116"/>
    <s v="100 BIRR BACK"/>
    <n v="40039201"/>
    <s v="ORLOF 4"/>
    <s v="Firdaus"/>
    <x v="1"/>
    <n v="2282"/>
    <n v="6000"/>
    <n v="6000"/>
    <n v="0"/>
    <n v="0"/>
    <e v="#VALUE!"/>
    <n v="0"/>
    <n v="175"/>
    <e v="#VALUE!"/>
    <s v="YES"/>
    <m/>
    <e v="#VALUE!"/>
    <e v="#VALUE!"/>
    <n v="4126"/>
    <x v="0"/>
    <s v="NA"/>
  </r>
  <r>
    <x v="4117"/>
    <s v="100 BIRR BACK"/>
    <n v="40039201"/>
    <s v="ORLOF 4"/>
    <s v="Firdaus"/>
    <x v="1"/>
    <n v="2283"/>
    <n v="6000"/>
    <n v="6000"/>
    <n v="0"/>
    <n v="0"/>
    <e v="#VALUE!"/>
    <n v="0"/>
    <n v="213"/>
    <e v="#VALUE!"/>
    <s v="YES"/>
    <m/>
    <e v="#VALUE!"/>
    <e v="#VALUE!"/>
    <n v="4127"/>
    <x v="0"/>
    <s v="NA"/>
  </r>
  <r>
    <x v="4118"/>
    <s v="100 BIRR BACK"/>
    <n v="40039201"/>
    <s v="ORLOF 4"/>
    <s v="Firdaus"/>
    <x v="1"/>
    <n v="2284"/>
    <n v="5997"/>
    <n v="5997"/>
    <n v="0"/>
    <m/>
    <e v="#VALUE!"/>
    <n v="0"/>
    <n v="198"/>
    <e v="#VALUE!"/>
    <s v="NO"/>
    <s v="counter not equal 6000"/>
    <e v="#VALUE!"/>
    <e v="#VALUE!"/>
    <n v="4128"/>
    <x v="0"/>
    <s v="NA"/>
  </r>
  <r>
    <x v="4119"/>
    <s v="100 BIRR BACK"/>
    <n v="40039201"/>
    <s v="ORLOF 4"/>
    <s v="Shamil"/>
    <x v="0"/>
    <n v="2285"/>
    <n v="6000"/>
    <n v="6000"/>
    <n v="0"/>
    <m/>
    <e v="#VALUE!"/>
    <n v="0"/>
    <n v="390"/>
    <e v="#VALUE!"/>
    <s v="YES"/>
    <m/>
    <e v="#VALUE!"/>
    <e v="#VALUE!"/>
    <n v="4129"/>
    <x v="0"/>
    <s v="NA"/>
  </r>
  <r>
    <x v="4120"/>
    <s v="100 BIRR BACK"/>
    <n v="40039201"/>
    <s v="ORLOF 4"/>
    <s v="Shamil"/>
    <x v="0"/>
    <n v="2286"/>
    <n v="6000"/>
    <n v="6000"/>
    <n v="0"/>
    <m/>
    <e v="#VALUE!"/>
    <n v="0"/>
    <n v="220"/>
    <e v="#VALUE!"/>
    <s v="YES"/>
    <m/>
    <e v="#VALUE!"/>
    <e v="#VALUE!"/>
    <n v="4130"/>
    <x v="0"/>
    <s v="NA"/>
  </r>
  <r>
    <x v="4121"/>
    <s v="100 BIRR BACK"/>
    <n v="40039201"/>
    <s v="ORLOF 4"/>
    <s v="Shamil"/>
    <x v="0"/>
    <n v="2287"/>
    <n v="6000"/>
    <n v="6000"/>
    <n v="0"/>
    <m/>
    <e v="#VALUE!"/>
    <n v="0"/>
    <n v="220"/>
    <e v="#VALUE!"/>
    <s v="YES"/>
    <m/>
    <e v="#VALUE!"/>
    <e v="#VALUE!"/>
    <n v="4131"/>
    <x v="0"/>
    <s v="NA"/>
  </r>
  <r>
    <x v="4122"/>
    <s v="100 BIRR BACK"/>
    <n v="40039201"/>
    <s v="ORLOF 4"/>
    <s v="Shamil"/>
    <x v="0"/>
    <n v="2288"/>
    <n v="6000"/>
    <n v="6000"/>
    <n v="0"/>
    <m/>
    <e v="#VALUE!"/>
    <n v="0"/>
    <n v="180"/>
    <e v="#VALUE!"/>
    <s v="YES"/>
    <m/>
    <e v="#VALUE!"/>
    <e v="#VALUE!"/>
    <n v="4132"/>
    <x v="0"/>
    <s v="NA"/>
  </r>
  <r>
    <x v="4123"/>
    <s v="100 BIRR BACK"/>
    <n v="40039201"/>
    <s v="ORLOF 4"/>
    <s v="Shamil"/>
    <x v="0"/>
    <n v="2289"/>
    <n v="5997"/>
    <n v="5997"/>
    <n v="3"/>
    <m/>
    <e v="#VALUE!"/>
    <n v="0"/>
    <n v="230"/>
    <e v="#VALUE!"/>
    <s v="YES"/>
    <m/>
    <e v="#VALUE!"/>
    <e v="#VALUE!"/>
    <n v="4133"/>
    <x v="0"/>
    <s v="NA"/>
  </r>
  <r>
    <x v="4124"/>
    <s v="100 BIRR BACK"/>
    <n v="40039201"/>
    <s v="ORLOF 4"/>
    <s v="Shamil"/>
    <x v="0"/>
    <n v="2290"/>
    <n v="5998"/>
    <n v="5998"/>
    <n v="2"/>
    <m/>
    <e v="#VALUE!"/>
    <n v="0"/>
    <n v="190"/>
    <e v="#VALUE!"/>
    <s v="YES"/>
    <m/>
    <e v="#VALUE!"/>
    <e v="#VALUE!"/>
    <n v="4134"/>
    <x v="0"/>
    <s v="NA"/>
  </r>
  <r>
    <x v="4125"/>
    <s v="100 BIRR BACK"/>
    <n v="40039201"/>
    <s v="ORLOF 4"/>
    <s v="Shamil"/>
    <x v="0"/>
    <n v="2291"/>
    <n v="5996"/>
    <n v="5996"/>
    <n v="4"/>
    <m/>
    <e v="#VALUE!"/>
    <n v="0"/>
    <n v="230"/>
    <e v="#VALUE!"/>
    <s v="YES"/>
    <m/>
    <e v="#VALUE!"/>
    <e v="#VALUE!"/>
    <n v="4135"/>
    <x v="0"/>
    <s v="NA"/>
  </r>
  <r>
    <x v="4126"/>
    <s v="100 BIRR BACK"/>
    <n v="40039201"/>
    <s v="ORLOF 4"/>
    <s v="Shamil"/>
    <x v="0"/>
    <n v="2292"/>
    <n v="5996"/>
    <n v="5996"/>
    <n v="4"/>
    <m/>
    <e v="#VALUE!"/>
    <n v="0"/>
    <n v="232"/>
    <e v="#VALUE!"/>
    <s v="YES"/>
    <m/>
    <e v="#VALUE!"/>
    <e v="#VALUE!"/>
    <n v="4136"/>
    <x v="0"/>
    <s v="NA"/>
  </r>
  <r>
    <x v="4127"/>
    <s v="100 BIRR BACK"/>
    <n v="40039201"/>
    <s v="ORLOF 4"/>
    <s v="Shamil"/>
    <x v="0"/>
    <n v="2293"/>
    <n v="5981"/>
    <n v="5981"/>
    <n v="19"/>
    <n v="0"/>
    <e v="#VALUE!"/>
    <n v="0"/>
    <n v="372"/>
    <e v="#VALUE!"/>
    <s v="YES"/>
    <m/>
    <e v="#VALUE!"/>
    <e v="#VALUE!"/>
    <n v="4137"/>
    <x v="0"/>
    <s v="NA"/>
  </r>
  <r>
    <x v="4128"/>
    <s v="100 BIRR BACK"/>
    <n v="40039201"/>
    <s v="ORLOF 4"/>
    <s v="Firdaus"/>
    <x v="1"/>
    <n v="2294"/>
    <n v="5998"/>
    <n v="5998"/>
    <n v="2"/>
    <n v="0"/>
    <e v="#VALUE!"/>
    <n v="0"/>
    <n v="291"/>
    <e v="#VALUE!"/>
    <s v="YES"/>
    <m/>
    <e v="#VALUE!"/>
    <e v="#VALUE!"/>
    <n v="4138"/>
    <x v="0"/>
    <s v="NA"/>
  </r>
  <r>
    <x v="4129"/>
    <s v="100 BIRR BACK"/>
    <n v="40039201"/>
    <s v="ORLOF 4"/>
    <s v="Firdaus"/>
    <x v="1"/>
    <n v="2295"/>
    <n v="5997"/>
    <n v="5997"/>
    <n v="3"/>
    <n v="0"/>
    <e v="#VALUE!"/>
    <n v="0"/>
    <n v="119"/>
    <e v="#VALUE!"/>
    <s v="YES"/>
    <m/>
    <e v="#VALUE!"/>
    <e v="#VALUE!"/>
    <n v="4139"/>
    <x v="0"/>
    <s v="NA"/>
  </r>
  <r>
    <x v="4130"/>
    <s v="100 BIRR BACK"/>
    <n v="40039201"/>
    <s v="ORLOF 4"/>
    <s v="Firdaus"/>
    <x v="1"/>
    <n v="2717"/>
    <n v="6000"/>
    <n v="6000"/>
    <n v="0"/>
    <n v="0"/>
    <e v="#VALUE!"/>
    <n v="0"/>
    <n v="169"/>
    <e v="#VALUE!"/>
    <s v="YES"/>
    <m/>
    <e v="#VALUE!"/>
    <e v="#VALUE!"/>
    <n v="4140"/>
    <x v="0"/>
    <s v="NA"/>
  </r>
  <r>
    <x v="4131"/>
    <s v="100 BIRR BACK"/>
    <n v="40039201"/>
    <s v="ORLOF 4"/>
    <s v="Firdaus"/>
    <x v="1"/>
    <n v="2718"/>
    <n v="6000"/>
    <n v="6000"/>
    <n v="0"/>
    <n v="0"/>
    <e v="#VALUE!"/>
    <n v="0"/>
    <n v="168"/>
    <e v="#VALUE!"/>
    <s v="YES"/>
    <m/>
    <e v="#VALUE!"/>
    <e v="#VALUE!"/>
    <n v="4141"/>
    <x v="0"/>
    <s v="NA"/>
  </r>
  <r>
    <x v="4132"/>
    <s v="100 BIRR BACK"/>
    <n v="40039201"/>
    <s v="ORLOF 4"/>
    <s v="Firdaus"/>
    <x v="1"/>
    <n v="2719"/>
    <n v="5999"/>
    <n v="5999"/>
    <n v="1"/>
    <n v="0"/>
    <e v="#VALUE!"/>
    <n v="0"/>
    <n v="163"/>
    <e v="#VALUE!"/>
    <s v="YES"/>
    <m/>
    <e v="#VALUE!"/>
    <e v="#VALUE!"/>
    <n v="4142"/>
    <x v="0"/>
    <s v="NA"/>
  </r>
  <r>
    <x v="4133"/>
    <s v="100 BIRR BACK"/>
    <n v="40039201"/>
    <s v="ORLOF 4"/>
    <s v="Firdaus"/>
    <x v="1"/>
    <n v="2720"/>
    <n v="5999"/>
    <n v="5999"/>
    <n v="1"/>
    <n v="0"/>
    <e v="#VALUE!"/>
    <n v="0"/>
    <n v="280"/>
    <e v="#VALUE!"/>
    <s v="YES"/>
    <m/>
    <e v="#VALUE!"/>
    <e v="#VALUE!"/>
    <n v="4143"/>
    <x v="0"/>
    <s v="NA"/>
  </r>
  <r>
    <x v="4134"/>
    <s v="100 BIRR BACK"/>
    <n v="40039201"/>
    <s v="ORLOF 4"/>
    <s v="Firdaus"/>
    <x v="1"/>
    <n v="2721"/>
    <n v="5999"/>
    <n v="5999"/>
    <n v="1"/>
    <n v="0"/>
    <e v="#VALUE!"/>
    <n v="0"/>
    <n v="183"/>
    <e v="#VALUE!"/>
    <s v="YES"/>
    <m/>
    <e v="#VALUE!"/>
    <e v="#VALUE!"/>
    <n v="4144"/>
    <x v="0"/>
    <s v="NA"/>
  </r>
  <r>
    <x v="4135"/>
    <s v="100 BIRR BACK"/>
    <n v="40039201"/>
    <s v="ORLOF 4"/>
    <s v="Firdaus"/>
    <x v="1"/>
    <n v="2722"/>
    <n v="6000"/>
    <n v="6000"/>
    <n v="0"/>
    <n v="2"/>
    <e v="#VALUE!"/>
    <n v="0"/>
    <n v="121"/>
    <e v="#VALUE!"/>
    <s v="YES"/>
    <m/>
    <e v="#VALUE!"/>
    <e v="#VALUE!"/>
    <n v="4145"/>
    <x v="0"/>
    <s v="NA"/>
  </r>
  <r>
    <x v="4136"/>
    <s v="100 BIRR BACK"/>
    <n v="40039201"/>
    <s v="ORLOF 4"/>
    <s v="Firdaus"/>
    <x v="1"/>
    <n v="2723"/>
    <n v="6000"/>
    <n v="6000"/>
    <n v="0"/>
    <n v="0"/>
    <e v="#VALUE!"/>
    <n v="0"/>
    <n v="225"/>
    <e v="#VALUE!"/>
    <s v="YES"/>
    <m/>
    <e v="#VALUE!"/>
    <e v="#VALUE!"/>
    <n v="4146"/>
    <x v="0"/>
    <s v="NA"/>
  </r>
  <r>
    <x v="4137"/>
    <s v="100 BIRR BACK"/>
    <n v="40039201"/>
    <s v="ORLOF 4"/>
    <s v="Firdaus"/>
    <x v="1"/>
    <n v="2724"/>
    <n v="5998"/>
    <n v="5998"/>
    <n v="2"/>
    <n v="0"/>
    <e v="#VALUE!"/>
    <n v="0"/>
    <n v="158"/>
    <e v="#VALUE!"/>
    <s v="YES"/>
    <m/>
    <e v="#VALUE!"/>
    <e v="#VALUE!"/>
    <n v="4147"/>
    <x v="0"/>
    <s v="NA"/>
  </r>
  <r>
    <x v="4138"/>
    <s v="100 BIRR BACK"/>
    <n v="40039201"/>
    <s v="ORLOF 4"/>
    <s v="Firdaus"/>
    <x v="1"/>
    <n v="2725"/>
    <n v="6000"/>
    <n v="6000"/>
    <n v="0"/>
    <n v="0"/>
    <e v="#VALUE!"/>
    <n v="0"/>
    <n v="210"/>
    <e v="#VALUE!"/>
    <s v="YES"/>
    <m/>
    <e v="#VALUE!"/>
    <e v="#VALUE!"/>
    <n v="4148"/>
    <x v="0"/>
    <s v="NA"/>
  </r>
  <r>
    <x v="4139"/>
    <s v="100 BIRR BACK"/>
    <n v="40039201"/>
    <s v="ORLOF 4"/>
    <s v="Shamil"/>
    <x v="0"/>
    <n v="2703"/>
    <n v="6000"/>
    <n v="6000"/>
    <n v="0"/>
    <m/>
    <e v="#VALUE!"/>
    <n v="0"/>
    <n v="150"/>
    <e v="#VALUE!"/>
    <s v="YES"/>
    <m/>
    <e v="#VALUE!"/>
    <e v="#VALUE!"/>
    <n v="4149"/>
    <x v="0"/>
    <s v="NA"/>
  </r>
  <r>
    <x v="4140"/>
    <s v="100 BIRR BACK"/>
    <n v="40039201"/>
    <s v="ORLOF 4"/>
    <s v="Shamil"/>
    <x v="0"/>
    <n v="2704"/>
    <n v="6000"/>
    <n v="6000"/>
    <n v="0"/>
    <m/>
    <e v="#VALUE!"/>
    <n v="0"/>
    <n v="170"/>
    <e v="#VALUE!"/>
    <s v="YES"/>
    <m/>
    <e v="#VALUE!"/>
    <e v="#VALUE!"/>
    <n v="4150"/>
    <x v="0"/>
    <s v="NA"/>
  </r>
  <r>
    <x v="4141"/>
    <s v="100 BIRR BACK"/>
    <n v="40039201"/>
    <s v="ORLOF 4"/>
    <s v="Shamil"/>
    <x v="0"/>
    <n v="2705"/>
    <n v="5999"/>
    <n v="5999"/>
    <n v="1"/>
    <m/>
    <e v="#VALUE!"/>
    <n v="0"/>
    <n v="220"/>
    <e v="#VALUE!"/>
    <s v="YES"/>
    <m/>
    <e v="#VALUE!"/>
    <e v="#VALUE!"/>
    <n v="4151"/>
    <x v="0"/>
    <s v="NA"/>
  </r>
  <r>
    <x v="4142"/>
    <s v="100 BIRR BACK"/>
    <n v="40039201"/>
    <s v="ORLOF 4"/>
    <s v="Shamil"/>
    <x v="0"/>
    <n v="2706"/>
    <n v="6000"/>
    <n v="6000"/>
    <n v="0"/>
    <m/>
    <e v="#VALUE!"/>
    <n v="0"/>
    <n v="200"/>
    <e v="#VALUE!"/>
    <s v="YES"/>
    <m/>
    <e v="#VALUE!"/>
    <e v="#VALUE!"/>
    <n v="4152"/>
    <x v="0"/>
    <s v="NA"/>
  </r>
  <r>
    <x v="4143"/>
    <s v="100 BIRR BACK"/>
    <n v="40039201"/>
    <s v="ORLOF 4"/>
    <s v="Shamil"/>
    <x v="0"/>
    <n v="2707"/>
    <n v="6000"/>
    <n v="6000"/>
    <n v="0"/>
    <m/>
    <e v="#VALUE!"/>
    <n v="0"/>
    <n v="210"/>
    <e v="#VALUE!"/>
    <s v="YES"/>
    <m/>
    <e v="#VALUE!"/>
    <e v="#VALUE!"/>
    <n v="4153"/>
    <x v="0"/>
    <s v="NA"/>
  </r>
  <r>
    <x v="4144"/>
    <s v="100 BIRR BACK"/>
    <n v="40039201"/>
    <s v="ORLOF 4"/>
    <s v="Shamil"/>
    <x v="0"/>
    <n v="2708"/>
    <n v="5999"/>
    <n v="5999"/>
    <n v="1"/>
    <m/>
    <e v="#VALUE!"/>
    <n v="0"/>
    <n v="210"/>
    <e v="#VALUE!"/>
    <s v="YES"/>
    <m/>
    <e v="#VALUE!"/>
    <e v="#VALUE!"/>
    <n v="4154"/>
    <x v="0"/>
    <s v="NA"/>
  </r>
  <r>
    <x v="4145"/>
    <s v="100 BIRR BACK"/>
    <n v="40039201"/>
    <s v="ORLOF 4"/>
    <s v="Shamil"/>
    <x v="0"/>
    <n v="2709"/>
    <n v="6000"/>
    <n v="6000"/>
    <n v="0"/>
    <m/>
    <e v="#VALUE!"/>
    <n v="0"/>
    <n v="180"/>
    <e v="#VALUE!"/>
    <s v="YES"/>
    <m/>
    <e v="#VALUE!"/>
    <e v="#VALUE!"/>
    <n v="4155"/>
    <x v="0"/>
    <s v="NA"/>
  </r>
  <r>
    <x v="4146"/>
    <s v="100 BIRR BACK"/>
    <n v="40039201"/>
    <s v="ORLOF 4"/>
    <s v="Shamil"/>
    <x v="0"/>
    <n v="2710"/>
    <n v="6000"/>
    <n v="6000"/>
    <n v="0"/>
    <m/>
    <e v="#VALUE!"/>
    <n v="0"/>
    <n v="180"/>
    <e v="#VALUE!"/>
    <s v="YES"/>
    <m/>
    <e v="#VALUE!"/>
    <e v="#VALUE!"/>
    <n v="4156"/>
    <x v="0"/>
    <s v="NA"/>
  </r>
  <r>
    <x v="4147"/>
    <s v="100 BIRR BACK"/>
    <n v="40039201"/>
    <s v="ORLOF 4"/>
    <s v="Shamil"/>
    <x v="0"/>
    <n v="2711"/>
    <n v="5996"/>
    <n v="5996"/>
    <n v="4"/>
    <m/>
    <e v="#VALUE!"/>
    <n v="0"/>
    <n v="206"/>
    <e v="#VALUE!"/>
    <s v="YES"/>
    <m/>
    <e v="#VALUE!"/>
    <e v="#VALUE!"/>
    <n v="4157"/>
    <x v="0"/>
    <s v="NA"/>
  </r>
  <r>
    <x v="4148"/>
    <s v="100 BIRR BACK"/>
    <n v="40039201"/>
    <s v="ORLOF 4"/>
    <s v="Shamil"/>
    <x v="0"/>
    <n v="2712"/>
    <n v="6000"/>
    <n v="6000"/>
    <n v="0"/>
    <m/>
    <e v="#VALUE!"/>
    <n v="0"/>
    <n v="159"/>
    <e v="#VALUE!"/>
    <s v="YES"/>
    <m/>
    <e v="#VALUE!"/>
    <e v="#VALUE!"/>
    <n v="4158"/>
    <x v="0"/>
    <s v="NA"/>
  </r>
  <r>
    <x v="4149"/>
    <s v="100 BIRR BACK"/>
    <n v="40039201"/>
    <s v="ORLOF 4"/>
    <s v="Shamil"/>
    <x v="0"/>
    <n v="2697"/>
    <n v="6000"/>
    <n v="6000"/>
    <n v="0"/>
    <m/>
    <e v="#VALUE!"/>
    <n v="0"/>
    <n v="135"/>
    <e v="#VALUE!"/>
    <s v="YES"/>
    <m/>
    <e v="#VALUE!"/>
    <e v="#VALUE!"/>
    <n v="4159"/>
    <x v="0"/>
    <s v="NA"/>
  </r>
  <r>
    <x v="4150"/>
    <s v="100 BIRR BACK"/>
    <n v="40039201"/>
    <s v="ORLOF 4"/>
    <s v="Shamil"/>
    <x v="0"/>
    <n v="2698"/>
    <n v="5996"/>
    <n v="5996"/>
    <n v="4"/>
    <m/>
    <e v="#VALUE!"/>
    <n v="0"/>
    <n v="190"/>
    <e v="#VALUE!"/>
    <s v="YES"/>
    <m/>
    <e v="#VALUE!"/>
    <e v="#VALUE!"/>
    <n v="4160"/>
    <x v="0"/>
    <s v="NA"/>
  </r>
  <r>
    <x v="4151"/>
    <s v="100 BIRR BACK"/>
    <n v="40039201"/>
    <s v="ORLOF 4"/>
    <s v="Shamil"/>
    <x v="0"/>
    <n v="2699"/>
    <n v="6000"/>
    <n v="6000"/>
    <n v="0"/>
    <m/>
    <e v="#VALUE!"/>
    <n v="0"/>
    <n v="170"/>
    <e v="#VALUE!"/>
    <s v="YES"/>
    <m/>
    <e v="#VALUE!"/>
    <e v="#VALUE!"/>
    <n v="4161"/>
    <x v="0"/>
    <s v="NA"/>
  </r>
  <r>
    <x v="4152"/>
    <s v="100 BIRR BACK"/>
    <n v="40039201"/>
    <s v="ORLOF 4"/>
    <s v="Shamil"/>
    <x v="0"/>
    <n v="2700"/>
    <n v="6000"/>
    <n v="6000"/>
    <n v="0"/>
    <m/>
    <e v="#VALUE!"/>
    <n v="0"/>
    <n v="190"/>
    <e v="#VALUE!"/>
    <s v="YES"/>
    <m/>
    <e v="#VALUE!"/>
    <e v="#VALUE!"/>
    <n v="4162"/>
    <x v="0"/>
    <s v="NA"/>
  </r>
  <r>
    <x v="4153"/>
    <s v="100 BIRR BACK"/>
    <n v="40039201"/>
    <s v="ORLOF 4"/>
    <s v="Saifullah"/>
    <x v="1"/>
    <n v="2701"/>
    <n v="6000"/>
    <n v="6000"/>
    <n v="0"/>
    <m/>
    <e v="#VALUE!"/>
    <n v="0"/>
    <n v="155"/>
    <e v="#VALUE!"/>
    <s v="YES"/>
    <m/>
    <e v="#VALUE!"/>
    <e v="#VALUE!"/>
    <n v="4163"/>
    <x v="0"/>
    <s v="NA"/>
  </r>
  <r>
    <x v="4154"/>
    <s v="100 BIRR BACK"/>
    <n v="40039201"/>
    <s v="ORLOF 4"/>
    <s v="Saifullah"/>
    <x v="1"/>
    <n v="2688"/>
    <n v="5999"/>
    <n v="5999"/>
    <n v="1"/>
    <m/>
    <e v="#VALUE!"/>
    <n v="0"/>
    <n v="148"/>
    <e v="#VALUE!"/>
    <s v="YES"/>
    <m/>
    <e v="#VALUE!"/>
    <e v="#VALUE!"/>
    <n v="4164"/>
    <x v="0"/>
    <s v="NA"/>
  </r>
  <r>
    <x v="4155"/>
    <s v="100 BIRR BACK"/>
    <n v="40039201"/>
    <s v="ORLOF 4"/>
    <s v="Saifullah"/>
    <x v="1"/>
    <n v="2689"/>
    <n v="5997"/>
    <n v="5997"/>
    <n v="3"/>
    <m/>
    <e v="#VALUE!"/>
    <n v="0"/>
    <n v="163"/>
    <e v="#VALUE!"/>
    <s v="YES"/>
    <m/>
    <e v="#VALUE!"/>
    <e v="#VALUE!"/>
    <n v="4165"/>
    <x v="0"/>
    <s v="NA"/>
  </r>
  <r>
    <x v="4156"/>
    <s v="100 BIRR BACK"/>
    <n v="40039201"/>
    <s v="ORLOF 4"/>
    <s v="Saifullah"/>
    <x v="1"/>
    <n v="2690"/>
    <n v="6000"/>
    <n v="6000"/>
    <n v="0"/>
    <m/>
    <e v="#VALUE!"/>
    <n v="0"/>
    <n v="207"/>
    <e v="#VALUE!"/>
    <s v="YES"/>
    <m/>
    <e v="#VALUE!"/>
    <e v="#VALUE!"/>
    <n v="4166"/>
    <x v="0"/>
    <s v="NA"/>
  </r>
  <r>
    <x v="4157"/>
    <s v="100 BIRR BACK"/>
    <n v="40039201"/>
    <s v="ORLOF 4"/>
    <s v="Saifullah"/>
    <x v="1"/>
    <n v="2691"/>
    <n v="6000"/>
    <n v="6000"/>
    <n v="0"/>
    <m/>
    <e v="#VALUE!"/>
    <n v="0"/>
    <n v="164"/>
    <e v="#VALUE!"/>
    <s v="YES"/>
    <m/>
    <e v="#VALUE!"/>
    <e v="#VALUE!"/>
    <n v="4167"/>
    <x v="0"/>
    <s v="NA"/>
  </r>
  <r>
    <x v="4158"/>
    <s v="100 BIRR BACK"/>
    <n v="40039201"/>
    <s v="ORLOF 4"/>
    <s v="Saifullah"/>
    <x v="1"/>
    <n v="2692"/>
    <n v="6000"/>
    <n v="6000"/>
    <n v="0"/>
    <m/>
    <e v="#VALUE!"/>
    <n v="0"/>
    <n v="131"/>
    <e v="#VALUE!"/>
    <s v="YES"/>
    <m/>
    <e v="#VALUE!"/>
    <e v="#VALUE!"/>
    <n v="4168"/>
    <x v="0"/>
    <s v="NA"/>
  </r>
  <r>
    <x v="4159"/>
    <s v="100 BIRR BACK"/>
    <n v="40039201"/>
    <s v="ORLOF 4"/>
    <s v="Saifullah"/>
    <x v="1"/>
    <n v="2693"/>
    <n v="6000"/>
    <n v="6000"/>
    <n v="0"/>
    <m/>
    <e v="#VALUE!"/>
    <n v="0"/>
    <n v="127"/>
    <e v="#VALUE!"/>
    <s v="YES"/>
    <m/>
    <e v="#VALUE!"/>
    <e v="#VALUE!"/>
    <n v="4169"/>
    <x v="0"/>
    <s v="NA"/>
  </r>
  <r>
    <x v="4160"/>
    <s v="100 BIRR BACK"/>
    <n v="40039201"/>
    <s v="ORLOF 4"/>
    <s v="Saifullah"/>
    <x v="1"/>
    <n v="2694"/>
    <n v="5999"/>
    <n v="5999"/>
    <n v="1"/>
    <m/>
    <e v="#VALUE!"/>
    <n v="0"/>
    <n v="175"/>
    <e v="#VALUE!"/>
    <s v="YES"/>
    <m/>
    <e v="#VALUE!"/>
    <e v="#VALUE!"/>
    <n v="4170"/>
    <x v="0"/>
    <s v="NA"/>
  </r>
  <r>
    <x v="4161"/>
    <s v="100 BIRR BACK"/>
    <n v="40039201"/>
    <s v="ORLOF 4"/>
    <s v="Saifullah"/>
    <x v="1"/>
    <n v="2682"/>
    <n v="5999"/>
    <n v="5999"/>
    <n v="0"/>
    <m/>
    <e v="#VALUE!"/>
    <n v="0"/>
    <n v="167"/>
    <e v="#VALUE!"/>
    <s v="NO"/>
    <s v="Machine count not equal 6000"/>
    <e v="#VALUE!"/>
    <e v="#VALUE!"/>
    <n v="4171"/>
    <x v="0"/>
    <s v="NA"/>
  </r>
  <r>
    <x v="4162"/>
    <s v="100 BIRR BACK"/>
    <n v="40039201"/>
    <s v="ORLOF 4"/>
    <s v="Saifullah"/>
    <x v="1"/>
    <n v="2683"/>
    <n v="5999"/>
    <n v="5999"/>
    <n v="1"/>
    <m/>
    <e v="#VALUE!"/>
    <n v="0"/>
    <n v="176"/>
    <e v="#VALUE!"/>
    <s v="YES"/>
    <m/>
    <e v="#VALUE!"/>
    <e v="#VALUE!"/>
    <n v="4172"/>
    <x v="0"/>
    <s v="NA"/>
  </r>
  <r>
    <x v="4163"/>
    <s v="100 BIRR BACK"/>
    <n v="40039201"/>
    <s v="ORLOF 4"/>
    <s v="Saifullah"/>
    <x v="1"/>
    <n v="2684"/>
    <n v="6000"/>
    <n v="6000"/>
    <n v="0"/>
    <m/>
    <e v="#VALUE!"/>
    <n v="0"/>
    <n v="179"/>
    <e v="#VALUE!"/>
    <s v="YES"/>
    <m/>
    <e v="#VALUE!"/>
    <e v="#VALUE!"/>
    <n v="4173"/>
    <x v="0"/>
    <s v="NA"/>
  </r>
  <r>
    <x v="4164"/>
    <s v="100 BIRR BACK"/>
    <n v="40039201"/>
    <s v="ORLOF 4"/>
    <s v="Saifullah"/>
    <x v="1"/>
    <n v="2685"/>
    <n v="5997"/>
    <n v="0"/>
    <n v="0"/>
    <m/>
    <e v="#VALUE!"/>
    <n v="0"/>
    <n v="158"/>
    <e v="#VALUE!"/>
    <s v="NO"/>
    <m/>
    <e v="#VALUE!"/>
    <e v="#VALUE!"/>
    <n v="4174"/>
    <x v="0"/>
    <s v="NA"/>
  </r>
  <r>
    <x v="4165"/>
    <s v="100 BIRR BACK"/>
    <n v="40039201"/>
    <s v="ORLOF 4"/>
    <s v="Saifullah"/>
    <x v="1"/>
    <n v="2686"/>
    <n v="6003"/>
    <n v="6003"/>
    <n v="0"/>
    <m/>
    <e v="#VALUE!"/>
    <n v="0"/>
    <n v="144"/>
    <e v="#VALUE!"/>
    <s v="NO"/>
    <s v="Machine count not equal 6000"/>
    <e v="#VALUE!"/>
    <e v="#VALUE!"/>
    <n v="4175"/>
    <x v="0"/>
    <s v="NA"/>
  </r>
  <r>
    <x v="4166"/>
    <s v="100 BIRR BACK"/>
    <n v="40039201"/>
    <s v="ORLOF 4"/>
    <s v="Saifullah"/>
    <x v="1"/>
    <n v="2687"/>
    <n v="5996"/>
    <n v="5996"/>
    <n v="4"/>
    <m/>
    <e v="#VALUE!"/>
    <n v="0"/>
    <n v="406"/>
    <e v="#VALUE!"/>
    <s v="YES"/>
    <m/>
    <e v="#VALUE!"/>
    <e v="#VALUE!"/>
    <n v="4176"/>
    <x v="0"/>
    <s v="NA"/>
  </r>
  <r>
    <x v="4167"/>
    <s v="100 BIRR BACK"/>
    <n v="40039201"/>
    <s v="ORLOF 4"/>
    <s v="Shamil"/>
    <x v="0"/>
    <n v="2676"/>
    <n v="6000"/>
    <n v="6000"/>
    <n v="0"/>
    <m/>
    <e v="#VALUE!"/>
    <n v="0"/>
    <n v="170"/>
    <e v="#VALUE!"/>
    <s v="YES"/>
    <m/>
    <e v="#VALUE!"/>
    <e v="#VALUE!"/>
    <n v="4177"/>
    <x v="0"/>
    <s v="NA"/>
  </r>
  <r>
    <x v="4168"/>
    <s v="100 BIRR BACK"/>
    <n v="40039201"/>
    <s v="ORLOF 4"/>
    <s v="Shamil"/>
    <x v="0"/>
    <n v="2677"/>
    <n v="6000"/>
    <n v="6000"/>
    <n v="0"/>
    <m/>
    <e v="#VALUE!"/>
    <n v="0"/>
    <n v="230"/>
    <e v="#VALUE!"/>
    <s v="YES"/>
    <m/>
    <e v="#VALUE!"/>
    <e v="#VALUE!"/>
    <n v="4178"/>
    <x v="0"/>
    <s v="NA"/>
  </r>
  <r>
    <x v="4169"/>
    <s v="100 BIRR BACK"/>
    <n v="40039201"/>
    <s v="ORLOF 4"/>
    <s v="Shamil"/>
    <x v="0"/>
    <n v="2678"/>
    <n v="6000"/>
    <n v="6000"/>
    <n v="0"/>
    <n v="30"/>
    <e v="#VALUE!"/>
    <n v="0"/>
    <n v="230"/>
    <e v="#VALUE!"/>
    <s v="YES"/>
    <m/>
    <e v="#VALUE!"/>
    <e v="#VALUE!"/>
    <n v="4179"/>
    <x v="0"/>
    <s v="NA"/>
  </r>
  <r>
    <x v="4170"/>
    <s v="100 BIRR BACK"/>
    <n v="40039201"/>
    <s v="ORLOF 4"/>
    <s v="Shamil"/>
    <x v="0"/>
    <n v="2679"/>
    <n v="6000"/>
    <n v="6000"/>
    <n v="0"/>
    <m/>
    <e v="#VALUE!"/>
    <n v="0"/>
    <n v="269"/>
    <e v="#VALUE!"/>
    <s v="YES"/>
    <m/>
    <e v="#VALUE!"/>
    <e v="#VALUE!"/>
    <n v="4180"/>
    <x v="0"/>
    <s v="NA"/>
  </r>
  <r>
    <x v="4171"/>
    <s v="100 BIRR BACK"/>
    <n v="40039201"/>
    <s v="ORLOF 4"/>
    <s v="Shamil"/>
    <x v="0"/>
    <n v="2695"/>
    <n v="6000"/>
    <n v="6000"/>
    <n v="0"/>
    <m/>
    <e v="#VALUE!"/>
    <n v="0"/>
    <n v="171"/>
    <e v="#VALUE!"/>
    <s v="YES"/>
    <m/>
    <e v="#VALUE!"/>
    <e v="#VALUE!"/>
    <n v="4181"/>
    <x v="0"/>
    <s v="NA"/>
  </r>
  <r>
    <x v="4172"/>
    <s v="100 BIRR BACK"/>
    <n v="40039201"/>
    <s v="ORLOF 4"/>
    <s v="Shamil"/>
    <x v="0"/>
    <n v="2696"/>
    <n v="6000"/>
    <n v="6000"/>
    <n v="0"/>
    <m/>
    <e v="#VALUE!"/>
    <n v="0"/>
    <n v="128"/>
    <e v="#VALUE!"/>
    <s v="YES"/>
    <m/>
    <e v="#VALUE!"/>
    <e v="#VALUE!"/>
    <n v="4182"/>
    <x v="0"/>
    <s v="NA"/>
  </r>
  <r>
    <x v="4173"/>
    <s v="100 BIRR BACK"/>
    <n v="40039201"/>
    <s v="ORLOF 4"/>
    <s v="Shamil"/>
    <x v="0"/>
    <n v="2702"/>
    <n v="5999"/>
    <n v="5999"/>
    <n v="0"/>
    <m/>
    <e v="#VALUE!"/>
    <n v="0"/>
    <n v="132"/>
    <e v="#VALUE!"/>
    <s v="NO"/>
    <m/>
    <e v="#VALUE!"/>
    <e v="#VALUE!"/>
    <n v="4183"/>
    <x v="0"/>
    <s v="NA"/>
  </r>
  <r>
    <x v="4174"/>
    <s v="100 BIRR BACK"/>
    <n v="40039201"/>
    <s v="ORLOF 4"/>
    <s v="Shamil"/>
    <x v="0"/>
    <n v="2713"/>
    <n v="6000"/>
    <n v="6000"/>
    <n v="0"/>
    <m/>
    <e v="#VALUE!"/>
    <n v="0"/>
    <n v="170"/>
    <e v="#VALUE!"/>
    <s v="YES"/>
    <m/>
    <e v="#VALUE!"/>
    <e v="#VALUE!"/>
    <n v="4184"/>
    <x v="0"/>
    <s v="NA"/>
  </r>
  <r>
    <x v="4175"/>
    <s v="100 BIRR BACK"/>
    <n v="40039201"/>
    <s v="ORLOF 4"/>
    <s v="Shamil"/>
    <x v="0"/>
    <n v="2666"/>
    <n v="5993"/>
    <n v="5993"/>
    <n v="7"/>
    <m/>
    <e v="#VALUE!"/>
    <n v="0"/>
    <n v="130"/>
    <e v="#VALUE!"/>
    <s v="YES"/>
    <m/>
    <e v="#VALUE!"/>
    <e v="#VALUE!"/>
    <n v="4185"/>
    <x v="0"/>
    <s v="NA"/>
  </r>
  <r>
    <x v="4176"/>
    <s v="100 BIRR BACK"/>
    <n v="40039201"/>
    <s v="ORLOF 4"/>
    <s v="Shamil"/>
    <x v="0"/>
    <n v="2667"/>
    <n v="6000"/>
    <n v="6000"/>
    <n v="0"/>
    <m/>
    <e v="#VALUE!"/>
    <n v="0"/>
    <n v="140"/>
    <e v="#VALUE!"/>
    <s v="YES"/>
    <m/>
    <e v="#VALUE!"/>
    <e v="#VALUE!"/>
    <n v="4186"/>
    <x v="0"/>
    <s v="NA"/>
  </r>
  <r>
    <x v="4177"/>
    <s v="100 BIRR BACK"/>
    <n v="40039201"/>
    <s v="ORLOF 4"/>
    <s v="Shamil"/>
    <x v="0"/>
    <n v="2668"/>
    <n v="6000"/>
    <n v="6000"/>
    <n v="0"/>
    <m/>
    <e v="#VALUE!"/>
    <n v="0"/>
    <n v="150"/>
    <e v="#VALUE!"/>
    <s v="YES"/>
    <m/>
    <e v="#VALUE!"/>
    <e v="#VALUE!"/>
    <n v="4187"/>
    <x v="0"/>
    <s v="NA"/>
  </r>
  <r>
    <x v="4178"/>
    <s v="100 BIRR BACK"/>
    <n v="40039201"/>
    <s v="ORLOF 4"/>
    <s v="Shamil"/>
    <x v="0"/>
    <n v="2669"/>
    <n v="6000"/>
    <n v="6000"/>
    <n v="0"/>
    <m/>
    <e v="#VALUE!"/>
    <n v="0"/>
    <n v="136"/>
    <e v="#VALUE!"/>
    <s v="YES"/>
    <m/>
    <e v="#VALUE!"/>
    <e v="#VALUE!"/>
    <n v="4188"/>
    <x v="0"/>
    <s v="NA"/>
  </r>
  <r>
    <x v="4179"/>
    <s v="100 BIRR BACK"/>
    <n v="40039201"/>
    <s v="ORLOF 4"/>
    <s v="Shamil"/>
    <x v="0"/>
    <n v="2670"/>
    <n v="5991"/>
    <n v="5991"/>
    <n v="9"/>
    <m/>
    <e v="#VALUE!"/>
    <n v="0"/>
    <n v="159"/>
    <e v="#VALUE!"/>
    <s v="YES"/>
    <m/>
    <e v="#VALUE!"/>
    <e v="#VALUE!"/>
    <n v="4189"/>
    <x v="0"/>
    <s v="NA"/>
  </r>
  <r>
    <x v="4180"/>
    <s v="100 BIRR BACK"/>
    <n v="40039201"/>
    <s v="ORLOF 4"/>
    <s v="Shamil"/>
    <x v="0"/>
    <n v="2671"/>
    <n v="5999"/>
    <n v="5999"/>
    <n v="1"/>
    <m/>
    <e v="#VALUE!"/>
    <n v="0"/>
    <n v="135"/>
    <e v="#VALUE!"/>
    <s v="YES"/>
    <m/>
    <e v="#VALUE!"/>
    <e v="#VALUE!"/>
    <n v="4190"/>
    <x v="0"/>
    <s v="NA"/>
  </r>
  <r>
    <x v="4181"/>
    <s v="100 BIRR BACK"/>
    <n v="40039201"/>
    <s v="ORLOF 4"/>
    <s v="Saifullah"/>
    <x v="1"/>
    <n v="2672"/>
    <n v="5994"/>
    <n v="5994"/>
    <n v="6"/>
    <m/>
    <e v="#VALUE!"/>
    <n v="0"/>
    <n v="181"/>
    <e v="#VALUE!"/>
    <s v="YES"/>
    <m/>
    <e v="#VALUE!"/>
    <e v="#VALUE!"/>
    <n v="4191"/>
    <x v="0"/>
    <s v="NA"/>
  </r>
  <r>
    <x v="4182"/>
    <s v="100 BIRR BACK"/>
    <n v="40039201"/>
    <s v="ORLOF 4"/>
    <s v="Saifullah"/>
    <x v="1"/>
    <n v="2673"/>
    <n v="6000"/>
    <n v="6000"/>
    <n v="0"/>
    <m/>
    <e v="#VALUE!"/>
    <n v="0"/>
    <n v="153"/>
    <e v="#VALUE!"/>
    <s v="YES"/>
    <m/>
    <e v="#VALUE!"/>
    <e v="#VALUE!"/>
    <n v="4192"/>
    <x v="0"/>
    <s v="NA"/>
  </r>
  <r>
    <x v="4183"/>
    <s v="100 BIRR BACK"/>
    <n v="40039201"/>
    <s v="ORLOF 4"/>
    <s v="Saifullah"/>
    <x v="1"/>
    <n v="2652"/>
    <n v="5994"/>
    <n v="5994"/>
    <n v="6"/>
    <m/>
    <e v="#VALUE!"/>
    <n v="0"/>
    <n v="219"/>
    <e v="#VALUE!"/>
    <s v="YES"/>
    <m/>
    <e v="#VALUE!"/>
    <e v="#VALUE!"/>
    <n v="4193"/>
    <x v="0"/>
    <s v="NA"/>
  </r>
  <r>
    <x v="4184"/>
    <s v="100 BIRR BACK"/>
    <n v="40039201"/>
    <s v="ORLOF 4"/>
    <s v="Saifullah"/>
    <x v="1"/>
    <n v="2653"/>
    <n v="5999"/>
    <n v="5999"/>
    <n v="1"/>
    <m/>
    <e v="#VALUE!"/>
    <n v="0"/>
    <n v="171"/>
    <e v="#VALUE!"/>
    <s v="YES"/>
    <m/>
    <e v="#VALUE!"/>
    <e v="#VALUE!"/>
    <n v="4194"/>
    <x v="0"/>
    <s v="NA"/>
  </r>
  <r>
    <x v="4185"/>
    <s v="100 BIRR BACK"/>
    <n v="40039201"/>
    <s v="ORLOF 4"/>
    <s v="Saifullah"/>
    <x v="1"/>
    <n v="2654"/>
    <n v="6000"/>
    <n v="6000"/>
    <n v="0"/>
    <m/>
    <e v="#VALUE!"/>
    <n v="0"/>
    <n v="176"/>
    <e v="#VALUE!"/>
    <s v="YES"/>
    <m/>
    <e v="#VALUE!"/>
    <e v="#VALUE!"/>
    <n v="4195"/>
    <x v="0"/>
    <s v="NA"/>
  </r>
  <r>
    <x v="4186"/>
    <s v="100 BIRR BACK"/>
    <n v="40039201"/>
    <s v="ORLOF 4"/>
    <s v="Saifullah"/>
    <x v="1"/>
    <n v="2655"/>
    <n v="6000"/>
    <n v="6000"/>
    <n v="0"/>
    <m/>
    <e v="#VALUE!"/>
    <n v="0"/>
    <n v="168"/>
    <e v="#VALUE!"/>
    <s v="YES"/>
    <m/>
    <e v="#VALUE!"/>
    <e v="#VALUE!"/>
    <n v="4196"/>
    <x v="0"/>
    <s v="NA"/>
  </r>
  <r>
    <x v="4187"/>
    <s v="100 BIRR BACK"/>
    <n v="40039201"/>
    <s v="ORLOF 4"/>
    <s v="Saifullah"/>
    <x v="1"/>
    <n v="2656"/>
    <n v="6000"/>
    <n v="6000"/>
    <n v="0"/>
    <m/>
    <e v="#VALUE!"/>
    <n v="0"/>
    <n v="186"/>
    <e v="#VALUE!"/>
    <s v="YES"/>
    <m/>
    <e v="#VALUE!"/>
    <e v="#VALUE!"/>
    <n v="4197"/>
    <x v="0"/>
    <s v="NA"/>
  </r>
  <r>
    <x v="4188"/>
    <s v="100 BIRR BACK"/>
    <n v="40039201"/>
    <s v="ORLOF 4"/>
    <s v="Saifullah"/>
    <x v="1"/>
    <n v="2657"/>
    <n v="5995"/>
    <n v="5995"/>
    <n v="5"/>
    <m/>
    <e v="#VALUE!"/>
    <n v="0"/>
    <n v="158"/>
    <e v="#VALUE!"/>
    <s v="YES"/>
    <m/>
    <e v="#VALUE!"/>
    <e v="#VALUE!"/>
    <n v="4198"/>
    <x v="0"/>
    <s v="NA"/>
  </r>
  <r>
    <x v="4189"/>
    <s v="100 BIRR BACK"/>
    <n v="40039201"/>
    <s v="ORLOF 4"/>
    <s v="Saifullah"/>
    <x v="1"/>
    <n v="2658"/>
    <n v="5998"/>
    <n v="5998"/>
    <n v="2"/>
    <m/>
    <e v="#VALUE!"/>
    <n v="0"/>
    <n v="210"/>
    <e v="#VALUE!"/>
    <s v="YES"/>
    <m/>
    <e v="#VALUE!"/>
    <e v="#VALUE!"/>
    <n v="4199"/>
    <x v="0"/>
    <s v="NA"/>
  </r>
  <r>
    <x v="4190"/>
    <s v="100 BIRR BACK"/>
    <n v="40039201"/>
    <s v="ORLOF 4"/>
    <s v="Saifullah"/>
    <x v="1"/>
    <n v="2645"/>
    <n v="5999"/>
    <n v="5999"/>
    <n v="1"/>
    <m/>
    <e v="#VALUE!"/>
    <n v="0"/>
    <n v="184"/>
    <e v="#VALUE!"/>
    <s v="YES"/>
    <m/>
    <e v="#VALUE!"/>
    <e v="#VALUE!"/>
    <n v="4200"/>
    <x v="0"/>
    <s v="NA"/>
  </r>
  <r>
    <x v="4191"/>
    <s v="100 BIRR BACK"/>
    <n v="40039201"/>
    <s v="ORLOF 4"/>
    <s v="Saifullah"/>
    <x v="1"/>
    <n v="2646"/>
    <n v="5999"/>
    <n v="5999"/>
    <n v="1"/>
    <m/>
    <e v="#VALUE!"/>
    <n v="0"/>
    <n v="195"/>
    <e v="#VALUE!"/>
    <s v="YES"/>
    <m/>
    <e v="#VALUE!"/>
    <e v="#VALUE!"/>
    <n v="4201"/>
    <x v="0"/>
    <s v="NA"/>
  </r>
  <r>
    <x v="4192"/>
    <s v="100 BIRR BACK"/>
    <n v="40039201"/>
    <s v="ORLOF 4"/>
    <s v="Saifullah"/>
    <x v="1"/>
    <n v="2647"/>
    <n v="6000"/>
    <n v="6000"/>
    <n v="0"/>
    <m/>
    <e v="#VALUE!"/>
    <n v="0"/>
    <n v="208"/>
    <e v="#VALUE!"/>
    <s v="YES"/>
    <m/>
    <e v="#VALUE!"/>
    <e v="#VALUE!"/>
    <n v="4202"/>
    <x v="0"/>
    <s v="NA"/>
  </r>
  <r>
    <x v="4193"/>
    <s v="100 BIRR BACK"/>
    <n v="40039201"/>
    <s v="ORLOF 4"/>
    <s v="Saifullah"/>
    <x v="1"/>
    <n v="2648"/>
    <n v="6000"/>
    <n v="6000"/>
    <n v="0"/>
    <m/>
    <e v="#VALUE!"/>
    <n v="0"/>
    <n v="191"/>
    <e v="#VALUE!"/>
    <s v="YES"/>
    <m/>
    <e v="#VALUE!"/>
    <e v="#VALUE!"/>
    <n v="4203"/>
    <x v="0"/>
    <s v="NA"/>
  </r>
  <r>
    <x v="4194"/>
    <s v="100 BIRR BACK"/>
    <n v="40039201"/>
    <s v="ORLOF 4"/>
    <s v="Shamil"/>
    <x v="0"/>
    <n v="2649"/>
    <n v="6000"/>
    <n v="6000"/>
    <n v="0"/>
    <m/>
    <e v="#VALUE!"/>
    <n v="0"/>
    <n v="260"/>
    <e v="#VALUE!"/>
    <s v="YES"/>
    <m/>
    <e v="#VALUE!"/>
    <e v="#VALUE!"/>
    <n v="4204"/>
    <x v="0"/>
    <s v="NA"/>
  </r>
  <r>
    <x v="4195"/>
    <s v="100 BIRR BACK"/>
    <n v="40039201"/>
    <s v="ORLOF 4"/>
    <s v="Shamil"/>
    <x v="0"/>
    <n v="2650"/>
    <n v="5998"/>
    <n v="5998"/>
    <n v="2"/>
    <m/>
    <e v="#VALUE!"/>
    <n v="0"/>
    <n v="223"/>
    <e v="#VALUE!"/>
    <s v="YES"/>
    <m/>
    <e v="#VALUE!"/>
    <e v="#VALUE!"/>
    <n v="4205"/>
    <x v="0"/>
    <s v="NA"/>
  </r>
  <r>
    <x v="4196"/>
    <s v="100 BIRR BACK"/>
    <n v="40039201"/>
    <s v="ORLOF 4"/>
    <s v="Shamil"/>
    <x v="0"/>
    <n v="2651"/>
    <n v="5997"/>
    <n v="5997"/>
    <n v="3"/>
    <m/>
    <e v="#VALUE!"/>
    <n v="0"/>
    <n v="187"/>
    <e v="#VALUE!"/>
    <s v="YES"/>
    <m/>
    <e v="#VALUE!"/>
    <e v="#VALUE!"/>
    <n v="4206"/>
    <x v="0"/>
    <s v="NA"/>
  </r>
  <r>
    <x v="4197"/>
    <s v="100 BIRR BACK"/>
    <n v="40039201"/>
    <s v="ORLOF 4"/>
    <s v="Shamil"/>
    <x v="0"/>
    <n v="2659"/>
    <n v="6000"/>
    <n v="6000"/>
    <n v="0"/>
    <m/>
    <e v="#VALUE!"/>
    <n v="0"/>
    <n v="100"/>
    <e v="#VALUE!"/>
    <s v="YES"/>
    <m/>
    <e v="#VALUE!"/>
    <e v="#VALUE!"/>
    <n v="4207"/>
    <x v="0"/>
    <s v="NA"/>
  </r>
  <r>
    <x v="4198"/>
    <s v="100 BIRR BACK"/>
    <n v="40039201"/>
    <s v="ORLOF 4"/>
    <s v="Shamil"/>
    <x v="0"/>
    <n v="2660"/>
    <n v="6000"/>
    <n v="6000"/>
    <n v="0"/>
    <m/>
    <e v="#VALUE!"/>
    <n v="0"/>
    <n v="110"/>
    <e v="#VALUE!"/>
    <s v="YES"/>
    <m/>
    <e v="#VALUE!"/>
    <e v="#VALUE!"/>
    <n v="4208"/>
    <x v="0"/>
    <s v="NA"/>
  </r>
  <r>
    <x v="4199"/>
    <s v="100 BIRR BACK"/>
    <n v="40039201"/>
    <s v="ORLOF 4"/>
    <s v="Shamil"/>
    <x v="0"/>
    <n v="2661"/>
    <n v="6000"/>
    <n v="6000"/>
    <n v="0"/>
    <m/>
    <e v="#VALUE!"/>
    <n v="0"/>
    <n v="120"/>
    <e v="#VALUE!"/>
    <s v="YES"/>
    <m/>
    <e v="#VALUE!"/>
    <e v="#VALUE!"/>
    <n v="4209"/>
    <x v="0"/>
    <s v="NA"/>
  </r>
  <r>
    <x v="4200"/>
    <s v="100 BIRR BACK"/>
    <n v="40039201"/>
    <s v="ORLOF 4"/>
    <s v="Shamil"/>
    <x v="0"/>
    <n v="2641"/>
    <n v="5998"/>
    <n v="5998"/>
    <n v="1"/>
    <m/>
    <e v="#VALUE!"/>
    <n v="0"/>
    <n v="180"/>
    <e v="#VALUE!"/>
    <s v="NO"/>
    <s v="counter not equal 6000"/>
    <e v="#VALUE!"/>
    <e v="#VALUE!"/>
    <n v="4210"/>
    <x v="0"/>
    <s v="NA"/>
  </r>
  <r>
    <x v="4201"/>
    <s v="100 BIRR BACK"/>
    <n v="40039201"/>
    <s v="ORLOF 4"/>
    <s v="Shamil"/>
    <x v="0"/>
    <n v="2642"/>
    <n v="6000"/>
    <n v="6000"/>
    <n v="0"/>
    <m/>
    <e v="#VALUE!"/>
    <n v="0"/>
    <n v="210"/>
    <e v="#VALUE!"/>
    <s v="YES"/>
    <m/>
    <e v="#VALUE!"/>
    <e v="#VALUE!"/>
    <n v="4211"/>
    <x v="0"/>
    <s v="NA"/>
  </r>
  <r>
    <x v="4202"/>
    <s v="100 BIRR BACK"/>
    <n v="40039201"/>
    <s v="ORLOF 4"/>
    <s v="Shamil"/>
    <x v="0"/>
    <n v="2643"/>
    <n v="6000"/>
    <n v="6000"/>
    <n v="0"/>
    <m/>
    <e v="#VALUE!"/>
    <n v="0"/>
    <n v="190"/>
    <e v="#VALUE!"/>
    <s v="YES"/>
    <m/>
    <e v="#VALUE!"/>
    <e v="#VALUE!"/>
    <n v="4212"/>
    <x v="0"/>
    <s v="NA"/>
  </r>
  <r>
    <x v="4203"/>
    <s v="100 BIRR BACK"/>
    <n v="40039201"/>
    <s v="ORLOF 4"/>
    <s v="Shamil"/>
    <x v="0"/>
    <n v="2644"/>
    <n v="6000"/>
    <n v="6000"/>
    <n v="0"/>
    <m/>
    <e v="#VALUE!"/>
    <n v="0"/>
    <n v="245"/>
    <e v="#VALUE!"/>
    <s v="YES"/>
    <m/>
    <e v="#VALUE!"/>
    <e v="#VALUE!"/>
    <n v="4213"/>
    <x v="0"/>
    <s v="NA"/>
  </r>
  <r>
    <x v="4204"/>
    <s v="100 BIRR BACK"/>
    <n v="40039201"/>
    <s v="ORLOF 4"/>
    <s v="Shamil"/>
    <x v="0"/>
    <n v="2629"/>
    <n v="6000"/>
    <n v="6000"/>
    <n v="0"/>
    <m/>
    <e v="#VALUE!"/>
    <n v="0"/>
    <n v="183"/>
    <e v="#VALUE!"/>
    <s v="YES"/>
    <m/>
    <e v="#VALUE!"/>
    <e v="#VALUE!"/>
    <n v="4214"/>
    <x v="0"/>
    <s v="NA"/>
  </r>
  <r>
    <x v="4205"/>
    <s v="100 BIRR BACK"/>
    <n v="40039201"/>
    <s v="ORLOF 4"/>
    <s v="Shamil"/>
    <x v="0"/>
    <n v="2630"/>
    <n v="5999"/>
    <n v="5999"/>
    <n v="1"/>
    <m/>
    <e v="#VALUE!"/>
    <n v="0"/>
    <n v="220"/>
    <e v="#VALUE!"/>
    <s v="YES"/>
    <m/>
    <e v="#VALUE!"/>
    <e v="#VALUE!"/>
    <n v="4215"/>
    <x v="0"/>
    <s v="NA"/>
  </r>
  <r>
    <x v="4206"/>
    <s v="100 BIRR BACK"/>
    <n v="40039201"/>
    <s v="ORLOF 4"/>
    <s v="Shamil"/>
    <x v="0"/>
    <n v="2631"/>
    <n v="6000"/>
    <n v="6000"/>
    <n v="0"/>
    <m/>
    <e v="#VALUE!"/>
    <n v="0"/>
    <n v="166"/>
    <e v="#VALUE!"/>
    <s v="YES"/>
    <m/>
    <e v="#VALUE!"/>
    <e v="#VALUE!"/>
    <n v="4216"/>
    <x v="0"/>
    <s v="NA"/>
  </r>
  <r>
    <x v="4207"/>
    <s v="100 BIRR BACK"/>
    <n v="40039201"/>
    <s v="ORLOF 4"/>
    <s v="Shamil"/>
    <x v="0"/>
    <n v="2632"/>
    <n v="6000"/>
    <n v="6000"/>
    <n v="0"/>
    <m/>
    <e v="#VALUE!"/>
    <n v="0"/>
    <n v="198"/>
    <e v="#VALUE!"/>
    <s v="YES"/>
    <m/>
    <e v="#VALUE!"/>
    <e v="#VALUE!"/>
    <n v="4217"/>
    <x v="0"/>
    <s v="NA"/>
  </r>
  <r>
    <x v="4208"/>
    <s v="100 BIRR BACK"/>
    <n v="40039201"/>
    <s v="ORLOF 4"/>
    <s v="Saifullah"/>
    <x v="1"/>
    <n v="2633"/>
    <n v="5998"/>
    <n v="5998"/>
    <n v="2"/>
    <m/>
    <e v="#VALUE!"/>
    <n v="0"/>
    <n v="114"/>
    <e v="#VALUE!"/>
    <s v="YES"/>
    <m/>
    <e v="#VALUE!"/>
    <e v="#VALUE!"/>
    <n v="4218"/>
    <x v="0"/>
    <s v="NA"/>
  </r>
  <r>
    <x v="4209"/>
    <s v="100 BIRR BACK"/>
    <n v="40039201"/>
    <s v="ORLOF 4"/>
    <s v="Saifullah"/>
    <x v="1"/>
    <n v="2634"/>
    <n v="6000"/>
    <n v="6000"/>
    <n v="0"/>
    <m/>
    <e v="#VALUE!"/>
    <n v="0"/>
    <n v="124"/>
    <e v="#VALUE!"/>
    <s v="YES"/>
    <m/>
    <e v="#VALUE!"/>
    <e v="#VALUE!"/>
    <n v="4219"/>
    <x v="0"/>
    <s v="NA"/>
  </r>
  <r>
    <x v="4210"/>
    <s v="100 BIRR BACK"/>
    <n v="40039201"/>
    <s v="ORLOF 4"/>
    <s v="Saifullah"/>
    <x v="1"/>
    <n v="2635"/>
    <n v="6000"/>
    <n v="6000"/>
    <n v="0"/>
    <m/>
    <e v="#VALUE!"/>
    <n v="0"/>
    <n v="132"/>
    <e v="#VALUE!"/>
    <s v="YES"/>
    <m/>
    <e v="#VALUE!"/>
    <e v="#VALUE!"/>
    <n v="4220"/>
    <x v="0"/>
    <s v="NA"/>
  </r>
  <r>
    <x v="4211"/>
    <s v="100 BIRR BACK"/>
    <n v="40039201"/>
    <s v="ORLOF 4"/>
    <s v="Saifullah"/>
    <x v="1"/>
    <n v="2636"/>
    <n v="6000"/>
    <n v="6000"/>
    <n v="0"/>
    <m/>
    <e v="#VALUE!"/>
    <n v="0"/>
    <n v="144"/>
    <e v="#VALUE!"/>
    <s v="YES"/>
    <m/>
    <e v="#VALUE!"/>
    <e v="#VALUE!"/>
    <n v="4221"/>
    <x v="0"/>
    <s v="NA"/>
  </r>
  <r>
    <x v="4212"/>
    <s v="100 BIRR BACK"/>
    <n v="40039201"/>
    <s v="ORLOF 4"/>
    <s v="Saifullah"/>
    <x v="1"/>
    <n v="2637"/>
    <n v="5997"/>
    <n v="5997"/>
    <n v="3"/>
    <m/>
    <e v="#VALUE!"/>
    <n v="0"/>
    <n v="202"/>
    <e v="#VALUE!"/>
    <s v="YES"/>
    <m/>
    <e v="#VALUE!"/>
    <e v="#VALUE!"/>
    <n v="4222"/>
    <x v="0"/>
    <s v="NA"/>
  </r>
  <r>
    <x v="4213"/>
    <s v="100 BIRR BACK"/>
    <n v="40039201"/>
    <s v="ORLOF 4"/>
    <s v="Saifullah"/>
    <x v="1"/>
    <n v="2638"/>
    <n v="6000"/>
    <n v="6000"/>
    <n v="0"/>
    <m/>
    <e v="#VALUE!"/>
    <n v="0"/>
    <n v="128"/>
    <e v="#VALUE!"/>
    <s v="YES"/>
    <m/>
    <e v="#VALUE!"/>
    <e v="#VALUE!"/>
    <n v="4223"/>
    <x v="0"/>
    <s v="NA"/>
  </r>
  <r>
    <x v="4214"/>
    <s v="100 BIRR BACK"/>
    <n v="40039201"/>
    <s v="ORLOF 4"/>
    <s v="Saifullah"/>
    <x v="1"/>
    <n v="2622"/>
    <n v="5997"/>
    <n v="5997"/>
    <n v="3"/>
    <m/>
    <e v="#VALUE!"/>
    <n v="0"/>
    <n v="122"/>
    <e v="#VALUE!"/>
    <s v="YES"/>
    <m/>
    <e v="#VALUE!"/>
    <e v="#VALUE!"/>
    <n v="4224"/>
    <x v="0"/>
    <s v="NA"/>
  </r>
  <r>
    <x v="4215"/>
    <s v="100 BIRR BACK"/>
    <n v="40039201"/>
    <s v="ORLOF 4"/>
    <s v="Saifullah"/>
    <x v="1"/>
    <n v="2623"/>
    <n v="5997"/>
    <n v="5997"/>
    <n v="3"/>
    <m/>
    <e v="#VALUE!"/>
    <n v="0"/>
    <n v="164"/>
    <e v="#VALUE!"/>
    <s v="YES"/>
    <m/>
    <e v="#VALUE!"/>
    <e v="#VALUE!"/>
    <n v="4225"/>
    <x v="0"/>
    <s v="NA"/>
  </r>
  <r>
    <x v="4216"/>
    <s v="100 BIRR BACK"/>
    <n v="40039201"/>
    <s v="ORLOF 4"/>
    <s v="Saifullah"/>
    <x v="1"/>
    <n v="2624"/>
    <n v="6000"/>
    <n v="6000"/>
    <n v="0"/>
    <m/>
    <e v="#VALUE!"/>
    <n v="0"/>
    <n v="129"/>
    <e v="#VALUE!"/>
    <s v="YES"/>
    <m/>
    <e v="#VALUE!"/>
    <e v="#VALUE!"/>
    <n v="4226"/>
    <x v="0"/>
    <s v="NA"/>
  </r>
  <r>
    <x v="4217"/>
    <s v="100 BIRR BACK"/>
    <n v="40039201"/>
    <s v="ORLOF 4"/>
    <s v="Saifullah"/>
    <x v="1"/>
    <n v="2625"/>
    <n v="6000"/>
    <n v="6000"/>
    <n v="0"/>
    <m/>
    <e v="#VALUE!"/>
    <n v="0"/>
    <n v="104"/>
    <e v="#VALUE!"/>
    <s v="YES"/>
    <m/>
    <e v="#VALUE!"/>
    <e v="#VALUE!"/>
    <n v="4227"/>
    <x v="0"/>
    <s v="NA"/>
  </r>
  <r>
    <x v="4218"/>
    <s v="100 BIRR BACK"/>
    <n v="40039201"/>
    <s v="ORLOF 4"/>
    <s v="Saifullah"/>
    <x v="1"/>
    <n v="2639"/>
    <n v="6000"/>
    <n v="6000"/>
    <n v="0"/>
    <m/>
    <e v="#VALUE!"/>
    <n v="0"/>
    <n v="120"/>
    <e v="#VALUE!"/>
    <s v="YES"/>
    <m/>
    <e v="#VALUE!"/>
    <e v="#VALUE!"/>
    <n v="4228"/>
    <x v="0"/>
    <s v="NA"/>
  </r>
  <r>
    <x v="4219"/>
    <s v="100 BIRR BACK"/>
    <n v="40039201"/>
    <s v="ORLOF 4"/>
    <s v="Saifullah"/>
    <x v="1"/>
    <n v="2626"/>
    <n v="6000"/>
    <n v="6000"/>
    <n v="0"/>
    <m/>
    <e v="#VALUE!"/>
    <n v="0"/>
    <n v="163"/>
    <e v="#VALUE!"/>
    <s v="YES"/>
    <m/>
    <e v="#VALUE!"/>
    <e v="#VALUE!"/>
    <n v="4229"/>
    <x v="0"/>
    <s v="NA"/>
  </r>
  <r>
    <x v="4220"/>
    <s v="100 BIRR BACK"/>
    <n v="40039201"/>
    <s v="ORLOF 4"/>
    <s v="Saifullah"/>
    <x v="1"/>
    <n v="2627"/>
    <n v="6000"/>
    <n v="6000"/>
    <n v="0"/>
    <m/>
    <e v="#VALUE!"/>
    <n v="0"/>
    <n v="120"/>
    <e v="#VALUE!"/>
    <s v="YES"/>
    <m/>
    <e v="#VALUE!"/>
    <e v="#VALUE!"/>
    <n v="4230"/>
    <x v="0"/>
    <s v="NA"/>
  </r>
  <r>
    <x v="4221"/>
    <s v="100 BIRR BACK"/>
    <n v="40039201"/>
    <s v="ORLOF 4"/>
    <s v="Firdaus"/>
    <x v="0"/>
    <n v="2628"/>
    <n v="6000"/>
    <n v="6000"/>
    <n v="0"/>
    <n v="0"/>
    <e v="#VALUE!"/>
    <n v="0"/>
    <n v="120"/>
    <e v="#VALUE!"/>
    <s v="YES"/>
    <m/>
    <e v="#VALUE!"/>
    <e v="#VALUE!"/>
    <n v="4231"/>
    <x v="0"/>
    <s v="NA"/>
  </r>
  <r>
    <x v="4222"/>
    <s v="100 BIRR BACK"/>
    <n v="40039201"/>
    <s v="ORLOF 4"/>
    <s v="Firdaus"/>
    <x v="0"/>
    <n v="2640"/>
    <n v="6000"/>
    <n v="6000"/>
    <n v="0"/>
    <n v="0"/>
    <e v="#VALUE!"/>
    <n v="0"/>
    <n v="160"/>
    <e v="#VALUE!"/>
    <s v="YES"/>
    <m/>
    <e v="#VALUE!"/>
    <e v="#VALUE!"/>
    <n v="4232"/>
    <x v="0"/>
    <s v="NA"/>
  </r>
  <r>
    <x v="4223"/>
    <s v="100 BIRR BACK"/>
    <n v="40039201"/>
    <s v="ORLOF 4"/>
    <s v="Firdaus"/>
    <x v="0"/>
    <n v="2662"/>
    <n v="5999"/>
    <n v="5999"/>
    <n v="1"/>
    <n v="3"/>
    <e v="#VALUE!"/>
    <n v="0"/>
    <n v="75"/>
    <e v="#VALUE!"/>
    <s v="YES"/>
    <m/>
    <e v="#VALUE!"/>
    <e v="#VALUE!"/>
    <n v="4233"/>
    <x v="0"/>
    <s v="NA"/>
  </r>
  <r>
    <x v="4224"/>
    <s v="100 BIRR BACK"/>
    <n v="40039201"/>
    <s v="ORLOF 4"/>
    <s v="Firdaus"/>
    <x v="0"/>
    <n v="2663"/>
    <n v="5981"/>
    <n v="5981"/>
    <n v="19"/>
    <n v="0"/>
    <e v="#VALUE!"/>
    <n v="0"/>
    <n v="91"/>
    <e v="#VALUE!"/>
    <s v="YES"/>
    <m/>
    <e v="#VALUE!"/>
    <e v="#VALUE!"/>
    <n v="4234"/>
    <x v="0"/>
    <s v="NA"/>
  </r>
  <r>
    <x v="4225"/>
    <s v="100 BIRR BACK"/>
    <n v="40039201"/>
    <s v="ORLOF 4"/>
    <s v="Firdaus"/>
    <x v="0"/>
    <n v="2664"/>
    <n v="6000"/>
    <n v="6000"/>
    <n v="0"/>
    <n v="0"/>
    <e v="#VALUE!"/>
    <n v="0"/>
    <n v="74"/>
    <e v="#VALUE!"/>
    <s v="YES"/>
    <m/>
    <e v="#VALUE!"/>
    <e v="#VALUE!"/>
    <n v="4235"/>
    <x v="0"/>
    <s v="NA"/>
  </r>
  <r>
    <x v="4226"/>
    <s v="100 BIRR BACK"/>
    <n v="40039201"/>
    <s v="ORLOF 4"/>
    <s v="Firdaus"/>
    <x v="0"/>
    <n v="2665"/>
    <n v="6000"/>
    <n v="6000"/>
    <n v="0"/>
    <n v="0"/>
    <e v="#VALUE!"/>
    <n v="0"/>
    <n v="90"/>
    <e v="#VALUE!"/>
    <s v="YES"/>
    <m/>
    <e v="#VALUE!"/>
    <e v="#VALUE!"/>
    <n v="4236"/>
    <x v="0"/>
    <s v="NA"/>
  </r>
  <r>
    <x v="4227"/>
    <s v="100 BIRR BACK"/>
    <n v="40039201"/>
    <s v="ORLOF 4"/>
    <s v="Firdaus"/>
    <x v="0"/>
    <n v="2674"/>
    <n v="6000"/>
    <n v="6000"/>
    <n v="0"/>
    <n v="0"/>
    <e v="#VALUE!"/>
    <n v="0"/>
    <n v="90"/>
    <e v="#VALUE!"/>
    <s v="YES"/>
    <m/>
    <e v="#VALUE!"/>
    <e v="#VALUE!"/>
    <n v="4237"/>
    <x v="0"/>
    <s v="NA"/>
  </r>
  <r>
    <x v="4228"/>
    <s v="100 BIRR BACK"/>
    <n v="40039201"/>
    <s v="ORLOF 4"/>
    <s v="Firdaus"/>
    <x v="0"/>
    <n v="2675"/>
    <n v="6000"/>
    <n v="6000"/>
    <n v="0"/>
    <n v="0"/>
    <e v="#VALUE!"/>
    <n v="0"/>
    <n v="100"/>
    <e v="#VALUE!"/>
    <s v="YES"/>
    <m/>
    <e v="#VALUE!"/>
    <e v="#VALUE!"/>
    <n v="4238"/>
    <x v="0"/>
    <s v="NA"/>
  </r>
  <r>
    <x v="4229"/>
    <s v="100 BIRR BACK"/>
    <n v="40039201"/>
    <s v="ORLOF 4"/>
    <s v="Firdaus"/>
    <x v="0"/>
    <n v="2680"/>
    <n v="6000"/>
    <n v="6000"/>
    <n v="0"/>
    <n v="0"/>
    <e v="#VALUE!"/>
    <n v="0"/>
    <n v="90"/>
    <e v="#VALUE!"/>
    <s v="YES"/>
    <m/>
    <e v="#VALUE!"/>
    <e v="#VALUE!"/>
    <n v="4239"/>
    <x v="0"/>
    <s v="NA"/>
  </r>
  <r>
    <x v="4230"/>
    <s v="100 BIRR BACK"/>
    <n v="40039201"/>
    <s v="ORLOF 4"/>
    <s v="Firdaus"/>
    <x v="0"/>
    <n v="2681"/>
    <n v="5992"/>
    <n v="5992"/>
    <n v="8"/>
    <n v="0"/>
    <e v="#VALUE!"/>
    <n v="0"/>
    <n v="105"/>
    <e v="#VALUE!"/>
    <s v="YES"/>
    <m/>
    <e v="#VALUE!"/>
    <e v="#VALUE!"/>
    <n v="4240"/>
    <x v="0"/>
    <s v="NA"/>
  </r>
  <r>
    <x v="4231"/>
    <s v="100 BIRR BACK"/>
    <n v="40039201"/>
    <s v="ORLOF 4"/>
    <s v="Firdaus"/>
    <x v="0"/>
    <n v="2617"/>
    <n v="6000"/>
    <n v="6000"/>
    <n v="0"/>
    <n v="0"/>
    <e v="#VALUE!"/>
    <n v="0"/>
    <n v="135"/>
    <e v="#VALUE!"/>
    <s v="YES"/>
    <m/>
    <e v="#VALUE!"/>
    <e v="#VALUE!"/>
    <n v="4241"/>
    <x v="0"/>
    <s v="NA"/>
  </r>
  <r>
    <x v="4232"/>
    <s v="100 BIRR BACK"/>
    <n v="40039201"/>
    <s v="ORLOF 4"/>
    <s v="Firdaus"/>
    <x v="0"/>
    <n v="2618"/>
    <n v="5997"/>
    <n v="5997"/>
    <n v="3"/>
    <n v="1"/>
    <e v="#VALUE!"/>
    <n v="0"/>
    <n v="144"/>
    <e v="#VALUE!"/>
    <s v="YES"/>
    <m/>
    <e v="#VALUE!"/>
    <e v="#VALUE!"/>
    <n v="4242"/>
    <x v="0"/>
    <s v="NA"/>
  </r>
  <r>
    <x v="4233"/>
    <s v="100 BIRR BACK"/>
    <n v="40039201"/>
    <s v="ORLOF 4"/>
    <s v="Firdaus"/>
    <x v="0"/>
    <n v="2619"/>
    <n v="5998"/>
    <n v="5998"/>
    <n v="2"/>
    <n v="0"/>
    <e v="#VALUE!"/>
    <n v="0"/>
    <n v="226"/>
    <e v="#VALUE!"/>
    <s v="YES"/>
    <m/>
    <e v="#VALUE!"/>
    <e v="#VALUE!"/>
    <n v="4243"/>
    <x v="0"/>
    <s v="NA"/>
  </r>
  <r>
    <x v="4234"/>
    <s v="100 BIRR BACK"/>
    <n v="40039201"/>
    <s v="ORLOF 4"/>
    <s v="Firdaus"/>
    <x v="0"/>
    <n v="2620"/>
    <n v="6000"/>
    <n v="6000"/>
    <n v="0"/>
    <n v="0"/>
    <e v="#VALUE!"/>
    <n v="0"/>
    <n v="260"/>
    <e v="#VALUE!"/>
    <s v="YES"/>
    <m/>
    <e v="#VALUE!"/>
    <e v="#VALUE!"/>
    <n v="4244"/>
    <x v="0"/>
    <s v="NA"/>
  </r>
  <r>
    <x v="4235"/>
    <s v="100 BIRR BACK"/>
    <n v="40039201"/>
    <s v="ORLOF 4"/>
    <s v="Saifullah"/>
    <x v="1"/>
    <n v="2621"/>
    <n v="6000"/>
    <n v="6000"/>
    <n v="0"/>
    <n v="0"/>
    <e v="#VALUE!"/>
    <n v="0"/>
    <n v="229"/>
    <e v="#VALUE!"/>
    <s v="YES"/>
    <m/>
    <e v="#VALUE!"/>
    <e v="#VALUE!"/>
    <n v="4245"/>
    <x v="0"/>
    <s v="NA"/>
  </r>
  <r>
    <x v="4236"/>
    <s v="100 BIRR BACK"/>
    <n v="40039201"/>
    <s v="ORLOF 4"/>
    <s v="Saifullah"/>
    <x v="1"/>
    <n v="2714"/>
    <n v="5996"/>
    <n v="5996"/>
    <n v="4"/>
    <m/>
    <e v="#VALUE!"/>
    <n v="0"/>
    <n v="135"/>
    <e v="#VALUE!"/>
    <s v="YES"/>
    <m/>
    <e v="#VALUE!"/>
    <e v="#VALUE!"/>
    <n v="4246"/>
    <x v="0"/>
    <s v="NA"/>
  </r>
  <r>
    <x v="4237"/>
    <s v="100 BIRR BACK"/>
    <n v="40039201"/>
    <s v="ORLOF 4"/>
    <s v="Saifullah"/>
    <x v="1"/>
    <n v="2715"/>
    <n v="6000"/>
    <n v="6000"/>
    <n v="0"/>
    <m/>
    <e v="#VALUE!"/>
    <n v="0"/>
    <n v="131"/>
    <e v="#VALUE!"/>
    <s v="YES"/>
    <m/>
    <e v="#VALUE!"/>
    <e v="#VALUE!"/>
    <n v="4247"/>
    <x v="0"/>
    <s v="NA"/>
  </r>
  <r>
    <x v="4238"/>
    <s v="100 BIRR BACK"/>
    <n v="40039201"/>
    <s v="ORLOF 4"/>
    <s v="Saifullah"/>
    <x v="1"/>
    <n v="2716"/>
    <n v="5999"/>
    <n v="5999"/>
    <n v="1"/>
    <m/>
    <e v="#VALUE!"/>
    <n v="0"/>
    <n v="146"/>
    <e v="#VALUE!"/>
    <s v="YES"/>
    <m/>
    <e v="#VALUE!"/>
    <e v="#VALUE!"/>
    <n v="4248"/>
    <x v="0"/>
    <s v="NA"/>
  </r>
  <r>
    <x v="4239"/>
    <s v="100 BIRR BACK"/>
    <n v="40039201"/>
    <s v="ORLOF 4"/>
    <s v="Saifullah"/>
    <x v="1"/>
    <n v="2726"/>
    <n v="6000"/>
    <n v="6000"/>
    <n v="0"/>
    <m/>
    <e v="#VALUE!"/>
    <n v="0"/>
    <n v="188"/>
    <e v="#VALUE!"/>
    <s v="YES"/>
    <m/>
    <e v="#VALUE!"/>
    <e v="#VALUE!"/>
    <n v="4249"/>
    <x v="0"/>
    <s v="NA"/>
  </r>
  <r>
    <x v="4240"/>
    <s v="100 BIRR BACK"/>
    <n v="40039201"/>
    <s v="ORLOF 4"/>
    <s v="Saifullah"/>
    <x v="1"/>
    <n v="2727"/>
    <n v="5999"/>
    <n v="5999"/>
    <n v="1"/>
    <m/>
    <e v="#VALUE!"/>
    <n v="0"/>
    <n v="172"/>
    <e v="#VALUE!"/>
    <s v="YES"/>
    <m/>
    <e v="#VALUE!"/>
    <e v="#VALUE!"/>
    <n v="4250"/>
    <x v="0"/>
    <s v="NA"/>
  </r>
  <r>
    <x v="4241"/>
    <s v="100 BIRR BACK"/>
    <n v="40039201"/>
    <s v="ORLOF 4"/>
    <s v="Saifullah"/>
    <x v="1"/>
    <n v="2728"/>
    <n v="6000"/>
    <n v="6000"/>
    <n v="0"/>
    <m/>
    <e v="#VALUE!"/>
    <n v="0"/>
    <n v="151"/>
    <e v="#VALUE!"/>
    <s v="YES"/>
    <m/>
    <e v="#VALUE!"/>
    <e v="#VALUE!"/>
    <n v="4251"/>
    <x v="0"/>
    <s v="NA"/>
  </r>
  <r>
    <x v="4242"/>
    <s v="100 BIRR BACK"/>
    <n v="40039201"/>
    <s v="ORLOF 4"/>
    <s v="Saifullah"/>
    <x v="1"/>
    <n v="2729"/>
    <n v="5999"/>
    <n v="5999"/>
    <n v="1"/>
    <m/>
    <e v="#VALUE!"/>
    <n v="0"/>
    <n v="125"/>
    <e v="#VALUE!"/>
    <s v="YES"/>
    <m/>
    <e v="#VALUE!"/>
    <e v="#VALUE!"/>
    <n v="4252"/>
    <x v="0"/>
    <s v="NA"/>
  </r>
  <r>
    <x v="4243"/>
    <s v="100 BIRR BACK"/>
    <n v="40039201"/>
    <s v="ORLOF 4"/>
    <s v="Saifullah"/>
    <x v="1"/>
    <n v="2730"/>
    <n v="5997"/>
    <n v="5997"/>
    <n v="3"/>
    <m/>
    <e v="#VALUE!"/>
    <n v="0"/>
    <n v="110"/>
    <e v="#VALUE!"/>
    <s v="YES"/>
    <m/>
    <e v="#VALUE!"/>
    <e v="#VALUE!"/>
    <n v="4253"/>
    <x v="0"/>
    <s v="NA"/>
  </r>
  <r>
    <x v="4244"/>
    <s v="100 BIRR BACK"/>
    <n v="40039201"/>
    <s v="ORLOF 4"/>
    <s v="Saifullah"/>
    <x v="1"/>
    <n v="2731"/>
    <n v="6000"/>
    <n v="6000"/>
    <n v="0"/>
    <m/>
    <e v="#VALUE!"/>
    <n v="0"/>
    <n v="152"/>
    <e v="#VALUE!"/>
    <s v="YES"/>
    <m/>
    <e v="#VALUE!"/>
    <e v="#VALUE!"/>
    <n v="4254"/>
    <x v="0"/>
    <s v="NA"/>
  </r>
  <r>
    <x v="4245"/>
    <s v="100 BIRR BACK"/>
    <n v="40039201"/>
    <s v="ORLOF 4"/>
    <s v="Saifullah"/>
    <x v="1"/>
    <n v="2732"/>
    <n v="6000"/>
    <n v="6000"/>
    <n v="0"/>
    <n v="4"/>
    <e v="#VALUE!"/>
    <n v="0"/>
    <n v="161"/>
    <e v="#VALUE!"/>
    <s v="YES"/>
    <m/>
    <e v="#VALUE!"/>
    <e v="#VALUE!"/>
    <n v="4255"/>
    <x v="0"/>
    <s v="NA"/>
  </r>
  <r>
    <x v="4246"/>
    <s v="100 BIRR BACK"/>
    <n v="40039201"/>
    <s v="ORLOF 4"/>
    <s v="Firdaus"/>
    <x v="0"/>
    <n v="2733"/>
    <n v="5998"/>
    <n v="5998"/>
    <n v="2"/>
    <n v="0"/>
    <e v="#VALUE!"/>
    <n v="0"/>
    <n v="110"/>
    <e v="#VALUE!"/>
    <s v="YES"/>
    <m/>
    <e v="#VALUE!"/>
    <e v="#VALUE!"/>
    <n v="4256"/>
    <x v="0"/>
    <s v="NA"/>
  </r>
  <r>
    <x v="4247"/>
    <s v="100 BIRR BACK"/>
    <n v="40039201"/>
    <s v="ORLOF 4"/>
    <s v="Firdaus"/>
    <x v="0"/>
    <n v="2734"/>
    <n v="6000"/>
    <n v="6000"/>
    <n v="0"/>
    <n v="0"/>
    <e v="#VALUE!"/>
    <n v="0"/>
    <n v="120"/>
    <e v="#VALUE!"/>
    <s v="YES"/>
    <m/>
    <e v="#VALUE!"/>
    <e v="#VALUE!"/>
    <n v="4257"/>
    <x v="0"/>
    <s v="NA"/>
  </r>
  <r>
    <x v="4248"/>
    <s v="100 BIRR BACK"/>
    <n v="40039201"/>
    <s v="ORLOF 4"/>
    <s v="Firdaus"/>
    <x v="0"/>
    <n v="2735"/>
    <n v="6000"/>
    <n v="6000"/>
    <n v="0"/>
    <n v="0"/>
    <e v="#VALUE!"/>
    <n v="0"/>
    <n v="124"/>
    <e v="#VALUE!"/>
    <s v="YES"/>
    <m/>
    <e v="#VALUE!"/>
    <e v="#VALUE!"/>
    <n v="4258"/>
    <x v="0"/>
    <s v="NA"/>
  </r>
  <r>
    <x v="4249"/>
    <s v="100 BIRR BACK"/>
    <n v="40039201"/>
    <s v="ORLOF 4"/>
    <s v="Firdaus"/>
    <x v="0"/>
    <n v="2736"/>
    <n v="6000"/>
    <n v="6000"/>
    <n v="0"/>
    <n v="0"/>
    <e v="#VALUE!"/>
    <n v="0"/>
    <n v="116"/>
    <e v="#VALUE!"/>
    <s v="YES"/>
    <m/>
    <e v="#VALUE!"/>
    <e v="#VALUE!"/>
    <n v="4259"/>
    <x v="0"/>
    <s v="NA"/>
  </r>
  <r>
    <x v="4250"/>
    <s v="100 BIRR BACK"/>
    <n v="40039201"/>
    <s v="ORLOF 4"/>
    <s v="Firdaus"/>
    <x v="0"/>
    <n v="2737"/>
    <n v="6000"/>
    <n v="6000"/>
    <n v="0"/>
    <n v="0"/>
    <e v="#VALUE!"/>
    <n v="0"/>
    <n v="130"/>
    <e v="#VALUE!"/>
    <s v="YES"/>
    <m/>
    <e v="#VALUE!"/>
    <e v="#VALUE!"/>
    <n v="4260"/>
    <x v="0"/>
    <s v="NA"/>
  </r>
  <r>
    <x v="4251"/>
    <s v="100 BIRR BACK"/>
    <n v="40039201"/>
    <s v="ORLOF 4"/>
    <s v="Firdaus"/>
    <x v="0"/>
    <n v="2738"/>
    <n v="5999"/>
    <n v="5999"/>
    <n v="1"/>
    <n v="2"/>
    <e v="#VALUE!"/>
    <n v="0"/>
    <n v="155"/>
    <e v="#VALUE!"/>
    <s v="YES"/>
    <m/>
    <e v="#VALUE!"/>
    <e v="#VALUE!"/>
    <n v="4261"/>
    <x v="0"/>
    <s v="NA"/>
  </r>
  <r>
    <x v="4252"/>
    <s v="100 BIRR BACK"/>
    <n v="40039201"/>
    <s v="ORLOF 4"/>
    <s v="Firdaus"/>
    <x v="0"/>
    <n v="2739"/>
    <n v="5999"/>
    <n v="5999"/>
    <n v="1"/>
    <n v="0"/>
    <e v="#VALUE!"/>
    <n v="0"/>
    <n v="160"/>
    <e v="#VALUE!"/>
    <s v="YES"/>
    <m/>
    <e v="#VALUE!"/>
    <e v="#VALUE!"/>
    <n v="4262"/>
    <x v="0"/>
    <s v="NA"/>
  </r>
  <r>
    <x v="4253"/>
    <s v="100 BIRR BACK"/>
    <n v="40039201"/>
    <s v="ORLOF 4"/>
    <s v="Firdaus"/>
    <x v="0"/>
    <n v="2740"/>
    <n v="6000"/>
    <n v="6000"/>
    <n v="0"/>
    <n v="0"/>
    <e v="#VALUE!"/>
    <n v="0"/>
    <n v="125"/>
    <e v="#VALUE!"/>
    <s v="YES"/>
    <m/>
    <e v="#VALUE!"/>
    <e v="#VALUE!"/>
    <n v="4263"/>
    <x v="0"/>
    <s v="NA"/>
  </r>
  <r>
    <x v="4254"/>
    <s v="100 BIRR BACK"/>
    <n v="40039201"/>
    <s v="ORLOF 4"/>
    <s v="Firdaus"/>
    <x v="0"/>
    <n v="2741"/>
    <n v="5989"/>
    <n v="5989"/>
    <n v="11"/>
    <n v="0"/>
    <e v="#VALUE!"/>
    <n v="0"/>
    <n v="140"/>
    <e v="#VALUE!"/>
    <s v="YES"/>
    <m/>
    <e v="#VALUE!"/>
    <e v="#VALUE!"/>
    <n v="4264"/>
    <x v="0"/>
    <s v="NA"/>
  </r>
  <r>
    <x v="4255"/>
    <s v="100 BIRR BACK"/>
    <n v="40039201"/>
    <s v="ORLOF 4"/>
    <s v="Firdaus"/>
    <x v="0"/>
    <n v="2742"/>
    <n v="5997"/>
    <n v="5997"/>
    <n v="3"/>
    <n v="0"/>
    <e v="#VALUE!"/>
    <n v="0"/>
    <n v="133"/>
    <e v="#VALUE!"/>
    <s v="YES"/>
    <m/>
    <e v="#VALUE!"/>
    <e v="#VALUE!"/>
    <n v="4265"/>
    <x v="0"/>
    <s v="NA"/>
  </r>
  <r>
    <x v="4256"/>
    <s v="100 BIRR BACK"/>
    <n v="40039201"/>
    <s v="ORLOF 4"/>
    <s v="Firdaus"/>
    <x v="0"/>
    <n v="2743"/>
    <n v="5993"/>
    <n v="5993"/>
    <n v="7"/>
    <n v="0"/>
    <e v="#VALUE!"/>
    <n v="0"/>
    <n v="327"/>
    <e v="#VALUE!"/>
    <s v="YES"/>
    <m/>
    <e v="#VALUE!"/>
    <e v="#VALUE!"/>
    <n v="4266"/>
    <x v="0"/>
    <s v="NA"/>
  </r>
  <r>
    <x v="4257"/>
    <s v="100 BIRR BACK"/>
    <n v="40039201"/>
    <s v="ORLOF 4"/>
    <s v="Firdaus"/>
    <x v="0"/>
    <n v="2744"/>
    <n v="5998"/>
    <n v="5998"/>
    <n v="2"/>
    <n v="0"/>
    <e v="#VALUE!"/>
    <n v="0"/>
    <n v="0"/>
    <e v="#VALUE!"/>
    <s v="YES"/>
    <m/>
    <e v="#VALUE!"/>
    <e v="#VALUE!"/>
    <n v="4267"/>
    <x v="0"/>
    <s v="NA"/>
  </r>
  <r>
    <x v="4258"/>
    <s v="100 BIRR BACK"/>
    <n v="40039201"/>
    <s v="ORLOF 4"/>
    <s v="Firdaus"/>
    <x v="0"/>
    <n v="2745"/>
    <n v="6000"/>
    <n v="6000"/>
    <n v="0"/>
    <n v="0"/>
    <e v="#VALUE!"/>
    <n v="0"/>
    <n v="173"/>
    <e v="#VALUE!"/>
    <s v="YES"/>
    <m/>
    <e v="#VALUE!"/>
    <e v="#VALUE!"/>
    <n v="4268"/>
    <x v="0"/>
    <s v="NA"/>
  </r>
  <r>
    <x v="4259"/>
    <s v="100 BIRR BACK"/>
    <n v="40039201"/>
    <s v="ORLOF 4"/>
    <s v="saiful"/>
    <x v="1"/>
    <n v="2746"/>
    <n v="5999"/>
    <n v="5999"/>
    <n v="1"/>
    <m/>
    <e v="#VALUE!"/>
    <n v="0"/>
    <n v="190"/>
    <e v="#VALUE!"/>
    <s v="YES"/>
    <m/>
    <e v="#VALUE!"/>
    <e v="#VALUE!"/>
    <n v="4269"/>
    <x v="0"/>
    <s v="NA"/>
  </r>
  <r>
    <x v="4260"/>
    <s v="100 BIRR BACK"/>
    <n v="40039201"/>
    <s v="ORLOF 4"/>
    <s v="saiful"/>
    <x v="1"/>
    <n v="2747"/>
    <n v="5999"/>
    <n v="5999"/>
    <n v="1"/>
    <m/>
    <e v="#VALUE!"/>
    <n v="0"/>
    <n v="174"/>
    <e v="#VALUE!"/>
    <s v="YES"/>
    <m/>
    <e v="#VALUE!"/>
    <e v="#VALUE!"/>
    <n v="4270"/>
    <x v="0"/>
    <s v="NA"/>
  </r>
  <r>
    <x v="4261"/>
    <s v="100 BIRR BACK"/>
    <n v="40039201"/>
    <s v="ORLOF 4"/>
    <s v="saiful"/>
    <x v="1"/>
    <n v="2748"/>
    <n v="5999"/>
    <n v="5999"/>
    <n v="1"/>
    <m/>
    <e v="#VALUE!"/>
    <n v="0"/>
    <n v="163"/>
    <e v="#VALUE!"/>
    <s v="YES"/>
    <m/>
    <e v="#VALUE!"/>
    <e v="#VALUE!"/>
    <n v="4271"/>
    <x v="0"/>
    <s v="NA"/>
  </r>
  <r>
    <x v="4262"/>
    <s v="100 BIRR BACK"/>
    <n v="40039201"/>
    <s v="ORLOF 4"/>
    <s v="saiful"/>
    <x v="1"/>
    <n v="2749"/>
    <n v="6000"/>
    <n v="6000"/>
    <n v="0"/>
    <m/>
    <e v="#VALUE!"/>
    <n v="0"/>
    <n v="173"/>
    <e v="#VALUE!"/>
    <s v="YES"/>
    <m/>
    <e v="#VALUE!"/>
    <e v="#VALUE!"/>
    <n v="4272"/>
    <x v="0"/>
    <s v="NA"/>
  </r>
  <r>
    <x v="4263"/>
    <s v="100 BIRR BACK"/>
    <n v="40039201"/>
    <s v="ORLOF 4"/>
    <s v="saiful"/>
    <x v="1"/>
    <n v="2750"/>
    <n v="5998"/>
    <n v="5998"/>
    <n v="2"/>
    <m/>
    <e v="#VALUE!"/>
    <n v="0"/>
    <n v="115"/>
    <e v="#VALUE!"/>
    <s v="YES"/>
    <m/>
    <e v="#VALUE!"/>
    <e v="#VALUE!"/>
    <n v="4273"/>
    <x v="0"/>
    <s v="NA"/>
  </r>
  <r>
    <x v="4264"/>
    <s v="100 BIRR BACK"/>
    <n v="40039201"/>
    <s v="ORLOF 4"/>
    <s v="saiful"/>
    <x v="1"/>
    <n v="2589"/>
    <n v="6000"/>
    <n v="6000"/>
    <n v="0"/>
    <m/>
    <e v="#VALUE!"/>
    <n v="0"/>
    <n v="235"/>
    <e v="#VALUE!"/>
    <s v="YES"/>
    <m/>
    <e v="#VALUE!"/>
    <e v="#VALUE!"/>
    <n v="4274"/>
    <x v="0"/>
    <s v="NA"/>
  </r>
  <r>
    <x v="4265"/>
    <s v="100 BIRR BACK"/>
    <n v="40039201"/>
    <s v="ORLOF 4"/>
    <s v="saiful"/>
    <x v="1"/>
    <n v="2590"/>
    <n v="5997"/>
    <n v="5997"/>
    <n v="3"/>
    <m/>
    <e v="#VALUE!"/>
    <n v="0"/>
    <n v="240"/>
    <e v="#VALUE!"/>
    <s v="YES"/>
    <m/>
    <e v="#VALUE!"/>
    <e v="#VALUE!"/>
    <n v="4275"/>
    <x v="0"/>
    <s v="NA"/>
  </r>
  <r>
    <x v="4266"/>
    <s v="100 BIRR BACK"/>
    <n v="40039201"/>
    <s v="ORLOF 4"/>
    <s v="saiful"/>
    <x v="1"/>
    <n v="2591"/>
    <n v="6000"/>
    <n v="6000"/>
    <n v="0"/>
    <m/>
    <e v="#VALUE!"/>
    <n v="0"/>
    <n v="210"/>
    <e v="#VALUE!"/>
    <s v="YES"/>
    <m/>
    <e v="#VALUE!"/>
    <e v="#VALUE!"/>
    <n v="4276"/>
    <x v="0"/>
    <s v="NA"/>
  </r>
  <r>
    <x v="4267"/>
    <s v="100 BIRR BACK"/>
    <n v="40039201"/>
    <s v="ORLOF 4"/>
    <s v="saiful"/>
    <x v="1"/>
    <n v="2592"/>
    <n v="6000"/>
    <n v="6000"/>
    <n v="0"/>
    <m/>
    <e v="#VALUE!"/>
    <n v="0"/>
    <n v="227"/>
    <e v="#VALUE!"/>
    <s v="YES"/>
    <m/>
    <e v="#VALUE!"/>
    <e v="#VALUE!"/>
    <n v="4277"/>
    <x v="0"/>
    <s v="NA"/>
  </r>
  <r>
    <x v="4268"/>
    <s v="100 BIRR BACK"/>
    <n v="40039201"/>
    <s v="ORLOF 4"/>
    <s v="saiful"/>
    <x v="1"/>
    <n v="2593"/>
    <n v="5997"/>
    <n v="5997"/>
    <n v="3"/>
    <m/>
    <e v="#VALUE!"/>
    <n v="0"/>
    <n v="254"/>
    <e v="#VALUE!"/>
    <s v="YES"/>
    <m/>
    <e v="#VALUE!"/>
    <e v="#VALUE!"/>
    <n v="4278"/>
    <x v="0"/>
    <s v="NA"/>
  </r>
  <r>
    <x v="4269"/>
    <s v="100 BIRR BACK"/>
    <n v="40039201"/>
    <s v="ORLOF 4"/>
    <s v="saiful"/>
    <x v="1"/>
    <n v="2594"/>
    <n v="5996"/>
    <n v="5996"/>
    <n v="4"/>
    <m/>
    <e v="#VALUE!"/>
    <n v="0"/>
    <n v="266"/>
    <e v="#VALUE!"/>
    <s v="YES"/>
    <m/>
    <e v="#VALUE!"/>
    <e v="#VALUE!"/>
    <n v="4279"/>
    <x v="0"/>
    <s v="NA"/>
  </r>
  <r>
    <x v="4270"/>
    <s v="100 BIRR BACK"/>
    <n v="40039201"/>
    <s v="ORLOF 4"/>
    <s v="saiful"/>
    <x v="1"/>
    <n v="2595"/>
    <n v="6000"/>
    <n v="6000"/>
    <n v="0"/>
    <m/>
    <e v="#VALUE!"/>
    <n v="0"/>
    <n v="223"/>
    <e v="#VALUE!"/>
    <s v="YES"/>
    <m/>
    <e v="#VALUE!"/>
    <e v="#VALUE!"/>
    <n v="4280"/>
    <x v="0"/>
    <s v="NA"/>
  </r>
  <r>
    <x v="4271"/>
    <s v="100 BIRR BACK"/>
    <n v="40039201"/>
    <s v="ORLOF 4"/>
    <s v="saiful"/>
    <x v="1"/>
    <n v="2596"/>
    <n v="6000"/>
    <n v="6000"/>
    <n v="0"/>
    <m/>
    <e v="#VALUE!"/>
    <n v="0"/>
    <n v="230"/>
    <e v="#VALUE!"/>
    <s v="YES"/>
    <m/>
    <e v="#VALUE!"/>
    <e v="#VALUE!"/>
    <n v="4281"/>
    <x v="0"/>
    <s v="NA"/>
  </r>
  <r>
    <x v="4272"/>
    <s v="100 BIRR BACK"/>
    <n v="40039201"/>
    <s v="ORLOF 4"/>
    <s v="Firdaus"/>
    <x v="0"/>
    <n v="2597"/>
    <n v="6000"/>
    <n v="6000"/>
    <n v="0"/>
    <n v="0"/>
    <e v="#VALUE!"/>
    <n v="0"/>
    <n v="320"/>
    <e v="#VALUE!"/>
    <s v="YES"/>
    <m/>
    <e v="#VALUE!"/>
    <e v="#VALUE!"/>
    <n v="4282"/>
    <x v="0"/>
    <s v="NA"/>
  </r>
  <r>
    <x v="4273"/>
    <s v="100 BIRR BACK"/>
    <n v="40039201"/>
    <s v="ORLOF 4"/>
    <s v="Firdaus"/>
    <x v="0"/>
    <n v="2598"/>
    <n v="5998"/>
    <n v="5998"/>
    <n v="2"/>
    <n v="0"/>
    <e v="#VALUE!"/>
    <n v="0"/>
    <n v="185"/>
    <e v="#VALUE!"/>
    <s v="YES"/>
    <m/>
    <e v="#VALUE!"/>
    <e v="#VALUE!"/>
    <n v="4283"/>
    <x v="0"/>
    <s v="NA"/>
  </r>
  <r>
    <x v="4274"/>
    <s v="100 BIRR BACK"/>
    <n v="40039201"/>
    <s v="ORLOF 4"/>
    <s v="Firdaus"/>
    <x v="0"/>
    <n v="2599"/>
    <n v="6000"/>
    <n v="6000"/>
    <n v="0"/>
    <n v="0"/>
    <e v="#VALUE!"/>
    <n v="0"/>
    <n v="186"/>
    <e v="#VALUE!"/>
    <s v="YES"/>
    <m/>
    <e v="#VALUE!"/>
    <e v="#VALUE!"/>
    <n v="4284"/>
    <x v="0"/>
    <s v="NA"/>
  </r>
  <r>
    <x v="4275"/>
    <s v="100 BIRR BACK"/>
    <n v="40039201"/>
    <s v="ORLOF 4"/>
    <s v="Firdaus"/>
    <x v="0"/>
    <n v="2600"/>
    <n v="6000"/>
    <n v="6000"/>
    <n v="0"/>
    <n v="0"/>
    <e v="#VALUE!"/>
    <n v="0"/>
    <n v="239"/>
    <e v="#VALUE!"/>
    <s v="YES"/>
    <m/>
    <e v="#VALUE!"/>
    <e v="#VALUE!"/>
    <n v="4285"/>
    <x v="0"/>
    <s v="NA"/>
  </r>
  <r>
    <x v="4276"/>
    <s v="100 BIRR BACK"/>
    <n v="40039201"/>
    <s v="ORLOF 4"/>
    <s v="Firdaus"/>
    <x v="0"/>
    <n v="2601"/>
    <n v="6000"/>
    <n v="6000"/>
    <n v="0"/>
    <n v="0"/>
    <e v="#VALUE!"/>
    <n v="0"/>
    <n v="206"/>
    <e v="#VALUE!"/>
    <s v="YES"/>
    <m/>
    <e v="#VALUE!"/>
    <e v="#VALUE!"/>
    <n v="4286"/>
    <x v="0"/>
    <s v="NA"/>
  </r>
  <r>
    <x v="4277"/>
    <s v="100 BIRR BACK"/>
    <n v="40039201"/>
    <s v="ORLOF 4"/>
    <s v="Firdaus"/>
    <x v="0"/>
    <n v="2602"/>
    <n v="6000"/>
    <n v="6000"/>
    <n v="0"/>
    <n v="3"/>
    <e v="#VALUE!"/>
    <n v="0"/>
    <n v="259"/>
    <e v="#VALUE!"/>
    <s v="YES"/>
    <m/>
    <e v="#VALUE!"/>
    <e v="#VALUE!"/>
    <n v="4287"/>
    <x v="0"/>
    <s v="NA"/>
  </r>
  <r>
    <x v="4278"/>
    <s v="100 BIRR BACK"/>
    <n v="40039201"/>
    <s v="ORLOF 4"/>
    <s v="Firdaus"/>
    <x v="0"/>
    <n v="2603"/>
    <n v="5998"/>
    <n v="5998"/>
    <n v="2"/>
    <n v="0"/>
    <e v="#VALUE!"/>
    <n v="0"/>
    <n v="255"/>
    <e v="#VALUE!"/>
    <s v="YES"/>
    <m/>
    <e v="#VALUE!"/>
    <e v="#VALUE!"/>
    <n v="4288"/>
    <x v="0"/>
    <s v="NA"/>
  </r>
  <r>
    <x v="4279"/>
    <s v="100 BIRR BACK"/>
    <n v="40039201"/>
    <s v="ORLOF 4"/>
    <s v="Firdaus"/>
    <x v="0"/>
    <n v="2604"/>
    <n v="6000"/>
    <n v="6000"/>
    <n v="0"/>
    <n v="0"/>
    <e v="#VALUE!"/>
    <n v="0"/>
    <n v="225"/>
    <e v="#VALUE!"/>
    <s v="YES"/>
    <m/>
    <e v="#VALUE!"/>
    <e v="#VALUE!"/>
    <n v="4289"/>
    <x v="0"/>
    <s v="NA"/>
  </r>
  <r>
    <x v="4280"/>
    <s v="100 BIRR BACK"/>
    <n v="40039201"/>
    <s v="ORLOF 4"/>
    <s v="Firdaus"/>
    <x v="0"/>
    <n v="2605"/>
    <n v="6000"/>
    <n v="6000"/>
    <n v="0"/>
    <n v="0"/>
    <e v="#VALUE!"/>
    <n v="0"/>
    <n v="239"/>
    <e v="#VALUE!"/>
    <s v="YES"/>
    <m/>
    <e v="#VALUE!"/>
    <e v="#VALUE!"/>
    <n v="4290"/>
    <x v="0"/>
    <s v="NA"/>
  </r>
  <r>
    <x v="4281"/>
    <s v="100 BIRR BACK"/>
    <n v="40039201"/>
    <s v="ORLOF 4"/>
    <s v="Firdaus"/>
    <x v="0"/>
    <n v="2606"/>
    <n v="6000"/>
    <n v="6000"/>
    <n v="0"/>
    <n v="0"/>
    <e v="#VALUE!"/>
    <n v="0"/>
    <n v="241"/>
    <e v="#VALUE!"/>
    <s v="YES"/>
    <m/>
    <e v="#VALUE!"/>
    <e v="#VALUE!"/>
    <n v="4291"/>
    <x v="0"/>
    <s v="NA"/>
  </r>
  <r>
    <x v="4282"/>
    <s v="100 BIRR BACK"/>
    <n v="40039201"/>
    <s v="ORLOF 4"/>
    <s v="Firdaus"/>
    <x v="0"/>
    <n v="2607"/>
    <n v="6000"/>
    <n v="6000"/>
    <n v="0"/>
    <n v="0"/>
    <e v="#VALUE!"/>
    <n v="0"/>
    <n v="235"/>
    <e v="#VALUE!"/>
    <s v="YES"/>
    <m/>
    <e v="#VALUE!"/>
    <e v="#VALUE!"/>
    <n v="4292"/>
    <x v="0"/>
    <s v="NA"/>
  </r>
  <r>
    <x v="4283"/>
    <s v="100 BIRR BACK"/>
    <n v="40039201"/>
    <s v="ORLOF 4"/>
    <s v="Firdaus"/>
    <x v="0"/>
    <n v="2608"/>
    <n v="5997"/>
    <n v="5997"/>
    <n v="3"/>
    <n v="0"/>
    <e v="#VALUE!"/>
    <n v="0"/>
    <n v="246"/>
    <e v="#VALUE!"/>
    <s v="YES"/>
    <m/>
    <e v="#VALUE!"/>
    <e v="#VALUE!"/>
    <n v="4293"/>
    <x v="0"/>
    <s v="NA"/>
  </r>
  <r>
    <x v="4284"/>
    <s v="100 BIRR BACK"/>
    <n v="40039201"/>
    <s v="ORLOF 4"/>
    <s v="Firdaus"/>
    <x v="0"/>
    <n v="2609"/>
    <n v="5997"/>
    <n v="5997"/>
    <n v="3"/>
    <n v="0"/>
    <e v="#VALUE!"/>
    <n v="0"/>
    <n v="247"/>
    <e v="#VALUE!"/>
    <s v="YES"/>
    <m/>
    <e v="#VALUE!"/>
    <e v="#VALUE!"/>
    <n v="4294"/>
    <x v="0"/>
    <s v="NA"/>
  </r>
  <r>
    <x v="4285"/>
    <s v="100 BIRR BACK"/>
    <n v="40039201"/>
    <s v="ORLOF 4"/>
    <s v="Firdaus"/>
    <x v="0"/>
    <n v="2610"/>
    <n v="6000"/>
    <n v="6000"/>
    <n v="0"/>
    <n v="0"/>
    <e v="#VALUE!"/>
    <n v="0"/>
    <n v="317"/>
    <e v="#VALUE!"/>
    <s v="YES"/>
    <m/>
    <e v="#VALUE!"/>
    <e v="#VALUE!"/>
    <n v="4295"/>
    <x v="0"/>
    <s v="NA"/>
  </r>
  <r>
    <x v="4286"/>
    <s v="100 BIRR BACK"/>
    <n v="40039201"/>
    <s v="ORLOF 4"/>
    <s v="IZZAT"/>
    <x v="1"/>
    <n v="2568"/>
    <n v="6000"/>
    <n v="6000"/>
    <n v="0"/>
    <n v="0"/>
    <e v="#VALUE!"/>
    <n v="0"/>
    <n v="600"/>
    <e v="#VALUE!"/>
    <s v="YES"/>
    <m/>
    <e v="#VALUE!"/>
    <e v="#VALUE!"/>
    <n v="4296"/>
    <x v="0"/>
    <s v="NA"/>
  </r>
  <r>
    <x v="4287"/>
    <s v="100 BIRR BACK"/>
    <n v="40039201"/>
    <s v="ORLOF 4"/>
    <s v="IZZAT"/>
    <x v="1"/>
    <n v="2569"/>
    <n v="6000"/>
    <n v="6000"/>
    <n v="0"/>
    <m/>
    <e v="#VALUE!"/>
    <n v="0"/>
    <n v="240"/>
    <e v="#VALUE!"/>
    <s v="YES"/>
    <m/>
    <e v="#VALUE!"/>
    <e v="#VALUE!"/>
    <n v="4297"/>
    <x v="0"/>
    <s v="NA"/>
  </r>
  <r>
    <x v="4288"/>
    <s v="100 BIRR BACK"/>
    <n v="40039201"/>
    <s v="ORLOF 4"/>
    <s v="IZZAT"/>
    <x v="1"/>
    <n v="2570"/>
    <n v="5996"/>
    <n v="5996"/>
    <n v="4"/>
    <m/>
    <e v="#VALUE!"/>
    <n v="0"/>
    <n v="180"/>
    <e v="#VALUE!"/>
    <s v="YES"/>
    <m/>
    <e v="#VALUE!"/>
    <e v="#VALUE!"/>
    <n v="4298"/>
    <x v="0"/>
    <s v="NA"/>
  </r>
  <r>
    <x v="4289"/>
    <s v="100 BIRR BACK"/>
    <n v="40039201"/>
    <s v="ORLOF 4"/>
    <s v="IZZAT"/>
    <x v="1"/>
    <n v="2571"/>
    <n v="6000"/>
    <n v="6000"/>
    <n v="0"/>
    <m/>
    <e v="#VALUE!"/>
    <n v="0"/>
    <n v="168"/>
    <e v="#VALUE!"/>
    <s v="YES"/>
    <m/>
    <e v="#VALUE!"/>
    <e v="#VALUE!"/>
    <n v="4299"/>
    <x v="0"/>
    <s v="NA"/>
  </r>
  <r>
    <x v="4290"/>
    <s v="100 BIRR BACK"/>
    <n v="40039201"/>
    <s v="ORLOF 4"/>
    <s v="firdaus"/>
    <x v="0"/>
    <n v="2572"/>
    <n v="6000"/>
    <n v="6000"/>
    <n v="0"/>
    <m/>
    <e v="#VALUE!"/>
    <n v="0"/>
    <n v="146"/>
    <e v="#VALUE!"/>
    <s v="YES"/>
    <m/>
    <e v="#VALUE!"/>
    <e v="#VALUE!"/>
    <n v="4300"/>
    <x v="0"/>
    <s v="NA"/>
  </r>
  <r>
    <x v="4291"/>
    <s v="100 BIRR BACK"/>
    <n v="40039201"/>
    <s v="ORLOF 4"/>
    <s v="firdaus"/>
    <x v="0"/>
    <n v="2573"/>
    <n v="6000"/>
    <n v="6000"/>
    <n v="0"/>
    <m/>
    <e v="#VALUE!"/>
    <n v="0"/>
    <n v="139"/>
    <e v="#VALUE!"/>
    <s v="YES"/>
    <m/>
    <e v="#VALUE!"/>
    <e v="#VALUE!"/>
    <n v="4301"/>
    <x v="0"/>
    <s v="NA"/>
  </r>
  <r>
    <x v="4292"/>
    <s v="100 BIRR BACK"/>
    <n v="40039201"/>
    <s v="ORLOF 4"/>
    <s v="firdaus"/>
    <x v="0"/>
    <n v="2574"/>
    <n v="6000"/>
    <n v="6000"/>
    <n v="0"/>
    <m/>
    <e v="#VALUE!"/>
    <n v="0"/>
    <n v="147"/>
    <e v="#VALUE!"/>
    <s v="YES"/>
    <m/>
    <e v="#VALUE!"/>
    <e v="#VALUE!"/>
    <n v="4302"/>
    <x v="0"/>
    <s v="NA"/>
  </r>
  <r>
    <x v="4293"/>
    <s v="100 BIRR BACK"/>
    <n v="40039201"/>
    <s v="ORLOF 4"/>
    <s v="firdaus"/>
    <x v="0"/>
    <n v="2575"/>
    <n v="5997"/>
    <n v="5997"/>
    <n v="3"/>
    <m/>
    <e v="#VALUE!"/>
    <n v="0"/>
    <n v="178"/>
    <e v="#VALUE!"/>
    <s v="YES"/>
    <m/>
    <e v="#VALUE!"/>
    <e v="#VALUE!"/>
    <n v="4303"/>
    <x v="0"/>
    <s v="NA"/>
  </r>
  <r>
    <x v="4294"/>
    <s v="100 BIRR BACK"/>
    <n v="40039201"/>
    <s v="ORLOF 4"/>
    <s v="Shamil"/>
    <x v="1"/>
    <n v="2576"/>
    <n v="6000"/>
    <n v="6000"/>
    <n v="0"/>
    <m/>
    <e v="#VALUE!"/>
    <n v="0"/>
    <n v="170"/>
    <e v="#VALUE!"/>
    <s v="YES"/>
    <m/>
    <e v="#VALUE!"/>
    <e v="#VALUE!"/>
    <n v="4304"/>
    <x v="0"/>
    <s v="NA"/>
  </r>
  <r>
    <x v="4295"/>
    <s v="100 BIRR BACK"/>
    <n v="40039201"/>
    <s v="ORLOF 4"/>
    <s v="Shamil"/>
    <x v="1"/>
    <n v="2577"/>
    <n v="6000"/>
    <n v="6000"/>
    <n v="0"/>
    <m/>
    <e v="#VALUE!"/>
    <n v="0"/>
    <n v="215"/>
    <e v="#VALUE!"/>
    <s v="YES"/>
    <m/>
    <e v="#VALUE!"/>
    <e v="#VALUE!"/>
    <n v="4305"/>
    <x v="0"/>
    <s v="NA"/>
  </r>
  <r>
    <x v="4296"/>
    <s v="100 BIRR BACK"/>
    <n v="40039201"/>
    <s v="ORLOF 4"/>
    <s v="Shamil"/>
    <x v="1"/>
    <n v="2578"/>
    <n v="5993"/>
    <n v="5993"/>
    <n v="7"/>
    <m/>
    <e v="#VALUE!"/>
    <n v="0"/>
    <n v="221"/>
    <e v="#VALUE!"/>
    <s v="YES"/>
    <m/>
    <e v="#VALUE!"/>
    <e v="#VALUE!"/>
    <n v="4306"/>
    <x v="0"/>
    <s v="NA"/>
  </r>
  <r>
    <x v="4297"/>
    <s v="100 BIRR BACK"/>
    <n v="40039201"/>
    <s v="ORLOF 4"/>
    <s v="Shamil"/>
    <x v="1"/>
    <n v="2579"/>
    <n v="6000"/>
    <n v="6000"/>
    <n v="0"/>
    <m/>
    <e v="#VALUE!"/>
    <n v="0"/>
    <n v="214"/>
    <e v="#VALUE!"/>
    <s v="YES"/>
    <m/>
    <e v="#VALUE!"/>
    <e v="#VALUE!"/>
    <n v="4307"/>
    <x v="0"/>
    <s v="NA"/>
  </r>
  <r>
    <x v="4298"/>
    <s v="100 BIRR BACK"/>
    <n v="40039201"/>
    <s v="ORLOF 4"/>
    <s v="Shamil"/>
    <x v="1"/>
    <n v="2580"/>
    <n v="5997"/>
    <n v="5997"/>
    <n v="3"/>
    <m/>
    <e v="#VALUE!"/>
    <n v="0"/>
    <n v="190"/>
    <e v="#VALUE!"/>
    <s v="YES"/>
    <m/>
    <e v="#VALUE!"/>
    <e v="#VALUE!"/>
    <n v="4308"/>
    <x v="0"/>
    <s v="NA"/>
  </r>
  <r>
    <x v="4299"/>
    <s v="100 BIRR BACK"/>
    <n v="40039201"/>
    <s v="ORLOF 4"/>
    <s v="Shamil"/>
    <x v="1"/>
    <n v="2581"/>
    <n v="5998"/>
    <n v="5998"/>
    <n v="2"/>
    <m/>
    <e v="#VALUE!"/>
    <n v="0"/>
    <n v="170"/>
    <e v="#VALUE!"/>
    <s v="YES"/>
    <m/>
    <e v="#VALUE!"/>
    <e v="#VALUE!"/>
    <n v="4309"/>
    <x v="0"/>
    <s v="NA"/>
  </r>
  <r>
    <x v="4300"/>
    <s v="100 BIRR BACK"/>
    <n v="40039201"/>
    <s v="ORLOF 4"/>
    <s v="Shamil"/>
    <x v="1"/>
    <n v="2582"/>
    <n v="5998"/>
    <n v="5998"/>
    <n v="2"/>
    <m/>
    <e v="#VALUE!"/>
    <n v="0"/>
    <n v="200"/>
    <e v="#VALUE!"/>
    <s v="YES"/>
    <m/>
    <e v="#VALUE!"/>
    <e v="#VALUE!"/>
    <n v="4310"/>
    <x v="0"/>
    <s v="NA"/>
  </r>
  <r>
    <x v="4301"/>
    <s v="100 BIRR BACK"/>
    <n v="40039201"/>
    <s v="ORLOF 4"/>
    <s v="Shamil"/>
    <x v="1"/>
    <n v="2296"/>
    <n v="6000"/>
    <n v="6000"/>
    <n v="0"/>
    <m/>
    <e v="#VALUE!"/>
    <n v="0"/>
    <n v="160"/>
    <e v="#VALUE!"/>
    <s v="YES"/>
    <m/>
    <e v="#VALUE!"/>
    <e v="#VALUE!"/>
    <n v="4311"/>
    <x v="0"/>
    <s v="NA"/>
  </r>
  <r>
    <x v="4302"/>
    <s v="100 BIRR BACK"/>
    <n v="40039201"/>
    <s v="ORLOF 4"/>
    <s v="Shamil"/>
    <x v="1"/>
    <n v="2297"/>
    <n v="6000"/>
    <n v="6000"/>
    <n v="0"/>
    <m/>
    <e v="#VALUE!"/>
    <n v="0"/>
    <n v="145"/>
    <e v="#VALUE!"/>
    <s v="YES"/>
    <m/>
    <e v="#VALUE!"/>
    <e v="#VALUE!"/>
    <n v="4312"/>
    <x v="0"/>
    <s v="NA"/>
  </r>
  <r>
    <x v="4303"/>
    <s v="100 BIRR BACK"/>
    <n v="40039201"/>
    <s v="ORLOF 4"/>
    <s v="Shamil"/>
    <x v="1"/>
    <n v="2298"/>
    <n v="5996"/>
    <n v="5996"/>
    <n v="4"/>
    <m/>
    <e v="#VALUE!"/>
    <n v="0"/>
    <n v="135"/>
    <e v="#VALUE!"/>
    <s v="YES"/>
    <m/>
    <e v="#VALUE!"/>
    <e v="#VALUE!"/>
    <n v="4313"/>
    <x v="0"/>
    <s v="NA"/>
  </r>
  <r>
    <x v="4304"/>
    <s v="100 BIRR BACK"/>
    <n v="40039201"/>
    <s v="ORLOF 4"/>
    <s v="Shamil"/>
    <x v="1"/>
    <n v="2299"/>
    <n v="6000"/>
    <n v="6000"/>
    <n v="0"/>
    <m/>
    <e v="#VALUE!"/>
    <n v="0"/>
    <n v="178"/>
    <e v="#VALUE!"/>
    <s v="YES"/>
    <m/>
    <e v="#VALUE!"/>
    <e v="#VALUE!"/>
    <n v="4314"/>
    <x v="0"/>
    <s v="NA"/>
  </r>
  <r>
    <x v="4305"/>
    <s v="100 BIRR BACK"/>
    <n v="40039201"/>
    <s v="ORLOF 4"/>
    <s v="Shamil"/>
    <x v="1"/>
    <n v="2300"/>
    <n v="5995"/>
    <n v="5995"/>
    <n v="5"/>
    <m/>
    <e v="#VALUE!"/>
    <n v="0"/>
    <n v="-1854"/>
    <e v="#VALUE!"/>
    <s v="YES"/>
    <m/>
    <e v="#VALUE!"/>
    <e v="#VALUE!"/>
    <n v="4315"/>
    <x v="0"/>
    <s v="NA"/>
  </r>
  <r>
    <x v="4306"/>
    <s v="100 BIRR BACK"/>
    <n v="40039201"/>
    <s v="ORLOF 4"/>
    <s v="chai"/>
    <x v="0"/>
    <n v="2301"/>
    <n v="6000"/>
    <n v="6000"/>
    <n v="0"/>
    <m/>
    <e v="#VALUE!"/>
    <n v="0"/>
    <n v="311"/>
    <e v="#VALUE!"/>
    <s v="YES"/>
    <m/>
    <e v="#VALUE!"/>
    <e v="#VALUE!"/>
    <n v="4316"/>
    <x v="0"/>
    <s v="NA"/>
  </r>
  <r>
    <x v="4307"/>
    <s v="100 BIRR BACK"/>
    <n v="40039201"/>
    <s v="ORLOF 4"/>
    <s v="chai"/>
    <x v="0"/>
    <n v="2302"/>
    <n v="5997"/>
    <n v="5997"/>
    <n v="3"/>
    <m/>
    <e v="#VALUE!"/>
    <n v="0"/>
    <n v="173"/>
    <e v="#VALUE!"/>
    <s v="YES"/>
    <m/>
    <e v="#VALUE!"/>
    <e v="#VALUE!"/>
    <n v="4317"/>
    <x v="0"/>
    <s v="NA"/>
  </r>
  <r>
    <x v="4308"/>
    <s v="100 BIRR BACK"/>
    <n v="40039201"/>
    <s v="ORLOF 4"/>
    <s v="chai"/>
    <x v="0"/>
    <n v="2303"/>
    <n v="5999"/>
    <n v="5999"/>
    <n v="1"/>
    <m/>
    <e v="#VALUE!"/>
    <n v="0"/>
    <n v="128"/>
    <e v="#VALUE!"/>
    <s v="YES"/>
    <m/>
    <e v="#VALUE!"/>
    <e v="#VALUE!"/>
    <n v="4318"/>
    <x v="0"/>
    <s v="NA"/>
  </r>
  <r>
    <x v="4309"/>
    <s v="100 BIRR BACK"/>
    <n v="40039201"/>
    <s v="ORLOF 4"/>
    <s v="chai"/>
    <x v="0"/>
    <n v="2304"/>
    <n v="6000"/>
    <n v="6000"/>
    <n v="0"/>
    <m/>
    <e v="#VALUE!"/>
    <n v="0"/>
    <n v="173"/>
    <e v="#VALUE!"/>
    <s v="YES"/>
    <m/>
    <e v="#VALUE!"/>
    <e v="#VALUE!"/>
    <n v="4319"/>
    <x v="0"/>
    <s v="NA"/>
  </r>
  <r>
    <x v="4310"/>
    <s v="100 BIRR BACK"/>
    <n v="40039201"/>
    <s v="ORLOF 4"/>
    <s v="chai"/>
    <x v="0"/>
    <n v="2305"/>
    <n v="6000"/>
    <n v="6000"/>
    <n v="0"/>
    <m/>
    <e v="#VALUE!"/>
    <n v="0"/>
    <n v="202"/>
    <e v="#VALUE!"/>
    <s v="YES"/>
    <m/>
    <e v="#VALUE!"/>
    <e v="#VALUE!"/>
    <n v="4320"/>
    <x v="0"/>
    <s v="NA"/>
  </r>
  <r>
    <x v="4311"/>
    <s v="100 BIRR BACK"/>
    <n v="40039201"/>
    <s v="ORLOF 4"/>
    <s v="chai"/>
    <x v="0"/>
    <n v="2306"/>
    <n v="5999"/>
    <n v="5999"/>
    <n v="1"/>
    <m/>
    <e v="#VALUE!"/>
    <n v="0"/>
    <n v="148"/>
    <e v="#VALUE!"/>
    <s v="YES"/>
    <m/>
    <e v="#VALUE!"/>
    <e v="#VALUE!"/>
    <n v="4321"/>
    <x v="0"/>
    <s v="NA"/>
  </r>
  <r>
    <x v="4312"/>
    <s v="100 BIRR BACK"/>
    <n v="40039201"/>
    <s v="ORLOF 4"/>
    <s v="chai"/>
    <x v="0"/>
    <n v="2307"/>
    <n v="6000"/>
    <n v="6000"/>
    <n v="0"/>
    <m/>
    <e v="#VALUE!"/>
    <n v="0"/>
    <n v="154"/>
    <e v="#VALUE!"/>
    <s v="YES"/>
    <m/>
    <e v="#VALUE!"/>
    <e v="#VALUE!"/>
    <n v="4322"/>
    <x v="0"/>
    <s v="NA"/>
  </r>
  <r>
    <x v="4313"/>
    <s v="100 BIRR BACK"/>
    <n v="40039201"/>
    <s v="ORLOF 4"/>
    <s v="chai"/>
    <x v="0"/>
    <n v="2308"/>
    <n v="6000"/>
    <n v="6000"/>
    <n v="0"/>
    <m/>
    <e v="#VALUE!"/>
    <n v="0"/>
    <n v="136"/>
    <e v="#VALUE!"/>
    <s v="YES"/>
    <m/>
    <e v="#VALUE!"/>
    <e v="#VALUE!"/>
    <n v="4323"/>
    <x v="0"/>
    <s v="NA"/>
  </r>
  <r>
    <x v="4314"/>
    <s v="100 BIRR BACK"/>
    <n v="40039201"/>
    <s v="ORLOF 4"/>
    <s v="chai"/>
    <x v="0"/>
    <n v="2309"/>
    <n v="5999"/>
    <n v="5999"/>
    <n v="1"/>
    <m/>
    <e v="#VALUE!"/>
    <n v="0"/>
    <n v="104"/>
    <e v="#VALUE!"/>
    <s v="YES"/>
    <m/>
    <e v="#VALUE!"/>
    <e v="#VALUE!"/>
    <n v="4324"/>
    <x v="0"/>
    <s v="NA"/>
  </r>
  <r>
    <x v="4315"/>
    <s v="100 BIRR BACK"/>
    <n v="40039201"/>
    <s v="ORLOF 4"/>
    <s v="chai"/>
    <x v="0"/>
    <n v="2310"/>
    <n v="5998"/>
    <n v="5998"/>
    <n v="2"/>
    <m/>
    <e v="#VALUE!"/>
    <n v="0"/>
    <n v="101"/>
    <e v="#VALUE!"/>
    <s v="YES"/>
    <m/>
    <e v="#VALUE!"/>
    <e v="#VALUE!"/>
    <n v="4325"/>
    <x v="0"/>
    <s v="NA"/>
  </r>
  <r>
    <x v="4316"/>
    <s v="100 BIRR BACK"/>
    <n v="40039201"/>
    <s v="ORLOF 4"/>
    <s v="Jamal"/>
    <x v="1"/>
    <n v="2311"/>
    <n v="6000"/>
    <n v="6000"/>
    <m/>
    <m/>
    <e v="#VALUE!"/>
    <n v="0"/>
    <n v="156"/>
    <e v="#VALUE!"/>
    <s v="YES"/>
    <m/>
    <e v="#VALUE!"/>
    <e v="#VALUE!"/>
    <n v="4326"/>
    <x v="0"/>
    <s v="NA"/>
  </r>
  <r>
    <x v="4317"/>
    <s v="100 BIRR BACK"/>
    <n v="40039201"/>
    <s v="ORLOF 4"/>
    <s v="Jamal"/>
    <x v="1"/>
    <n v="2312"/>
    <n v="5993"/>
    <n v="5993"/>
    <n v="4"/>
    <m/>
    <e v="#VALUE!"/>
    <n v="0"/>
    <n v="155"/>
    <e v="#VALUE!"/>
    <s v="NO"/>
    <s v="mc count not equal 6000"/>
    <e v="#VALUE!"/>
    <e v="#VALUE!"/>
    <n v="4327"/>
    <x v="0"/>
    <s v="NA"/>
  </r>
  <r>
    <x v="4318"/>
    <s v="100 BIRR BACK"/>
    <n v="40039201"/>
    <s v="ORLOF 4"/>
    <s v="Jamal"/>
    <x v="1"/>
    <n v="2313"/>
    <n v="6000"/>
    <n v="6000"/>
    <m/>
    <m/>
    <e v="#VALUE!"/>
    <n v="0"/>
    <n v="239"/>
    <e v="#VALUE!"/>
    <s v="YES"/>
    <m/>
    <e v="#VALUE!"/>
    <e v="#VALUE!"/>
    <n v="4328"/>
    <x v="0"/>
    <s v="NA"/>
  </r>
  <r>
    <x v="4319"/>
    <s v="100 BIRR BACK"/>
    <n v="40039201"/>
    <s v="ORLOF 4"/>
    <s v="Jamal"/>
    <x v="1"/>
    <n v="2314"/>
    <n v="6000"/>
    <n v="6000"/>
    <m/>
    <m/>
    <e v="#VALUE!"/>
    <n v="0"/>
    <n v="198"/>
    <e v="#VALUE!"/>
    <s v="YES"/>
    <m/>
    <e v="#VALUE!"/>
    <e v="#VALUE!"/>
    <n v="4329"/>
    <x v="0"/>
    <s v="NA"/>
  </r>
  <r>
    <x v="4320"/>
    <s v="100 BIRR BACK"/>
    <n v="40039201"/>
    <s v="ORLOF 4"/>
    <s v="Jamal"/>
    <x v="1"/>
    <n v="2315"/>
    <n v="6000"/>
    <n v="6000"/>
    <m/>
    <m/>
    <e v="#VALUE!"/>
    <n v="0"/>
    <n v="198"/>
    <e v="#VALUE!"/>
    <s v="YES"/>
    <m/>
    <e v="#VALUE!"/>
    <e v="#VALUE!"/>
    <n v="4330"/>
    <x v="0"/>
    <s v="NA"/>
  </r>
  <r>
    <x v="4321"/>
    <s v="100 BIRR BACK"/>
    <n v="40039201"/>
    <s v="ORLOF 4"/>
    <s v="Jamal"/>
    <x v="1"/>
    <n v="2316"/>
    <n v="5997"/>
    <n v="5997"/>
    <n v="2"/>
    <m/>
    <e v="#VALUE!"/>
    <n v="0"/>
    <n v="224"/>
    <e v="#VALUE!"/>
    <s v="NO"/>
    <s v="mc count not equal 6000"/>
    <e v="#VALUE!"/>
    <e v="#VALUE!"/>
    <n v="4331"/>
    <x v="0"/>
    <s v="NA"/>
  </r>
  <r>
    <x v="4322"/>
    <s v="100 BIRR BACK"/>
    <n v="40039201"/>
    <s v="ORLOF 4"/>
    <s v="Jamal"/>
    <x v="1"/>
    <n v="2317"/>
    <n v="5993"/>
    <n v="5993"/>
    <n v="8"/>
    <m/>
    <e v="#VALUE!"/>
    <n v="0"/>
    <n v="197"/>
    <e v="#VALUE!"/>
    <s v="NO"/>
    <s v="mc count not equal 6000"/>
    <e v="#VALUE!"/>
    <e v="#VALUE!"/>
    <n v="4332"/>
    <x v="0"/>
    <s v="NA"/>
  </r>
  <r>
    <x v="4323"/>
    <s v="100 BIRR BACK"/>
    <n v="40039201"/>
    <s v="ORLOF 4"/>
    <s v="Chai"/>
    <x v="0"/>
    <n v="2323"/>
    <n v="6000"/>
    <n v="6000"/>
    <n v="0"/>
    <m/>
    <e v="#VALUE!"/>
    <n v="0"/>
    <n v="300"/>
    <e v="#VALUE!"/>
    <s v="YES"/>
    <m/>
    <e v="#VALUE!"/>
    <e v="#VALUE!"/>
    <n v="4333"/>
    <x v="0"/>
    <s v="NA"/>
  </r>
  <r>
    <x v="4324"/>
    <s v="100 BIRR BACK"/>
    <n v="40039201"/>
    <s v="ORLOF 4"/>
    <s v="Chai"/>
    <x v="0"/>
    <n v="2324"/>
    <n v="121"/>
    <n v="6000"/>
    <n v="0"/>
    <m/>
    <e v="#VALUE!"/>
    <n v="0"/>
    <n v="225"/>
    <e v="#VALUE!"/>
    <s v="YES"/>
    <m/>
    <e v="#VALUE!"/>
    <e v="#VALUE!"/>
    <n v="4334"/>
    <x v="0"/>
    <s v="NA"/>
  </r>
  <r>
    <x v="4325"/>
    <s v="100 BIRR BACK"/>
    <n v="40039201"/>
    <s v="ORLOF 4"/>
    <s v="Chai"/>
    <x v="0"/>
    <n v="2325"/>
    <n v="5998"/>
    <n v="5998"/>
    <n v="2"/>
    <m/>
    <e v="#VALUE!"/>
    <n v="0"/>
    <n v="294"/>
    <e v="#VALUE!"/>
    <s v="YES"/>
    <m/>
    <e v="#VALUE!"/>
    <e v="#VALUE!"/>
    <n v="4335"/>
    <x v="0"/>
    <s v="NA"/>
  </r>
  <r>
    <x v="4326"/>
    <s v="100 BIRR BACK"/>
    <n v="40039201"/>
    <s v="ORLOF 4"/>
    <s v="Chai"/>
    <x v="0"/>
    <n v="2326"/>
    <n v="6000"/>
    <n v="6000"/>
    <n v="0"/>
    <m/>
    <e v="#VALUE!"/>
    <n v="0"/>
    <n v="246"/>
    <e v="#VALUE!"/>
    <s v="YES"/>
    <m/>
    <e v="#VALUE!"/>
    <e v="#VALUE!"/>
    <n v="4336"/>
    <x v="0"/>
    <s v="NA"/>
  </r>
  <r>
    <x v="4327"/>
    <s v="100 BIRR BACK"/>
    <n v="40039201"/>
    <s v="ORLOF 4"/>
    <s v="Chai"/>
    <x v="0"/>
    <n v="2327"/>
    <n v="5997"/>
    <n v="5997"/>
    <n v="3"/>
    <m/>
    <e v="#VALUE!"/>
    <n v="0"/>
    <n v="195"/>
    <e v="#VALUE!"/>
    <s v="YES"/>
    <m/>
    <e v="#VALUE!"/>
    <e v="#VALUE!"/>
    <n v="4337"/>
    <x v="0"/>
    <s v="NA"/>
  </r>
  <r>
    <x v="4328"/>
    <s v="100 BIRR BACK"/>
    <n v="40039201"/>
    <s v="ORLOF 4"/>
    <s v="Chai"/>
    <x v="0"/>
    <n v="2328"/>
    <n v="5999"/>
    <n v="5999"/>
    <n v="1"/>
    <m/>
    <e v="#VALUE!"/>
    <n v="0"/>
    <n v="86"/>
    <e v="#VALUE!"/>
    <s v="YES"/>
    <m/>
    <e v="#VALUE!"/>
    <e v="#VALUE!"/>
    <n v="4338"/>
    <x v="0"/>
    <s v="NA"/>
  </r>
  <r>
    <x v="4329"/>
    <s v="100 BIRR BACK"/>
    <n v="40039201"/>
    <s v="ORLOF 4"/>
    <s v="Chai"/>
    <x v="0"/>
    <n v="2329"/>
    <n v="6000"/>
    <n v="6000"/>
    <n v="0"/>
    <m/>
    <e v="#VALUE!"/>
    <n v="0"/>
    <n v="112"/>
    <e v="#VALUE!"/>
    <s v="YES"/>
    <m/>
    <e v="#VALUE!"/>
    <e v="#VALUE!"/>
    <n v="4339"/>
    <x v="0"/>
    <s v="NA"/>
  </r>
  <r>
    <x v="4330"/>
    <s v="100 BIRR BACK"/>
    <n v="40039201"/>
    <s v="ORLOF 4"/>
    <s v="Chai"/>
    <x v="0"/>
    <n v="2330"/>
    <n v="6000"/>
    <n v="6000"/>
    <n v="0"/>
    <m/>
    <e v="#VALUE!"/>
    <n v="0"/>
    <n v="144"/>
    <e v="#VALUE!"/>
    <s v="YES"/>
    <m/>
    <e v="#VALUE!"/>
    <e v="#VALUE!"/>
    <n v="4340"/>
    <x v="0"/>
    <s v="NA"/>
  </r>
  <r>
    <x v="4331"/>
    <s v="100 BIRR BACK"/>
    <n v="40039201"/>
    <s v="ORLOF 4"/>
    <s v="Chai"/>
    <x v="0"/>
    <n v="2331"/>
    <n v="6000"/>
    <n v="6000"/>
    <n v="0"/>
    <m/>
    <e v="#VALUE!"/>
    <n v="0"/>
    <n v="67"/>
    <e v="#VALUE!"/>
    <s v="YES"/>
    <m/>
    <e v="#VALUE!"/>
    <e v="#VALUE!"/>
    <n v="4341"/>
    <x v="0"/>
    <s v="NA"/>
  </r>
  <r>
    <x v="4332"/>
    <s v="100 BIRR BACK"/>
    <n v="40039201"/>
    <s v="ORLOF 4"/>
    <s v="Chai"/>
    <x v="0"/>
    <n v="2332"/>
    <n v="6000"/>
    <n v="6000"/>
    <n v="0"/>
    <m/>
    <e v="#VALUE!"/>
    <n v="0"/>
    <n v="117"/>
    <e v="#VALUE!"/>
    <s v="YES"/>
    <m/>
    <e v="#VALUE!"/>
    <e v="#VALUE!"/>
    <n v="4342"/>
    <x v="0"/>
    <s v="NA"/>
  </r>
  <r>
    <x v="4333"/>
    <s v="100 BIRR BACK"/>
    <n v="40039201"/>
    <s v="ORLOF 4"/>
    <s v="Chai"/>
    <x v="0"/>
    <n v="2333"/>
    <n v="6000"/>
    <n v="6000"/>
    <n v="0"/>
    <m/>
    <e v="#VALUE!"/>
    <n v="0"/>
    <n v="102"/>
    <e v="#VALUE!"/>
    <s v="YES"/>
    <m/>
    <e v="#VALUE!"/>
    <e v="#VALUE!"/>
    <n v="4343"/>
    <x v="0"/>
    <s v="NA"/>
  </r>
  <r>
    <x v="4334"/>
    <s v="100 BIRR BACK"/>
    <n v="40039201"/>
    <s v="ORLOF 4"/>
    <s v="Chai"/>
    <x v="0"/>
    <n v="2334"/>
    <n v="6000"/>
    <n v="0"/>
    <n v="0"/>
    <m/>
    <e v="#VALUE!"/>
    <n v="0"/>
    <n v="121"/>
    <e v="#VALUE!"/>
    <s v="YES"/>
    <m/>
    <e v="#VALUE!"/>
    <e v="#VALUE!"/>
    <n v="4344"/>
    <x v="0"/>
    <s v="NA"/>
  </r>
  <r>
    <x v="4335"/>
    <s v="100 BIRR BACK"/>
    <n v="40039201"/>
    <s v="ORLOF 4"/>
    <s v="Chai"/>
    <x v="0"/>
    <n v="2235"/>
    <n v="6000"/>
    <n v="6000"/>
    <n v="0"/>
    <m/>
    <e v="#VALUE!"/>
    <n v="0"/>
    <n v="173"/>
    <e v="#VALUE!"/>
    <s v="YES"/>
    <m/>
    <e v="#VALUE!"/>
    <e v="#VALUE!"/>
    <n v="4345"/>
    <x v="0"/>
    <s v="NA"/>
  </r>
  <r>
    <x v="4336"/>
    <s v="100 BIRR BACK"/>
    <n v="40039201"/>
    <s v="ORLOF 4"/>
    <s v="Chai"/>
    <x v="0"/>
    <n v="2336"/>
    <n v="5999"/>
    <n v="5999"/>
    <n v="1"/>
    <m/>
    <e v="#VALUE!"/>
    <n v="0"/>
    <n v="146"/>
    <e v="#VALUE!"/>
    <s v="YES"/>
    <m/>
    <e v="#VALUE!"/>
    <e v="#VALUE!"/>
    <n v="4346"/>
    <x v="0"/>
    <s v="NA"/>
  </r>
  <r>
    <x v="4337"/>
    <s v="100 BIRR BACK"/>
    <n v="40039201"/>
    <s v="ORLOF 4"/>
    <s v="Chai"/>
    <x v="0"/>
    <n v="2337"/>
    <n v="6000"/>
    <n v="6000"/>
    <n v="0"/>
    <m/>
    <e v="#VALUE!"/>
    <n v="0"/>
    <n v="167"/>
    <e v="#VALUE!"/>
    <s v="YES"/>
    <m/>
    <e v="#VALUE!"/>
    <e v="#VALUE!"/>
    <n v="4347"/>
    <x v="0"/>
    <s v="NA"/>
  </r>
  <r>
    <x v="4338"/>
    <s v="100 BIRR BACK"/>
    <n v="40039201"/>
    <s v="ORLOF 4"/>
    <s v="Chai"/>
    <x v="0"/>
    <n v="2338"/>
    <n v="6000"/>
    <n v="6000"/>
    <n v="0"/>
    <m/>
    <e v="#VALUE!"/>
    <n v="0"/>
    <n v="210"/>
    <e v="#VALUE!"/>
    <s v="YES"/>
    <m/>
    <e v="#VALUE!"/>
    <e v="#VALUE!"/>
    <n v="4348"/>
    <x v="0"/>
    <s v="NA"/>
  </r>
  <r>
    <x v="4339"/>
    <s v="100 BIRR BACK"/>
    <n v="40039201"/>
    <s v="ORLOF 4"/>
    <s v="Chai"/>
    <x v="0"/>
    <n v="2339"/>
    <n v="6000"/>
    <n v="6000"/>
    <n v="0"/>
    <m/>
    <e v="#VALUE!"/>
    <n v="0"/>
    <n v="93"/>
    <e v="#VALUE!"/>
    <s v="YES"/>
    <m/>
    <e v="#VALUE!"/>
    <e v="#VALUE!"/>
    <n v="4349"/>
    <x v="0"/>
    <s v="NA"/>
  </r>
  <r>
    <x v="4340"/>
    <s v="100 BIRR BACK"/>
    <n v="40039201"/>
    <s v="ORLOF 4"/>
    <s v="Chai"/>
    <x v="0"/>
    <n v="2340"/>
    <n v="5999"/>
    <n v="5999"/>
    <n v="1"/>
    <m/>
    <e v="#VALUE!"/>
    <n v="0"/>
    <n v="124"/>
    <e v="#VALUE!"/>
    <s v="YES"/>
    <m/>
    <e v="#VALUE!"/>
    <e v="#VALUE!"/>
    <n v="4350"/>
    <x v="0"/>
    <s v="NA"/>
  </r>
  <r>
    <x v="4341"/>
    <s v="100 BIRR BACK"/>
    <n v="40039201"/>
    <s v="ORLOF 4"/>
    <s v="Chai"/>
    <x v="0"/>
    <n v="2341"/>
    <n v="5997"/>
    <n v="5997"/>
    <n v="3"/>
    <m/>
    <e v="#VALUE!"/>
    <n v="0"/>
    <n v="129"/>
    <e v="#VALUE!"/>
    <s v="YES"/>
    <m/>
    <e v="#VALUE!"/>
    <e v="#VALUE!"/>
    <n v="4351"/>
    <x v="0"/>
    <s v="NA"/>
  </r>
  <r>
    <x v="4342"/>
    <s v="100 BIRR BACK"/>
    <n v="40039201"/>
    <s v="ORLOF 4"/>
    <s v="Chai"/>
    <x v="0"/>
    <n v="2342"/>
    <n v="5999"/>
    <n v="5999"/>
    <n v="1"/>
    <m/>
    <e v="#VALUE!"/>
    <n v="0"/>
    <n v="110"/>
    <e v="#VALUE!"/>
    <s v="YES"/>
    <m/>
    <e v="#VALUE!"/>
    <e v="#VALUE!"/>
    <n v="4352"/>
    <x v="0"/>
    <s v="NA"/>
  </r>
  <r>
    <x v="4343"/>
    <s v="100 BIRR BACK"/>
    <n v="40039201"/>
    <s v="ORLOF 4"/>
    <s v="Chai"/>
    <x v="0"/>
    <n v="2343"/>
    <n v="5998"/>
    <n v="5998"/>
    <n v="2"/>
    <m/>
    <e v="#VALUE!"/>
    <n v="0"/>
    <n v="140"/>
    <e v="#VALUE!"/>
    <s v="YES"/>
    <m/>
    <e v="#VALUE!"/>
    <e v="#VALUE!"/>
    <n v="4353"/>
    <x v="0"/>
    <s v="NA"/>
  </r>
  <r>
    <x v="4344"/>
    <s v="100 BIRR BACK"/>
    <n v="40039201"/>
    <s v="ORLOF 4"/>
    <s v="Chai"/>
    <x v="0"/>
    <n v="2344"/>
    <n v="5997"/>
    <n v="5997"/>
    <n v="3"/>
    <m/>
    <e v="#VALUE!"/>
    <n v="0"/>
    <n v="133"/>
    <e v="#VALUE!"/>
    <s v="YES"/>
    <m/>
    <e v="#VALUE!"/>
    <e v="#VALUE!"/>
    <n v="4354"/>
    <x v="0"/>
    <s v="NA"/>
  </r>
  <r>
    <x v="4345"/>
    <s v="100 BIRR BACK"/>
    <n v="40039201"/>
    <s v="ORLOF 4"/>
    <s v="Chai"/>
    <x v="0"/>
    <n v="2345"/>
    <n v="6000"/>
    <n v="6000"/>
    <n v="0"/>
    <m/>
    <e v="#VALUE!"/>
    <n v="0"/>
    <n v="96"/>
    <e v="#VALUE!"/>
    <s v="YES"/>
    <m/>
    <e v="#VALUE!"/>
    <e v="#VALUE!"/>
    <n v="4355"/>
    <x v="0"/>
    <s v="NA"/>
  </r>
  <r>
    <x v="4346"/>
    <s v="100 BIRR BACK"/>
    <n v="40039201"/>
    <s v="ORLOF 4"/>
    <s v="Chai"/>
    <x v="0"/>
    <n v="2346"/>
    <n v="5998"/>
    <n v="5998"/>
    <n v="2"/>
    <m/>
    <e v="#VALUE!"/>
    <n v="0"/>
    <n v="102"/>
    <e v="#VALUE!"/>
    <s v="YES"/>
    <m/>
    <e v="#VALUE!"/>
    <e v="#VALUE!"/>
    <n v="4356"/>
    <x v="0"/>
    <s v="NA"/>
  </r>
  <r>
    <x v="4347"/>
    <s v="100 BIRR BACK"/>
    <n v="40039201"/>
    <s v="ORLOF 4"/>
    <s v="Chai"/>
    <x v="0"/>
    <n v="2347"/>
    <n v="5999"/>
    <n v="5999"/>
    <n v="1"/>
    <m/>
    <e v="#VALUE!"/>
    <n v="0"/>
    <n v="400"/>
    <e v="#VALUE!"/>
    <s v="YES"/>
    <m/>
    <e v="#VALUE!"/>
    <e v="#VALUE!"/>
    <n v="4357"/>
    <x v="0"/>
    <s v="NA"/>
  </r>
  <r>
    <x v="4348"/>
    <s v="100 BIRR BACK"/>
    <n v="40039201"/>
    <s v="ORLOF 4"/>
    <s v="Chai"/>
    <x v="0"/>
    <n v="2348"/>
    <n v="6000"/>
    <n v="6000"/>
    <n v="0"/>
    <m/>
    <e v="#VALUE!"/>
    <n v="0"/>
    <n v="288"/>
    <e v="#VALUE!"/>
    <s v="YES"/>
    <m/>
    <e v="#VALUE!"/>
    <e v="#VALUE!"/>
    <n v="4358"/>
    <x v="0"/>
    <s v="NA"/>
  </r>
  <r>
    <x v="4349"/>
    <s v="100 BIRR BACK"/>
    <n v="40039201"/>
    <s v="ORLOF 4"/>
    <s v="Chai"/>
    <x v="0"/>
    <n v="2349"/>
    <n v="6000"/>
    <n v="6000"/>
    <n v="0"/>
    <m/>
    <e v="#VALUE!"/>
    <n v="0"/>
    <n v="322"/>
    <e v="#VALUE!"/>
    <s v="YES"/>
    <m/>
    <e v="#VALUE!"/>
    <e v="#VALUE!"/>
    <n v="4359"/>
    <x v="0"/>
    <s v="NA"/>
  </r>
  <r>
    <x v="4350"/>
    <s v="100 BIRR BACK"/>
    <n v="40039201"/>
    <s v="ORLOF 4"/>
    <s v="Chai"/>
    <x v="0"/>
    <n v="2350"/>
    <n v="5998"/>
    <n v="5998"/>
    <n v="2"/>
    <m/>
    <e v="#VALUE!"/>
    <n v="0"/>
    <n v="222"/>
    <e v="#VALUE!"/>
    <s v="YES"/>
    <m/>
    <e v="#VALUE!"/>
    <e v="#VALUE!"/>
    <n v="4360"/>
    <x v="0"/>
    <s v="NA"/>
  </r>
  <r>
    <x v="4351"/>
    <s v="100 BIRR BACK"/>
    <n v="40039201"/>
    <s v="ORLOF 4"/>
    <s v="Chai"/>
    <x v="0"/>
    <n v="2583"/>
    <n v="5995"/>
    <n v="5995"/>
    <n v="5"/>
    <m/>
    <e v="#VALUE!"/>
    <n v="0"/>
    <n v="243"/>
    <e v="#VALUE!"/>
    <s v="YES"/>
    <m/>
    <e v="#VALUE!"/>
    <e v="#VALUE!"/>
    <n v="4361"/>
    <x v="0"/>
    <s v="NA"/>
  </r>
  <r>
    <x v="4352"/>
    <s v="100 BIRR BACK"/>
    <n v="40039201"/>
    <s v="ORLOF 4"/>
    <s v="Chai"/>
    <x v="0"/>
    <n v="2584"/>
    <n v="6000"/>
    <n v="6000"/>
    <n v="0"/>
    <m/>
    <e v="#VALUE!"/>
    <n v="0"/>
    <n v="245"/>
    <e v="#VALUE!"/>
    <s v="YES"/>
    <m/>
    <e v="#VALUE!"/>
    <e v="#VALUE!"/>
    <n v="4362"/>
    <x v="0"/>
    <s v="NA"/>
  </r>
  <r>
    <x v="4353"/>
    <s v="100 BIRR BACK"/>
    <n v="40039201"/>
    <s v="ORLOF 4"/>
    <s v="Chai"/>
    <x v="0"/>
    <n v="2585"/>
    <n v="6000"/>
    <n v="6000"/>
    <n v="0"/>
    <m/>
    <e v="#VALUE!"/>
    <n v="0"/>
    <n v="209"/>
    <e v="#VALUE!"/>
    <s v="YES"/>
    <m/>
    <e v="#VALUE!"/>
    <e v="#VALUE!"/>
    <n v="4363"/>
    <x v="0"/>
    <s v="NA"/>
  </r>
  <r>
    <x v="4354"/>
    <s v="100 BIRR BACK"/>
    <n v="40039201"/>
    <s v="ORLOF 4"/>
    <s v="Chai"/>
    <x v="0"/>
    <n v="2586"/>
    <n v="5997"/>
    <n v="5997"/>
    <n v="3"/>
    <m/>
    <e v="#VALUE!"/>
    <n v="0"/>
    <n v="254"/>
    <e v="#VALUE!"/>
    <s v="YES"/>
    <m/>
    <e v="#VALUE!"/>
    <e v="#VALUE!"/>
    <n v="4364"/>
    <x v="0"/>
    <s v="NA"/>
  </r>
  <r>
    <x v="4355"/>
    <s v="100 BIRR BACK"/>
    <n v="40039201"/>
    <s v="ORLOF 4"/>
    <s v="Chai"/>
    <x v="0"/>
    <n v="2587"/>
    <n v="5998"/>
    <n v="5998"/>
    <n v="2"/>
    <m/>
    <e v="#VALUE!"/>
    <n v="0"/>
    <n v="231"/>
    <e v="#VALUE!"/>
    <s v="YES"/>
    <m/>
    <e v="#VALUE!"/>
    <e v="#VALUE!"/>
    <n v="4365"/>
    <x v="0"/>
    <s v="NA"/>
  </r>
  <r>
    <x v="4356"/>
    <s v="100 BIRR BACK"/>
    <n v="40039201"/>
    <s v="ORLOF 4"/>
    <s v="Chai"/>
    <x v="0"/>
    <n v="2588"/>
    <n v="6000"/>
    <n v="6000"/>
    <n v="0"/>
    <m/>
    <e v="#VALUE!"/>
    <n v="0"/>
    <n v="197"/>
    <e v="#VALUE!"/>
    <s v="YES"/>
    <m/>
    <e v="#VALUE!"/>
    <e v="#VALUE!"/>
    <n v="4366"/>
    <x v="0"/>
    <s v="NA"/>
  </r>
  <r>
    <x v="4357"/>
    <s v="100 BIRR BACK"/>
    <n v="40039201"/>
    <s v="ORLOF 4"/>
    <s v="Chai"/>
    <x v="0"/>
    <n v="2611"/>
    <n v="5999"/>
    <n v="5999"/>
    <n v="1"/>
    <m/>
    <e v="#VALUE!"/>
    <n v="0"/>
    <n v="190"/>
    <e v="#VALUE!"/>
    <s v="YES"/>
    <m/>
    <e v="#VALUE!"/>
    <e v="#VALUE!"/>
    <n v="4367"/>
    <x v="0"/>
    <s v="NA"/>
  </r>
  <r>
    <x v="4358"/>
    <s v="100 BIRR BACK"/>
    <n v="40039201"/>
    <s v="ORLOF 4"/>
    <s v="Chai"/>
    <x v="0"/>
    <n v="2612"/>
    <n v="5999"/>
    <n v="5999"/>
    <n v="1"/>
    <m/>
    <e v="#VALUE!"/>
    <n v="0"/>
    <n v="199"/>
    <e v="#VALUE!"/>
    <s v="YES"/>
    <m/>
    <e v="#VALUE!"/>
    <e v="#VALUE!"/>
    <n v="4368"/>
    <x v="0"/>
    <s v="NA"/>
  </r>
  <r>
    <x v="4359"/>
    <s v="100 BIRR BACK"/>
    <n v="40039201"/>
    <s v="ORLOF 4"/>
    <s v="Shamil"/>
    <x v="0"/>
    <n v="2613"/>
    <n v="6000"/>
    <n v="6000"/>
    <n v="0"/>
    <m/>
    <e v="#VALUE!"/>
    <n v="0"/>
    <n v="205"/>
    <e v="#VALUE!"/>
    <s v="YES"/>
    <m/>
    <e v="#VALUE!"/>
    <e v="#VALUE!"/>
    <n v="4369"/>
    <x v="0"/>
    <s v="NA"/>
  </r>
  <r>
    <x v="4360"/>
    <s v="100 BIRR BACK"/>
    <n v="40039201"/>
    <s v="ORLOF 4"/>
    <s v="Shamil"/>
    <x v="0"/>
    <n v="2614"/>
    <n v="6000"/>
    <n v="6000"/>
    <n v="0"/>
    <m/>
    <e v="#VALUE!"/>
    <n v="0"/>
    <n v="205"/>
    <e v="#VALUE!"/>
    <s v="YES"/>
    <m/>
    <e v="#VALUE!"/>
    <e v="#VALUE!"/>
    <n v="4370"/>
    <x v="0"/>
    <s v="NA"/>
  </r>
  <r>
    <x v="4361"/>
    <s v="100 BIRR BACK"/>
    <n v="40039201"/>
    <s v="ORLOF 4"/>
    <s v="Shamil"/>
    <x v="0"/>
    <n v="2615"/>
    <n v="5999"/>
    <n v="5999"/>
    <n v="1"/>
    <m/>
    <e v="#VALUE!"/>
    <n v="0"/>
    <n v="130"/>
    <e v="#VALUE!"/>
    <s v="YES"/>
    <m/>
    <e v="#VALUE!"/>
    <e v="#VALUE!"/>
    <n v="4371"/>
    <x v="0"/>
    <s v="NA"/>
  </r>
  <r>
    <x v="4362"/>
    <s v="100 BIRR BACK"/>
    <n v="40039201"/>
    <s v="ORLOF 4"/>
    <s v="Shamil"/>
    <x v="0"/>
    <n v="2616"/>
    <n v="5999"/>
    <n v="5999"/>
    <n v="1"/>
    <m/>
    <e v="#VALUE!"/>
    <n v="0"/>
    <n v="130"/>
    <e v="#VALUE!"/>
    <s v="YES"/>
    <m/>
    <e v="#VALUE!"/>
    <e v="#VALUE!"/>
    <n v="4372"/>
    <x v="0"/>
    <s v="NA"/>
  </r>
  <r>
    <x v="4363"/>
    <s v="100 BIRR BACK"/>
    <n v="40039201"/>
    <s v="ORLOF 4"/>
    <s v="Shamil"/>
    <x v="0"/>
    <n v="2751"/>
    <n v="6000"/>
    <n v="6000"/>
    <n v="0"/>
    <m/>
    <e v="#VALUE!"/>
    <n v="0"/>
    <n v="90"/>
    <e v="#VALUE!"/>
    <s v="YES"/>
    <m/>
    <e v="#VALUE!"/>
    <e v="#VALUE!"/>
    <n v="4373"/>
    <x v="0"/>
    <s v="NA"/>
  </r>
  <r>
    <x v="4364"/>
    <s v="100 BIRR BACK"/>
    <n v="40039201"/>
    <s v="ORLOF 4"/>
    <s v="Shamil"/>
    <x v="0"/>
    <n v="2752"/>
    <n v="6000"/>
    <n v="6000"/>
    <n v="0"/>
    <m/>
    <e v="#VALUE!"/>
    <n v="0"/>
    <n v="110"/>
    <e v="#VALUE!"/>
    <s v="YES"/>
    <m/>
    <e v="#VALUE!"/>
    <e v="#VALUE!"/>
    <n v="4374"/>
    <x v="0"/>
    <s v="NA"/>
  </r>
  <r>
    <x v="4365"/>
    <s v="100 BIRR BACK"/>
    <n v="40039201"/>
    <s v="ORLOF 4"/>
    <s v="Shamil"/>
    <x v="0"/>
    <n v="2753"/>
    <n v="6000"/>
    <n v="6000"/>
    <n v="0"/>
    <m/>
    <e v="#VALUE!"/>
    <n v="0"/>
    <n v="130"/>
    <e v="#VALUE!"/>
    <s v="YES"/>
    <m/>
    <e v="#VALUE!"/>
    <e v="#VALUE!"/>
    <n v="4375"/>
    <x v="0"/>
    <s v="NA"/>
  </r>
  <r>
    <x v="4366"/>
    <s v="100 BIRR BACK"/>
    <n v="40039201"/>
    <s v="ORLOF 4"/>
    <s v="Shamil"/>
    <x v="0"/>
    <n v="2754"/>
    <n v="6000"/>
    <n v="6000"/>
    <n v="0"/>
    <m/>
    <e v="#VALUE!"/>
    <n v="0"/>
    <n v="125"/>
    <e v="#VALUE!"/>
    <s v="YES"/>
    <m/>
    <e v="#VALUE!"/>
    <e v="#VALUE!"/>
    <n v="4376"/>
    <x v="0"/>
    <s v="NA"/>
  </r>
  <r>
    <x v="4367"/>
    <s v="100 BIRR BACK"/>
    <n v="40039201"/>
    <s v="ORLOF 4"/>
    <s v="Shamil"/>
    <x v="0"/>
    <n v="2755"/>
    <n v="6000"/>
    <n v="6000"/>
    <n v="0"/>
    <m/>
    <e v="#VALUE!"/>
    <n v="0"/>
    <n v="135"/>
    <e v="#VALUE!"/>
    <s v="YES"/>
    <m/>
    <e v="#VALUE!"/>
    <e v="#VALUE!"/>
    <n v="4377"/>
    <x v="0"/>
    <s v="NA"/>
  </r>
  <r>
    <x v="4368"/>
    <s v="100 BIRR BACK"/>
    <n v="40039201"/>
    <s v="ORLOF 4"/>
    <s v="Shamil"/>
    <x v="0"/>
    <n v="2756"/>
    <n v="6000"/>
    <n v="6000"/>
    <n v="0"/>
    <m/>
    <e v="#VALUE!"/>
    <n v="0"/>
    <n v="105"/>
    <e v="#VALUE!"/>
    <s v="YES"/>
    <m/>
    <e v="#VALUE!"/>
    <e v="#VALUE!"/>
    <n v="4378"/>
    <x v="0"/>
    <s v="NA"/>
  </r>
  <r>
    <x v="4369"/>
    <s v="100 BIRR BACK"/>
    <n v="40039201"/>
    <s v="ORLOF 4"/>
    <s v="Shamil"/>
    <x v="0"/>
    <n v="2757"/>
    <n v="6000"/>
    <n v="6000"/>
    <n v="0"/>
    <m/>
    <e v="#VALUE!"/>
    <n v="0"/>
    <n v="99"/>
    <e v="#VALUE!"/>
    <s v="YES"/>
    <m/>
    <e v="#VALUE!"/>
    <e v="#VALUE!"/>
    <n v="4379"/>
    <x v="0"/>
    <s v="NA"/>
  </r>
  <r>
    <x v="4370"/>
    <s v="100 BIRR BACK"/>
    <n v="40039201"/>
    <s v="ORLOF 4"/>
    <s v="Shamil"/>
    <x v="0"/>
    <n v="2758"/>
    <n v="5997"/>
    <n v="5997"/>
    <n v="3"/>
    <m/>
    <e v="#VALUE!"/>
    <n v="0"/>
    <n v="86"/>
    <e v="#VALUE!"/>
    <s v="YES"/>
    <m/>
    <e v="#VALUE!"/>
    <e v="#VALUE!"/>
    <n v="4380"/>
    <x v="0"/>
    <s v="NA"/>
  </r>
  <r>
    <x v="4371"/>
    <s v="100 BIRR BACK"/>
    <n v="40039201"/>
    <s v="ORLOF 4"/>
    <s v="Shamil"/>
    <x v="0"/>
    <n v="2759"/>
    <n v="6000"/>
    <n v="6000"/>
    <n v="0"/>
    <m/>
    <e v="#VALUE!"/>
    <n v="0"/>
    <n v="110"/>
    <e v="#VALUE!"/>
    <s v="YES"/>
    <m/>
    <e v="#VALUE!"/>
    <e v="#VALUE!"/>
    <n v="4381"/>
    <x v="0"/>
    <s v="NA"/>
  </r>
  <r>
    <x v="4372"/>
    <s v="100 BIRR BACK"/>
    <n v="40039201"/>
    <s v="ORLOF 4"/>
    <s v="Shamil"/>
    <x v="0"/>
    <n v="2760"/>
    <n v="6000"/>
    <n v="6000"/>
    <n v="0"/>
    <m/>
    <e v="#VALUE!"/>
    <n v="0"/>
    <n v="120"/>
    <e v="#VALUE!"/>
    <s v="YES"/>
    <m/>
    <e v="#VALUE!"/>
    <e v="#VALUE!"/>
    <n v="4382"/>
    <x v="0"/>
    <s v="NA"/>
  </r>
  <r>
    <x v="4373"/>
    <s v="100 BIRR BACK"/>
    <n v="40039201"/>
    <s v="ORLOF 4"/>
    <s v="Amin"/>
    <x v="1"/>
    <n v="2761"/>
    <n v="5998"/>
    <n v="5998"/>
    <n v="2"/>
    <m/>
    <e v="#VALUE!"/>
    <n v="0"/>
    <n v="91"/>
    <e v="#VALUE!"/>
    <s v="YES"/>
    <m/>
    <e v="#VALUE!"/>
    <e v="#VALUE!"/>
    <n v="4383"/>
    <x v="0"/>
    <s v="NA"/>
  </r>
  <r>
    <x v="4374"/>
    <s v="100 BIRR BACK"/>
    <n v="40039201"/>
    <s v="ORLOF 4"/>
    <s v="Amin"/>
    <x v="1"/>
    <n v="2762"/>
    <n v="6000"/>
    <n v="6000"/>
    <n v="0"/>
    <m/>
    <e v="#VALUE!"/>
    <n v="0"/>
    <n v="114"/>
    <e v="#VALUE!"/>
    <s v="YES"/>
    <m/>
    <e v="#VALUE!"/>
    <e v="#VALUE!"/>
    <n v="4384"/>
    <x v="0"/>
    <s v="NA"/>
  </r>
  <r>
    <x v="4375"/>
    <s v="100 BIRR BACK"/>
    <n v="40039201"/>
    <s v="ORLOF 4"/>
    <s v="Amin"/>
    <x v="1"/>
    <n v="2763"/>
    <n v="6000"/>
    <n v="6000"/>
    <n v="0"/>
    <m/>
    <e v="#VALUE!"/>
    <n v="0"/>
    <n v="169"/>
    <e v="#VALUE!"/>
    <s v="YES"/>
    <m/>
    <e v="#VALUE!"/>
    <e v="#VALUE!"/>
    <n v="4385"/>
    <x v="0"/>
    <s v="NA"/>
  </r>
  <r>
    <x v="4376"/>
    <s v="100 BIRR BACK"/>
    <n v="40039201"/>
    <s v="ORLOF 4"/>
    <s v="Amin"/>
    <x v="1"/>
    <n v="2764"/>
    <n v="6000"/>
    <n v="6000"/>
    <n v="0"/>
    <m/>
    <e v="#VALUE!"/>
    <n v="0"/>
    <n v="97"/>
    <e v="#VALUE!"/>
    <s v="YES"/>
    <m/>
    <e v="#VALUE!"/>
    <e v="#VALUE!"/>
    <n v="4386"/>
    <x v="0"/>
    <s v="NA"/>
  </r>
  <r>
    <x v="4377"/>
    <s v="100 BIRR BACK"/>
    <n v="40039201"/>
    <s v="ORLOF 4"/>
    <s v="Amin"/>
    <x v="1"/>
    <n v="2765"/>
    <n v="6000"/>
    <n v="6000"/>
    <n v="0"/>
    <m/>
    <e v="#VALUE!"/>
    <n v="0"/>
    <n v="165"/>
    <e v="#VALUE!"/>
    <s v="YES"/>
    <m/>
    <e v="#VALUE!"/>
    <e v="#VALUE!"/>
    <n v="4387"/>
    <x v="0"/>
    <s v="NA"/>
  </r>
  <r>
    <x v="4378"/>
    <s v="100 BIRR BACK"/>
    <n v="40039201"/>
    <s v="ORLOF 4"/>
    <s v="Amin"/>
    <x v="1"/>
    <n v="2766"/>
    <n v="5998"/>
    <n v="5998"/>
    <n v="2"/>
    <m/>
    <e v="#VALUE!"/>
    <n v="0"/>
    <n v="81"/>
    <e v="#VALUE!"/>
    <s v="YES"/>
    <m/>
    <e v="#VALUE!"/>
    <e v="#VALUE!"/>
    <n v="4388"/>
    <x v="0"/>
    <s v="NA"/>
  </r>
  <r>
    <x v="4379"/>
    <s v="100 BIRR BACK"/>
    <n v="40039201"/>
    <s v="ORLOF 4"/>
    <s v="Amin"/>
    <x v="1"/>
    <n v="2767"/>
    <n v="6000"/>
    <n v="6000"/>
    <n v="0"/>
    <m/>
    <e v="#VALUE!"/>
    <n v="0"/>
    <n v="98"/>
    <e v="#VALUE!"/>
    <s v="YES"/>
    <m/>
    <e v="#VALUE!"/>
    <e v="#VALUE!"/>
    <n v="4389"/>
    <x v="0"/>
    <s v="NA"/>
  </r>
  <r>
    <x v="4380"/>
    <s v="100 BIRR BACK"/>
    <n v="40039201"/>
    <s v="ORLOF 4"/>
    <s v="Amin"/>
    <x v="1"/>
    <n v="2768"/>
    <n v="5998"/>
    <n v="5998"/>
    <n v="2"/>
    <m/>
    <e v="#VALUE!"/>
    <n v="0"/>
    <n v="114"/>
    <e v="#VALUE!"/>
    <s v="YES"/>
    <m/>
    <e v="#VALUE!"/>
    <e v="#VALUE!"/>
    <n v="4390"/>
    <x v="0"/>
    <s v="NA"/>
  </r>
  <r>
    <x v="4381"/>
    <s v="100 BIRR BACK"/>
    <n v="40039201"/>
    <s v="ORLOF 4"/>
    <s v="Amin"/>
    <x v="1"/>
    <n v="2769"/>
    <n v="6000"/>
    <n v="6000"/>
    <n v="0"/>
    <m/>
    <e v="#VALUE!"/>
    <n v="0"/>
    <n v="101"/>
    <e v="#VALUE!"/>
    <s v="YES"/>
    <m/>
    <e v="#VALUE!"/>
    <e v="#VALUE!"/>
    <n v="4391"/>
    <x v="0"/>
    <s v="NA"/>
  </r>
  <r>
    <x v="4382"/>
    <s v="100 BIRR BACK"/>
    <n v="40039201"/>
    <s v="ORLOF 4"/>
    <s v="Shamil"/>
    <x v="0"/>
    <n v="2770"/>
    <n v="6000"/>
    <n v="6000"/>
    <n v="0"/>
    <m/>
    <e v="#VALUE!"/>
    <n v="0"/>
    <n v="100"/>
    <e v="#VALUE!"/>
    <s v="YES"/>
    <m/>
    <e v="#VALUE!"/>
    <e v="#VALUE!"/>
    <n v="4392"/>
    <x v="0"/>
    <s v="NA"/>
  </r>
  <r>
    <x v="4383"/>
    <s v="100 BIRR BACK"/>
    <n v="40039201"/>
    <s v="ORLOF 4"/>
    <s v="Shamil"/>
    <x v="0"/>
    <n v="2771"/>
    <n v="6000"/>
    <n v="6000"/>
    <n v="0"/>
    <n v="3"/>
    <e v="#VALUE!"/>
    <n v="0"/>
    <n v="100"/>
    <e v="#VALUE!"/>
    <s v="YES"/>
    <m/>
    <e v="#VALUE!"/>
    <e v="#VALUE!"/>
    <n v="4393"/>
    <x v="0"/>
    <s v="NA"/>
  </r>
  <r>
    <x v="4384"/>
    <s v="100 BIRR BACK"/>
    <n v="40039201"/>
    <s v="ORLOF 4"/>
    <s v="Shamil"/>
    <x v="0"/>
    <n v="2772"/>
    <n v="5997"/>
    <n v="5997"/>
    <n v="3"/>
    <m/>
    <e v="#VALUE!"/>
    <n v="0"/>
    <n v="170"/>
    <e v="#VALUE!"/>
    <s v="YES"/>
    <m/>
    <e v="#VALUE!"/>
    <e v="#VALUE!"/>
    <n v="4394"/>
    <x v="0"/>
    <s v="NA"/>
  </r>
  <r>
    <x v="4385"/>
    <s v="100 BIRR BACK"/>
    <n v="40039201"/>
    <s v="ORLOF 4"/>
    <s v="Shamil"/>
    <x v="0"/>
    <n v="2773"/>
    <n v="6000"/>
    <n v="6000"/>
    <n v="0"/>
    <m/>
    <e v="#VALUE!"/>
    <n v="0"/>
    <n v="127"/>
    <e v="#VALUE!"/>
    <s v="YES"/>
    <m/>
    <e v="#VALUE!"/>
    <e v="#VALUE!"/>
    <n v="4395"/>
    <x v="0"/>
    <s v="NA"/>
  </r>
  <r>
    <x v="4386"/>
    <s v="100 BIRR BACK"/>
    <n v="40039201"/>
    <s v="ORLOF 4"/>
    <s v="Shamil"/>
    <x v="1"/>
    <n v="2774"/>
    <n v="5999"/>
    <n v="5999"/>
    <n v="1"/>
    <m/>
    <e v="#VALUE!"/>
    <n v="0"/>
    <n v="104"/>
    <e v="#VALUE!"/>
    <s v="YES"/>
    <m/>
    <e v="#VALUE!"/>
    <e v="#VALUE!"/>
    <n v="4396"/>
    <x v="0"/>
    <s v="NA"/>
  </r>
  <r>
    <x v="4387"/>
    <s v="100 BIRR BACK"/>
    <n v="40039201"/>
    <s v="ORLOF 4"/>
    <s v="Shamil"/>
    <x v="1"/>
    <n v="2775"/>
    <n v="5999"/>
    <n v="5999"/>
    <n v="1"/>
    <m/>
    <e v="#VALUE!"/>
    <n v="0"/>
    <n v="36"/>
    <e v="#VALUE!"/>
    <s v="YES"/>
    <m/>
    <e v="#VALUE!"/>
    <e v="#VALUE!"/>
    <n v="4397"/>
    <x v="0"/>
    <s v="NA"/>
  </r>
  <r>
    <x v="4388"/>
    <s v="100 BIRR BACK"/>
    <n v="40039201"/>
    <s v="ORLOF 4"/>
    <s v="Shamil"/>
    <x v="1"/>
    <n v="2776"/>
    <n v="6000"/>
    <n v="6000"/>
    <n v="0"/>
    <m/>
    <e v="#VALUE!"/>
    <n v="0"/>
    <n v="200"/>
    <e v="#VALUE!"/>
    <s v="YES"/>
    <m/>
    <e v="#VALUE!"/>
    <e v="#VALUE!"/>
    <n v="4398"/>
    <x v="0"/>
    <s v="NA"/>
  </r>
  <r>
    <x v="4389"/>
    <s v="100 BIRR BACK"/>
    <n v="40039201"/>
    <s v="ORLOF 4"/>
    <s v="Shamil"/>
    <x v="1"/>
    <n v="2777"/>
    <n v="6000"/>
    <n v="6000"/>
    <n v="0"/>
    <m/>
    <e v="#VALUE!"/>
    <n v="0"/>
    <n v="160"/>
    <e v="#VALUE!"/>
    <s v="YES"/>
    <m/>
    <e v="#VALUE!"/>
    <e v="#VALUE!"/>
    <n v="4399"/>
    <x v="0"/>
    <s v="NA"/>
  </r>
  <r>
    <x v="4390"/>
    <s v="100 BIRR BACK"/>
    <n v="40039201"/>
    <s v="ORLOF 4"/>
    <s v="Shamil"/>
    <x v="1"/>
    <n v="2778"/>
    <n v="5999"/>
    <n v="5999"/>
    <n v="1"/>
    <m/>
    <e v="#VALUE!"/>
    <n v="0"/>
    <n v="210"/>
    <e v="#VALUE!"/>
    <s v="YES"/>
    <m/>
    <e v="#VALUE!"/>
    <e v="#VALUE!"/>
    <n v="4400"/>
    <x v="0"/>
    <s v="NA"/>
  </r>
  <r>
    <x v="4391"/>
    <s v="100 BIRR BACK"/>
    <n v="40039201"/>
    <s v="ORLOF 4"/>
    <s v="Shamil"/>
    <x v="1"/>
    <n v="2779"/>
    <n v="5999"/>
    <n v="5999"/>
    <n v="1"/>
    <m/>
    <e v="#VALUE!"/>
    <n v="0"/>
    <n v="195"/>
    <e v="#VALUE!"/>
    <s v="YES"/>
    <m/>
    <e v="#VALUE!"/>
    <e v="#VALUE!"/>
    <n v="4401"/>
    <x v="0"/>
    <s v="NA"/>
  </r>
  <r>
    <x v="4392"/>
    <s v="100 BIRR BACK"/>
    <n v="40039201"/>
    <s v="ORLOF 4"/>
    <s v="Shamil"/>
    <x v="1"/>
    <n v="2780"/>
    <n v="6000"/>
    <n v="6000"/>
    <n v="0"/>
    <m/>
    <e v="#VALUE!"/>
    <n v="0"/>
    <n v="165"/>
    <e v="#VALUE!"/>
    <s v="YES"/>
    <m/>
    <e v="#VALUE!"/>
    <e v="#VALUE!"/>
    <n v="4402"/>
    <x v="0"/>
    <s v="NA"/>
  </r>
  <r>
    <x v="4393"/>
    <s v="100 BIRR BACK"/>
    <n v="40039201"/>
    <s v="ORLOF 4"/>
    <s v="Shamil"/>
    <x v="1"/>
    <n v="2781"/>
    <n v="6000"/>
    <n v="6000"/>
    <n v="0"/>
    <m/>
    <e v="#VALUE!"/>
    <n v="0"/>
    <n v="160"/>
    <e v="#VALUE!"/>
    <s v="YES"/>
    <m/>
    <e v="#VALUE!"/>
    <e v="#VALUE!"/>
    <n v="4403"/>
    <x v="0"/>
    <s v="NA"/>
  </r>
  <r>
    <x v="4394"/>
    <s v="100 BIRR BACK"/>
    <n v="40039201"/>
    <s v="ORLOF 4"/>
    <s v="Shamil"/>
    <x v="1"/>
    <n v="2782"/>
    <n v="5997"/>
    <n v="5997"/>
    <n v="3"/>
    <m/>
    <e v="#VALUE!"/>
    <n v="0"/>
    <n v="160"/>
    <e v="#VALUE!"/>
    <s v="YES"/>
    <m/>
    <e v="#VALUE!"/>
    <e v="#VALUE!"/>
    <n v="4404"/>
    <x v="0"/>
    <s v="NA"/>
  </r>
  <r>
    <x v="4395"/>
    <s v="100 BIRR BACK"/>
    <n v="40039201"/>
    <s v="ORLOF 4"/>
    <s v="Shamil"/>
    <x v="1"/>
    <n v="2783"/>
    <n v="6000"/>
    <n v="6000"/>
    <n v="0"/>
    <n v="2"/>
    <e v="#VALUE!"/>
    <n v="0"/>
    <n v="160"/>
    <e v="#VALUE!"/>
    <s v="YES"/>
    <m/>
    <e v="#VALUE!"/>
    <e v="#VALUE!"/>
    <n v="4405"/>
    <x v="0"/>
    <s v="NA"/>
  </r>
  <r>
    <x v="4396"/>
    <s v="100 BIRR BACK"/>
    <n v="40039201"/>
    <s v="ORLOF 4"/>
    <s v="Shamil"/>
    <x v="1"/>
    <n v="0"/>
    <n v="0"/>
    <n v="0"/>
    <n v="0"/>
    <m/>
    <e v="#VALUE!"/>
    <n v="0"/>
    <n v="0"/>
    <e v="#VALUE!"/>
    <n v="0"/>
    <m/>
    <e v="#VALUE!"/>
    <e v="#VALUE!"/>
    <n v="4406"/>
    <x v="0"/>
    <s v="NA"/>
  </r>
  <r>
    <x v="4397"/>
    <s v="100 BIRR BACK"/>
    <n v="40039201"/>
    <s v="ORLOF 4"/>
    <s v="Shamil"/>
    <x v="1"/>
    <n v="2784"/>
    <n v="6000"/>
    <n v="6000"/>
    <n v="0"/>
    <m/>
    <e v="#VALUE!"/>
    <n v="0"/>
    <n v="195"/>
    <e v="#VALUE!"/>
    <s v="YES"/>
    <m/>
    <e v="#VALUE!"/>
    <e v="#VALUE!"/>
    <n v="4407"/>
    <x v="0"/>
    <s v="NA"/>
  </r>
  <r>
    <x v="4398"/>
    <s v="100 BIRR BACK"/>
    <n v="40039201"/>
    <s v="ORLOF 4"/>
    <s v="Azahari"/>
    <x v="0"/>
    <n v="2785"/>
    <n v="6000"/>
    <n v="6000"/>
    <n v="0"/>
    <n v="0"/>
    <e v="#VALUE!"/>
    <n v="0"/>
    <n v="176"/>
    <e v="#VALUE!"/>
    <s v="YES"/>
    <m/>
    <e v="#VALUE!"/>
    <e v="#VALUE!"/>
    <n v="4408"/>
    <x v="0"/>
    <s v="NA"/>
  </r>
  <r>
    <x v="4399"/>
    <s v="100 BIRR BACK"/>
    <n v="40039201"/>
    <s v="ORLOF 4"/>
    <s v="Azahari"/>
    <x v="0"/>
    <n v="2786"/>
    <n v="6000"/>
    <n v="6000"/>
    <n v="0"/>
    <n v="0"/>
    <e v="#VALUE!"/>
    <n v="0"/>
    <n v="250"/>
    <e v="#VALUE!"/>
    <s v="YES"/>
    <m/>
    <e v="#VALUE!"/>
    <e v="#VALUE!"/>
    <n v="4409"/>
    <x v="0"/>
    <s v="NA"/>
  </r>
  <r>
    <x v="4400"/>
    <s v="100 BIRR BACK"/>
    <n v="40039201"/>
    <s v="ORLOF 4"/>
    <s v="Azahari"/>
    <x v="0"/>
    <n v="2787"/>
    <n v="6000"/>
    <n v="6000"/>
    <n v="0"/>
    <n v="0"/>
    <e v="#VALUE!"/>
    <n v="0"/>
    <n v="213"/>
    <e v="#VALUE!"/>
    <s v="YES"/>
    <m/>
    <e v="#VALUE!"/>
    <e v="#VALUE!"/>
    <n v="4410"/>
    <x v="0"/>
    <s v="NA"/>
  </r>
  <r>
    <x v="4401"/>
    <s v="100 BIRR BACK"/>
    <n v="40039201"/>
    <s v="ORLOF 4"/>
    <s v="Azahari"/>
    <x v="0"/>
    <n v="2788"/>
    <n v="5999"/>
    <n v="5999"/>
    <n v="1"/>
    <n v="0"/>
    <e v="#VALUE!"/>
    <n v="0"/>
    <n v="231"/>
    <e v="#VALUE!"/>
    <s v="YES"/>
    <m/>
    <e v="#VALUE!"/>
    <e v="#VALUE!"/>
    <n v="4411"/>
    <x v="0"/>
    <s v="NA"/>
  </r>
  <r>
    <x v="4402"/>
    <s v="100 BIRR BACK"/>
    <n v="40039201"/>
    <s v="ORLOF 4"/>
    <s v="Azahari"/>
    <x v="0"/>
    <n v="2789"/>
    <n v="6000"/>
    <n v="6000"/>
    <n v="0"/>
    <n v="0"/>
    <e v="#VALUE!"/>
    <n v="0"/>
    <n v="260"/>
    <e v="#VALUE!"/>
    <s v="YES"/>
    <m/>
    <e v="#VALUE!"/>
    <e v="#VALUE!"/>
    <n v="4412"/>
    <x v="0"/>
    <s v="NA"/>
  </r>
  <r>
    <x v="4403"/>
    <s v="100 BIRR BACK"/>
    <n v="40039201"/>
    <s v="ORLOF 4"/>
    <s v="Azahari"/>
    <x v="0"/>
    <n v="2790"/>
    <n v="6000"/>
    <n v="6000"/>
    <n v="0"/>
    <n v="0"/>
    <e v="#VALUE!"/>
    <n v="0"/>
    <n v="210"/>
    <e v="#VALUE!"/>
    <s v="YES"/>
    <m/>
    <e v="#VALUE!"/>
    <e v="#VALUE!"/>
    <n v="4413"/>
    <x v="0"/>
    <s v="NA"/>
  </r>
  <r>
    <x v="4404"/>
    <s v="100 BIRR BACK"/>
    <n v="40039201"/>
    <s v="ORLOF 4"/>
    <s v="Azahari"/>
    <x v="0"/>
    <n v="2791"/>
    <n v="6000"/>
    <n v="6000"/>
    <n v="0"/>
    <n v="4"/>
    <e v="#VALUE!"/>
    <n v="0"/>
    <n v="290"/>
    <e v="#VALUE!"/>
    <s v="YES"/>
    <m/>
    <e v="#VALUE!"/>
    <e v="#VALUE!"/>
    <n v="4414"/>
    <x v="0"/>
    <s v="NA"/>
  </r>
  <r>
    <x v="4405"/>
    <s v="100 BIRR BACK"/>
    <n v="40039201"/>
    <s v="ORLOF 4"/>
    <s v="Azahari"/>
    <x v="0"/>
    <n v="2792"/>
    <n v="6000"/>
    <n v="6000"/>
    <n v="0"/>
    <n v="0"/>
    <e v="#VALUE!"/>
    <n v="0"/>
    <n v="170"/>
    <e v="#VALUE!"/>
    <s v="YES"/>
    <m/>
    <e v="#VALUE!"/>
    <e v="#VALUE!"/>
    <n v="4415"/>
    <x v="0"/>
    <s v="NA"/>
  </r>
  <r>
    <x v="4406"/>
    <s v="100 BIRR BACK"/>
    <n v="40039201"/>
    <s v="ORLOF 4"/>
    <s v="Azahari"/>
    <x v="0"/>
    <n v="2793"/>
    <n v="6000"/>
    <n v="6000"/>
    <n v="0"/>
    <n v="0"/>
    <e v="#VALUE!"/>
    <n v="0"/>
    <n v="160"/>
    <e v="#VALUE!"/>
    <s v="YES"/>
    <m/>
    <e v="#VALUE!"/>
    <e v="#VALUE!"/>
    <n v="4416"/>
    <x v="0"/>
    <s v="NA"/>
  </r>
  <r>
    <x v="4407"/>
    <s v="100 BIRR BACK"/>
    <n v="40039201"/>
    <s v="ORLOF 4"/>
    <s v="Azahari"/>
    <x v="0"/>
    <n v="2794"/>
    <n v="6000"/>
    <n v="6000"/>
    <n v="0"/>
    <n v="0"/>
    <e v="#VALUE!"/>
    <n v="0"/>
    <n v="250"/>
    <e v="#VALUE!"/>
    <s v="YES"/>
    <m/>
    <e v="#VALUE!"/>
    <e v="#VALUE!"/>
    <n v="4417"/>
    <x v="0"/>
    <s v="NA"/>
  </r>
  <r>
    <x v="4408"/>
    <s v="100 BIRR BACK"/>
    <n v="40039201"/>
    <s v="ORLOF 4"/>
    <s v="Azahari"/>
    <x v="0"/>
    <n v="2795"/>
    <n v="6000"/>
    <n v="6000"/>
    <n v="0"/>
    <n v="0"/>
    <e v="#VALUE!"/>
    <n v="0"/>
    <n v="190"/>
    <e v="#VALUE!"/>
    <s v="YES"/>
    <m/>
    <e v="#VALUE!"/>
    <e v="#VALUE!"/>
    <n v="4418"/>
    <x v="0"/>
    <s v="NA"/>
  </r>
  <r>
    <x v="4409"/>
    <s v="100 BIRR BACK"/>
    <n v="40039201"/>
    <s v="ORLOF 4"/>
    <s v="Azahari"/>
    <x v="0"/>
    <n v="2796"/>
    <n v="5981"/>
    <n v="5981"/>
    <n v="19"/>
    <n v="0"/>
    <e v="#VALUE!"/>
    <n v="0"/>
    <n v="180"/>
    <e v="#VALUE!"/>
    <s v="YES"/>
    <m/>
    <e v="#VALUE!"/>
    <e v="#VALUE!"/>
    <n v="4419"/>
    <x v="0"/>
    <s v="NA"/>
  </r>
  <r>
    <x v="4410"/>
    <s v="100 BIRR BACK"/>
    <n v="40039201"/>
    <s v="ORLOF 4"/>
    <s v="Azahari"/>
    <x v="0"/>
    <n v="2797"/>
    <n v="6000"/>
    <n v="6000"/>
    <n v="0"/>
    <n v="0"/>
    <e v="#VALUE!"/>
    <n v="0"/>
    <n v="210"/>
    <e v="#VALUE!"/>
    <s v="YES"/>
    <m/>
    <e v="#VALUE!"/>
    <e v="#VALUE!"/>
    <n v="4420"/>
    <x v="0"/>
    <s v="NA"/>
  </r>
  <r>
    <x v="4411"/>
    <s v="100 BIRR BACK"/>
    <n v="40039201"/>
    <s v="ORLOF 4"/>
    <s v="Azahari"/>
    <x v="0"/>
    <n v="2798"/>
    <n v="6000"/>
    <n v="6000"/>
    <n v="0"/>
    <m/>
    <e v="#VALUE!"/>
    <n v="0"/>
    <n v="270"/>
    <e v="#VALUE!"/>
    <s v="YES"/>
    <m/>
    <e v="#VALUE!"/>
    <e v="#VALUE!"/>
    <n v="4421"/>
    <x v="0"/>
    <s v="NA"/>
  </r>
  <r>
    <x v="4412"/>
    <s v="100 BIRR BACK"/>
    <n v="40039201"/>
    <s v="ORLOF 4"/>
    <s v="Shamil"/>
    <x v="1"/>
    <n v="2799"/>
    <n v="5999"/>
    <n v="5999"/>
    <n v="1"/>
    <m/>
    <e v="#VALUE!"/>
    <n v="0"/>
    <n v="495"/>
    <e v="#VALUE!"/>
    <s v="YES"/>
    <m/>
    <e v="#VALUE!"/>
    <e v="#VALUE!"/>
    <n v="4422"/>
    <x v="0"/>
    <s v="NA"/>
  </r>
  <r>
    <x v="4413"/>
    <s v="100 BIRR BACK"/>
    <n v="40039201"/>
    <s v="ORLOF 4"/>
    <s v="Shamil"/>
    <x v="1"/>
    <n v="2835"/>
    <n v="5998"/>
    <n v="5998"/>
    <n v="2"/>
    <m/>
    <e v="#VALUE!"/>
    <n v="0"/>
    <n v="175"/>
    <e v="#VALUE!"/>
    <s v="YES"/>
    <m/>
    <e v="#VALUE!"/>
    <e v="#VALUE!"/>
    <n v="4423"/>
    <x v="0"/>
    <s v="NA"/>
  </r>
  <r>
    <x v="4414"/>
    <s v="100 BIRR BACK"/>
    <n v="40039201"/>
    <s v="ORLOF 4"/>
    <s v="Shamil"/>
    <x v="1"/>
    <n v="2836"/>
    <n v="5999"/>
    <n v="5999"/>
    <n v="1"/>
    <m/>
    <e v="#VALUE!"/>
    <n v="0"/>
    <n v="180"/>
    <e v="#VALUE!"/>
    <s v="YES"/>
    <m/>
    <e v="#VALUE!"/>
    <e v="#VALUE!"/>
    <n v="4424"/>
    <x v="0"/>
    <s v="NA"/>
  </r>
  <r>
    <x v="4415"/>
    <s v="100 BIRR BACK"/>
    <n v="40039201"/>
    <s v="ORLOF 4"/>
    <s v="Shamil"/>
    <x v="1"/>
    <n v="2837"/>
    <n v="5992"/>
    <n v="5992"/>
    <n v="8"/>
    <m/>
    <e v="#VALUE!"/>
    <n v="0"/>
    <n v="180"/>
    <e v="#VALUE!"/>
    <s v="YES"/>
    <m/>
    <e v="#VALUE!"/>
    <e v="#VALUE!"/>
    <n v="4425"/>
    <x v="0"/>
    <s v="NA"/>
  </r>
  <r>
    <x v="4416"/>
    <s v="100 BIRR BACK"/>
    <n v="40039201"/>
    <s v="ORLOF 4"/>
    <s v="Shamil"/>
    <x v="1"/>
    <n v="2838"/>
    <n v="6000"/>
    <n v="6000"/>
    <n v="0"/>
    <m/>
    <e v="#VALUE!"/>
    <n v="0"/>
    <n v="248"/>
    <e v="#VALUE!"/>
    <s v="YES"/>
    <m/>
    <e v="#VALUE!"/>
    <e v="#VALUE!"/>
    <n v="4426"/>
    <x v="0"/>
    <s v="NA"/>
  </r>
  <r>
    <x v="4417"/>
    <s v="100 BIRR BACK"/>
    <n v="40039201"/>
    <s v="ORLOF 4"/>
    <s v="Shamil"/>
    <x v="1"/>
    <n v="2839"/>
    <n v="6000"/>
    <n v="6000"/>
    <n v="0"/>
    <m/>
    <e v="#VALUE!"/>
    <n v="0"/>
    <n v="157"/>
    <e v="#VALUE!"/>
    <s v="YES"/>
    <m/>
    <e v="#VALUE!"/>
    <e v="#VALUE!"/>
    <n v="4427"/>
    <x v="0"/>
    <s v="NA"/>
  </r>
  <r>
    <x v="4418"/>
    <s v="100 BIRR BACK"/>
    <n v="40039201"/>
    <s v="ORLOF 4"/>
    <s v="Shamil"/>
    <x v="1"/>
    <n v="2840"/>
    <n v="6000"/>
    <n v="6000"/>
    <n v="0"/>
    <m/>
    <e v="#VALUE!"/>
    <n v="0"/>
    <n v="115"/>
    <e v="#VALUE!"/>
    <s v="YES"/>
    <m/>
    <e v="#VALUE!"/>
    <e v="#VALUE!"/>
    <n v="4428"/>
    <x v="0"/>
    <s v="NA"/>
  </r>
  <r>
    <x v="4419"/>
    <s v="100 BIRR BACK"/>
    <n v="40039201"/>
    <s v="ORLOF 4"/>
    <s v="Shamil"/>
    <x v="1"/>
    <n v="2841"/>
    <n v="6000"/>
    <n v="6000"/>
    <n v="0"/>
    <m/>
    <e v="#VALUE!"/>
    <n v="0"/>
    <n v="230"/>
    <e v="#VALUE!"/>
    <s v="YES"/>
    <m/>
    <e v="#VALUE!"/>
    <e v="#VALUE!"/>
    <n v="4429"/>
    <x v="0"/>
    <s v="NA"/>
  </r>
  <r>
    <x v="4420"/>
    <s v="100 BIRR BACK"/>
    <n v="40039201"/>
    <s v="ORLOF 4"/>
    <s v="Shamil"/>
    <x v="1"/>
    <n v="2842"/>
    <n v="5999"/>
    <n v="5999"/>
    <n v="1"/>
    <m/>
    <e v="#VALUE!"/>
    <n v="0"/>
    <n v="245"/>
    <e v="#VALUE!"/>
    <s v="YES"/>
    <m/>
    <e v="#VALUE!"/>
    <e v="#VALUE!"/>
    <n v="4430"/>
    <x v="0"/>
    <s v="NA"/>
  </r>
  <r>
    <x v="4421"/>
    <s v="100 BIRR BACK"/>
    <n v="40039201"/>
    <s v="ORLOF 4"/>
    <s v="Azahari"/>
    <x v="0"/>
    <n v="2843"/>
    <n v="6000"/>
    <n v="6000"/>
    <n v="0"/>
    <n v="0"/>
    <e v="#VALUE!"/>
    <n v="0"/>
    <n v="395"/>
    <e v="#VALUE!"/>
    <s v="YES"/>
    <m/>
    <e v="#VALUE!"/>
    <e v="#VALUE!"/>
    <n v="4431"/>
    <x v="0"/>
    <s v="NA"/>
  </r>
  <r>
    <x v="4422"/>
    <s v="100 BIRR BACK"/>
    <n v="40039201"/>
    <s v="ORLOF 4"/>
    <s v="Azahari"/>
    <x v="0"/>
    <n v="2844"/>
    <n v="5996"/>
    <n v="5996"/>
    <n v="4"/>
    <n v="0"/>
    <e v="#VALUE!"/>
    <n v="0"/>
    <n v="305"/>
    <e v="#VALUE!"/>
    <s v="YES"/>
    <m/>
    <e v="#VALUE!"/>
    <e v="#VALUE!"/>
    <n v="4432"/>
    <x v="0"/>
    <s v="NA"/>
  </r>
  <r>
    <x v="4423"/>
    <s v="100 BIRR BACK"/>
    <n v="40039201"/>
    <s v="ORLOF 4"/>
    <s v="Azahari"/>
    <x v="0"/>
    <n v="2845"/>
    <n v="5999"/>
    <n v="5999"/>
    <n v="1"/>
    <n v="0"/>
    <e v="#VALUE!"/>
    <n v="0"/>
    <n v="288"/>
    <e v="#VALUE!"/>
    <s v="YES"/>
    <m/>
    <e v="#VALUE!"/>
    <e v="#VALUE!"/>
    <n v="4433"/>
    <x v="0"/>
    <s v="NA"/>
  </r>
  <r>
    <x v="4424"/>
    <s v="100 BIRR BACK"/>
    <n v="40039201"/>
    <s v="ORLOF 4"/>
    <s v="Azahari"/>
    <x v="0"/>
    <n v="2846"/>
    <n v="5999"/>
    <n v="5999"/>
    <n v="1"/>
    <m/>
    <e v="#VALUE!"/>
    <n v="0"/>
    <n v="412"/>
    <e v="#VALUE!"/>
    <s v="YES"/>
    <m/>
    <e v="#VALUE!"/>
    <e v="#VALUE!"/>
    <n v="4434"/>
    <x v="0"/>
    <s v="NA"/>
  </r>
  <r>
    <x v="4425"/>
    <s v="100 BIRR BACK"/>
    <n v="40039201"/>
    <s v="ORLOF 4"/>
    <s v="Azahari"/>
    <x v="0"/>
    <n v="2847"/>
    <n v="6000"/>
    <n v="6000"/>
    <n v="0"/>
    <m/>
    <e v="#VALUE!"/>
    <n v="0"/>
    <n v="290"/>
    <e v="#VALUE!"/>
    <s v="YES"/>
    <m/>
    <e v="#VALUE!"/>
    <e v="#VALUE!"/>
    <n v="4435"/>
    <x v="0"/>
    <s v="NA"/>
  </r>
  <r>
    <x v="4426"/>
    <s v="100 BIRR BACK"/>
    <n v="40039201"/>
    <s v="ORLOF 4"/>
    <s v="Azahari"/>
    <x v="0"/>
    <n v="2848"/>
    <n v="6000"/>
    <n v="6000"/>
    <n v="0"/>
    <n v="0"/>
    <e v="#VALUE!"/>
    <n v="0"/>
    <n v="225"/>
    <e v="#VALUE!"/>
    <s v="YES"/>
    <m/>
    <e v="#VALUE!"/>
    <e v="#VALUE!"/>
    <n v="4436"/>
    <x v="0"/>
    <s v="NA"/>
  </r>
  <r>
    <x v="4427"/>
    <s v="100 BIRR BACK"/>
    <n v="40039201"/>
    <s v="ORLOF 4"/>
    <s v="Azahari"/>
    <x v="0"/>
    <n v="2849"/>
    <n v="5997"/>
    <n v="5997"/>
    <n v="3"/>
    <n v="0"/>
    <e v="#VALUE!"/>
    <n v="0"/>
    <n v="218"/>
    <e v="#VALUE!"/>
    <s v="YES"/>
    <m/>
    <e v="#VALUE!"/>
    <e v="#VALUE!"/>
    <n v="4437"/>
    <x v="0"/>
    <s v="NA"/>
  </r>
  <r>
    <x v="4428"/>
    <s v="100 BIRR BACK"/>
    <n v="40039201"/>
    <s v="ORLOF 4"/>
    <s v="Azahari"/>
    <x v="0"/>
    <n v="2850"/>
    <n v="5995"/>
    <n v="5995"/>
    <n v="5"/>
    <m/>
    <e v="#VALUE!"/>
    <n v="0"/>
    <n v="207"/>
    <e v="#VALUE!"/>
    <s v="YES"/>
    <m/>
    <e v="#VALUE!"/>
    <e v="#VALUE!"/>
    <n v="4438"/>
    <x v="0"/>
    <s v="NA"/>
  </r>
  <r>
    <x v="4429"/>
    <s v="100 BIRR BACK"/>
    <n v="40039201"/>
    <s v="ORLOF 4"/>
    <s v="Azahari"/>
    <x v="0"/>
    <n v="2851"/>
    <n v="6000"/>
    <n v="6000"/>
    <n v="0"/>
    <m/>
    <e v="#VALUE!"/>
    <n v="0"/>
    <n v="284"/>
    <e v="#VALUE!"/>
    <s v="YES"/>
    <m/>
    <e v="#VALUE!"/>
    <e v="#VALUE!"/>
    <n v="4439"/>
    <x v="0"/>
    <s v="NA"/>
  </r>
  <r>
    <x v="4430"/>
    <s v="100 BIRR BACK"/>
    <n v="40039201"/>
    <s v="ORLOF 4"/>
    <s v="Azahari"/>
    <x v="0"/>
    <n v="2852"/>
    <n v="5999"/>
    <n v="5999"/>
    <n v="1"/>
    <m/>
    <e v="#VALUE!"/>
    <n v="0"/>
    <n v="242"/>
    <e v="#VALUE!"/>
    <s v="YES"/>
    <m/>
    <e v="#VALUE!"/>
    <e v="#VALUE!"/>
    <n v="4440"/>
    <x v="0"/>
    <s v="NA"/>
  </r>
  <r>
    <x v="4431"/>
    <s v="100 BIRR BACK"/>
    <n v="40039201"/>
    <s v="ORLOF 4"/>
    <s v="Azahari"/>
    <x v="0"/>
    <n v="2853"/>
    <n v="5994"/>
    <n v="5994"/>
    <n v="6"/>
    <m/>
    <e v="#VALUE!"/>
    <n v="0"/>
    <n v="243"/>
    <e v="#VALUE!"/>
    <s v="YES"/>
    <m/>
    <e v="#VALUE!"/>
    <e v="#VALUE!"/>
    <n v="4441"/>
    <x v="0"/>
    <s v="NA"/>
  </r>
  <r>
    <x v="4432"/>
    <s v="100 BIRR BACK"/>
    <n v="40039201"/>
    <s v="ORLOF 4"/>
    <s v="Azahari"/>
    <x v="0"/>
    <n v="2854"/>
    <n v="5999"/>
    <n v="5999"/>
    <n v="1"/>
    <m/>
    <e v="#VALUE!"/>
    <n v="0"/>
    <n v="221"/>
    <e v="#VALUE!"/>
    <s v="YES"/>
    <m/>
    <e v="#VALUE!"/>
    <e v="#VALUE!"/>
    <n v="4442"/>
    <x v="0"/>
    <s v="NA"/>
  </r>
  <r>
    <x v="4433"/>
    <s v="100 BIRR BACK"/>
    <n v="40039201"/>
    <s v="ORLOF 4"/>
    <s v="Azahari"/>
    <x v="0"/>
    <n v="2855"/>
    <n v="5999"/>
    <n v="5999"/>
    <n v="1"/>
    <m/>
    <e v="#VALUE!"/>
    <n v="0"/>
    <n v="391"/>
    <e v="#VALUE!"/>
    <s v="YES"/>
    <m/>
    <e v="#VALUE!"/>
    <e v="#VALUE!"/>
    <n v="4443"/>
    <x v="0"/>
    <s v="NA"/>
  </r>
  <r>
    <x v="4434"/>
    <s v="100 BIRR BACK"/>
    <n v="40039201"/>
    <s v="ORLOF 4"/>
    <s v="Azahari"/>
    <x v="0"/>
    <n v="2856"/>
    <n v="6000"/>
    <n v="6000"/>
    <n v="0"/>
    <m/>
    <e v="#VALUE!"/>
    <n v="0"/>
    <n v="529"/>
    <e v="#VALUE!"/>
    <s v="YES"/>
    <m/>
    <e v="#VALUE!"/>
    <e v="#VALUE!"/>
    <n v="4444"/>
    <x v="0"/>
    <s v="NA"/>
  </r>
  <r>
    <x v="4435"/>
    <s v="50K DINAR FRONT"/>
    <n v="40038785"/>
    <s v="ORLOF 4"/>
    <s v="saifullah"/>
    <x v="0"/>
    <n v="3"/>
    <n v="5894"/>
    <n v="5894"/>
    <n v="0"/>
    <m/>
    <e v="#VALUE!"/>
    <n v="0"/>
    <n v="370"/>
    <e v="#VALUE!"/>
    <s v="NO"/>
    <s v="unsure (first batch)"/>
    <e v="#VALUE!"/>
    <e v="#VALUE!"/>
    <n v="4445"/>
    <x v="0"/>
    <s v="NA"/>
  </r>
  <r>
    <x v="4436"/>
    <s v="50K DINAR FRONT"/>
    <n v="40038785"/>
    <s v="ORLOF 4"/>
    <s v="saifullah"/>
    <x v="0"/>
    <n v="4"/>
    <n v="6057"/>
    <n v="6057"/>
    <n v="2"/>
    <m/>
    <e v="#VALUE!"/>
    <n v="0"/>
    <n v="370"/>
    <e v="#VALUE!"/>
    <s v="NO"/>
    <s v="UNSURE(test free run)"/>
    <e v="#VALUE!"/>
    <e v="#VALUE!"/>
    <n v="4446"/>
    <x v="0"/>
    <s v="NA"/>
  </r>
  <r>
    <x v="4437"/>
    <s v="50K DINAR FRONT"/>
    <n v="40038785"/>
    <s v="ORLOF 4"/>
    <s v="saifullah"/>
    <x v="0"/>
    <n v="5"/>
    <n v="5999"/>
    <n v="5999"/>
    <n v="1"/>
    <m/>
    <e v="#VALUE!"/>
    <n v="0"/>
    <n v="139"/>
    <e v="#VALUE!"/>
    <s v="YES"/>
    <m/>
    <e v="#VALUE!"/>
    <e v="#VALUE!"/>
    <n v="4447"/>
    <x v="0"/>
    <s v="NA"/>
  </r>
  <r>
    <x v="4438"/>
    <s v="50K DINAR FRONT"/>
    <n v="40038785"/>
    <s v="ORLOF 4"/>
    <s v="saifullah"/>
    <x v="0"/>
    <n v="6"/>
    <n v="6000"/>
    <n v="6000"/>
    <n v="0"/>
    <m/>
    <e v="#VALUE!"/>
    <n v="0"/>
    <n v="286"/>
    <e v="#VALUE!"/>
    <s v="YES"/>
    <m/>
    <e v="#VALUE!"/>
    <e v="#VALUE!"/>
    <n v="4448"/>
    <x v="0"/>
    <s v="NA"/>
  </r>
  <r>
    <x v="4439"/>
    <s v="50K DINAR FRONT"/>
    <n v="40038785"/>
    <s v="ORLOF 4"/>
    <s v="saifullah"/>
    <x v="0"/>
    <n v="7"/>
    <n v="5999"/>
    <n v="5999"/>
    <n v="1"/>
    <m/>
    <e v="#VALUE!"/>
    <n v="0"/>
    <n v="265"/>
    <e v="#VALUE!"/>
    <s v="YES"/>
    <m/>
    <e v="#VALUE!"/>
    <e v="#VALUE!"/>
    <n v="4449"/>
    <x v="0"/>
    <s v="NA"/>
  </r>
  <r>
    <x v="4440"/>
    <s v="50K DINAR FRONT"/>
    <n v="40038785"/>
    <s v="ORLOF 4"/>
    <s v="saifullah"/>
    <x v="0"/>
    <n v="8"/>
    <n v="5999"/>
    <n v="5999"/>
    <n v="1"/>
    <m/>
    <e v="#VALUE!"/>
    <n v="0"/>
    <n v="320"/>
    <e v="#VALUE!"/>
    <s v="YES"/>
    <m/>
    <e v="#VALUE!"/>
    <e v="#VALUE!"/>
    <n v="4450"/>
    <x v="0"/>
    <s v="NA"/>
  </r>
  <r>
    <x v="4441"/>
    <s v="50K DINAR FRONT"/>
    <n v="40038785"/>
    <s v="ORLOF 4"/>
    <s v="Waliman"/>
    <x v="1"/>
    <n v="9"/>
    <n v="5998"/>
    <n v="5998"/>
    <n v="2"/>
    <m/>
    <e v="#VALUE!"/>
    <n v="0"/>
    <n v="320"/>
    <e v="#VALUE!"/>
    <s v="YES"/>
    <m/>
    <e v="#VALUE!"/>
    <e v="#VALUE!"/>
    <n v="4451"/>
    <x v="0"/>
    <s v="NA"/>
  </r>
  <r>
    <x v="4442"/>
    <s v="50K DINAR FRONT"/>
    <n v="40038785"/>
    <s v="ORLOF 4"/>
    <s v="Waliman"/>
    <x v="1"/>
    <n v="10"/>
    <n v="5999"/>
    <n v="5999"/>
    <n v="1"/>
    <m/>
    <e v="#VALUE!"/>
    <n v="0"/>
    <n v="195"/>
    <e v="#VALUE!"/>
    <s v="YES"/>
    <m/>
    <e v="#VALUE!"/>
    <e v="#VALUE!"/>
    <n v="4452"/>
    <x v="0"/>
    <s v="NA"/>
  </r>
  <r>
    <x v="4443"/>
    <s v="50K DINAR FRONT"/>
    <n v="40038785"/>
    <s v="ORLOF 4"/>
    <s v="Waliman"/>
    <x v="1"/>
    <n v="11"/>
    <n v="6000"/>
    <n v="6000"/>
    <n v="0"/>
    <m/>
    <e v="#VALUE!"/>
    <n v="0"/>
    <n v="190"/>
    <e v="#VALUE!"/>
    <s v="YES"/>
    <m/>
    <e v="#VALUE!"/>
    <e v="#VALUE!"/>
    <n v="4453"/>
    <x v="0"/>
    <s v="NA"/>
  </r>
  <r>
    <x v="4444"/>
    <s v="50K DINAR FRONT"/>
    <n v="40038785"/>
    <s v="ORLOF 4"/>
    <s v="Waliman"/>
    <x v="1"/>
    <n v="12"/>
    <n v="5995"/>
    <n v="5995"/>
    <n v="5"/>
    <m/>
    <e v="#VALUE!"/>
    <n v="0"/>
    <n v="172"/>
    <e v="#VALUE!"/>
    <s v="YES"/>
    <m/>
    <e v="#VALUE!"/>
    <e v="#VALUE!"/>
    <n v="4454"/>
    <x v="0"/>
    <s v="NA"/>
  </r>
  <r>
    <x v="4445"/>
    <s v="50K DINAR FRONT"/>
    <n v="40038785"/>
    <s v="ORLOF 4"/>
    <s v="Waliman"/>
    <x v="1"/>
    <n v="13"/>
    <n v="5996"/>
    <n v="5996"/>
    <n v="4"/>
    <m/>
    <e v="#VALUE!"/>
    <n v="0"/>
    <n v="212"/>
    <e v="#VALUE!"/>
    <s v="YES"/>
    <m/>
    <e v="#VALUE!"/>
    <e v="#VALUE!"/>
    <n v="4455"/>
    <x v="0"/>
    <s v="NA"/>
  </r>
  <r>
    <x v="4446"/>
    <s v="50K DINAR FRONT"/>
    <n v="40038785"/>
    <s v="ORLOF 4"/>
    <s v="Waliman"/>
    <x v="1"/>
    <n v="14"/>
    <n v="5997"/>
    <n v="5997"/>
    <n v="3"/>
    <m/>
    <e v="#VALUE!"/>
    <n v="0"/>
    <n v="191"/>
    <e v="#VALUE!"/>
    <s v="YES"/>
    <m/>
    <e v="#VALUE!"/>
    <e v="#VALUE!"/>
    <n v="4456"/>
    <x v="0"/>
    <s v="NA"/>
  </r>
  <r>
    <x v="4447"/>
    <s v="50K DINAR FRONT"/>
    <n v="40038785"/>
    <s v="ORLOF 4"/>
    <s v="Waliman"/>
    <x v="1"/>
    <n v="15"/>
    <n v="5999"/>
    <n v="5999"/>
    <n v="1"/>
    <m/>
    <e v="#VALUE!"/>
    <n v="0"/>
    <n v="200"/>
    <e v="#VALUE!"/>
    <s v="YES"/>
    <m/>
    <e v="#VALUE!"/>
    <e v="#VALUE!"/>
    <n v="4457"/>
    <x v="0"/>
    <s v="NA"/>
  </r>
  <r>
    <x v="4448"/>
    <s v="50K DINAR FRONT"/>
    <n v="40038785"/>
    <s v="ORLOF 4"/>
    <s v="Waliman"/>
    <x v="1"/>
    <n v="16"/>
    <n v="6000"/>
    <n v="6000"/>
    <n v="0"/>
    <m/>
    <e v="#VALUE!"/>
    <n v="0"/>
    <n v="190"/>
    <e v="#VALUE!"/>
    <s v="YES"/>
    <m/>
    <e v="#VALUE!"/>
    <e v="#VALUE!"/>
    <n v="4458"/>
    <x v="0"/>
    <s v="NA"/>
  </r>
  <r>
    <x v="4449"/>
    <s v="50K DINAR FRONT"/>
    <n v="40038785"/>
    <s v="ORLOF 4"/>
    <s v="Waliman"/>
    <x v="1"/>
    <n v="17"/>
    <n v="6000"/>
    <n v="6000"/>
    <n v="0"/>
    <m/>
    <e v="#VALUE!"/>
    <n v="0"/>
    <n v="150"/>
    <e v="#VALUE!"/>
    <s v="YES"/>
    <m/>
    <e v="#VALUE!"/>
    <e v="#VALUE!"/>
    <n v="4459"/>
    <x v="0"/>
    <s v="NA"/>
  </r>
  <r>
    <x v="4450"/>
    <s v="50K DINAR FRONT"/>
    <n v="40038785"/>
    <s v="ORLOF 4"/>
    <s v="Waliman"/>
    <x v="1"/>
    <n v="18"/>
    <n v="5999"/>
    <n v="5999"/>
    <n v="1"/>
    <m/>
    <e v="#VALUE!"/>
    <n v="0"/>
    <n v="448"/>
    <e v="#VALUE!"/>
    <s v="YES"/>
    <m/>
    <e v="#VALUE!"/>
    <e v="#VALUE!"/>
    <n v="4460"/>
    <x v="0"/>
    <s v="NA"/>
  </r>
  <r>
    <x v="4451"/>
    <s v="50K DINAR FRONT"/>
    <n v="40038785"/>
    <s v="ORLOF 4"/>
    <s v="Waliman"/>
    <x v="1"/>
    <n v="19"/>
    <n v="6000"/>
    <n v="6000"/>
    <n v="0"/>
    <m/>
    <e v="#VALUE!"/>
    <n v="0"/>
    <n v="584"/>
    <e v="#VALUE!"/>
    <s v="YES"/>
    <m/>
    <e v="#VALUE!"/>
    <e v="#VALUE!"/>
    <n v="4461"/>
    <x v="0"/>
    <s v="NA"/>
  </r>
  <r>
    <x v="4452"/>
    <s v="50K DINAR FRONT"/>
    <n v="40038785"/>
    <s v="ORLOF 4"/>
    <s v="Jamal"/>
    <x v="0"/>
    <n v="20"/>
    <n v="6000"/>
    <n v="6000"/>
    <n v="2"/>
    <m/>
    <e v="#VALUE!"/>
    <n v="0"/>
    <n v="685"/>
    <e v="#VALUE!"/>
    <s v="NO"/>
    <s v="counter not equal 6000"/>
    <e v="#VALUE!"/>
    <e v="#VALUE!"/>
    <n v="4462"/>
    <x v="0"/>
    <s v="NA"/>
  </r>
  <r>
    <x v="4453"/>
    <s v="50K DINAR FRONT"/>
    <n v="40038785"/>
    <s v="ORLOF 4"/>
    <s v="Jamal"/>
    <x v="0"/>
    <n v="21"/>
    <n v="6000"/>
    <n v="6000"/>
    <n v="0"/>
    <m/>
    <e v="#VALUE!"/>
    <n v="0"/>
    <n v="214"/>
    <e v="#VALUE!"/>
    <s v="YES"/>
    <m/>
    <e v="#VALUE!"/>
    <e v="#VALUE!"/>
    <n v="4463"/>
    <x v="0"/>
    <s v="NA"/>
  </r>
  <r>
    <x v="4454"/>
    <s v="50K DINAR FRONT"/>
    <n v="40038785"/>
    <s v="ORLOF 4"/>
    <s v="Jamal"/>
    <x v="0"/>
    <n v="22"/>
    <n v="5998"/>
    <n v="5998"/>
    <n v="2"/>
    <m/>
    <e v="#VALUE!"/>
    <n v="0"/>
    <n v="319"/>
    <e v="#VALUE!"/>
    <s v="YES"/>
    <m/>
    <e v="#VALUE!"/>
    <e v="#VALUE!"/>
    <n v="4464"/>
    <x v="0"/>
    <s v="NA"/>
  </r>
  <r>
    <x v="4455"/>
    <s v="50K DINAR FRONT"/>
    <n v="40038785"/>
    <s v="ORLOF 4"/>
    <s v="Jamal"/>
    <x v="0"/>
    <n v="23"/>
    <n v="5999"/>
    <n v="5999"/>
    <n v="1"/>
    <m/>
    <e v="#VALUE!"/>
    <n v="0"/>
    <n v="247"/>
    <e v="#VALUE!"/>
    <s v="YES"/>
    <m/>
    <e v="#VALUE!"/>
    <e v="#VALUE!"/>
    <n v="4465"/>
    <x v="0"/>
    <s v="NA"/>
  </r>
  <r>
    <x v="4456"/>
    <s v="50K DINAR FRONT"/>
    <n v="40038785"/>
    <s v="ORLOF 4"/>
    <s v="Jamal"/>
    <x v="0"/>
    <n v="24"/>
    <n v="5999"/>
    <n v="5999"/>
    <n v="1"/>
    <m/>
    <e v="#VALUE!"/>
    <n v="0"/>
    <n v="283"/>
    <e v="#VALUE!"/>
    <s v="YES"/>
    <m/>
    <e v="#VALUE!"/>
    <e v="#VALUE!"/>
    <n v="4466"/>
    <x v="0"/>
    <s v="NA"/>
  </r>
  <r>
    <x v="4457"/>
    <s v="50K DINAR FRONT"/>
    <n v="40038785"/>
    <s v="ORLOF 4"/>
    <s v="Jamal"/>
    <x v="0"/>
    <n v="25"/>
    <n v="5998"/>
    <n v="5998"/>
    <n v="2"/>
    <m/>
    <e v="#VALUE!"/>
    <n v="0"/>
    <n v="307"/>
    <e v="#VALUE!"/>
    <s v="YES"/>
    <m/>
    <e v="#VALUE!"/>
    <e v="#VALUE!"/>
    <n v="4467"/>
    <x v="0"/>
    <s v="NA"/>
  </r>
  <r>
    <x v="4458"/>
    <s v="50K DINAR FRONT"/>
    <n v="40038785"/>
    <s v="ORLOF 4"/>
    <s v="Jamal"/>
    <x v="0"/>
    <n v="26"/>
    <n v="6000"/>
    <n v="6000"/>
    <n v="0"/>
    <m/>
    <e v="#VALUE!"/>
    <n v="0"/>
    <n v="340"/>
    <e v="#VALUE!"/>
    <s v="YES"/>
    <m/>
    <e v="#VALUE!"/>
    <e v="#VALUE!"/>
    <n v="4468"/>
    <x v="0"/>
    <s v="NA"/>
  </r>
  <r>
    <x v="4459"/>
    <s v="50K DINAR FRONT"/>
    <n v="40038785"/>
    <s v="ORLOF 4"/>
    <s v="Jamal"/>
    <x v="0"/>
    <n v="27"/>
    <n v="5999"/>
    <n v="5999"/>
    <n v="1"/>
    <m/>
    <e v="#VALUE!"/>
    <n v="0"/>
    <n v="105"/>
    <e v="#VALUE!"/>
    <s v="YES"/>
    <m/>
    <e v="#VALUE!"/>
    <e v="#VALUE!"/>
    <n v="4469"/>
    <x v="0"/>
    <s v="NA"/>
  </r>
  <r>
    <x v="4460"/>
    <s v="50K DINAR FRONT"/>
    <n v="40038785"/>
    <s v="ORLOF 4"/>
    <s v="Jamal"/>
    <x v="0"/>
    <n v="28"/>
    <n v="5996"/>
    <n v="5996"/>
    <n v="4"/>
    <m/>
    <e v="#VALUE!"/>
    <n v="0"/>
    <n v="115"/>
    <e v="#VALUE!"/>
    <s v="YES"/>
    <m/>
    <e v="#VALUE!"/>
    <e v="#VALUE!"/>
    <n v="4470"/>
    <x v="0"/>
    <s v="NA"/>
  </r>
  <r>
    <x v="4461"/>
    <s v="50K DINAR FRONT"/>
    <n v="40038785"/>
    <s v="ORLOF 4"/>
    <s v="Jamal"/>
    <x v="0"/>
    <n v="29"/>
    <n v="6000"/>
    <n v="6000"/>
    <n v="0"/>
    <m/>
    <e v="#VALUE!"/>
    <n v="0"/>
    <n v="125"/>
    <e v="#VALUE!"/>
    <s v="YES"/>
    <m/>
    <e v="#VALUE!"/>
    <e v="#VALUE!"/>
    <n v="4471"/>
    <x v="0"/>
    <s v="NA"/>
  </r>
  <r>
    <x v="4462"/>
    <s v="50K DINAR FRONT"/>
    <n v="40038785"/>
    <s v="ORLOF 4"/>
    <s v="Waliman"/>
    <x v="1"/>
    <n v="30"/>
    <n v="5993"/>
    <n v="5993"/>
    <n v="7"/>
    <n v="0"/>
    <e v="#VALUE!"/>
    <n v="0"/>
    <n v="184"/>
    <e v="#VALUE!"/>
    <s v="YES"/>
    <m/>
    <e v="#VALUE!"/>
    <e v="#VALUE!"/>
    <n v="4472"/>
    <x v="0"/>
    <s v="NA"/>
  </r>
  <r>
    <x v="4463"/>
    <s v="50K DINAR FRONT"/>
    <n v="40038785"/>
    <s v="ORLOF 4"/>
    <s v="Waliman"/>
    <x v="1"/>
    <n v="31"/>
    <n v="5998"/>
    <n v="5998"/>
    <n v="2"/>
    <n v="0"/>
    <e v="#VALUE!"/>
    <n v="0"/>
    <n v="63"/>
    <e v="#VALUE!"/>
    <s v="YES"/>
    <m/>
    <e v="#VALUE!"/>
    <e v="#VALUE!"/>
    <n v="4473"/>
    <x v="0"/>
    <s v="NA"/>
  </r>
  <r>
    <x v="4464"/>
    <s v="50K DINAR FRONT"/>
    <n v="40038785"/>
    <s v="ORLOF 4"/>
    <s v="Waliman"/>
    <x v="1"/>
    <n v="32"/>
    <n v="5998"/>
    <n v="5998"/>
    <n v="2"/>
    <n v="0"/>
    <e v="#VALUE!"/>
    <n v="0"/>
    <n v="48"/>
    <e v="#VALUE!"/>
    <s v="YES"/>
    <m/>
    <e v="#VALUE!"/>
    <e v="#VALUE!"/>
    <n v="4474"/>
    <x v="0"/>
    <s v="NA"/>
  </r>
  <r>
    <x v="4465"/>
    <s v="50K DINAR FRONT"/>
    <n v="40038785"/>
    <s v="ORLOF 4"/>
    <s v="Waliman"/>
    <x v="1"/>
    <n v="33"/>
    <n v="5998"/>
    <n v="5998"/>
    <n v="2"/>
    <m/>
    <e v="#VALUE!"/>
    <n v="0"/>
    <n v="52"/>
    <e v="#VALUE!"/>
    <s v="YES"/>
    <m/>
    <e v="#VALUE!"/>
    <e v="#VALUE!"/>
    <n v="4475"/>
    <x v="0"/>
    <s v="NA"/>
  </r>
  <r>
    <x v="4466"/>
    <s v="50K DINAR FRONT"/>
    <n v="40038785"/>
    <s v="ORLOF 4"/>
    <s v="Waliman"/>
    <x v="1"/>
    <n v="34"/>
    <n v="5999"/>
    <n v="5999"/>
    <n v="1"/>
    <m/>
    <e v="#VALUE!"/>
    <n v="0"/>
    <n v="68"/>
    <e v="#VALUE!"/>
    <s v="YES"/>
    <m/>
    <e v="#VALUE!"/>
    <e v="#VALUE!"/>
    <n v="4476"/>
    <x v="0"/>
    <s v="NA"/>
  </r>
  <r>
    <x v="4467"/>
    <s v="50K DINAR FRONT"/>
    <n v="40038785"/>
    <s v="ORLOF 4"/>
    <s v="Waliman"/>
    <x v="1"/>
    <n v="35"/>
    <n v="5993"/>
    <n v="5993"/>
    <n v="7"/>
    <m/>
    <e v="#VALUE!"/>
    <n v="0"/>
    <n v="85"/>
    <e v="#VALUE!"/>
    <s v="YES"/>
    <m/>
    <e v="#VALUE!"/>
    <e v="#VALUE!"/>
    <n v="4477"/>
    <x v="0"/>
    <s v="NA"/>
  </r>
  <r>
    <x v="4468"/>
    <s v="50K DINAR FRONT"/>
    <n v="40038785"/>
    <s v="ORLOF 4"/>
    <s v="Waliman"/>
    <x v="1"/>
    <n v="36"/>
    <n v="5996"/>
    <n v="5996"/>
    <n v="4"/>
    <m/>
    <e v="#VALUE!"/>
    <n v="0"/>
    <n v="80"/>
    <e v="#VALUE!"/>
    <s v="YES"/>
    <m/>
    <e v="#VALUE!"/>
    <e v="#VALUE!"/>
    <n v="4478"/>
    <x v="0"/>
    <s v="NA"/>
  </r>
  <r>
    <x v="4469"/>
    <s v="50K DINAR FRONT"/>
    <n v="40038785"/>
    <s v="ORLOF 4"/>
    <s v="Waliman"/>
    <x v="1"/>
    <n v="37"/>
    <n v="5999"/>
    <n v="5999"/>
    <n v="1"/>
    <m/>
    <e v="#VALUE!"/>
    <n v="0"/>
    <n v="110"/>
    <e v="#VALUE!"/>
    <s v="YES"/>
    <m/>
    <e v="#VALUE!"/>
    <e v="#VALUE!"/>
    <n v="4479"/>
    <x v="0"/>
    <s v="NA"/>
  </r>
  <r>
    <x v="4470"/>
    <s v="50K DINAR FRONT"/>
    <n v="40038785"/>
    <s v="ORLOF 4"/>
    <s v="Waliman"/>
    <x v="1"/>
    <n v="38"/>
    <n v="6000"/>
    <n v="6000"/>
    <n v="0"/>
    <m/>
    <e v="#VALUE!"/>
    <n v="0"/>
    <n v="122"/>
    <e v="#VALUE!"/>
    <s v="YES"/>
    <m/>
    <e v="#VALUE!"/>
    <e v="#VALUE!"/>
    <n v="4480"/>
    <x v="0"/>
    <s v="NA"/>
  </r>
  <r>
    <x v="4471"/>
    <s v="50K DINAR FRONT"/>
    <n v="40038785"/>
    <s v="ORLOF 4"/>
    <s v="Waliman"/>
    <x v="1"/>
    <n v="39"/>
    <n v="5969"/>
    <n v="5969"/>
    <n v="31"/>
    <m/>
    <e v="#VALUE!"/>
    <n v="0"/>
    <n v="135"/>
    <e v="#VALUE!"/>
    <s v="YES"/>
    <m/>
    <e v="#VALUE!"/>
    <e v="#VALUE!"/>
    <n v="4481"/>
    <x v="0"/>
    <s v="NA"/>
  </r>
  <r>
    <x v="4472"/>
    <s v="50K DINAR FRONT"/>
    <n v="40038785"/>
    <s v="ORLOF 4"/>
    <s v="JAMAL"/>
    <x v="0"/>
    <n v="40"/>
    <n v="5982"/>
    <n v="5982"/>
    <n v="18"/>
    <m/>
    <e v="#VALUE!"/>
    <n v="0"/>
    <n v="248"/>
    <e v="#VALUE!"/>
    <s v="YES"/>
    <m/>
    <e v="#VALUE!"/>
    <e v="#VALUE!"/>
    <n v="4482"/>
    <x v="0"/>
    <s v="NA"/>
  </r>
  <r>
    <x v="4473"/>
    <s v="50K DINAR FRONT"/>
    <n v="40038785"/>
    <s v="ORLOF 4"/>
    <s v="JAMAL"/>
    <x v="0"/>
    <n v="1"/>
    <n v="5688"/>
    <n v="5688"/>
    <n v="269"/>
    <m/>
    <e v="#VALUE!"/>
    <n v="0"/>
    <n v="242"/>
    <e v="#VALUE!"/>
    <s v="NO"/>
    <s v="counter not equal 6000"/>
    <e v="#VALUE!"/>
    <e v="#VALUE!"/>
    <n v="4483"/>
    <x v="0"/>
    <s v="NA"/>
  </r>
  <r>
    <x v="4474"/>
    <s v="50K DINAR FRONT"/>
    <n v="40038785"/>
    <s v="ORLOF 4"/>
    <s v="JAMAL"/>
    <x v="0"/>
    <n v="41"/>
    <n v="5998"/>
    <n v="5998"/>
    <n v="1"/>
    <m/>
    <e v="#VALUE!"/>
    <n v="0"/>
    <n v="177"/>
    <e v="#VALUE!"/>
    <s v="NO"/>
    <s v="counter not equal 6000"/>
    <e v="#VALUE!"/>
    <e v="#VALUE!"/>
    <n v="4484"/>
    <x v="0"/>
    <s v="NA"/>
  </r>
  <r>
    <x v="4475"/>
    <s v="50K DINAR FRONT"/>
    <n v="40038785"/>
    <s v="ORLOF 4"/>
    <s v="JAMAL"/>
    <x v="0"/>
    <n v="48"/>
    <n v="6000"/>
    <n v="6000"/>
    <n v="0"/>
    <m/>
    <e v="#VALUE!"/>
    <n v="0"/>
    <n v="243"/>
    <e v="#VALUE!"/>
    <s v="YES"/>
    <m/>
    <e v="#VALUE!"/>
    <e v="#VALUE!"/>
    <n v="4485"/>
    <x v="0"/>
    <s v="NA"/>
  </r>
  <r>
    <x v="4476"/>
    <s v="50K DINAR FRONT"/>
    <n v="40038785"/>
    <s v="ORLOF 4"/>
    <s v="JAMAL"/>
    <x v="0"/>
    <n v="49"/>
    <n v="5999"/>
    <n v="5999"/>
    <n v="1"/>
    <m/>
    <e v="#VALUE!"/>
    <n v="0"/>
    <n v="230"/>
    <e v="#VALUE!"/>
    <s v="YES"/>
    <m/>
    <e v="#VALUE!"/>
    <e v="#VALUE!"/>
    <n v="4486"/>
    <x v="0"/>
    <s v="NA"/>
  </r>
  <r>
    <x v="4477"/>
    <s v="50K DINAR FRONT"/>
    <n v="40038785"/>
    <s v="ORLOF 4"/>
    <s v="JAMAL"/>
    <x v="0"/>
    <n v="2"/>
    <n v="5999"/>
    <n v="5999"/>
    <n v="1"/>
    <m/>
    <e v="#VALUE!"/>
    <n v="0"/>
    <n v="195"/>
    <e v="#VALUE!"/>
    <s v="YES"/>
    <m/>
    <e v="#VALUE!"/>
    <e v="#VALUE!"/>
    <n v="4487"/>
    <x v="0"/>
    <s v="NA"/>
  </r>
  <r>
    <x v="4478"/>
    <s v="50K DINAR FRONT"/>
    <n v="40038785"/>
    <s v="ORLOF 4"/>
    <s v="JAMAL"/>
    <x v="0"/>
    <n v="50"/>
    <n v="5997"/>
    <n v="5997"/>
    <n v="3"/>
    <m/>
    <e v="#VALUE!"/>
    <n v="0"/>
    <n v="238"/>
    <e v="#VALUE!"/>
    <s v="YES"/>
    <m/>
    <e v="#VALUE!"/>
    <e v="#VALUE!"/>
    <n v="4488"/>
    <x v="0"/>
    <s v="NA"/>
  </r>
  <r>
    <x v="4479"/>
    <s v="50K DINAR FRONT"/>
    <n v="40038785"/>
    <s v="ORLOF 4"/>
    <s v="JAMAL"/>
    <x v="0"/>
    <n v="51"/>
    <n v="5973"/>
    <n v="5973"/>
    <n v="27"/>
    <m/>
    <e v="#VALUE!"/>
    <n v="0"/>
    <n v="237"/>
    <e v="#VALUE!"/>
    <s v="YES"/>
    <m/>
    <e v="#VALUE!"/>
    <e v="#VALUE!"/>
    <n v="4489"/>
    <x v="0"/>
    <s v="NA"/>
  </r>
  <r>
    <x v="4480"/>
    <s v="50K DINAR FRONT"/>
    <n v="40038785"/>
    <s v="ORLOF 4"/>
    <s v="JAMAL"/>
    <x v="0"/>
    <n v="52"/>
    <n v="5998"/>
    <n v="5998"/>
    <n v="2"/>
    <m/>
    <e v="#VALUE!"/>
    <n v="0"/>
    <n v="350"/>
    <e v="#VALUE!"/>
    <s v="YES"/>
    <m/>
    <e v="#VALUE!"/>
    <e v="#VALUE!"/>
    <n v="4490"/>
    <x v="0"/>
    <s v="NA"/>
  </r>
  <r>
    <x v="4481"/>
    <s v="50K DINAR FRONT"/>
    <n v="40038785"/>
    <s v="ORLOF 4"/>
    <s v="JAMAL"/>
    <x v="0"/>
    <n v="53"/>
    <n v="5996"/>
    <n v="5996"/>
    <n v="4"/>
    <m/>
    <e v="#VALUE!"/>
    <n v="0"/>
    <n v="209"/>
    <e v="#VALUE!"/>
    <s v="YES"/>
    <m/>
    <e v="#VALUE!"/>
    <e v="#VALUE!"/>
    <n v="4491"/>
    <x v="0"/>
    <s v="NA"/>
  </r>
  <r>
    <x v="4482"/>
    <s v="50K DINAR FRONT"/>
    <n v="40038785"/>
    <s v="ORLOF 4"/>
    <s v="JAMAL"/>
    <x v="0"/>
    <n v="54"/>
    <n v="5994"/>
    <n v="5994"/>
    <n v="6"/>
    <m/>
    <e v="#VALUE!"/>
    <n v="0"/>
    <n v="231"/>
    <e v="#VALUE!"/>
    <s v="YES"/>
    <m/>
    <e v="#VALUE!"/>
    <e v="#VALUE!"/>
    <n v="4492"/>
    <x v="0"/>
    <s v="NA"/>
  </r>
  <r>
    <x v="4483"/>
    <s v="50K DINAR FRONT"/>
    <n v="40038785"/>
    <s v="ORLOF 4"/>
    <s v="waliman"/>
    <x v="1"/>
    <n v="55"/>
    <n v="5996"/>
    <n v="5996"/>
    <n v="4"/>
    <m/>
    <e v="#VALUE!"/>
    <n v="0"/>
    <n v="140"/>
    <e v="#VALUE!"/>
    <s v="YES"/>
    <m/>
    <e v="#VALUE!"/>
    <e v="#VALUE!"/>
    <n v="4493"/>
    <x v="0"/>
    <s v="NA"/>
  </r>
  <r>
    <x v="4484"/>
    <s v="50K DINAR FRONT"/>
    <n v="40038785"/>
    <s v="ORLOF 4"/>
    <s v="waliman"/>
    <x v="1"/>
    <n v="56"/>
    <n v="5973"/>
    <n v="5973"/>
    <n v="27"/>
    <m/>
    <e v="#VALUE!"/>
    <n v="0"/>
    <n v="122"/>
    <e v="#VALUE!"/>
    <s v="YES"/>
    <m/>
    <e v="#VALUE!"/>
    <e v="#VALUE!"/>
    <n v="4494"/>
    <x v="0"/>
    <s v="NA"/>
  </r>
  <r>
    <x v="4485"/>
    <s v="50K DINAR FRONT"/>
    <n v="40038785"/>
    <s v="ORLOF 4"/>
    <s v="waliman"/>
    <x v="1"/>
    <n v="57"/>
    <n v="5998"/>
    <n v="5998"/>
    <n v="2"/>
    <m/>
    <e v="#VALUE!"/>
    <n v="0"/>
    <n v="130"/>
    <e v="#VALUE!"/>
    <s v="YES"/>
    <m/>
    <e v="#VALUE!"/>
    <e v="#VALUE!"/>
    <n v="4495"/>
    <x v="0"/>
    <s v="NA"/>
  </r>
  <r>
    <x v="4486"/>
    <s v="50K DINAR FRONT"/>
    <n v="40038785"/>
    <s v="ORLOF 4"/>
    <s v="waliman"/>
    <x v="1"/>
    <n v="58"/>
    <n v="5999"/>
    <n v="5999"/>
    <n v="1"/>
    <m/>
    <e v="#VALUE!"/>
    <n v="0"/>
    <n v="169"/>
    <e v="#VALUE!"/>
    <s v="YES"/>
    <m/>
    <e v="#VALUE!"/>
    <e v="#VALUE!"/>
    <n v="4496"/>
    <x v="0"/>
    <s v="NA"/>
  </r>
  <r>
    <x v="4487"/>
    <s v="50K DINAR FRONT"/>
    <n v="40038785"/>
    <s v="ORLOF 4"/>
    <s v="waliman"/>
    <x v="1"/>
    <n v="59"/>
    <n v="5999"/>
    <n v="5999"/>
    <n v="1"/>
    <m/>
    <e v="#VALUE!"/>
    <n v="0"/>
    <n v="131"/>
    <e v="#VALUE!"/>
    <s v="YES"/>
    <m/>
    <e v="#VALUE!"/>
    <e v="#VALUE!"/>
    <n v="4497"/>
    <x v="0"/>
    <s v="NA"/>
  </r>
  <r>
    <x v="4488"/>
    <s v="50K DINAR FRONT"/>
    <n v="40038785"/>
    <s v="ORLOF 4"/>
    <s v="waliman"/>
    <x v="1"/>
    <n v="63"/>
    <n v="6000"/>
    <n v="6000"/>
    <n v="0"/>
    <m/>
    <e v="#VALUE!"/>
    <n v="0"/>
    <n v="214"/>
    <e v="#VALUE!"/>
    <s v="YES"/>
    <m/>
    <e v="#VALUE!"/>
    <e v="#VALUE!"/>
    <n v="4498"/>
    <x v="0"/>
    <s v="NA"/>
  </r>
  <r>
    <x v="4489"/>
    <s v="50K DINAR FRONT"/>
    <n v="40038785"/>
    <s v="ORLOF 4"/>
    <s v="waliman"/>
    <x v="1"/>
    <n v="64"/>
    <n v="6000"/>
    <n v="6000"/>
    <n v="0"/>
    <m/>
    <e v="#VALUE!"/>
    <n v="0"/>
    <n v="144"/>
    <e v="#VALUE!"/>
    <s v="YES"/>
    <m/>
    <e v="#VALUE!"/>
    <e v="#VALUE!"/>
    <n v="4499"/>
    <x v="0"/>
    <s v="NA"/>
  </r>
  <r>
    <x v="4490"/>
    <s v="50K DINAR FRONT"/>
    <n v="40038785"/>
    <s v="ORLOF 4"/>
    <s v="waliman"/>
    <x v="1"/>
    <n v="65"/>
    <n v="5997"/>
    <n v="5997"/>
    <n v="3"/>
    <m/>
    <e v="#VALUE!"/>
    <n v="0"/>
    <n v="134"/>
    <e v="#VALUE!"/>
    <s v="YES"/>
    <m/>
    <e v="#VALUE!"/>
    <e v="#VALUE!"/>
    <n v="4500"/>
    <x v="0"/>
    <s v="NA"/>
  </r>
  <r>
    <x v="4491"/>
    <s v="50K DINAR FRONT"/>
    <n v="40038785"/>
    <s v="ORLOF 4"/>
    <s v="waliman"/>
    <x v="1"/>
    <n v="66"/>
    <n v="5999"/>
    <n v="5999"/>
    <n v="1"/>
    <m/>
    <e v="#VALUE!"/>
    <n v="0"/>
    <n v="118"/>
    <e v="#VALUE!"/>
    <s v="YES"/>
    <m/>
    <e v="#VALUE!"/>
    <e v="#VALUE!"/>
    <n v="4501"/>
    <x v="0"/>
    <s v="NA"/>
  </r>
  <r>
    <x v="4492"/>
    <s v="50K DINAR FRONT"/>
    <n v="40038785"/>
    <s v="ORLOF 4"/>
    <s v="waliman"/>
    <x v="1"/>
    <n v="67"/>
    <n v="5996"/>
    <n v="5996"/>
    <n v="4"/>
    <m/>
    <e v="#VALUE!"/>
    <n v="0"/>
    <n v="198"/>
    <e v="#VALUE!"/>
    <s v="YES"/>
    <m/>
    <e v="#VALUE!"/>
    <e v="#VALUE!"/>
    <n v="4502"/>
    <x v="0"/>
    <s v="NA"/>
  </r>
  <r>
    <x v="4493"/>
    <s v="50K DINAR FRONT"/>
    <n v="40038785"/>
    <s v="ORLOF 4"/>
    <s v="JAMAL"/>
    <x v="0"/>
    <n v="68"/>
    <n v="5999"/>
    <n v="5999"/>
    <n v="1"/>
    <m/>
    <e v="#VALUE!"/>
    <n v="0"/>
    <n v="105"/>
    <e v="#VALUE!"/>
    <s v="YES"/>
    <m/>
    <e v="#VALUE!"/>
    <e v="#VALUE!"/>
    <n v="4503"/>
    <x v="0"/>
    <s v="NA"/>
  </r>
  <r>
    <x v="4494"/>
    <s v="50K DINAR FRONT"/>
    <n v="40038785"/>
    <s v="ORLOF 4"/>
    <s v="JAMAL"/>
    <x v="0"/>
    <n v="75"/>
    <n v="5996"/>
    <n v="5996"/>
    <n v="4"/>
    <m/>
    <e v="#VALUE!"/>
    <n v="0"/>
    <n v="181"/>
    <e v="#VALUE!"/>
    <s v="YES"/>
    <m/>
    <e v="#VALUE!"/>
    <e v="#VALUE!"/>
    <n v="4504"/>
    <x v="0"/>
    <s v="NA"/>
  </r>
  <r>
    <x v="4495"/>
    <s v="50K DINAR FRONT"/>
    <n v="40038785"/>
    <s v="ORLOF 4"/>
    <s v="JAMAL"/>
    <x v="0"/>
    <n v="76"/>
    <n v="5994"/>
    <n v="5994"/>
    <n v="6"/>
    <m/>
    <e v="#VALUE!"/>
    <n v="0"/>
    <n v="169"/>
    <e v="#VALUE!"/>
    <s v="YES"/>
    <m/>
    <e v="#VALUE!"/>
    <e v="#VALUE!"/>
    <n v="4505"/>
    <x v="0"/>
    <s v="NA"/>
  </r>
  <r>
    <x v="4496"/>
    <s v="50K DINAR FRONT"/>
    <n v="40038785"/>
    <s v="ORLOF 4"/>
    <s v="JAMAL"/>
    <x v="0"/>
    <n v="77"/>
    <n v="5975"/>
    <n v="5975"/>
    <n v="25"/>
    <m/>
    <e v="#VALUE!"/>
    <n v="0"/>
    <n v="142"/>
    <e v="#VALUE!"/>
    <s v="YES"/>
    <m/>
    <e v="#VALUE!"/>
    <e v="#VALUE!"/>
    <n v="4506"/>
    <x v="0"/>
    <s v="NA"/>
  </r>
  <r>
    <x v="4497"/>
    <s v="50K DINAR FRONT"/>
    <n v="40038785"/>
    <s v="ORLOF 4"/>
    <s v="JAMAL"/>
    <x v="0"/>
    <n v="84"/>
    <n v="5997"/>
    <n v="5997"/>
    <n v="3"/>
    <m/>
    <e v="#VALUE!"/>
    <n v="0"/>
    <n v="143"/>
    <e v="#VALUE!"/>
    <s v="YES"/>
    <m/>
    <e v="#VALUE!"/>
    <e v="#VALUE!"/>
    <n v="4507"/>
    <x v="0"/>
    <s v="NA"/>
  </r>
  <r>
    <x v="4498"/>
    <s v="50K DINAR FRONT"/>
    <n v="40038785"/>
    <s v="ORLOF 4"/>
    <s v="JAMAL"/>
    <x v="0"/>
    <n v="85"/>
    <n v="5998"/>
    <n v="5998"/>
    <n v="2"/>
    <m/>
    <e v="#VALUE!"/>
    <n v="0"/>
    <n v="110"/>
    <e v="#VALUE!"/>
    <s v="YES"/>
    <m/>
    <e v="#VALUE!"/>
    <e v="#VALUE!"/>
    <n v="4508"/>
    <x v="0"/>
    <s v="NA"/>
  </r>
  <r>
    <x v="4499"/>
    <s v="50K DINAR FRONT"/>
    <n v="40038785"/>
    <s v="ORLOF 4"/>
    <s v="JAMAL"/>
    <x v="0"/>
    <n v="86"/>
    <n v="6000"/>
    <n v="6000"/>
    <n v="0"/>
    <m/>
    <e v="#VALUE!"/>
    <n v="0"/>
    <n v="130"/>
    <e v="#VALUE!"/>
    <s v="YES"/>
    <m/>
    <e v="#VALUE!"/>
    <e v="#VALUE!"/>
    <n v="4509"/>
    <x v="0"/>
    <s v="NA"/>
  </r>
  <r>
    <x v="4500"/>
    <s v="50K DINAR FRONT"/>
    <n v="40038785"/>
    <s v="ORLOF 4"/>
    <s v="JAMAL"/>
    <x v="0"/>
    <n v="87"/>
    <n v="5999"/>
    <n v="5999"/>
    <n v="1"/>
    <m/>
    <e v="#VALUE!"/>
    <n v="0"/>
    <n v="129"/>
    <e v="#VALUE!"/>
    <s v="YES"/>
    <m/>
    <e v="#VALUE!"/>
    <e v="#VALUE!"/>
    <n v="4510"/>
    <x v="0"/>
    <s v="NA"/>
  </r>
  <r>
    <x v="4501"/>
    <s v="50K DINAR FRONT"/>
    <n v="40038785"/>
    <s v="ORLOF 4"/>
    <s v="JAMAL"/>
    <x v="0"/>
    <n v="89"/>
    <n v="5998"/>
    <n v="5998"/>
    <n v="2"/>
    <m/>
    <e v="#VALUE!"/>
    <n v="0"/>
    <n v="161"/>
    <e v="#VALUE!"/>
    <s v="YES"/>
    <m/>
    <e v="#VALUE!"/>
    <e v="#VALUE!"/>
    <n v="4511"/>
    <x v="0"/>
    <s v="NA"/>
  </r>
  <r>
    <x v="4502"/>
    <s v="50K DINAR FRONT"/>
    <n v="40038785"/>
    <s v="ORLOF 4"/>
    <s v="JAMAL"/>
    <x v="0"/>
    <n v="88"/>
    <n v="5966"/>
    <n v="5966"/>
    <n v="34"/>
    <m/>
    <e v="#VALUE!"/>
    <n v="0"/>
    <n v="195"/>
    <e v="#VALUE!"/>
    <s v="YES"/>
    <m/>
    <e v="#VALUE!"/>
    <e v="#VALUE!"/>
    <n v="4512"/>
    <x v="0"/>
    <s v="NA"/>
  </r>
  <r>
    <x v="4503"/>
    <s v="50K DINAR FRONT"/>
    <n v="40038785"/>
    <s v="ORLOF 4"/>
    <s v="JAMAL"/>
    <x v="0"/>
    <n v="93"/>
    <n v="5996"/>
    <n v="5996"/>
    <n v="4"/>
    <m/>
    <e v="#VALUE!"/>
    <n v="0"/>
    <n v="170"/>
    <e v="#VALUE!"/>
    <s v="YES"/>
    <m/>
    <e v="#VALUE!"/>
    <e v="#VALUE!"/>
    <n v="4513"/>
    <x v="0"/>
    <s v="NA"/>
  </r>
  <r>
    <x v="4504"/>
    <s v="50K DINAR FRONT"/>
    <n v="40038785"/>
    <s v="ORLOF 4"/>
    <s v="Saifullah"/>
    <x v="1"/>
    <n v="94"/>
    <n v="6000"/>
    <n v="6000"/>
    <n v="0"/>
    <m/>
    <e v="#VALUE!"/>
    <n v="0"/>
    <n v="160"/>
    <e v="#VALUE!"/>
    <s v="YES"/>
    <m/>
    <e v="#VALUE!"/>
    <e v="#VALUE!"/>
    <n v="4514"/>
    <x v="0"/>
    <s v="NA"/>
  </r>
  <r>
    <x v="4505"/>
    <s v="50K DINAR FRONT"/>
    <n v="40038785"/>
    <s v="ORLOF 4"/>
    <s v="Saifullah"/>
    <x v="1"/>
    <n v="95"/>
    <n v="5978"/>
    <n v="5978"/>
    <n v="22"/>
    <m/>
    <e v="#VALUE!"/>
    <n v="0"/>
    <n v="163"/>
    <e v="#VALUE!"/>
    <s v="YES"/>
    <m/>
    <e v="#VALUE!"/>
    <e v="#VALUE!"/>
    <n v="4515"/>
    <x v="0"/>
    <s v="NA"/>
  </r>
  <r>
    <x v="4506"/>
    <s v="50K DINAR FRONT"/>
    <n v="40038785"/>
    <s v="ORLOF 4"/>
    <s v="Saifullah"/>
    <x v="1"/>
    <n v="99"/>
    <n v="5999"/>
    <n v="5999"/>
    <n v="1"/>
    <m/>
    <e v="#VALUE!"/>
    <n v="0"/>
    <n v="134"/>
    <e v="#VALUE!"/>
    <s v="YES"/>
    <m/>
    <e v="#VALUE!"/>
    <e v="#VALUE!"/>
    <n v="4516"/>
    <x v="0"/>
    <s v="NA"/>
  </r>
  <r>
    <x v="4507"/>
    <s v="50K DINAR FRONT"/>
    <n v="40038785"/>
    <s v="ORLOF 4"/>
    <s v="Saifullah"/>
    <x v="1"/>
    <n v="100"/>
    <n v="5995"/>
    <n v="5995"/>
    <n v="5"/>
    <m/>
    <e v="#VALUE!"/>
    <n v="0"/>
    <n v="194"/>
    <e v="#VALUE!"/>
    <s v="YES"/>
    <m/>
    <e v="#VALUE!"/>
    <e v="#VALUE!"/>
    <n v="4517"/>
    <x v="0"/>
    <s v="NA"/>
  </r>
  <r>
    <x v="4508"/>
    <s v="50K DINAR FRONT"/>
    <n v="40038785"/>
    <s v="ORLOF 4"/>
    <s v="Saifullah"/>
    <x v="1"/>
    <n v="101"/>
    <n v="6000"/>
    <n v="6000"/>
    <n v="0"/>
    <m/>
    <e v="#VALUE!"/>
    <n v="0"/>
    <n v="186"/>
    <e v="#VALUE!"/>
    <s v="YES"/>
    <m/>
    <e v="#VALUE!"/>
    <e v="#VALUE!"/>
    <n v="4518"/>
    <x v="0"/>
    <s v="NA"/>
  </r>
  <r>
    <x v="4509"/>
    <s v="50K DINAR FRONT"/>
    <n v="40038785"/>
    <s v="ORLOF 4"/>
    <s v="Saifullah"/>
    <x v="1"/>
    <n v="108"/>
    <n v="6000"/>
    <n v="6000"/>
    <n v="0"/>
    <m/>
    <e v="#VALUE!"/>
    <n v="0"/>
    <n v="167"/>
    <e v="#VALUE!"/>
    <s v="YES"/>
    <m/>
    <e v="#VALUE!"/>
    <e v="#VALUE!"/>
    <n v="4519"/>
    <x v="0"/>
    <s v="NA"/>
  </r>
  <r>
    <x v="4510"/>
    <s v="50K DINAR FRONT"/>
    <n v="40038785"/>
    <s v="ORLOF 4"/>
    <s v="Saifullah"/>
    <x v="1"/>
    <n v="109"/>
    <n v="5999"/>
    <n v="5999"/>
    <n v="1"/>
    <m/>
    <e v="#VALUE!"/>
    <n v="0"/>
    <n v="114"/>
    <e v="#VALUE!"/>
    <s v="YES"/>
    <m/>
    <e v="#VALUE!"/>
    <e v="#VALUE!"/>
    <n v="4520"/>
    <x v="0"/>
    <s v="NA"/>
  </r>
  <r>
    <x v="4511"/>
    <s v="50K DINAR FRONT"/>
    <n v="40038785"/>
    <s v="ORLOF 4"/>
    <s v="Saifullah"/>
    <x v="1"/>
    <n v="110"/>
    <n v="5999"/>
    <n v="5999"/>
    <n v="1"/>
    <m/>
    <e v="#VALUE!"/>
    <n v="0"/>
    <n v="105"/>
    <e v="#VALUE!"/>
    <s v="YES"/>
    <m/>
    <e v="#VALUE!"/>
    <e v="#VALUE!"/>
    <n v="4521"/>
    <x v="0"/>
    <s v="NA"/>
  </r>
  <r>
    <x v="4512"/>
    <s v="50K DINAR FRONT"/>
    <n v="40038785"/>
    <s v="ORLOF 4"/>
    <s v="Saifullah"/>
    <x v="1"/>
    <n v="111"/>
    <n v="5999"/>
    <n v="5999"/>
    <n v="1"/>
    <m/>
    <e v="#VALUE!"/>
    <n v="0"/>
    <n v="93"/>
    <e v="#VALUE!"/>
    <s v="YES"/>
    <m/>
    <e v="#VALUE!"/>
    <e v="#VALUE!"/>
    <n v="4522"/>
    <x v="0"/>
    <s v="NA"/>
  </r>
  <r>
    <x v="4513"/>
    <s v="50K DINAR FRONT"/>
    <n v="40038785"/>
    <s v="ORLOF 4"/>
    <s v="Saifullah"/>
    <x v="1"/>
    <n v="112"/>
    <n v="5998"/>
    <n v="5998"/>
    <n v="2"/>
    <m/>
    <e v="#VALUE!"/>
    <n v="0"/>
    <n v="198"/>
    <e v="#VALUE!"/>
    <s v="YES"/>
    <m/>
    <e v="#VALUE!"/>
    <e v="#VALUE!"/>
    <n v="4523"/>
    <x v="0"/>
    <s v="NA"/>
  </r>
  <r>
    <x v="4514"/>
    <s v="50K DINAR FRONT"/>
    <n v="40038785"/>
    <s v="ORLOF 4"/>
    <s v="Saifullah"/>
    <x v="1"/>
    <n v="113"/>
    <n v="5998"/>
    <n v="5998"/>
    <n v="2"/>
    <m/>
    <e v="#VALUE!"/>
    <n v="0"/>
    <n v="14486"/>
    <e v="#VALUE!"/>
    <s v="YES"/>
    <m/>
    <e v="#VALUE!"/>
    <e v="#VALUE!"/>
    <n v="4524"/>
    <x v="0"/>
    <s v="NA"/>
  </r>
  <r>
    <x v="4515"/>
    <s v="50K DINAR FRONT"/>
    <n v="40038785"/>
    <s v="ORLOF 4"/>
    <s v="Shamil"/>
    <x v="0"/>
    <n v="114"/>
    <n v="5999"/>
    <n v="5999"/>
    <n v="1"/>
    <m/>
    <e v="#VALUE!"/>
    <n v="0"/>
    <n v="110"/>
    <e v="#VALUE!"/>
    <s v="YES"/>
    <m/>
    <e v="#VALUE!"/>
    <e v="#VALUE!"/>
    <n v="4525"/>
    <x v="0"/>
    <s v="NA"/>
  </r>
  <r>
    <x v="4516"/>
    <s v="50K DINAR FRONT"/>
    <n v="40038785"/>
    <s v="ORLOF 4"/>
    <s v="Shamil"/>
    <x v="0"/>
    <n v="115"/>
    <n v="5995"/>
    <n v="5995"/>
    <n v="5"/>
    <m/>
    <e v="#VALUE!"/>
    <n v="0"/>
    <n v="170"/>
    <e v="#VALUE!"/>
    <s v="YES"/>
    <m/>
    <e v="#VALUE!"/>
    <e v="#VALUE!"/>
    <n v="4526"/>
    <x v="0"/>
    <s v="NA"/>
  </r>
  <r>
    <x v="4517"/>
    <s v="50K DINAR FRONT"/>
    <n v="40038785"/>
    <s v="ORLOF 4"/>
    <s v="Shamil"/>
    <x v="0"/>
    <n v="116"/>
    <n v="5999"/>
    <n v="5999"/>
    <n v="1"/>
    <m/>
    <e v="#VALUE!"/>
    <n v="0"/>
    <n v="190"/>
    <e v="#VALUE!"/>
    <s v="YES"/>
    <m/>
    <e v="#VALUE!"/>
    <e v="#VALUE!"/>
    <n v="4527"/>
    <x v="0"/>
    <s v="NA"/>
  </r>
  <r>
    <x v="4518"/>
    <s v="50K DINAR FRONT"/>
    <n v="40038785"/>
    <s v="ORLOF 4"/>
    <s v="Shamil"/>
    <x v="0"/>
    <n v="117"/>
    <n v="6000"/>
    <n v="6000"/>
    <n v="0"/>
    <m/>
    <e v="#VALUE!"/>
    <n v="0"/>
    <n v="200"/>
    <e v="#VALUE!"/>
    <s v="YES"/>
    <m/>
    <e v="#VALUE!"/>
    <e v="#VALUE!"/>
    <n v="4528"/>
    <x v="0"/>
    <s v="NA"/>
  </r>
  <r>
    <x v="4519"/>
    <s v="50K DINAR FRONT"/>
    <n v="40038785"/>
    <s v="ORLOF 4"/>
    <s v="Shamil"/>
    <x v="0"/>
    <n v="118"/>
    <n v="6000"/>
    <n v="6000"/>
    <n v="0"/>
    <m/>
    <e v="#VALUE!"/>
    <n v="0"/>
    <n v="200"/>
    <e v="#VALUE!"/>
    <s v="YES"/>
    <m/>
    <e v="#VALUE!"/>
    <e v="#VALUE!"/>
    <n v="4529"/>
    <x v="0"/>
    <s v="NA"/>
  </r>
  <r>
    <x v="4520"/>
    <s v="50K DINAR FRONT"/>
    <n v="40038785"/>
    <s v="ORLOF 4"/>
    <s v="Shamil"/>
    <x v="0"/>
    <n v="42"/>
    <n v="5996"/>
    <n v="5996"/>
    <n v="4"/>
    <m/>
    <e v="#VALUE!"/>
    <n v="0"/>
    <n v="160"/>
    <e v="#VALUE!"/>
    <s v="YES"/>
    <m/>
    <e v="#VALUE!"/>
    <e v="#VALUE!"/>
    <n v="4530"/>
    <x v="0"/>
    <s v="NA"/>
  </r>
  <r>
    <x v="4521"/>
    <s v="50K DINAR FRONT"/>
    <n v="40038785"/>
    <s v="ORLOF 4"/>
    <s v="Shamil"/>
    <x v="0"/>
    <n v="43"/>
    <n v="5970"/>
    <n v="5970"/>
    <n v="30"/>
    <m/>
    <e v="#VALUE!"/>
    <n v="0"/>
    <n v="170"/>
    <e v="#VALUE!"/>
    <s v="YES"/>
    <m/>
    <e v="#VALUE!"/>
    <e v="#VALUE!"/>
    <n v="4531"/>
    <x v="0"/>
    <s v="NA"/>
  </r>
  <r>
    <x v="4522"/>
    <s v="50K DINAR FRONT"/>
    <n v="40038785"/>
    <s v="ORLOF 4"/>
    <s v="Shamil"/>
    <x v="0"/>
    <n v="44"/>
    <n v="5997"/>
    <n v="5997"/>
    <n v="3"/>
    <m/>
    <e v="#VALUE!"/>
    <n v="0"/>
    <n v="240"/>
    <e v="#VALUE!"/>
    <s v="YES"/>
    <m/>
    <e v="#VALUE!"/>
    <e v="#VALUE!"/>
    <n v="4532"/>
    <x v="0"/>
    <s v="NA"/>
  </r>
  <r>
    <x v="4523"/>
    <s v="50K DINAR FRONT"/>
    <n v="40038785"/>
    <s v="ORLOF 4"/>
    <s v="Shamil"/>
    <x v="0"/>
    <n v="45"/>
    <n v="5993"/>
    <n v="5993"/>
    <n v="7"/>
    <m/>
    <e v="#VALUE!"/>
    <n v="0"/>
    <n v="258"/>
    <e v="#VALUE!"/>
    <s v="YES"/>
    <m/>
    <e v="#VALUE!"/>
    <e v="#VALUE!"/>
    <n v="4533"/>
    <x v="0"/>
    <s v="NA"/>
  </r>
  <r>
    <x v="4524"/>
    <s v="50K DINAR FRONT"/>
    <n v="40038785"/>
    <s v="ORLOF 4"/>
    <s v="Chai C K"/>
    <x v="0"/>
    <n v="46"/>
    <n v="5992"/>
    <n v="5992"/>
    <n v="8"/>
    <m/>
    <e v="#VALUE!"/>
    <n v="0"/>
    <n v="187"/>
    <e v="#VALUE!"/>
    <s v="YES"/>
    <m/>
    <e v="#VALUE!"/>
    <e v="#VALUE!"/>
    <n v="4534"/>
    <x v="0"/>
    <s v="NA"/>
  </r>
  <r>
    <x v="4525"/>
    <s v="50K DINAR FRONT"/>
    <n v="40038785"/>
    <s v="ORLOF 4"/>
    <s v="Chai C K"/>
    <x v="0"/>
    <n v="47"/>
    <n v="5997"/>
    <n v="5997"/>
    <n v="3"/>
    <m/>
    <e v="#VALUE!"/>
    <n v="0"/>
    <n v="150"/>
    <e v="#VALUE!"/>
    <s v="YES"/>
    <m/>
    <e v="#VALUE!"/>
    <e v="#VALUE!"/>
    <n v="4535"/>
    <x v="0"/>
    <s v="NA"/>
  </r>
  <r>
    <x v="4526"/>
    <s v="50K DINAR FRONT"/>
    <n v="40038785"/>
    <s v="ORLOF 4"/>
    <s v="Chai C K"/>
    <x v="0"/>
    <n v="119"/>
    <n v="5997"/>
    <n v="5997"/>
    <n v="3"/>
    <m/>
    <e v="#VALUE!"/>
    <n v="0"/>
    <n v="148"/>
    <e v="#VALUE!"/>
    <s v="YES"/>
    <m/>
    <e v="#VALUE!"/>
    <e v="#VALUE!"/>
    <n v="4536"/>
    <x v="0"/>
    <s v="NA"/>
  </r>
  <r>
    <x v="4527"/>
    <s v="50K DINAR FRONT"/>
    <n v="40038785"/>
    <s v="ORLOF 4"/>
    <s v="Chai C K"/>
    <x v="0"/>
    <n v="120"/>
    <n v="5997"/>
    <n v="5997"/>
    <n v="3"/>
    <m/>
    <e v="#VALUE!"/>
    <n v="0"/>
    <n v="97"/>
    <e v="#VALUE!"/>
    <s v="YES"/>
    <m/>
    <e v="#VALUE!"/>
    <e v="#VALUE!"/>
    <n v="4537"/>
    <x v="0"/>
    <s v="NA"/>
  </r>
  <r>
    <x v="4528"/>
    <s v="50K DINAR FRONT"/>
    <n v="40038785"/>
    <s v="ORLOF 4"/>
    <s v="Chai C K"/>
    <x v="0"/>
    <n v="121"/>
    <n v="5997"/>
    <n v="5997"/>
    <n v="3"/>
    <m/>
    <e v="#VALUE!"/>
    <n v="0"/>
    <n v="140"/>
    <e v="#VALUE!"/>
    <s v="YES"/>
    <m/>
    <e v="#VALUE!"/>
    <e v="#VALUE!"/>
    <n v="4538"/>
    <x v="0"/>
    <s v="NA"/>
  </r>
  <r>
    <x v="4529"/>
    <s v="50K DINAR FRONT"/>
    <n v="40038785"/>
    <s v="ORLOF 4"/>
    <s v="Chai C K"/>
    <x v="0"/>
    <n v="122"/>
    <n v="6000"/>
    <n v="6000"/>
    <n v="0"/>
    <m/>
    <e v="#VALUE!"/>
    <n v="0"/>
    <n v="159"/>
    <e v="#VALUE!"/>
    <s v="YES"/>
    <m/>
    <e v="#VALUE!"/>
    <e v="#VALUE!"/>
    <n v="4539"/>
    <x v="0"/>
    <s v="NA"/>
  </r>
  <r>
    <x v="4530"/>
    <s v="50K DINAR FRONT"/>
    <n v="40038785"/>
    <s v="ORLOF 4"/>
    <s v="Chai C K"/>
    <x v="0"/>
    <n v="123"/>
    <n v="6000"/>
    <n v="6000"/>
    <n v="0"/>
    <m/>
    <e v="#VALUE!"/>
    <n v="0"/>
    <n v="136"/>
    <e v="#VALUE!"/>
    <s v="YES"/>
    <m/>
    <e v="#VALUE!"/>
    <e v="#VALUE!"/>
    <n v="4540"/>
    <x v="0"/>
    <s v="NA"/>
  </r>
  <r>
    <x v="4531"/>
    <s v="50K DINAR FRONT"/>
    <n v="40038785"/>
    <s v="ORLOF 4"/>
    <s v="Chai C K"/>
    <x v="0"/>
    <n v="124"/>
    <n v="5999"/>
    <n v="5999"/>
    <n v="0"/>
    <m/>
    <e v="#VALUE!"/>
    <n v="0"/>
    <n v="148"/>
    <e v="#VALUE!"/>
    <s v="NO"/>
    <n v="-1"/>
    <e v="#VALUE!"/>
    <e v="#VALUE!"/>
    <n v="4541"/>
    <x v="0"/>
    <s v="NA"/>
  </r>
  <r>
    <x v="4532"/>
    <s v="50K DINAR FRONT"/>
    <n v="40038785"/>
    <s v="ORLOF 4"/>
    <s v="Chai C K"/>
    <x v="0"/>
    <n v="125"/>
    <n v="5997"/>
    <n v="5997"/>
    <n v="3"/>
    <m/>
    <e v="#VALUE!"/>
    <n v="0"/>
    <n v="204"/>
    <e v="#VALUE!"/>
    <s v="YES"/>
    <m/>
    <e v="#VALUE!"/>
    <e v="#VALUE!"/>
    <n v="4542"/>
    <x v="0"/>
    <s v="NA"/>
  </r>
  <r>
    <x v="4533"/>
    <s v="50K DINAR FRONT"/>
    <n v="40038785"/>
    <s v="ORLOF 4"/>
    <s v="Chai C K"/>
    <x v="0"/>
    <n v="126"/>
    <n v="5996"/>
    <n v="5996"/>
    <n v="4"/>
    <m/>
    <e v="#VALUE!"/>
    <n v="0"/>
    <n v="202"/>
    <e v="#VALUE!"/>
    <s v="YES"/>
    <m/>
    <e v="#VALUE!"/>
    <e v="#VALUE!"/>
    <n v="4543"/>
    <x v="0"/>
    <s v="NA"/>
  </r>
  <r>
    <x v="4534"/>
    <s v="50K DINAR FRONT"/>
    <n v="40038785"/>
    <s v="ORLOF 4"/>
    <s v="Saifullah"/>
    <x v="1"/>
    <n v="127"/>
    <n v="5933"/>
    <n v="5933"/>
    <n v="67"/>
    <m/>
    <e v="#VALUE!"/>
    <n v="0"/>
    <n v="340"/>
    <e v="#VALUE!"/>
    <s v="YES"/>
    <m/>
    <e v="#VALUE!"/>
    <e v="#VALUE!"/>
    <n v="4544"/>
    <x v="0"/>
    <s v="NA"/>
  </r>
  <r>
    <x v="4535"/>
    <s v="50K DINAR FRONT"/>
    <n v="40038785"/>
    <s v="ORLOF 4"/>
    <s v="Saifullah"/>
    <x v="1"/>
    <n v="128"/>
    <n v="6000"/>
    <n v="6000"/>
    <n v="0"/>
    <m/>
    <e v="#VALUE!"/>
    <n v="0"/>
    <n v="181"/>
    <e v="#VALUE!"/>
    <s v="YES"/>
    <m/>
    <e v="#VALUE!"/>
    <e v="#VALUE!"/>
    <n v="4545"/>
    <x v="0"/>
    <s v="NA"/>
  </r>
  <r>
    <x v="4536"/>
    <s v="50K DINAR FRONT"/>
    <n v="40038785"/>
    <s v="ORLOF 4"/>
    <s v="Saifullah"/>
    <x v="1"/>
    <n v="60"/>
    <n v="5988"/>
    <n v="5988"/>
    <n v="12"/>
    <m/>
    <e v="#VALUE!"/>
    <n v="0"/>
    <n v="232"/>
    <e v="#VALUE!"/>
    <s v="YES"/>
    <m/>
    <e v="#VALUE!"/>
    <e v="#VALUE!"/>
    <n v="4546"/>
    <x v="0"/>
    <s v="NA"/>
  </r>
  <r>
    <x v="4537"/>
    <s v="50K DINAR FRONT"/>
    <n v="40038785"/>
    <s v="ORLOF 4"/>
    <s v="Saifullah"/>
    <x v="1"/>
    <n v="61"/>
    <n v="5999"/>
    <n v="5999"/>
    <n v="1"/>
    <m/>
    <e v="#VALUE!"/>
    <n v="0"/>
    <n v="202"/>
    <e v="#VALUE!"/>
    <s v="YES"/>
    <m/>
    <e v="#VALUE!"/>
    <e v="#VALUE!"/>
    <n v="4547"/>
    <x v="0"/>
    <s v="NA"/>
  </r>
  <r>
    <x v="4538"/>
    <s v="50K DINAR FRONT"/>
    <n v="40038785"/>
    <s v="ORLOF 4"/>
    <s v="Saifullah"/>
    <x v="1"/>
    <n v="62"/>
    <n v="5993"/>
    <n v="5993"/>
    <n v="7"/>
    <m/>
    <e v="#VALUE!"/>
    <n v="0"/>
    <n v="203"/>
    <e v="#VALUE!"/>
    <s v="YES"/>
    <m/>
    <e v="#VALUE!"/>
    <e v="#VALUE!"/>
    <n v="4548"/>
    <x v="0"/>
    <s v="NA"/>
  </r>
  <r>
    <x v="4539"/>
    <s v="50K DINAR FRONT"/>
    <n v="40038785"/>
    <s v="ORLOF 4"/>
    <s v="Saifullah"/>
    <x v="1"/>
    <n v="69"/>
    <n v="5997"/>
    <n v="5997"/>
    <n v="3"/>
    <m/>
    <e v="#VALUE!"/>
    <n v="0"/>
    <n v="216"/>
    <e v="#VALUE!"/>
    <s v="YES"/>
    <m/>
    <e v="#VALUE!"/>
    <e v="#VALUE!"/>
    <n v="4549"/>
    <x v="0"/>
    <s v="NA"/>
  </r>
  <r>
    <x v="4540"/>
    <s v="50K DINAR FRONT"/>
    <n v="40038785"/>
    <s v="ORLOF 4"/>
    <s v="Saifullah"/>
    <x v="1"/>
    <n v="70"/>
    <n v="5994"/>
    <n v="5994"/>
    <n v="6"/>
    <m/>
    <e v="#VALUE!"/>
    <n v="0"/>
    <n v="266"/>
    <e v="#VALUE!"/>
    <s v="YES"/>
    <m/>
    <e v="#VALUE!"/>
    <e v="#VALUE!"/>
    <n v="4550"/>
    <x v="0"/>
    <s v="NA"/>
  </r>
  <r>
    <x v="4541"/>
    <s v="50K DINAR FRONT"/>
    <n v="40038785"/>
    <s v="ORLOF 4"/>
    <s v="Saifullah"/>
    <x v="1"/>
    <n v="71"/>
    <n v="5999"/>
    <n v="5999"/>
    <n v="1"/>
    <m/>
    <e v="#VALUE!"/>
    <n v="0"/>
    <n v="257"/>
    <e v="#VALUE!"/>
    <s v="YES"/>
    <m/>
    <e v="#VALUE!"/>
    <e v="#VALUE!"/>
    <n v="4551"/>
    <x v="0"/>
    <s v="NA"/>
  </r>
  <r>
    <x v="4542"/>
    <s v="50K DINAR FRONT"/>
    <n v="40038785"/>
    <s v="ORLOF 4"/>
    <s v="Saifullah"/>
    <x v="1"/>
    <n v="72"/>
    <n v="5996"/>
    <n v="5996"/>
    <n v="4"/>
    <m/>
    <e v="#VALUE!"/>
    <n v="0"/>
    <n v="223"/>
    <e v="#VALUE!"/>
    <s v="YES"/>
    <m/>
    <e v="#VALUE!"/>
    <e v="#VALUE!"/>
    <n v="4552"/>
    <x v="0"/>
    <s v="NA"/>
  </r>
  <r>
    <x v="4543"/>
    <s v="50K DINAR FRONT"/>
    <n v="40038785"/>
    <s v="ORLOF 4"/>
    <s v="Saifullah"/>
    <x v="1"/>
    <n v="73"/>
    <n v="6000"/>
    <n v="6000"/>
    <n v="0"/>
    <m/>
    <e v="#VALUE!"/>
    <n v="0"/>
    <n v="252"/>
    <e v="#VALUE!"/>
    <s v="YES"/>
    <m/>
    <e v="#VALUE!"/>
    <e v="#VALUE!"/>
    <n v="4553"/>
    <x v="0"/>
    <s v="NA"/>
  </r>
  <r>
    <x v="4544"/>
    <s v="50K DINAR FRONT"/>
    <n v="40038785"/>
    <s v="ORLOF 4"/>
    <s v="Saifullah"/>
    <x v="1"/>
    <n v="74"/>
    <n v="5999"/>
    <n v="5999"/>
    <n v="1"/>
    <m/>
    <e v="#VALUE!"/>
    <n v="0"/>
    <n v="-771"/>
    <e v="#VALUE!"/>
    <s v="YES"/>
    <m/>
    <e v="#VALUE!"/>
    <e v="#VALUE!"/>
    <n v="4554"/>
    <x v="0"/>
    <s v="NA"/>
  </r>
  <r>
    <x v="4545"/>
    <s v="50K DINAR FRONT"/>
    <n v="40038785"/>
    <s v="ORLOF 4"/>
    <s v="CHAI"/>
    <x v="0"/>
    <n v="78"/>
    <n v="5962"/>
    <n v="5962"/>
    <n v="38"/>
    <m/>
    <e v="#VALUE!"/>
    <n v="0"/>
    <n v="282"/>
    <e v="#VALUE!"/>
    <s v="YES"/>
    <m/>
    <e v="#VALUE!"/>
    <e v="#VALUE!"/>
    <n v="4555"/>
    <x v="0"/>
    <s v="NA"/>
  </r>
  <r>
    <x v="4546"/>
    <s v="50K DINAR FRONT"/>
    <n v="40038785"/>
    <s v="ORLOF 4"/>
    <s v="CHAI"/>
    <x v="0"/>
    <n v="79"/>
    <n v="6000"/>
    <n v="6000"/>
    <n v="0"/>
    <m/>
    <e v="#VALUE!"/>
    <n v="0"/>
    <n v="134"/>
    <e v="#VALUE!"/>
    <s v="YES"/>
    <m/>
    <e v="#VALUE!"/>
    <e v="#VALUE!"/>
    <n v="4556"/>
    <x v="0"/>
    <s v="NA"/>
  </r>
  <r>
    <x v="4547"/>
    <s v="50K DINAR FRONT"/>
    <n v="40038785"/>
    <s v="ORLOF 4"/>
    <s v="CHAI"/>
    <x v="0"/>
    <n v="80"/>
    <n v="6000"/>
    <n v="6000"/>
    <n v="0"/>
    <m/>
    <e v="#VALUE!"/>
    <n v="0"/>
    <n v="182"/>
    <e v="#VALUE!"/>
    <s v="YES"/>
    <m/>
    <e v="#VALUE!"/>
    <e v="#VALUE!"/>
    <n v="4557"/>
    <x v="0"/>
    <s v="NA"/>
  </r>
  <r>
    <x v="4548"/>
    <s v="50K DINAR FRONT"/>
    <n v="40038785"/>
    <s v="ORLOF 4"/>
    <s v="CHAI"/>
    <x v="0"/>
    <n v="81"/>
    <n v="6000"/>
    <n v="6000"/>
    <n v="0"/>
    <m/>
    <e v="#VALUE!"/>
    <n v="0"/>
    <n v="193"/>
    <e v="#VALUE!"/>
    <s v="YES"/>
    <m/>
    <e v="#VALUE!"/>
    <e v="#VALUE!"/>
    <n v="4558"/>
    <x v="0"/>
    <s v="NA"/>
  </r>
  <r>
    <x v="4549"/>
    <s v="50K DINAR FRONT"/>
    <n v="40038785"/>
    <s v="ORLOF 4"/>
    <s v="CHAI"/>
    <x v="0"/>
    <n v="82"/>
    <n v="5997"/>
    <n v="5997"/>
    <n v="3"/>
    <m/>
    <e v="#VALUE!"/>
    <n v="0"/>
    <n v="275"/>
    <e v="#VALUE!"/>
    <s v="YES"/>
    <m/>
    <e v="#VALUE!"/>
    <e v="#VALUE!"/>
    <n v="4559"/>
    <x v="0"/>
    <s v="NA"/>
  </r>
  <r>
    <x v="4550"/>
    <s v="50K DINAR FRONT"/>
    <n v="40038785"/>
    <s v="ORLOF 4"/>
    <s v="CHAI"/>
    <x v="0"/>
    <n v="83"/>
    <n v="5990"/>
    <n v="0"/>
    <n v="10"/>
    <m/>
    <e v="#VALUE!"/>
    <n v="0"/>
    <n v="208"/>
    <e v="#VALUE!"/>
    <s v="YES"/>
    <m/>
    <e v="#VALUE!"/>
    <e v="#VALUE!"/>
    <n v="4560"/>
    <x v="0"/>
    <s v="NA"/>
  </r>
  <r>
    <x v="4551"/>
    <s v="50K DINAR FRONT"/>
    <n v="40038785"/>
    <s v="ORLOF 4"/>
    <s v="CHAI"/>
    <x v="0"/>
    <n v="90"/>
    <n v="5999"/>
    <n v="5999"/>
    <n v="1"/>
    <m/>
    <e v="#VALUE!"/>
    <n v="0"/>
    <n v="242"/>
    <e v="#VALUE!"/>
    <s v="YES"/>
    <m/>
    <e v="#VALUE!"/>
    <e v="#VALUE!"/>
    <n v="4561"/>
    <x v="0"/>
    <s v="NA"/>
  </r>
  <r>
    <x v="4552"/>
    <s v="50K DINAR FRONT"/>
    <n v="40038785"/>
    <s v="ORLOF 4"/>
    <s v="CHAI"/>
    <x v="0"/>
    <n v="91"/>
    <n v="5998"/>
    <n v="5998"/>
    <n v="2"/>
    <m/>
    <e v="#VALUE!"/>
    <n v="0"/>
    <n v="183"/>
    <e v="#VALUE!"/>
    <s v="YES"/>
    <m/>
    <e v="#VALUE!"/>
    <e v="#VALUE!"/>
    <n v="4562"/>
    <x v="0"/>
    <s v="NA"/>
  </r>
  <r>
    <x v="4553"/>
    <s v="50K DINAR FRONT"/>
    <n v="40038785"/>
    <s v="ORLOF 4"/>
    <s v="CHAI"/>
    <x v="0"/>
    <n v="92"/>
    <n v="5999"/>
    <n v="5999"/>
    <n v="1"/>
    <m/>
    <e v="#VALUE!"/>
    <n v="0"/>
    <n v="237"/>
    <e v="#VALUE!"/>
    <s v="YES"/>
    <m/>
    <e v="#VALUE!"/>
    <e v="#VALUE!"/>
    <n v="4563"/>
    <x v="0"/>
    <s v="NA"/>
  </r>
  <r>
    <x v="4554"/>
    <s v="50K DINAR FRONT"/>
    <n v="40038785"/>
    <s v="ORLOF 4"/>
    <s v="CHAI"/>
    <x v="0"/>
    <n v="96"/>
    <n v="5994"/>
    <n v="5994"/>
    <n v="6"/>
    <m/>
    <e v="#VALUE!"/>
    <n v="0"/>
    <n v="304"/>
    <e v="#VALUE!"/>
    <s v="YES"/>
    <m/>
    <e v="#VALUE!"/>
    <e v="#VALUE!"/>
    <n v="4564"/>
    <x v="0"/>
    <s v="NA"/>
  </r>
  <r>
    <x v="4555"/>
    <s v="50K DINAR FRONT"/>
    <n v="40038785"/>
    <s v="ORLOF 4"/>
    <s v="CHAI"/>
    <x v="0"/>
    <n v="97"/>
    <n v="5993"/>
    <n v="5993"/>
    <n v="7"/>
    <m/>
    <e v="#VALUE!"/>
    <n v="0"/>
    <n v="258"/>
    <e v="#VALUE!"/>
    <s v="YES"/>
    <m/>
    <e v="#VALUE!"/>
    <e v="#VALUE!"/>
    <n v="4565"/>
    <x v="0"/>
    <s v="NA"/>
  </r>
  <r>
    <x v="4556"/>
    <s v="50K DINAR FRONT"/>
    <n v="40038785"/>
    <s v="ORLOF 4"/>
    <s v="SAIFULLAH"/>
    <x v="1"/>
    <n v="98"/>
    <n v="5999"/>
    <n v="5999"/>
    <n v="1"/>
    <m/>
    <e v="#VALUE!"/>
    <n v="0"/>
    <n v="235"/>
    <e v="#VALUE!"/>
    <s v="YES"/>
    <m/>
    <e v="#VALUE!"/>
    <e v="#VALUE!"/>
    <n v="4566"/>
    <x v="0"/>
    <s v="NA"/>
  </r>
  <r>
    <x v="4557"/>
    <s v="50K DINAR FRONT"/>
    <n v="40038785"/>
    <s v="ORLOF 4"/>
    <s v="SAIFULLAH"/>
    <x v="1"/>
    <n v="102"/>
    <n v="5998"/>
    <n v="5998"/>
    <n v="2"/>
    <m/>
    <e v="#VALUE!"/>
    <n v="0"/>
    <n v="177"/>
    <e v="#VALUE!"/>
    <s v="YES"/>
    <m/>
    <e v="#VALUE!"/>
    <e v="#VALUE!"/>
    <n v="4567"/>
    <x v="0"/>
    <s v="NA"/>
  </r>
  <r>
    <x v="4558"/>
    <s v="50K DINAR FRONT"/>
    <n v="40038785"/>
    <s v="ORLOF 4"/>
    <s v="SAIFULLAH"/>
    <x v="1"/>
    <n v="103"/>
    <n v="5998"/>
    <n v="5998"/>
    <n v="2"/>
    <m/>
    <e v="#VALUE!"/>
    <n v="0"/>
    <n v="159"/>
    <e v="#VALUE!"/>
    <s v="YES"/>
    <m/>
    <e v="#VALUE!"/>
    <e v="#VALUE!"/>
    <n v="4568"/>
    <x v="0"/>
    <s v="NA"/>
  </r>
  <r>
    <x v="4559"/>
    <s v="50K DINAR FRONT"/>
    <n v="40038785"/>
    <s v="ORLOF 4"/>
    <s v="SAIFULLAH"/>
    <x v="1"/>
    <n v="104"/>
    <n v="6000"/>
    <n v="6000"/>
    <n v="0"/>
    <m/>
    <e v="#VALUE!"/>
    <n v="0"/>
    <n v="174"/>
    <e v="#VALUE!"/>
    <s v="YES"/>
    <m/>
    <e v="#VALUE!"/>
    <e v="#VALUE!"/>
    <n v="4569"/>
    <x v="0"/>
    <s v="NA"/>
  </r>
  <r>
    <x v="4560"/>
    <s v="50K DINAR FRONT"/>
    <n v="40038785"/>
    <s v="ORLOF 4"/>
    <s v="SAIFULLAH"/>
    <x v="1"/>
    <n v="105"/>
    <n v="5997"/>
    <n v="5997"/>
    <n v="3"/>
    <m/>
    <e v="#VALUE!"/>
    <n v="0"/>
    <n v="178"/>
    <e v="#VALUE!"/>
    <s v="YES"/>
    <m/>
    <e v="#VALUE!"/>
    <e v="#VALUE!"/>
    <n v="4570"/>
    <x v="0"/>
    <s v="NA"/>
  </r>
  <r>
    <x v="4561"/>
    <s v="50K DINAR FRONT"/>
    <n v="40038785"/>
    <s v="ORLOF 4"/>
    <s v="SAIFULLAH"/>
    <x v="1"/>
    <n v="106"/>
    <n v="5999"/>
    <n v="5999"/>
    <n v="1"/>
    <m/>
    <e v="#VALUE!"/>
    <n v="0"/>
    <n v="211"/>
    <e v="#VALUE!"/>
    <s v="YES"/>
    <m/>
    <e v="#VALUE!"/>
    <e v="#VALUE!"/>
    <n v="4571"/>
    <x v="0"/>
    <s v="NA"/>
  </r>
  <r>
    <x v="4562"/>
    <s v="50K DINAR FRONT"/>
    <n v="40038785"/>
    <s v="ORLOF 4"/>
    <s v="SAIFULLAH"/>
    <x v="1"/>
    <n v="107"/>
    <n v="5999"/>
    <n v="5999"/>
    <n v="1"/>
    <m/>
    <e v="#VALUE!"/>
    <n v="0"/>
    <n v="187"/>
    <e v="#VALUE!"/>
    <s v="YES"/>
    <m/>
    <e v="#VALUE!"/>
    <e v="#VALUE!"/>
    <n v="4572"/>
    <x v="0"/>
    <s v="NA"/>
  </r>
  <r>
    <x v="4563"/>
    <s v="50K DINAR FRONT"/>
    <n v="40038785"/>
    <s v="ORLOF 4"/>
    <s v="SAIFULLAH"/>
    <x v="1"/>
    <n v="129"/>
    <n v="5998"/>
    <n v="5998"/>
    <n v="2"/>
    <m/>
    <e v="#VALUE!"/>
    <n v="0"/>
    <n v="231"/>
    <e v="#VALUE!"/>
    <s v="YES"/>
    <m/>
    <e v="#VALUE!"/>
    <e v="#VALUE!"/>
    <n v="4573"/>
    <x v="0"/>
    <s v="NA"/>
  </r>
  <r>
    <x v="4564"/>
    <s v="50K DINAR FRONT"/>
    <n v="40038785"/>
    <s v="ORLOF 4"/>
    <s v="SAIFULLAH"/>
    <x v="1"/>
    <n v="130"/>
    <n v="5999"/>
    <n v="5999"/>
    <n v="1"/>
    <m/>
    <e v="#VALUE!"/>
    <n v="0"/>
    <n v="188"/>
    <e v="#VALUE!"/>
    <s v="YES"/>
    <m/>
    <e v="#VALUE!"/>
    <e v="#VALUE!"/>
    <n v="4574"/>
    <x v="0"/>
    <s v="NA"/>
  </r>
  <r>
    <x v="4565"/>
    <s v="50K DINAR FRONT"/>
    <n v="40038785"/>
    <s v="ORLOF 4"/>
    <s v="SAIFULLAH"/>
    <x v="1"/>
    <n v="131"/>
    <n v="6000"/>
    <n v="6000"/>
    <n v="0"/>
    <m/>
    <e v="#VALUE!"/>
    <n v="0"/>
    <n v="181"/>
    <e v="#VALUE!"/>
    <s v="YES"/>
    <m/>
    <e v="#VALUE!"/>
    <e v="#VALUE!"/>
    <n v="4575"/>
    <x v="0"/>
    <s v="NA"/>
  </r>
  <r>
    <x v="4566"/>
    <s v="50K DINAR FRONT"/>
    <n v="40038785"/>
    <s v="ORLOF 4"/>
    <s v="SAIFULLAH"/>
    <x v="1"/>
    <n v="132"/>
    <n v="5997"/>
    <n v="5997"/>
    <n v="3"/>
    <m/>
    <e v="#VALUE!"/>
    <n v="0"/>
    <n v="221"/>
    <e v="#VALUE!"/>
    <s v="YES"/>
    <m/>
    <e v="#VALUE!"/>
    <e v="#VALUE!"/>
    <n v="4576"/>
    <x v="0"/>
    <s v="NA"/>
  </r>
  <r>
    <x v="4567"/>
    <s v="50K DINAR FRONT"/>
    <n v="40038785"/>
    <s v="ORLOF 4"/>
    <s v="SAIFULLAH"/>
    <x v="1"/>
    <n v="133"/>
    <n v="6000"/>
    <n v="6000"/>
    <n v="0"/>
    <m/>
    <e v="#VALUE!"/>
    <n v="0"/>
    <n v="258"/>
    <e v="#VALUE!"/>
    <s v="YES"/>
    <m/>
    <e v="#VALUE!"/>
    <e v="#VALUE!"/>
    <n v="4577"/>
    <x v="0"/>
    <s v="NA"/>
  </r>
  <r>
    <x v="4568"/>
    <s v="50K DINAR FRONT"/>
    <n v="40038785"/>
    <s v="ORLOF 4"/>
    <s v="Chai"/>
    <x v="0"/>
    <n v="134"/>
    <n v="6000"/>
    <n v="6000"/>
    <n v="0"/>
    <n v="0"/>
    <e v="#VALUE!"/>
    <n v="0"/>
    <n v="228"/>
    <e v="#VALUE!"/>
    <s v="YES"/>
    <m/>
    <e v="#VALUE!"/>
    <e v="#VALUE!"/>
    <n v="4578"/>
    <x v="0"/>
    <s v="NA"/>
  </r>
  <r>
    <x v="4569"/>
    <s v="50K DINAR FRONT"/>
    <n v="40038785"/>
    <s v="ORLOF 4"/>
    <s v="Chai"/>
    <x v="0"/>
    <n v="135"/>
    <n v="6000"/>
    <n v="6000"/>
    <n v="0"/>
    <n v="0"/>
    <e v="#VALUE!"/>
    <n v="0"/>
    <n v="222"/>
    <e v="#VALUE!"/>
    <s v="YES"/>
    <m/>
    <e v="#VALUE!"/>
    <e v="#VALUE!"/>
    <n v="4579"/>
    <x v="0"/>
    <s v="NA"/>
  </r>
  <r>
    <x v="4570"/>
    <s v="50K DINAR FRONT"/>
    <n v="40038785"/>
    <s v="ORLOF 4"/>
    <s v="Chai"/>
    <x v="0"/>
    <n v="136"/>
    <n v="6000"/>
    <n v="6000"/>
    <n v="0"/>
    <n v="3"/>
    <e v="#VALUE!"/>
    <n v="0"/>
    <n v="219"/>
    <e v="#VALUE!"/>
    <s v="YES"/>
    <m/>
    <e v="#VALUE!"/>
    <e v="#VALUE!"/>
    <n v="4580"/>
    <x v="0"/>
    <s v="NA"/>
  </r>
  <r>
    <x v="4571"/>
    <s v="50K DINAR FRONT"/>
    <n v="40038785"/>
    <s v="ORLOF 4"/>
    <s v="Chai"/>
    <x v="0"/>
    <n v="137"/>
    <n v="6000"/>
    <n v="6000"/>
    <n v="0"/>
    <n v="0"/>
    <e v="#VALUE!"/>
    <n v="0"/>
    <n v="287"/>
    <e v="#VALUE!"/>
    <s v="YES"/>
    <m/>
    <e v="#VALUE!"/>
    <e v="#VALUE!"/>
    <n v="4581"/>
    <x v="0"/>
    <s v="NA"/>
  </r>
  <r>
    <x v="4572"/>
    <s v="50K DINAR FRONT"/>
    <n v="40038785"/>
    <s v="ORLOF 4"/>
    <s v="Chai"/>
    <x v="0"/>
    <n v="138"/>
    <n v="5999"/>
    <n v="5999"/>
    <n v="1"/>
    <n v="3"/>
    <e v="#VALUE!"/>
    <n v="0"/>
    <n v="313"/>
    <e v="#VALUE!"/>
    <s v="YES"/>
    <m/>
    <e v="#VALUE!"/>
    <e v="#VALUE!"/>
    <n v="4582"/>
    <x v="0"/>
    <s v="NA"/>
  </r>
  <r>
    <x v="4573"/>
    <s v="50K DINAR FRONT"/>
    <n v="40038785"/>
    <s v="ORLOF 4"/>
    <s v="Chai"/>
    <x v="0"/>
    <n v="0"/>
    <n v="0"/>
    <n v="0"/>
    <n v="0"/>
    <m/>
    <e v="#VALUE!"/>
    <n v="0"/>
    <n v="0"/>
    <e v="#VALUE!"/>
    <n v="0"/>
    <m/>
    <e v="#VALUE!"/>
    <e v="#VALUE!"/>
    <n v="4583"/>
    <x v="0"/>
    <s v="NA"/>
  </r>
  <r>
    <x v="4574"/>
    <s v="50K DINAR FRONT"/>
    <n v="40038785"/>
    <s v="ORLOF 4"/>
    <s v="Chai"/>
    <x v="0"/>
    <n v="139"/>
    <n v="6000"/>
    <n v="6000"/>
    <n v="0"/>
    <n v="0"/>
    <e v="#VALUE!"/>
    <n v="0"/>
    <n v="211"/>
    <e v="#VALUE!"/>
    <s v="YES"/>
    <m/>
    <e v="#VALUE!"/>
    <e v="#VALUE!"/>
    <n v="4584"/>
    <x v="0"/>
    <s v="NA"/>
  </r>
  <r>
    <x v="4575"/>
    <s v="50K DINAR FRONT"/>
    <n v="40038785"/>
    <s v="ORLOF 4"/>
    <s v="Chai"/>
    <x v="0"/>
    <n v="140"/>
    <n v="6000"/>
    <n v="6000"/>
    <n v="0"/>
    <n v="0"/>
    <e v="#VALUE!"/>
    <n v="0"/>
    <n v="273"/>
    <e v="#VALUE!"/>
    <s v="YES"/>
    <m/>
    <e v="#VALUE!"/>
    <e v="#VALUE!"/>
    <n v="4585"/>
    <x v="0"/>
    <s v="NA"/>
  </r>
  <r>
    <x v="4576"/>
    <s v="50K DINAR FRONT"/>
    <n v="40038785"/>
    <s v="ORLOF 4"/>
    <s v="Chai"/>
    <x v="0"/>
    <n v="141"/>
    <n v="5999"/>
    <n v="5999"/>
    <n v="1"/>
    <n v="0"/>
    <e v="#VALUE!"/>
    <n v="0"/>
    <n v="306"/>
    <e v="#VALUE!"/>
    <s v="YES"/>
    <m/>
    <e v="#VALUE!"/>
    <e v="#VALUE!"/>
    <n v="4586"/>
    <x v="0"/>
    <s v="NA"/>
  </r>
  <r>
    <x v="4577"/>
    <s v="50K DINAR FRONT"/>
    <n v="40038785"/>
    <s v="ORLOF 4"/>
    <s v="Chai"/>
    <x v="0"/>
    <n v="142"/>
    <n v="5996"/>
    <n v="5996"/>
    <n v="4"/>
    <n v="2"/>
    <e v="#VALUE!"/>
    <n v="0"/>
    <n v="220"/>
    <e v="#VALUE!"/>
    <s v="YES"/>
    <m/>
    <e v="#VALUE!"/>
    <e v="#VALUE!"/>
    <n v="4587"/>
    <x v="0"/>
    <s v="NA"/>
  </r>
  <r>
    <x v="4578"/>
    <s v="50K DINAR FRONT"/>
    <n v="40038785"/>
    <s v="ORLOF 4"/>
    <s v="Chai"/>
    <x v="0"/>
    <n v="143"/>
    <n v="5996"/>
    <n v="5996"/>
    <n v="4"/>
    <n v="0"/>
    <e v="#VALUE!"/>
    <n v="0"/>
    <n v="182"/>
    <e v="#VALUE!"/>
    <s v="YES"/>
    <m/>
    <e v="#VALUE!"/>
    <e v="#VALUE!"/>
    <n v="4588"/>
    <x v="0"/>
    <s v="NA"/>
  </r>
  <r>
    <x v="4579"/>
    <s v="50K DINAR FRONT"/>
    <n v="40038785"/>
    <s v="ORLOF 4"/>
    <s v="Chai"/>
    <x v="0"/>
    <n v="144"/>
    <n v="5999"/>
    <n v="5999"/>
    <n v="1"/>
    <n v="0"/>
    <e v="#VALUE!"/>
    <n v="0"/>
    <n v="239"/>
    <e v="#VALUE!"/>
    <s v="YES"/>
    <m/>
    <e v="#VALUE!"/>
    <e v="#VALUE!"/>
    <n v="4589"/>
    <x v="0"/>
    <s v="NA"/>
  </r>
  <r>
    <x v="4580"/>
    <s v="50K DINAR FRONT"/>
    <n v="40038785"/>
    <s v="ORLOF 4"/>
    <s v="AFFANDI"/>
    <x v="1"/>
    <n v="145"/>
    <n v="5996"/>
    <n v="5996"/>
    <n v="4"/>
    <m/>
    <e v="#VALUE!"/>
    <n v="0"/>
    <n v="203"/>
    <e v="#VALUE!"/>
    <s v="YES"/>
    <m/>
    <e v="#VALUE!"/>
    <e v="#VALUE!"/>
    <n v="4590"/>
    <x v="0"/>
    <s v="NA"/>
  </r>
  <r>
    <x v="4581"/>
    <s v="50K DINAR FRONT"/>
    <n v="40038785"/>
    <s v="ORLOF 4"/>
    <s v="AFFANDI"/>
    <x v="1"/>
    <n v="146"/>
    <n v="5997"/>
    <n v="5997"/>
    <n v="3"/>
    <m/>
    <e v="#VALUE!"/>
    <n v="0"/>
    <n v="228"/>
    <e v="#VALUE!"/>
    <s v="YES"/>
    <m/>
    <e v="#VALUE!"/>
    <e v="#VALUE!"/>
    <n v="4591"/>
    <x v="0"/>
    <s v="NA"/>
  </r>
  <r>
    <x v="4582"/>
    <s v="50K DINAR FRONT"/>
    <n v="40038785"/>
    <s v="ORLOF 4"/>
    <s v="AFFANDI"/>
    <x v="1"/>
    <n v="147"/>
    <n v="5909"/>
    <n v="5909"/>
    <n v="91"/>
    <m/>
    <e v="#VALUE!"/>
    <n v="0"/>
    <n v="298"/>
    <e v="#VALUE!"/>
    <s v="YES"/>
    <m/>
    <e v="#VALUE!"/>
    <e v="#VALUE!"/>
    <n v="4592"/>
    <x v="0"/>
    <s v="NA"/>
  </r>
  <r>
    <x v="4583"/>
    <s v="50K DINAR FRONT"/>
    <n v="40038785"/>
    <s v="ORLOF 4"/>
    <s v="AFFANDI"/>
    <x v="1"/>
    <n v="148"/>
    <n v="5996"/>
    <n v="5996"/>
    <n v="4"/>
    <m/>
    <e v="#VALUE!"/>
    <n v="0"/>
    <n v="219"/>
    <e v="#VALUE!"/>
    <s v="YES"/>
    <m/>
    <e v="#VALUE!"/>
    <e v="#VALUE!"/>
    <n v="4593"/>
    <x v="0"/>
    <s v="NA"/>
  </r>
  <r>
    <x v="4584"/>
    <s v="50K DINAR FRONT"/>
    <n v="40038785"/>
    <s v="ORLOF 4"/>
    <s v="AFFANDI"/>
    <x v="1"/>
    <n v="149"/>
    <n v="5999"/>
    <n v="5999"/>
    <n v="1"/>
    <m/>
    <e v="#VALUE!"/>
    <n v="0"/>
    <n v="193"/>
    <e v="#VALUE!"/>
    <s v="YES"/>
    <m/>
    <e v="#VALUE!"/>
    <e v="#VALUE!"/>
    <n v="4594"/>
    <x v="0"/>
    <s v="NA"/>
  </r>
  <r>
    <x v="4585"/>
    <s v="50K DINAR FRONT"/>
    <n v="40038785"/>
    <s v="ORLOF 4"/>
    <s v="AFFANDI"/>
    <x v="1"/>
    <n v="150"/>
    <n v="5989"/>
    <n v="5989"/>
    <n v="11"/>
    <m/>
    <e v="#VALUE!"/>
    <n v="0"/>
    <n v="235"/>
    <e v="#VALUE!"/>
    <s v="YES"/>
    <m/>
    <e v="#VALUE!"/>
    <e v="#VALUE!"/>
    <n v="4595"/>
    <x v="0"/>
    <s v="NA"/>
  </r>
  <r>
    <x v="4586"/>
    <s v="50K DINAR FRONT"/>
    <n v="40038785"/>
    <s v="ORLOF 4"/>
    <s v="AFFANDI"/>
    <x v="1"/>
    <n v="151"/>
    <n v="5975"/>
    <n v="5975"/>
    <n v="25"/>
    <m/>
    <e v="#VALUE!"/>
    <n v="0"/>
    <n v="204"/>
    <e v="#VALUE!"/>
    <s v="YES"/>
    <m/>
    <e v="#VALUE!"/>
    <e v="#VALUE!"/>
    <n v="4596"/>
    <x v="0"/>
    <s v="NA"/>
  </r>
  <r>
    <x v="4587"/>
    <s v="50K DINAR FRONT"/>
    <n v="40038785"/>
    <s v="ORLOF 4"/>
    <s v="AFFANDI"/>
    <x v="1"/>
    <n v="152"/>
    <n v="5995"/>
    <n v="5995"/>
    <n v="5"/>
    <m/>
    <e v="#VALUE!"/>
    <n v="0"/>
    <n v="181"/>
    <e v="#VALUE!"/>
    <s v="YES"/>
    <m/>
    <e v="#VALUE!"/>
    <e v="#VALUE!"/>
    <n v="4597"/>
    <x v="0"/>
    <s v="NA"/>
  </r>
  <r>
    <x v="4588"/>
    <s v="50K DINAR FRONT"/>
    <n v="40038785"/>
    <s v="ORLOF 4"/>
    <s v="AFFANDI"/>
    <x v="1"/>
    <n v="153"/>
    <n v="5995"/>
    <n v="5995"/>
    <n v="5"/>
    <m/>
    <e v="#VALUE!"/>
    <n v="0"/>
    <n v="178"/>
    <e v="#VALUE!"/>
    <s v="YES"/>
    <m/>
    <e v="#VALUE!"/>
    <e v="#VALUE!"/>
    <n v="4598"/>
    <x v="0"/>
    <s v="NA"/>
  </r>
  <r>
    <x v="4589"/>
    <s v="50K DINAR FRONT"/>
    <n v="40038785"/>
    <s v="ORLOF 4"/>
    <s v="AFFANDI"/>
    <x v="1"/>
    <n v="154"/>
    <n v="5999"/>
    <n v="5999"/>
    <n v="1"/>
    <m/>
    <e v="#VALUE!"/>
    <n v="0"/>
    <n v="217"/>
    <e v="#VALUE!"/>
    <s v="YES"/>
    <m/>
    <e v="#VALUE!"/>
    <e v="#VALUE!"/>
    <n v="4599"/>
    <x v="0"/>
    <s v="NA"/>
  </r>
  <r>
    <x v="4590"/>
    <s v="50K DINAR FRONT"/>
    <n v="40038785"/>
    <s v="ORLOF 4"/>
    <s v="AFFANDI"/>
    <x v="1"/>
    <n v="155"/>
    <n v="5994"/>
    <n v="5994"/>
    <n v="6"/>
    <m/>
    <e v="#VALUE!"/>
    <n v="0"/>
    <n v="263"/>
    <e v="#VALUE!"/>
    <s v="YES"/>
    <m/>
    <e v="#VALUE!"/>
    <e v="#VALUE!"/>
    <n v="4600"/>
    <x v="0"/>
    <s v="NA"/>
  </r>
  <r>
    <x v="4591"/>
    <s v="50K DINAR FRONT"/>
    <n v="40038785"/>
    <s v="ORLOF 4"/>
    <s v="Chai"/>
    <x v="0"/>
    <n v="156"/>
    <n v="5997"/>
    <n v="5997"/>
    <n v="3"/>
    <m/>
    <e v="#VALUE!"/>
    <n v="0"/>
    <n v="273"/>
    <e v="#VALUE!"/>
    <s v="YES"/>
    <m/>
    <e v="#VALUE!"/>
    <e v="#VALUE!"/>
    <n v="4601"/>
    <x v="0"/>
    <s v="NA"/>
  </r>
  <r>
    <x v="4592"/>
    <s v="50K DINAR FRONT"/>
    <n v="40038785"/>
    <s v="ORLOF 4"/>
    <s v="Chai"/>
    <x v="0"/>
    <n v="157"/>
    <n v="6000"/>
    <n v="6000"/>
    <n v="0"/>
    <n v="0"/>
    <e v="#VALUE!"/>
    <n v="0"/>
    <n v="259"/>
    <e v="#VALUE!"/>
    <s v="YES"/>
    <m/>
    <e v="#VALUE!"/>
    <e v="#VALUE!"/>
    <n v="4602"/>
    <x v="0"/>
    <s v="NA"/>
  </r>
  <r>
    <x v="4593"/>
    <s v="50K DINAR FRONT"/>
    <n v="40038785"/>
    <s v="ORLOF 4"/>
    <s v="Chai"/>
    <x v="0"/>
    <n v="158"/>
    <n v="5999"/>
    <n v="5999"/>
    <n v="1"/>
    <n v="0"/>
    <e v="#VALUE!"/>
    <n v="0"/>
    <n v="266"/>
    <e v="#VALUE!"/>
    <s v="YES"/>
    <m/>
    <e v="#VALUE!"/>
    <e v="#VALUE!"/>
    <n v="4603"/>
    <x v="0"/>
    <s v="NA"/>
  </r>
  <r>
    <x v="4594"/>
    <s v="50K DINAR FRONT"/>
    <n v="40038785"/>
    <s v="ORLOF 4"/>
    <s v="Chai"/>
    <x v="0"/>
    <n v="159"/>
    <n v="6000"/>
    <n v="6000"/>
    <n v="0"/>
    <n v="0"/>
    <e v="#VALUE!"/>
    <n v="0"/>
    <n v="284"/>
    <e v="#VALUE!"/>
    <s v="YES"/>
    <m/>
    <e v="#VALUE!"/>
    <e v="#VALUE!"/>
    <n v="4604"/>
    <x v="0"/>
    <s v="NA"/>
  </r>
  <r>
    <x v="4595"/>
    <s v="50K DINAR FRONT"/>
    <n v="40038785"/>
    <s v="ORLOF 4"/>
    <s v="Chai"/>
    <x v="0"/>
    <n v="160"/>
    <n v="5998"/>
    <n v="5998"/>
    <n v="2"/>
    <n v="0"/>
    <e v="#VALUE!"/>
    <n v="0"/>
    <n v="294"/>
    <e v="#VALUE!"/>
    <s v="YES"/>
    <m/>
    <e v="#VALUE!"/>
    <e v="#VALUE!"/>
    <n v="4605"/>
    <x v="0"/>
    <s v="NA"/>
  </r>
  <r>
    <x v="4596"/>
    <s v="50K DINAR FRONT"/>
    <n v="40038785"/>
    <s v="ORLOF 4"/>
    <s v="Chai"/>
    <x v="0"/>
    <n v="161"/>
    <n v="6000"/>
    <n v="6000"/>
    <n v="0"/>
    <n v="0"/>
    <e v="#VALUE!"/>
    <n v="0"/>
    <n v="253"/>
    <e v="#VALUE!"/>
    <s v="YES"/>
    <m/>
    <e v="#VALUE!"/>
    <e v="#VALUE!"/>
    <n v="4606"/>
    <x v="0"/>
    <s v="NA"/>
  </r>
  <r>
    <x v="4597"/>
    <s v="50K DINAR FRONT"/>
    <n v="40038785"/>
    <s v="ORLOF 4"/>
    <s v="Chai"/>
    <x v="0"/>
    <n v="162"/>
    <n v="6000"/>
    <n v="6000"/>
    <n v="0"/>
    <n v="0"/>
    <e v="#VALUE!"/>
    <n v="0"/>
    <n v="264"/>
    <e v="#VALUE!"/>
    <s v="YES"/>
    <m/>
    <e v="#VALUE!"/>
    <e v="#VALUE!"/>
    <n v="4607"/>
    <x v="0"/>
    <s v="NA"/>
  </r>
  <r>
    <x v="4598"/>
    <s v="50K DINAR FRONT"/>
    <n v="40038785"/>
    <s v="ORLOF 4"/>
    <s v="Chai"/>
    <x v="0"/>
    <n v="163"/>
    <n v="6000"/>
    <n v="6000"/>
    <n v="0"/>
    <n v="0"/>
    <e v="#VALUE!"/>
    <n v="0"/>
    <n v="245"/>
    <e v="#VALUE!"/>
    <s v="YES"/>
    <m/>
    <e v="#VALUE!"/>
    <e v="#VALUE!"/>
    <n v="4608"/>
    <x v="0"/>
    <s v="NA"/>
  </r>
  <r>
    <x v="4599"/>
    <s v="50K DINAR FRONT"/>
    <n v="40038785"/>
    <s v="ORLOF 4"/>
    <s v="Chai"/>
    <x v="0"/>
    <n v="164"/>
    <n v="6000"/>
    <n v="6000"/>
    <n v="0"/>
    <n v="0"/>
    <e v="#VALUE!"/>
    <n v="0"/>
    <n v="259"/>
    <e v="#VALUE!"/>
    <s v="YES"/>
    <m/>
    <e v="#VALUE!"/>
    <e v="#VALUE!"/>
    <n v="4609"/>
    <x v="0"/>
    <s v="NA"/>
  </r>
  <r>
    <x v="4600"/>
    <s v="50K DINAR FRONT"/>
    <n v="40038785"/>
    <s v="ORLOF 4"/>
    <s v="Chai"/>
    <x v="0"/>
    <n v="165"/>
    <n v="5998"/>
    <n v="5998"/>
    <n v="2"/>
    <n v="0"/>
    <e v="#VALUE!"/>
    <n v="0"/>
    <n v="161"/>
    <e v="#VALUE!"/>
    <s v="YES"/>
    <m/>
    <e v="#VALUE!"/>
    <e v="#VALUE!"/>
    <n v="4610"/>
    <x v="0"/>
    <s v="NA"/>
  </r>
  <r>
    <x v="4601"/>
    <s v="50K DINAR FRONT"/>
    <n v="40038785"/>
    <s v="ORLOF 4"/>
    <s v="Chai"/>
    <x v="0"/>
    <n v="166"/>
    <n v="5999"/>
    <n v="5999"/>
    <n v="1"/>
    <n v="0"/>
    <e v="#VALUE!"/>
    <n v="0"/>
    <n v="112"/>
    <e v="#VALUE!"/>
    <s v="YES"/>
    <m/>
    <e v="#VALUE!"/>
    <e v="#VALUE!"/>
    <n v="4611"/>
    <x v="0"/>
    <s v="NA"/>
  </r>
  <r>
    <x v="4602"/>
    <s v="50K DINAR FRONT"/>
    <n v="40038785"/>
    <s v="ORLOF 4"/>
    <s v="AFFANDI"/>
    <x v="1"/>
    <n v="167"/>
    <n v="5997"/>
    <n v="5997"/>
    <n v="3"/>
    <m/>
    <e v="#VALUE!"/>
    <n v="0"/>
    <n v="126"/>
    <e v="#VALUE!"/>
    <s v="YES"/>
    <m/>
    <e v="#VALUE!"/>
    <e v="#VALUE!"/>
    <n v="4612"/>
    <x v="0"/>
    <s v="NA"/>
  </r>
  <r>
    <x v="4603"/>
    <s v="50K DINAR FRONT"/>
    <n v="40038785"/>
    <s v="ORLOF 4"/>
    <s v="AFFANDI"/>
    <x v="1"/>
    <n v="168"/>
    <n v="6000"/>
    <n v="6000"/>
    <n v="0"/>
    <m/>
    <e v="#VALUE!"/>
    <n v="0"/>
    <n v="99"/>
    <e v="#VALUE!"/>
    <s v="YES"/>
    <m/>
    <e v="#VALUE!"/>
    <e v="#VALUE!"/>
    <n v="4613"/>
    <x v="0"/>
    <s v="NA"/>
  </r>
  <r>
    <x v="4604"/>
    <s v="50K DINAR FRONT"/>
    <n v="40038785"/>
    <s v="ORLOF 4"/>
    <s v="AFFANDI"/>
    <x v="1"/>
    <n v="169"/>
    <n v="5999"/>
    <n v="0"/>
    <n v="1"/>
    <m/>
    <e v="#VALUE!"/>
    <n v="0"/>
    <n v="107"/>
    <e v="#VALUE!"/>
    <s v="YES"/>
    <m/>
    <e v="#VALUE!"/>
    <e v="#VALUE!"/>
    <n v="4614"/>
    <x v="0"/>
    <s v="NA"/>
  </r>
  <r>
    <x v="4605"/>
    <s v="50K DINAR FRONT"/>
    <n v="40038785"/>
    <s v="ORLOF 4"/>
    <s v="AFFANDI"/>
    <x v="1"/>
    <n v="171"/>
    <n v="5996"/>
    <n v="5996"/>
    <n v="4"/>
    <m/>
    <e v="#VALUE!"/>
    <n v="0"/>
    <n v="121"/>
    <e v="#VALUE!"/>
    <s v="YES"/>
    <m/>
    <e v="#VALUE!"/>
    <e v="#VALUE!"/>
    <n v="4615"/>
    <x v="0"/>
    <s v="NA"/>
  </r>
  <r>
    <x v="4606"/>
    <s v="50K DINAR FRONT"/>
    <n v="40038785"/>
    <s v="ORLOF 4"/>
    <s v="AFFANDI"/>
    <x v="1"/>
    <n v="172"/>
    <n v="5988"/>
    <n v="5988"/>
    <n v="12"/>
    <m/>
    <e v="#VALUE!"/>
    <n v="0"/>
    <n v="112"/>
    <e v="#VALUE!"/>
    <s v="YES"/>
    <m/>
    <e v="#VALUE!"/>
    <e v="#VALUE!"/>
    <n v="4616"/>
    <x v="0"/>
    <s v="NA"/>
  </r>
  <r>
    <x v="4607"/>
    <s v="50K DINAR FRONT"/>
    <n v="40038785"/>
    <s v="ORLOF 4"/>
    <s v="AFFANDI"/>
    <x v="1"/>
    <n v="173"/>
    <n v="6000"/>
    <n v="6000"/>
    <n v="0"/>
    <m/>
    <e v="#VALUE!"/>
    <n v="0"/>
    <n v="114"/>
    <e v="#VALUE!"/>
    <s v="YES"/>
    <m/>
    <e v="#VALUE!"/>
    <e v="#VALUE!"/>
    <n v="4617"/>
    <x v="0"/>
    <s v="NA"/>
  </r>
  <r>
    <x v="4608"/>
    <s v="50K DINAR FRONT"/>
    <n v="40038785"/>
    <s v="ORLOF 4"/>
    <s v="AFFANDI"/>
    <x v="1"/>
    <n v="174"/>
    <n v="6000"/>
    <n v="6000"/>
    <n v="0"/>
    <m/>
    <e v="#VALUE!"/>
    <n v="0"/>
    <n v="97"/>
    <e v="#VALUE!"/>
    <s v="YES"/>
    <m/>
    <e v="#VALUE!"/>
    <e v="#VALUE!"/>
    <n v="4618"/>
    <x v="0"/>
    <s v="NA"/>
  </r>
  <r>
    <x v="4609"/>
    <s v="50K DINAR FRONT"/>
    <n v="40038785"/>
    <s v="ORLOF 4"/>
    <s v="AFFANDI"/>
    <x v="1"/>
    <n v="175"/>
    <n v="5999"/>
    <n v="5999"/>
    <n v="1"/>
    <m/>
    <e v="#VALUE!"/>
    <n v="0"/>
    <n v="126"/>
    <e v="#VALUE!"/>
    <s v="YES"/>
    <m/>
    <e v="#VALUE!"/>
    <e v="#VALUE!"/>
    <n v="4619"/>
    <x v="0"/>
    <s v="NA"/>
  </r>
  <r>
    <x v="4610"/>
    <s v="50K DINAR FRONT"/>
    <n v="40038785"/>
    <s v="ORLOF 4"/>
    <s v="AFFANDI"/>
    <x v="1"/>
    <n v="176"/>
    <n v="6000"/>
    <n v="6000"/>
    <n v="0"/>
    <m/>
    <e v="#VALUE!"/>
    <n v="0"/>
    <n v="137"/>
    <e v="#VALUE!"/>
    <s v="YES"/>
    <m/>
    <e v="#VALUE!"/>
    <e v="#VALUE!"/>
    <n v="4620"/>
    <x v="0"/>
    <s v="NA"/>
  </r>
  <r>
    <x v="4611"/>
    <s v="50K DINAR FRONT"/>
    <n v="40038785"/>
    <s v="ORLOF 4"/>
    <s v="AFFANDI"/>
    <x v="1"/>
    <n v="177"/>
    <n v="5960"/>
    <n v="5960"/>
    <n v="40"/>
    <m/>
    <e v="#VALUE!"/>
    <n v="0"/>
    <n v="103"/>
    <e v="#VALUE!"/>
    <s v="YES"/>
    <m/>
    <e v="#VALUE!"/>
    <e v="#VALUE!"/>
    <n v="4621"/>
    <x v="0"/>
    <s v="NA"/>
  </r>
  <r>
    <x v="4612"/>
    <s v="50K DINAR FRONT"/>
    <n v="40038785"/>
    <s v="ORLOF 4"/>
    <s v="AFFANDI"/>
    <x v="1"/>
    <n v="178"/>
    <n v="5995"/>
    <n v="5995"/>
    <n v="5"/>
    <m/>
    <e v="#VALUE!"/>
    <n v="0"/>
    <n v="207"/>
    <e v="#VALUE!"/>
    <s v="YES"/>
    <m/>
    <e v="#VALUE!"/>
    <e v="#VALUE!"/>
    <n v="4622"/>
    <x v="0"/>
    <s v="NA"/>
  </r>
  <r>
    <x v="4613"/>
    <s v="50K DINAR FRONT"/>
    <n v="40038785"/>
    <s v="ORLOF 4"/>
    <s v="AFFANDI"/>
    <x v="1"/>
    <n v="179"/>
    <n v="5976"/>
    <n v="5976"/>
    <n v="24"/>
    <m/>
    <e v="#VALUE!"/>
    <n v="0"/>
    <n v="161"/>
    <e v="#VALUE!"/>
    <s v="YES"/>
    <m/>
    <e v="#VALUE!"/>
    <e v="#VALUE!"/>
    <n v="4623"/>
    <x v="0"/>
    <s v="NA"/>
  </r>
  <r>
    <x v="4614"/>
    <s v="50K DINAR FRONT"/>
    <n v="40038785"/>
    <s v="ORLOF 4"/>
    <s v="Chai c k"/>
    <x v="0"/>
    <n v="179"/>
    <n v="5976"/>
    <n v="5976"/>
    <n v="24"/>
    <m/>
    <e v="#VALUE!"/>
    <n v="0"/>
    <n v="161"/>
    <e v="#VALUE!"/>
    <s v="YES"/>
    <m/>
    <e v="#VALUE!"/>
    <e v="#VALUE!"/>
    <n v="4624"/>
    <x v="0"/>
    <s v="NA"/>
  </r>
  <r>
    <x v="4615"/>
    <s v="50K DINAR FRONT"/>
    <n v="40038785"/>
    <s v="ORLOF 4"/>
    <s v="Chai c k"/>
    <x v="0"/>
    <n v="184"/>
    <n v="6000"/>
    <n v="6000"/>
    <n v="0"/>
    <m/>
    <e v="#VALUE!"/>
    <n v="0"/>
    <n v="105"/>
    <e v="#VALUE!"/>
    <s v="YES"/>
    <m/>
    <e v="#VALUE!"/>
    <e v="#VALUE!"/>
    <n v="4625"/>
    <x v="0"/>
    <s v="NA"/>
  </r>
  <r>
    <x v="4616"/>
    <s v="50K DINAR FRONT"/>
    <n v="40038785"/>
    <s v="ORLOF 4"/>
    <s v="Chai c k"/>
    <x v="0"/>
    <n v="180"/>
    <n v="6000"/>
    <n v="6000"/>
    <n v="0"/>
    <m/>
    <e v="#VALUE!"/>
    <n v="0"/>
    <n v="127"/>
    <e v="#VALUE!"/>
    <s v="YES"/>
    <m/>
    <e v="#VALUE!"/>
    <e v="#VALUE!"/>
    <n v="4626"/>
    <x v="0"/>
    <s v="NA"/>
  </r>
  <r>
    <x v="4617"/>
    <s v="50K DINAR FRONT"/>
    <n v="40038785"/>
    <s v="ORLOF 4"/>
    <s v="Chai c k"/>
    <x v="0"/>
    <n v="181"/>
    <n v="5999"/>
    <n v="5999"/>
    <n v="1"/>
    <m/>
    <e v="#VALUE!"/>
    <n v="0"/>
    <n v="-103"/>
    <e v="#VALUE!"/>
    <s v="YES"/>
    <m/>
    <e v="#VALUE!"/>
    <e v="#VALUE!"/>
    <n v="4627"/>
    <x v="0"/>
    <s v="NA"/>
  </r>
  <r>
    <x v="4618"/>
    <s v="50K DINAR FRONT"/>
    <n v="40038785"/>
    <s v="ORLOF 4"/>
    <s v="Affandi"/>
    <x v="1"/>
    <n v="182"/>
    <n v="6000"/>
    <n v="6000"/>
    <n v="0"/>
    <m/>
    <e v="#VALUE!"/>
    <n v="0"/>
    <n v="37"/>
    <e v="#VALUE!"/>
    <s v="YES"/>
    <m/>
    <e v="#VALUE!"/>
    <e v="#VALUE!"/>
    <n v="4628"/>
    <x v="0"/>
    <s v="NA"/>
  </r>
  <r>
    <x v="4619"/>
    <s v="50K DINAR FRONT"/>
    <n v="40038785"/>
    <s v="ORLOF 4"/>
    <s v="Affandi"/>
    <x v="1"/>
    <n v="183"/>
    <n v="5999"/>
    <n v="5999"/>
    <n v="1"/>
    <m/>
    <e v="#VALUE!"/>
    <n v="0"/>
    <n v="3"/>
    <e v="#VALUE!"/>
    <s v="YES"/>
    <m/>
    <e v="#VALUE!"/>
    <e v="#VALUE!"/>
    <n v="4629"/>
    <x v="0"/>
    <s v="NA"/>
  </r>
  <r>
    <x v="4620"/>
    <s v="50K DINAR FRONT"/>
    <n v="40038785"/>
    <s v="ORLOF 4"/>
    <s v="Affandi"/>
    <x v="1"/>
    <n v="185"/>
    <n v="6000"/>
    <n v="6000"/>
    <n v="0"/>
    <m/>
    <e v="#VALUE!"/>
    <n v="0"/>
    <n v="50"/>
    <e v="#VALUE!"/>
    <s v="YES"/>
    <m/>
    <e v="#VALUE!"/>
    <e v="#VALUE!"/>
    <n v="4630"/>
    <x v="0"/>
    <s v="NA"/>
  </r>
  <r>
    <x v="4621"/>
    <s v="50K DINAR FRONT"/>
    <n v="40038785"/>
    <s v="ORLOF 4"/>
    <s v="Affandi"/>
    <x v="1"/>
    <n v="186"/>
    <n v="6000"/>
    <n v="6000"/>
    <n v="0"/>
    <m/>
    <e v="#VALUE!"/>
    <n v="0"/>
    <n v="19"/>
    <e v="#VALUE!"/>
    <s v="YES"/>
    <m/>
    <e v="#VALUE!"/>
    <e v="#VALUE!"/>
    <n v="4631"/>
    <x v="0"/>
    <s v="NA"/>
  </r>
  <r>
    <x v="4622"/>
    <s v="50K DINAR FRONT"/>
    <n v="40038785"/>
    <s v="ORLOF 4"/>
    <s v="Affandi"/>
    <x v="1"/>
    <n v="187"/>
    <n v="6000"/>
    <n v="6000"/>
    <n v="0"/>
    <m/>
    <e v="#VALUE!"/>
    <n v="0"/>
    <n v="11"/>
    <e v="#VALUE!"/>
    <s v="YES"/>
    <m/>
    <e v="#VALUE!"/>
    <e v="#VALUE!"/>
    <n v="4632"/>
    <x v="0"/>
    <s v="NA"/>
  </r>
  <r>
    <x v="4623"/>
    <s v="50K DINAR FRONT"/>
    <n v="40038785"/>
    <s v="ORLOF 4"/>
    <s v="Affandi"/>
    <x v="1"/>
    <n v="188"/>
    <n v="6000"/>
    <n v="6000"/>
    <n v="0"/>
    <m/>
    <e v="#VALUE!"/>
    <n v="0"/>
    <n v="10"/>
    <e v="#VALUE!"/>
    <s v="YES"/>
    <m/>
    <e v="#VALUE!"/>
    <e v="#VALUE!"/>
    <n v="4633"/>
    <x v="0"/>
    <s v="NA"/>
  </r>
  <r>
    <x v="4624"/>
    <s v="50K DINAR FRONT"/>
    <n v="40038785"/>
    <s v="ORLOF 4"/>
    <s v="Affandi"/>
    <x v="1"/>
    <n v="189"/>
    <n v="5997"/>
    <n v="5997"/>
    <n v="3"/>
    <m/>
    <e v="#VALUE!"/>
    <n v="0"/>
    <n v="50"/>
    <e v="#VALUE!"/>
    <s v="YES"/>
    <m/>
    <e v="#VALUE!"/>
    <e v="#VALUE!"/>
    <n v="4634"/>
    <x v="0"/>
    <s v="NA"/>
  </r>
  <r>
    <x v="4625"/>
    <s v="50K DINAR FRONT"/>
    <n v="40038785"/>
    <s v="ORLOF 4"/>
    <s v="Affandi"/>
    <x v="1"/>
    <n v="190"/>
    <n v="6000"/>
    <n v="6000"/>
    <n v="0"/>
    <m/>
    <e v="#VALUE!"/>
    <n v="0"/>
    <n v="30"/>
    <e v="#VALUE!"/>
    <s v="YES"/>
    <m/>
    <e v="#VALUE!"/>
    <e v="#VALUE!"/>
    <n v="4635"/>
    <x v="0"/>
    <s v="NA"/>
  </r>
  <r>
    <x v="4626"/>
    <s v="50K DINAR FRONT"/>
    <n v="40038785"/>
    <s v="ORLOF 4"/>
    <s v="Affandi"/>
    <x v="1"/>
    <n v="191"/>
    <n v="5999"/>
    <n v="5999"/>
    <n v="1"/>
    <m/>
    <e v="#VALUE!"/>
    <n v="0"/>
    <n v="20"/>
    <e v="#VALUE!"/>
    <s v="YES"/>
    <m/>
    <e v="#VALUE!"/>
    <e v="#VALUE!"/>
    <n v="4636"/>
    <x v="0"/>
    <s v="NA"/>
  </r>
  <r>
    <x v="4627"/>
    <s v="50K DINAR FRONT"/>
    <n v="40038785"/>
    <s v="ORLOF 4"/>
    <s v="Affandi"/>
    <x v="1"/>
    <n v="192"/>
    <n v="6000"/>
    <n v="6000"/>
    <n v="0"/>
    <m/>
    <e v="#VALUE!"/>
    <n v="0"/>
    <n v="38"/>
    <e v="#VALUE!"/>
    <s v="YES"/>
    <m/>
    <e v="#VALUE!"/>
    <e v="#VALUE!"/>
    <n v="4637"/>
    <x v="0"/>
    <s v="NA"/>
  </r>
  <r>
    <x v="4628"/>
    <s v="50K DINAR FRONT"/>
    <n v="40038785"/>
    <s v="ORLOF 4"/>
    <s v="SAIFULLAH"/>
    <x v="0"/>
    <n v="193"/>
    <n v="5998"/>
    <n v="5998"/>
    <n v="2"/>
    <m/>
    <e v="#VALUE!"/>
    <n v="0"/>
    <n v="27"/>
    <e v="#VALUE!"/>
    <s v="YES"/>
    <m/>
    <e v="#VALUE!"/>
    <e v="#VALUE!"/>
    <n v="4638"/>
    <x v="0"/>
    <s v="NA"/>
  </r>
  <r>
    <x v="4629"/>
    <s v="50K DINAR FRONT"/>
    <n v="40038785"/>
    <s v="ORLOF 4"/>
    <s v="SAIFULLAH"/>
    <x v="0"/>
    <n v="194"/>
    <n v="5999"/>
    <n v="5999"/>
    <n v="1"/>
    <m/>
    <e v="#VALUE!"/>
    <n v="0"/>
    <n v="95"/>
    <e v="#VALUE!"/>
    <s v="YES"/>
    <m/>
    <e v="#VALUE!"/>
    <e v="#VALUE!"/>
    <n v="4639"/>
    <x v="0"/>
    <s v="NA"/>
  </r>
  <r>
    <x v="4630"/>
    <s v="50K DINAR FRONT"/>
    <n v="40038785"/>
    <s v="ORLOF 4"/>
    <s v="SAIFULLAH"/>
    <x v="0"/>
    <n v="195"/>
    <n v="5995"/>
    <n v="5995"/>
    <n v="5"/>
    <m/>
    <e v="#VALUE!"/>
    <n v="0"/>
    <n v="23"/>
    <e v="#VALUE!"/>
    <s v="YES"/>
    <m/>
    <e v="#VALUE!"/>
    <e v="#VALUE!"/>
    <n v="4640"/>
    <x v="0"/>
    <s v="NA"/>
  </r>
  <r>
    <x v="4631"/>
    <s v="50K DINAR FRONT"/>
    <n v="40038785"/>
    <s v="ORLOF 4"/>
    <s v="SAIFULLAH"/>
    <x v="0"/>
    <n v="208"/>
    <n v="5998"/>
    <n v="5998"/>
    <n v="2"/>
    <m/>
    <e v="#VALUE!"/>
    <n v="0"/>
    <n v="81"/>
    <e v="#VALUE!"/>
    <s v="YES"/>
    <m/>
    <e v="#VALUE!"/>
    <e v="#VALUE!"/>
    <n v="4641"/>
    <x v="0"/>
    <s v="NA"/>
  </r>
  <r>
    <x v="4632"/>
    <s v="50K DINAR FRONT"/>
    <n v="40038785"/>
    <s v="ORLOF 4"/>
    <s v="SAIFULLAH"/>
    <x v="0"/>
    <n v="209"/>
    <n v="5996"/>
    <n v="5996"/>
    <n v="4"/>
    <m/>
    <e v="#VALUE!"/>
    <n v="0"/>
    <n v="200"/>
    <e v="#VALUE!"/>
    <s v="YES"/>
    <m/>
    <e v="#VALUE!"/>
    <e v="#VALUE!"/>
    <n v="4642"/>
    <x v="0"/>
    <s v="NA"/>
  </r>
  <r>
    <x v="4633"/>
    <s v="50K DINAR FRONT"/>
    <n v="40038785"/>
    <s v="ORLOF 4"/>
    <s v="SAIFULLAH"/>
    <x v="0"/>
    <n v="210"/>
    <n v="5995"/>
    <n v="5995"/>
    <n v="5"/>
    <m/>
    <e v="#VALUE!"/>
    <n v="0"/>
    <n v="232"/>
    <e v="#VALUE!"/>
    <s v="YES"/>
    <m/>
    <e v="#VALUE!"/>
    <e v="#VALUE!"/>
    <n v="4643"/>
    <x v="0"/>
    <s v="NA"/>
  </r>
  <r>
    <x v="4634"/>
    <s v="50K DINAR FRONT"/>
    <n v="40038785"/>
    <s v="ORLOF 4"/>
    <s v="SAIFULLAH"/>
    <x v="0"/>
    <n v="224"/>
    <n v="6000"/>
    <n v="6000"/>
    <n v="0"/>
    <m/>
    <e v="#VALUE!"/>
    <n v="0"/>
    <n v="185"/>
    <e v="#VALUE!"/>
    <s v="YES"/>
    <m/>
    <e v="#VALUE!"/>
    <e v="#VALUE!"/>
    <n v="4644"/>
    <x v="0"/>
    <s v="NA"/>
  </r>
  <r>
    <x v="4635"/>
    <s v="50K DINAR FRONT"/>
    <n v="40038785"/>
    <s v="ORLOF 4"/>
    <s v="SAIFULLAH"/>
    <x v="0"/>
    <n v="225"/>
    <n v="5997"/>
    <n v="5997"/>
    <n v="3"/>
    <m/>
    <e v="#VALUE!"/>
    <n v="0"/>
    <n v="203"/>
    <e v="#VALUE!"/>
    <s v="YES"/>
    <m/>
    <e v="#VALUE!"/>
    <e v="#VALUE!"/>
    <n v="4645"/>
    <x v="0"/>
    <s v="NA"/>
  </r>
  <r>
    <x v="4636"/>
    <s v="50K DINAR FRONT"/>
    <n v="40038785"/>
    <s v="ORLOF 4"/>
    <s v="SAIFULLAH"/>
    <x v="0"/>
    <n v="226"/>
    <n v="5995"/>
    <n v="5995"/>
    <n v="5"/>
    <m/>
    <e v="#VALUE!"/>
    <n v="0"/>
    <n v="141"/>
    <e v="#VALUE!"/>
    <s v="YES"/>
    <m/>
    <e v="#VALUE!"/>
    <e v="#VALUE!"/>
    <n v="4646"/>
    <x v="0"/>
    <s v="NA"/>
  </r>
  <r>
    <x v="4637"/>
    <s v="50K DINAR FRONT"/>
    <n v="40038785"/>
    <s v="ORLOF 4"/>
    <s v="SAIFULLAH"/>
    <x v="0"/>
    <n v="227"/>
    <n v="5998"/>
    <n v="5998"/>
    <n v="2"/>
    <m/>
    <e v="#VALUE!"/>
    <n v="0"/>
    <n v="263"/>
    <e v="#VALUE!"/>
    <s v="YES"/>
    <m/>
    <e v="#VALUE!"/>
    <e v="#VALUE!"/>
    <n v="4647"/>
    <x v="0"/>
    <s v="NA"/>
  </r>
  <r>
    <x v="4638"/>
    <s v="50K DINAR FRONT"/>
    <n v="40038785"/>
    <s v="ORLOF 4"/>
    <s v="SAIFULLAH"/>
    <x v="0"/>
    <n v="228"/>
    <n v="6000"/>
    <n v="6000"/>
    <n v="0"/>
    <n v="0"/>
    <e v="#VALUE!"/>
    <n v="0"/>
    <n v="120"/>
    <e v="#VALUE!"/>
    <s v="YES"/>
    <m/>
    <e v="#VALUE!"/>
    <e v="#VALUE!"/>
    <n v="4648"/>
    <x v="0"/>
    <s v="NA"/>
  </r>
  <r>
    <x v="4639"/>
    <s v="50K DINAR FRONT"/>
    <n v="40038785"/>
    <s v="ORLOF 4"/>
    <s v="Firdaus"/>
    <x v="1"/>
    <n v="271"/>
    <n v="5992"/>
    <n v="5992"/>
    <n v="8"/>
    <n v="0"/>
    <e v="#VALUE!"/>
    <n v="0"/>
    <n v="260"/>
    <e v="#VALUE!"/>
    <s v="YES"/>
    <m/>
    <e v="#VALUE!"/>
    <e v="#VALUE!"/>
    <n v="4649"/>
    <x v="0"/>
    <s v="NA"/>
  </r>
  <r>
    <x v="4640"/>
    <s v="50K DINAR FRONT"/>
    <n v="40038785"/>
    <s v="ORLOF 4"/>
    <s v="Firdaus"/>
    <x v="1"/>
    <n v="272"/>
    <n v="5999"/>
    <n v="5999"/>
    <n v="1"/>
    <n v="0"/>
    <e v="#VALUE!"/>
    <n v="0"/>
    <n v="290"/>
    <e v="#VALUE!"/>
    <s v="YES"/>
    <m/>
    <e v="#VALUE!"/>
    <e v="#VALUE!"/>
    <n v="4650"/>
    <x v="0"/>
    <s v="NA"/>
  </r>
  <r>
    <x v="4641"/>
    <s v="50K DINAR FRONT"/>
    <n v="40038785"/>
    <s v="ORLOF 4"/>
    <s v="Firdaus"/>
    <x v="1"/>
    <n v="273"/>
    <n v="5989"/>
    <n v="5989"/>
    <n v="11"/>
    <n v="4"/>
    <e v="#VALUE!"/>
    <n v="0"/>
    <n v="310"/>
    <e v="#VALUE!"/>
    <s v="YES"/>
    <m/>
    <e v="#VALUE!"/>
    <e v="#VALUE!"/>
    <n v="4651"/>
    <x v="0"/>
    <s v="NA"/>
  </r>
  <r>
    <x v="4642"/>
    <s v="50K DINAR FRONT"/>
    <n v="40038785"/>
    <s v="ORLOF 4"/>
    <s v="Firdaus"/>
    <x v="1"/>
    <n v="274"/>
    <n v="5994"/>
    <n v="5994"/>
    <n v="6"/>
    <n v="0"/>
    <e v="#VALUE!"/>
    <n v="0"/>
    <n v="160"/>
    <e v="#VALUE!"/>
    <s v="YES"/>
    <m/>
    <e v="#VALUE!"/>
    <e v="#VALUE!"/>
    <n v="4652"/>
    <x v="0"/>
    <s v="NA"/>
  </r>
  <r>
    <x v="4643"/>
    <s v="50K DINAR FRONT"/>
    <n v="40038785"/>
    <s v="ORLOF 4"/>
    <s v="Firdaus"/>
    <x v="1"/>
    <n v="275"/>
    <n v="5997"/>
    <n v="5997"/>
    <n v="3"/>
    <n v="0"/>
    <e v="#VALUE!"/>
    <n v="0"/>
    <n v="340"/>
    <e v="#VALUE!"/>
    <s v="YES"/>
    <m/>
    <e v="#VALUE!"/>
    <e v="#VALUE!"/>
    <n v="4653"/>
    <x v="0"/>
    <s v="NA"/>
  </r>
  <r>
    <x v="4644"/>
    <s v="50K DINAR FRONT"/>
    <n v="40038785"/>
    <s v="ORLOF 4"/>
    <s v="Firdaus"/>
    <x v="1"/>
    <n v="276"/>
    <n v="6000"/>
    <n v="6000"/>
    <n v="0"/>
    <n v="0"/>
    <e v="#VALUE!"/>
    <n v="0"/>
    <n v="140"/>
    <e v="#VALUE!"/>
    <s v="YES"/>
    <m/>
    <e v="#VALUE!"/>
    <e v="#VALUE!"/>
    <n v="4654"/>
    <x v="0"/>
    <s v="NA"/>
  </r>
  <r>
    <x v="4645"/>
    <s v="50K DINAR FRONT"/>
    <n v="40038785"/>
    <s v="ORLOF 4"/>
    <s v="Firdaus"/>
    <x v="1"/>
    <n v="277"/>
    <n v="5997"/>
    <n v="5997"/>
    <n v="3"/>
    <n v="2"/>
    <e v="#VALUE!"/>
    <n v="0"/>
    <n v="120"/>
    <e v="#VALUE!"/>
    <s v="YES"/>
    <m/>
    <e v="#VALUE!"/>
    <e v="#VALUE!"/>
    <n v="4655"/>
    <x v="0"/>
    <s v="NA"/>
  </r>
  <r>
    <x v="4646"/>
    <s v="50K DINAR FRONT"/>
    <n v="40038785"/>
    <s v="ORLOF 4"/>
    <s v="Firdaus"/>
    <x v="1"/>
    <n v="278"/>
    <n v="6000"/>
    <n v="6000"/>
    <n v="0"/>
    <n v="0"/>
    <e v="#VALUE!"/>
    <n v="0"/>
    <n v="112"/>
    <e v="#VALUE!"/>
    <s v="YES"/>
    <m/>
    <e v="#VALUE!"/>
    <e v="#VALUE!"/>
    <n v="4656"/>
    <x v="0"/>
    <s v="NA"/>
  </r>
  <r>
    <x v="4647"/>
    <s v="50K DINAR FRONT"/>
    <n v="40038785"/>
    <s v="ORLOF 4"/>
    <s v="Firdaus"/>
    <x v="1"/>
    <n v="279"/>
    <n v="5998"/>
    <n v="5998"/>
    <n v="2"/>
    <n v="0"/>
    <e v="#VALUE!"/>
    <n v="0"/>
    <n v="98"/>
    <e v="#VALUE!"/>
    <s v="YES"/>
    <m/>
    <e v="#VALUE!"/>
    <e v="#VALUE!"/>
    <n v="4657"/>
    <x v="0"/>
    <s v="NA"/>
  </r>
  <r>
    <x v="4648"/>
    <s v="50K DINAR FRONT"/>
    <n v="40038785"/>
    <s v="ORLOF 4"/>
    <s v="Firdaus"/>
    <x v="1"/>
    <n v="280"/>
    <n v="5999"/>
    <n v="5999"/>
    <n v="1"/>
    <n v="0"/>
    <e v="#VALUE!"/>
    <n v="0"/>
    <n v="145"/>
    <e v="#VALUE!"/>
    <s v="YES"/>
    <m/>
    <e v="#VALUE!"/>
    <e v="#VALUE!"/>
    <n v="4658"/>
    <x v="0"/>
    <s v="NA"/>
  </r>
  <r>
    <x v="4649"/>
    <s v="50K DINAR FRONT"/>
    <n v="40038785"/>
    <s v="ORLOF 4"/>
    <s v="Firdaus"/>
    <x v="1"/>
    <n v="281"/>
    <n v="6000"/>
    <n v="6000"/>
    <n v="0"/>
    <n v="0"/>
    <e v="#VALUE!"/>
    <n v="0"/>
    <n v="135"/>
    <e v="#VALUE!"/>
    <s v="YES"/>
    <m/>
    <e v="#VALUE!"/>
    <e v="#VALUE!"/>
    <n v="4659"/>
    <x v="0"/>
    <s v="NA"/>
  </r>
  <r>
    <x v="4650"/>
    <s v="50K DINAR FRONT"/>
    <n v="40038785"/>
    <s v="ORLOF 4"/>
    <s v="Firdaus"/>
    <x v="1"/>
    <n v="282"/>
    <n v="6000"/>
    <n v="6000"/>
    <n v="0"/>
    <n v="0"/>
    <e v="#VALUE!"/>
    <n v="0"/>
    <n v="240"/>
    <e v="#VALUE!"/>
    <s v="YES"/>
    <m/>
    <e v="#VALUE!"/>
    <e v="#VALUE!"/>
    <n v="4660"/>
    <x v="0"/>
    <s v="NA"/>
  </r>
  <r>
    <x v="4651"/>
    <s v="50K DINAR FRONT"/>
    <n v="40038785"/>
    <s v="ORLOF 4"/>
    <s v="SAIFULLAH"/>
    <x v="0"/>
    <n v="283"/>
    <n v="6000"/>
    <n v="6000"/>
    <n v="0"/>
    <m/>
    <e v="#VALUE!"/>
    <n v="0"/>
    <n v="129"/>
    <e v="#VALUE!"/>
    <s v="YES"/>
    <m/>
    <e v="#VALUE!"/>
    <e v="#VALUE!"/>
    <n v="4661"/>
    <x v="0"/>
    <s v="NA"/>
  </r>
  <r>
    <x v="4652"/>
    <s v="50K DINAR FRONT"/>
    <n v="40038785"/>
    <s v="ORLOF 4"/>
    <s v="SAIFULLAH"/>
    <x v="0"/>
    <n v="284"/>
    <n v="6000"/>
    <n v="6000"/>
    <n v="0"/>
    <m/>
    <e v="#VALUE!"/>
    <n v="0"/>
    <n v="161"/>
    <e v="#VALUE!"/>
    <s v="YES"/>
    <m/>
    <e v="#VALUE!"/>
    <e v="#VALUE!"/>
    <n v="4662"/>
    <x v="0"/>
    <s v="NA"/>
  </r>
  <r>
    <x v="4653"/>
    <s v="50K DINAR FRONT"/>
    <n v="40038785"/>
    <s v="ORLOF 4"/>
    <s v="SAIFULLAH"/>
    <x v="0"/>
    <n v="285"/>
    <n v="6000"/>
    <n v="6000"/>
    <n v="0"/>
    <m/>
    <e v="#VALUE!"/>
    <n v="0"/>
    <n v="250"/>
    <e v="#VALUE!"/>
    <s v="YES"/>
    <m/>
    <e v="#VALUE!"/>
    <e v="#VALUE!"/>
    <n v="4663"/>
    <x v="0"/>
    <s v="NA"/>
  </r>
  <r>
    <x v="4654"/>
    <s v="50K DINAR FRONT"/>
    <n v="40038785"/>
    <s v="ORLOF 4"/>
    <s v="SAIFULLAH"/>
    <x v="0"/>
    <n v="286"/>
    <n v="5996"/>
    <n v="5996"/>
    <n v="4"/>
    <m/>
    <e v="#VALUE!"/>
    <n v="0"/>
    <n v="142"/>
    <e v="#VALUE!"/>
    <s v="YES"/>
    <m/>
    <e v="#VALUE!"/>
    <e v="#VALUE!"/>
    <n v="4664"/>
    <x v="0"/>
    <s v="NA"/>
  </r>
  <r>
    <x v="4655"/>
    <s v="50K DINAR FRONT"/>
    <n v="40038785"/>
    <s v="ORLOF 4"/>
    <s v="SAIFULLAH"/>
    <x v="0"/>
    <n v="287"/>
    <n v="5999"/>
    <n v="5999"/>
    <n v="1"/>
    <m/>
    <e v="#VALUE!"/>
    <n v="0"/>
    <n v="149"/>
    <e v="#VALUE!"/>
    <s v="YES"/>
    <m/>
    <e v="#VALUE!"/>
    <e v="#VALUE!"/>
    <n v="4665"/>
    <x v="0"/>
    <s v="NA"/>
  </r>
  <r>
    <x v="4656"/>
    <s v="50K DINAR FRONT"/>
    <n v="40038785"/>
    <s v="ORLOF 4"/>
    <s v="SAIFULLAH"/>
    <x v="0"/>
    <n v="288"/>
    <n v="5997"/>
    <n v="5997"/>
    <n v="3"/>
    <m/>
    <e v="#VALUE!"/>
    <n v="0"/>
    <n v="244"/>
    <e v="#VALUE!"/>
    <s v="YES"/>
    <m/>
    <e v="#VALUE!"/>
    <e v="#VALUE!"/>
    <n v="4666"/>
    <x v="0"/>
    <s v="NA"/>
  </r>
  <r>
    <x v="4657"/>
    <s v="50K DINAR FRONT"/>
    <n v="40038785"/>
    <s v="ORLOF 4"/>
    <s v="SAIFULLAH"/>
    <x v="0"/>
    <n v="289"/>
    <n v="6000"/>
    <n v="6000"/>
    <n v="0"/>
    <m/>
    <e v="#VALUE!"/>
    <n v="0"/>
    <n v="156"/>
    <e v="#VALUE!"/>
    <s v="YES"/>
    <m/>
    <e v="#VALUE!"/>
    <e v="#VALUE!"/>
    <n v="4667"/>
    <x v="0"/>
    <s v="NA"/>
  </r>
  <r>
    <x v="4658"/>
    <s v="50K DINAR FRONT"/>
    <n v="40038785"/>
    <s v="ORLOF 4"/>
    <s v="SAIFULLAH"/>
    <x v="0"/>
    <n v="290"/>
    <n v="6000"/>
    <n v="6000"/>
    <n v="0"/>
    <m/>
    <e v="#VALUE!"/>
    <n v="0"/>
    <n v="388"/>
    <e v="#VALUE!"/>
    <s v="YES"/>
    <m/>
    <e v="#VALUE!"/>
    <e v="#VALUE!"/>
    <n v="4668"/>
    <x v="0"/>
    <s v="NA"/>
  </r>
  <r>
    <x v="4659"/>
    <s v="50K DINAR FRONT"/>
    <n v="40038785"/>
    <s v="ORLOF 4"/>
    <s v="SAIFULLAH"/>
    <x v="0"/>
    <n v="291"/>
    <n v="6000"/>
    <n v="6000"/>
    <n v="0"/>
    <m/>
    <e v="#VALUE!"/>
    <n v="0"/>
    <n v="185"/>
    <e v="#VALUE!"/>
    <s v="YES"/>
    <m/>
    <e v="#VALUE!"/>
    <e v="#VALUE!"/>
    <n v="4669"/>
    <x v="0"/>
    <s v="NA"/>
  </r>
  <r>
    <x v="4660"/>
    <s v="50K DINAR FRONT"/>
    <n v="40038785"/>
    <s v="ORLOF 4"/>
    <s v="SAIFULLAH"/>
    <x v="0"/>
    <n v="292"/>
    <n v="5998"/>
    <n v="5998"/>
    <n v="2"/>
    <m/>
    <e v="#VALUE!"/>
    <n v="0"/>
    <n v="140"/>
    <e v="#VALUE!"/>
    <s v="YES"/>
    <m/>
    <e v="#VALUE!"/>
    <e v="#VALUE!"/>
    <n v="4670"/>
    <x v="0"/>
    <s v="NA"/>
  </r>
  <r>
    <x v="4661"/>
    <s v="50K DINAR FRONT"/>
    <n v="40038785"/>
    <s v="ORLOF 4"/>
    <s v="SAIFULLAH"/>
    <x v="0"/>
    <n v="293"/>
    <n v="6000"/>
    <n v="6000"/>
    <n v="0"/>
    <m/>
    <e v="#VALUE!"/>
    <n v="0"/>
    <n v="136"/>
    <e v="#VALUE!"/>
    <s v="YES"/>
    <m/>
    <e v="#VALUE!"/>
    <e v="#VALUE!"/>
    <n v="4671"/>
    <x v="0"/>
    <s v="NA"/>
  </r>
  <r>
    <x v="4662"/>
    <s v="50K DINAR FRONT"/>
    <n v="40038785"/>
    <s v="ORLOF 4"/>
    <s v="SAIFULLAH"/>
    <x v="0"/>
    <n v="294"/>
    <n v="5993"/>
    <n v="5993"/>
    <n v="7"/>
    <n v="0"/>
    <e v="#VALUE!"/>
    <n v="0"/>
    <n v="150"/>
    <e v="#VALUE!"/>
    <s v="YES"/>
    <m/>
    <e v="#VALUE!"/>
    <e v="#VALUE!"/>
    <n v="4672"/>
    <x v="0"/>
    <s v="NA"/>
  </r>
  <r>
    <x v="4663"/>
    <s v="50K DINAR FRONT"/>
    <n v="40038785"/>
    <s v="ORLOF 4"/>
    <s v="Firdaus"/>
    <x v="1"/>
    <n v="295"/>
    <n v="6000"/>
    <n v="6000"/>
    <n v="0"/>
    <n v="0"/>
    <e v="#VALUE!"/>
    <n v="0"/>
    <n v="170"/>
    <e v="#VALUE!"/>
    <s v="YES"/>
    <m/>
    <e v="#VALUE!"/>
    <e v="#VALUE!"/>
    <n v="4673"/>
    <x v="0"/>
    <s v="NA"/>
  </r>
  <r>
    <x v="4664"/>
    <s v="50K DINAR FRONT"/>
    <n v="40038785"/>
    <s v="ORLOF 4"/>
    <s v="Firdaus"/>
    <x v="1"/>
    <n v="296"/>
    <n v="5996"/>
    <n v="5996"/>
    <n v="4"/>
    <n v="3"/>
    <e v="#VALUE!"/>
    <n v="0"/>
    <n v="117"/>
    <e v="#VALUE!"/>
    <s v="YES"/>
    <m/>
    <e v="#VALUE!"/>
    <e v="#VALUE!"/>
    <n v="4674"/>
    <x v="0"/>
    <s v="NA"/>
  </r>
  <r>
    <x v="4665"/>
    <s v="50K DINAR FRONT"/>
    <n v="40038785"/>
    <s v="ORLOF 4"/>
    <s v="Firdaus"/>
    <x v="1"/>
    <n v="297"/>
    <n v="6000"/>
    <n v="6000"/>
    <n v="0"/>
    <n v="0"/>
    <e v="#VALUE!"/>
    <n v="0"/>
    <n v="196"/>
    <e v="#VALUE!"/>
    <s v="YES"/>
    <m/>
    <e v="#VALUE!"/>
    <e v="#VALUE!"/>
    <n v="4675"/>
    <x v="0"/>
    <s v="NA"/>
  </r>
  <r>
    <x v="4666"/>
    <s v="50K DINAR FRONT"/>
    <n v="40038785"/>
    <s v="ORLOF 4"/>
    <s v="Firdaus"/>
    <x v="1"/>
    <n v="298"/>
    <n v="6000"/>
    <n v="6000"/>
    <n v="0"/>
    <n v="0"/>
    <e v="#VALUE!"/>
    <n v="0"/>
    <n v="200"/>
    <e v="#VALUE!"/>
    <s v="YES"/>
    <m/>
    <e v="#VALUE!"/>
    <e v="#VALUE!"/>
    <n v="4676"/>
    <x v="0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14D911-4426-4FC4-8668-CE5AE4B500B8}" name="PivotTable6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F124" firstHeaderRow="0" firstDataRow="1" firstDataCol="3" rowPageCount="1" colPageCount="1"/>
  <pivotFields count="24">
    <pivotField axis="axisRow" compact="0" numFmtId="1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293">
        <item m="1" x="271"/>
        <item m="1" x="235"/>
        <item m="1" x="206"/>
        <item m="1" x="172"/>
        <item m="1" x="269"/>
        <item m="1" x="233"/>
        <item m="1" x="204"/>
        <item m="1" x="170"/>
        <item m="1" x="267"/>
        <item m="1" x="232"/>
        <item m="1" x="201"/>
        <item m="1" x="168"/>
        <item m="1" x="265"/>
        <item m="1" x="198"/>
        <item m="1" x="228"/>
        <item m="1" x="194"/>
        <item m="1" x="161"/>
        <item m="1" x="260"/>
        <item m="1" x="225"/>
        <item m="1" x="257"/>
        <item m="1" x="224"/>
        <item m="1" x="190"/>
        <item m="1" x="291"/>
        <item m="1" x="255"/>
        <item m="1" x="221"/>
        <item m="1" x="188"/>
        <item m="1" x="286"/>
        <item m="1" x="185"/>
        <item m="1" x="283"/>
        <item m="1" x="249"/>
        <item m="1" x="214"/>
        <item m="1" x="182"/>
        <item m="1" x="281"/>
        <item m="1" x="244"/>
        <item m="1" x="240"/>
        <item x="8"/>
        <item x="9"/>
        <item x="10"/>
        <item x="11"/>
        <item x="12"/>
        <item x="14"/>
        <item x="15"/>
        <item x="16"/>
        <item x="17"/>
        <item x="18"/>
        <item x="21"/>
        <item x="22"/>
        <item x="23"/>
        <item x="24"/>
        <item x="25"/>
        <item x="26"/>
        <item x="27"/>
        <item x="28"/>
        <item x="29"/>
        <item x="32"/>
        <item x="33"/>
        <item x="34"/>
        <item x="35"/>
        <item x="38"/>
        <item x="39"/>
        <item x="40"/>
        <item x="41"/>
        <item x="42"/>
        <item x="43"/>
        <item x="44"/>
        <item x="45"/>
        <item x="46"/>
        <item x="47"/>
        <item x="51"/>
        <item x="52"/>
        <item x="53"/>
        <item x="54"/>
        <item x="55"/>
        <item m="1" x="223"/>
        <item m="1" x="288"/>
        <item m="1" x="253"/>
        <item m="1" x="219"/>
        <item x="56"/>
        <item x="64"/>
        <item x="66"/>
        <item m="1" x="248"/>
        <item x="70"/>
        <item x="71"/>
        <item m="1" x="279"/>
        <item m="1" x="243"/>
        <item x="73"/>
        <item x="74"/>
        <item x="75"/>
        <item x="76"/>
        <item x="77"/>
        <item x="78"/>
        <item x="80"/>
        <item x="81"/>
        <item m="1" x="237"/>
        <item m="1" x="208"/>
        <item m="1" x="174"/>
        <item m="1" x="272"/>
        <item m="1" x="173"/>
        <item m="1" x="270"/>
        <item m="1" x="234"/>
        <item m="1" x="205"/>
        <item m="1" x="275"/>
        <item m="1" x="238"/>
        <item m="1" x="209"/>
        <item m="1" x="175"/>
        <item m="1" x="273"/>
        <item m="1" x="236"/>
        <item m="1" x="207"/>
        <item m="1" x="171"/>
        <item m="1" x="268"/>
        <item x="86"/>
        <item x="88"/>
        <item x="89"/>
        <item m="1" x="166"/>
        <item m="1" x="263"/>
        <item m="1" x="229"/>
        <item m="1" x="195"/>
        <item m="1" x="162"/>
        <item m="1" x="261"/>
        <item m="1" x="226"/>
        <item m="1" x="192"/>
        <item m="1" x="258"/>
        <item m="1" x="191"/>
        <item m="1" x="289"/>
        <item m="1" x="251"/>
        <item m="1" x="216"/>
        <item m="1" x="183"/>
        <item m="1" x="282"/>
        <item m="1" x="247"/>
        <item m="1" x="213"/>
        <item m="1" x="180"/>
        <item m="1" x="278"/>
        <item m="1" x="242"/>
        <item x="90"/>
        <item x="91"/>
        <item x="92"/>
        <item x="93"/>
        <item x="94"/>
        <item x="95"/>
        <item x="96"/>
        <item x="97"/>
        <item x="98"/>
        <item x="99"/>
        <item m="1" x="245"/>
        <item x="100"/>
        <item x="101"/>
        <item x="102"/>
        <item m="1" x="211"/>
        <item m="1" x="177"/>
        <item m="1" x="274"/>
        <item m="1" x="203"/>
        <item m="1" x="169"/>
        <item m="1" x="266"/>
        <item m="1" x="231"/>
        <item m="1" x="200"/>
        <item m="1" x="167"/>
        <item m="1" x="264"/>
        <item m="1" x="230"/>
        <item m="1" x="197"/>
        <item m="1" x="164"/>
        <item m="1" x="227"/>
        <item m="1" x="193"/>
        <item m="1" x="160"/>
        <item m="1" x="290"/>
        <item m="1" x="254"/>
        <item m="1" x="220"/>
        <item m="1" x="187"/>
        <item m="1" x="285"/>
        <item m="1" x="252"/>
        <item m="1" x="217"/>
        <item m="1" x="184"/>
        <item x="104"/>
        <item x="105"/>
        <item x="106"/>
        <item m="1" x="181"/>
        <item m="1" x="280"/>
        <item x="107"/>
        <item x="108"/>
        <item x="109"/>
        <item x="110"/>
        <item x="111"/>
        <item x="112"/>
        <item m="1" x="179"/>
        <item x="113"/>
        <item x="114"/>
        <item x="115"/>
        <item x="116"/>
        <item x="117"/>
        <item m="1" x="277"/>
        <item m="1" x="241"/>
        <item x="118"/>
        <item x="119"/>
        <item x="120"/>
        <item x="121"/>
        <item x="122"/>
        <item m="1" x="178"/>
        <item m="1" x="276"/>
        <item m="1" x="239"/>
        <item m="1" x="210"/>
        <item m="1" x="176"/>
        <item x="123"/>
        <item x="126"/>
        <item x="127"/>
        <item x="128"/>
        <item x="129"/>
        <item x="130"/>
        <item x="131"/>
        <item m="1" x="202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m="1" x="199"/>
        <item m="1" x="165"/>
        <item x="151"/>
        <item x="152"/>
        <item m="1" x="196"/>
        <item m="1" x="163"/>
        <item m="1" x="262"/>
        <item m="1" x="259"/>
        <item x="153"/>
        <item x="154"/>
        <item x="157"/>
        <item x="158"/>
        <item x="159"/>
        <item m="1" x="292"/>
        <item m="1" x="256"/>
        <item m="1" x="222"/>
        <item m="1" x="189"/>
        <item m="1" x="287"/>
        <item m="1" x="218"/>
        <item m="1" x="186"/>
        <item m="1" x="284"/>
        <item m="1" x="250"/>
        <item m="1" x="215"/>
        <item m="1" x="246"/>
        <item m="1" x="212"/>
        <item x="0"/>
        <item x="1"/>
        <item x="2"/>
        <item x="3"/>
        <item x="4"/>
        <item x="5"/>
        <item x="6"/>
        <item x="7"/>
        <item x="13"/>
        <item x="19"/>
        <item x="20"/>
        <item x="30"/>
        <item x="31"/>
        <item x="36"/>
        <item x="37"/>
        <item x="48"/>
        <item x="49"/>
        <item x="50"/>
        <item x="57"/>
        <item x="58"/>
        <item x="59"/>
        <item x="60"/>
        <item x="61"/>
        <item x="62"/>
        <item x="63"/>
        <item x="65"/>
        <item x="67"/>
        <item x="68"/>
        <item x="69"/>
        <item x="72"/>
        <item x="79"/>
        <item x="82"/>
        <item x="83"/>
        <item x="84"/>
        <item x="85"/>
        <item x="87"/>
        <item x="103"/>
        <item x="124"/>
        <item x="125"/>
        <item x="155"/>
        <item x="1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1"/>
        <item sd="0" x="2"/>
        <item sd="0" x="3"/>
        <item sd="0" x="4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4">
        <item x="1"/>
        <item sd="0" x="2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20"/>
    <field x="5"/>
  </rowFields>
  <rowItems count="121">
    <i>
      <x v="2"/>
      <x v="171"/>
      <x/>
    </i>
    <i r="2">
      <x v="1"/>
    </i>
    <i r="1">
      <x v="172"/>
      <x/>
    </i>
    <i r="2">
      <x v="1"/>
    </i>
    <i r="1">
      <x v="173"/>
      <x/>
    </i>
    <i r="2">
      <x v="1"/>
    </i>
    <i r="1">
      <x v="176"/>
      <x/>
    </i>
    <i r="2">
      <x v="1"/>
    </i>
    <i r="1">
      <x v="177"/>
      <x/>
    </i>
    <i r="2">
      <x v="1"/>
    </i>
    <i r="1">
      <x v="178"/>
      <x/>
    </i>
    <i r="2">
      <x v="1"/>
    </i>
    <i r="1">
      <x v="179"/>
      <x/>
    </i>
    <i r="2">
      <x v="1"/>
    </i>
    <i r="1">
      <x v="180"/>
      <x/>
    </i>
    <i r="2">
      <x v="1"/>
    </i>
    <i r="1">
      <x v="181"/>
      <x/>
    </i>
    <i r="2">
      <x v="1"/>
    </i>
    <i r="1">
      <x v="183"/>
      <x/>
    </i>
    <i r="2">
      <x v="1"/>
    </i>
    <i r="1">
      <x v="184"/>
      <x/>
    </i>
    <i r="2">
      <x v="1"/>
    </i>
    <i r="1">
      <x v="239"/>
      <x v="1"/>
    </i>
    <i r="1">
      <x v="252"/>
      <x/>
    </i>
    <i r="2">
      <x v="1"/>
    </i>
    <i r="1">
      <x v="288"/>
      <x/>
    </i>
    <i>
      <x v="3"/>
      <x v="184"/>
      <x/>
    </i>
    <i r="1">
      <x v="185"/>
      <x/>
    </i>
    <i r="1">
      <x v="186"/>
      <x/>
    </i>
    <i r="2">
      <x v="1"/>
    </i>
    <i r="1">
      <x v="187"/>
      <x/>
    </i>
    <i r="2">
      <x v="1"/>
    </i>
    <i r="1">
      <x v="190"/>
      <x/>
    </i>
    <i r="2">
      <x v="1"/>
    </i>
    <i r="1">
      <x v="191"/>
      <x/>
    </i>
    <i r="2">
      <x v="1"/>
    </i>
    <i r="1">
      <x v="192"/>
      <x/>
    </i>
    <i r="2">
      <x v="1"/>
    </i>
    <i r="1">
      <x v="193"/>
      <x/>
    </i>
    <i r="2">
      <x v="1"/>
    </i>
    <i r="1">
      <x v="194"/>
      <x/>
    </i>
    <i r="2">
      <x v="1"/>
    </i>
    <i r="1">
      <x v="200"/>
      <x/>
    </i>
    <i r="2">
      <x v="1"/>
    </i>
    <i r="1">
      <x v="201"/>
      <x/>
    </i>
    <i r="2">
      <x v="1"/>
    </i>
    <i r="1">
      <x v="202"/>
      <x/>
    </i>
    <i r="2">
      <x v="1"/>
    </i>
    <i r="1">
      <x v="203"/>
      <x/>
    </i>
    <i r="2">
      <x v="1"/>
    </i>
    <i r="1">
      <x v="204"/>
      <x/>
    </i>
    <i r="1">
      <x v="205"/>
      <x/>
    </i>
    <i r="2">
      <x v="1"/>
    </i>
    <i r="1">
      <x v="206"/>
      <x/>
    </i>
    <i r="1">
      <x v="208"/>
      <x/>
    </i>
    <i r="2">
      <x v="1"/>
    </i>
    <i r="1">
      <x v="209"/>
      <x/>
    </i>
    <i r="2">
      <x v="1"/>
    </i>
    <i r="1">
      <x v="210"/>
      <x/>
    </i>
    <i r="2">
      <x v="1"/>
    </i>
    <i r="1">
      <x v="211"/>
      <x/>
    </i>
    <i r="2">
      <x v="1"/>
    </i>
    <i r="1">
      <x v="212"/>
      <x/>
    </i>
    <i r="2">
      <x v="1"/>
    </i>
    <i r="1">
      <x v="213"/>
      <x v="1"/>
    </i>
    <i r="1">
      <x v="252"/>
      <x/>
    </i>
    <i r="2">
      <x v="1"/>
    </i>
    <i r="1">
      <x v="289"/>
      <x/>
    </i>
    <i r="2">
      <x v="1"/>
    </i>
    <i r="1">
      <x v="290"/>
      <x/>
    </i>
    <i r="2">
      <x v="1"/>
    </i>
    <i>
      <x v="4"/>
      <x v="212"/>
      <x/>
    </i>
    <i r="1">
      <x v="213"/>
      <x/>
    </i>
    <i r="1">
      <x v="214"/>
      <x/>
    </i>
    <i r="2">
      <x v="1"/>
    </i>
    <i r="1">
      <x v="215"/>
      <x/>
    </i>
    <i r="2">
      <x v="1"/>
    </i>
    <i r="1">
      <x v="216"/>
      <x/>
    </i>
    <i r="2">
      <x v="1"/>
    </i>
    <i r="1">
      <x v="217"/>
      <x/>
    </i>
    <i r="2">
      <x v="1"/>
    </i>
    <i r="1">
      <x v="218"/>
      <x/>
    </i>
    <i r="2">
      <x v="1"/>
    </i>
    <i r="1">
      <x v="219"/>
      <x/>
    </i>
    <i r="2">
      <x v="1"/>
    </i>
    <i r="1">
      <x v="220"/>
      <x/>
    </i>
    <i r="2">
      <x v="1"/>
    </i>
    <i r="1">
      <x v="221"/>
      <x/>
    </i>
    <i r="1">
      <x v="222"/>
      <x/>
    </i>
    <i r="2">
      <x v="1"/>
    </i>
    <i r="1">
      <x v="223"/>
      <x/>
    </i>
    <i r="2">
      <x v="1"/>
    </i>
    <i r="1">
      <x v="224"/>
      <x/>
    </i>
    <i r="2">
      <x v="1"/>
    </i>
    <i r="1">
      <x v="225"/>
      <x/>
    </i>
    <i r="2">
      <x v="1"/>
    </i>
    <i r="1">
      <x v="226"/>
      <x/>
    </i>
    <i r="2">
      <x v="1"/>
    </i>
    <i r="1">
      <x v="229"/>
      <x/>
    </i>
    <i r="2">
      <x v="1"/>
    </i>
    <i r="1">
      <x v="230"/>
      <x/>
    </i>
    <i r="2">
      <x v="1"/>
    </i>
    <i r="1">
      <x v="235"/>
      <x/>
    </i>
    <i r="2">
      <x v="1"/>
    </i>
    <i r="1">
      <x v="236"/>
      <x/>
    </i>
    <i r="2">
      <x v="1"/>
    </i>
    <i r="1">
      <x v="252"/>
      <x/>
    </i>
    <i r="2">
      <x v="1"/>
    </i>
    <i r="1">
      <x v="291"/>
      <x/>
    </i>
    <i r="2">
      <x v="1"/>
    </i>
    <i>
      <x v="5"/>
      <x v="237"/>
      <x/>
    </i>
    <i r="2">
      <x v="1"/>
    </i>
    <i r="1">
      <x v="238"/>
      <x/>
    </i>
    <i r="2">
      <x v="1"/>
    </i>
    <i r="1">
      <x v="239"/>
      <x/>
    </i>
    <i r="2">
      <x v="1"/>
    </i>
    <i r="1">
      <x v="252"/>
      <x/>
    </i>
    <i r="2">
      <x v="1"/>
    </i>
    <i r="1">
      <x v="291"/>
      <x/>
    </i>
    <i r="1">
      <x v="292"/>
      <x/>
    </i>
    <i r="2">
      <x v="1"/>
    </i>
  </rowItems>
  <colFields count="1">
    <field x="-2"/>
  </colFields>
  <colItems count="3">
    <i>
      <x/>
    </i>
    <i i="1">
      <x v="1"/>
    </i>
    <i i="2">
      <x v="2"/>
    </i>
  </colItems>
  <pageFields count="1">
    <pageField fld="23" item="1" hier="-1"/>
  </pageFields>
  <dataFields count="3">
    <dataField name="Sum of Waste TOTAL" fld="11" baseField="0" baseItem="0"/>
    <dataField name="Sum of Total" fld="14" baseField="0" baseItem="0"/>
    <dataField name="Sum of Notasave Error" fld="13" baseField="0" baseItem="0"/>
  </dataField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622A7-BE61-4426-BB63-690974F77A4B}" name="Table134" displayName="Table134" ref="A1:V2992" totalsRowShown="0" headerRowDxfId="22">
  <autoFilter ref="A1:V2992" xr:uid="{ED7622A7-BE61-4426-BB63-690974F77A4B}"/>
  <sortState xmlns:xlrd2="http://schemas.microsoft.com/office/spreadsheetml/2017/richdata2" ref="A2:V2992">
    <sortCondition descending="1" ref="A1:A2992"/>
  </sortState>
  <tableColumns count="22">
    <tableColumn id="1" xr3:uid="{D6F355E7-6117-46F9-BD6E-464B72952056}" name="Date" dataDxfId="21"/>
    <tableColumn id="2" xr3:uid="{76A81F89-8F37-4BAF-8E1B-1D3DC9DCA14D}" name="Deno" dataDxfId="20"/>
    <tableColumn id="3" xr3:uid="{C9DC531C-E4E1-4F6A-82FC-F2E48E0D199A}" name="Network No." dataDxfId="19"/>
    <tableColumn id="4" xr3:uid="{25087600-DEAA-448C-B97C-9156BA00117C}" name="Machine" dataDxfId="18"/>
    <tableColumn id="5" xr3:uid="{88A7D7AF-3090-44B4-BD2E-FA2557FC7103}" name="Printer " dataDxfId="17"/>
    <tableColumn id="6" xr3:uid="{3C563684-760B-480C-9BC5-CF16AE58A46D}" name="Shift" dataDxfId="16"/>
    <tableColumn id="7" xr3:uid="{13207A1D-D7F2-4517-924E-DCBEF25B37A7}" name="Batch No" dataDxfId="15"/>
    <tableColumn id="8" xr3:uid="{7AC781FA-3FBA-4C43-9340-DF1C0BFA41B8}" name="Inspection Total" dataDxfId="14" dataCellStyle="Comma"/>
    <tableColumn id="9" xr3:uid="{6FEF84B3-5D6D-4F82-BFE2-EBB6A57F753D}" name="Notasave Sheet Counter" dataDxfId="13" dataCellStyle="Comma"/>
    <tableColumn id="10" xr3:uid="{FBA10A6F-C1A6-48A6-A3F9-171616FB7918}" name="Waste (Before Impression)" dataDxfId="12" dataCellStyle="Comma"/>
    <tableColumn id="14" xr3:uid="{79A0DEBB-AA6C-490E-8D1C-EA4DC86D4D28}" name="Waste (After Impression)2" dataDxfId="11" dataCellStyle="Comma"/>
    <tableColumn id="15" xr3:uid="{AA47D9BA-77C9-4D4F-9406-D19A3E54CEDA}" name="Waste TOTAL" dataDxfId="10" dataCellStyle="Comma">
      <calculatedColumnFormula>SUM(Table134[[#This Row],[Waste (Before Impression)]:[Waste (After Impression)2]])</calculatedColumnFormula>
    </tableColumn>
    <tableColumn id="18" xr3:uid="{48506623-A1D3-4BE4-B035-8C8F5EFAF5DB}" name="Sheets Rerun" dataDxfId="9" dataCellStyle="Comma"/>
    <tableColumn id="11" xr3:uid="{43C81305-F7D4-4DA4-A77C-E26579ECA5B1}" name="Notasave Error" dataDxfId="8" dataCellStyle="Comma"/>
    <tableColumn id="12" xr3:uid="{214497D0-5D85-4AFB-9C17-144491FB35B3}" name="Total" dataDxfId="7" dataCellStyle="Comma">
      <calculatedColumnFormula>SUM(Table134[[#This Row],[Inspection Total]],Table134[[#This Row],[Waste (Before Impression)]])</calculatedColumnFormula>
    </tableColumn>
    <tableColumn id="13" xr3:uid="{60E8FA60-21BF-40BC-96A2-15555CB3B8A7}" name="Balanced" dataDxfId="6" dataCellStyle="Comma"/>
    <tableColumn id="16" xr3:uid="{9B5BD169-BB0E-40BD-9D90-ABA5618833AB}" name="DI Reason" dataDxfId="5"/>
    <tableColumn id="22" xr3:uid="{9EDC4B03-CE04-48CC-943F-9324E9D5B110}" name="DI DIFF" dataDxfId="4">
      <calculatedColumnFormula>IF(Table134[[#This Row],[Balanced]]="YES",0,Table134[[#This Row],[Total]]-6000)</calculatedColumnFormula>
    </tableColumn>
    <tableColumn id="20" xr3:uid="{16C9428F-23B6-46AA-90DB-3A02FB74F0FF}" name="ConcatSearch" dataDxfId="3">
      <calculatedColumnFormula>CONCATENATE(INT(Table134[[#This Row],[Date]]),Table134[[#This Row],[Batch No]],Table134[[#This Row],[Waste (Before Impression)]],Table134[[#This Row],[Notasave Error]],Table134[[#This Row],[Inspection Total]],Table134[[#This Row],[Balanced]])</calculatedColumnFormula>
    </tableColumn>
    <tableColumn id="17" xr3:uid="{E6BE372F-FDEC-4979-8F72-BE32B95FCC9D}" name="NO" dataDxfId="2">
      <calculatedColumnFormula>ROW()-3</calculatedColumnFormula>
    </tableColumn>
    <tableColumn id="21" xr3:uid="{930DA905-B839-4B9A-A99A-6E9C68912547}" name="DATE INT" dataDxfId="1">
      <calculatedColumnFormula>INT(Table134[[#This Row],[Date]])</calculatedColumnFormula>
    </tableColumn>
    <tableColumn id="19" xr3:uid="{873AE677-AE69-438D-8D11-39201D6B6DBF}" name="Notasave %" dataDxfId="0" dataCellStyle="Percent">
      <calculatedColumnFormula>IFERROR(IF(OR(Table134[[#This Row],[Notasave Error]]&lt;0,Table134[[#This Row],[Notasave Error]]&gt;6000),"-",Table134[[#This Row],[Notasave Error]]/Table134[[#This Row],[Inspection Total]]),"NA")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2-23T02:41:12.91" personId="{F4803809-2056-43DC-AEE7-5EEA11B41B39}" id="{CF860CEA-4FEA-4A61-9702-D3DC33D5F843}">
    <text>Total = Inspection Total + Waste (Before Impression)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workbookViewId="0">
      <selection activeCell="E7" sqref="E7"/>
    </sheetView>
  </sheetViews>
  <sheetFormatPr defaultRowHeight="14.5" x14ac:dyDescent="0.35"/>
  <cols>
    <col min="2" max="2" width="12.54296875" customWidth="1"/>
    <col min="3" max="3" width="12.81640625" customWidth="1"/>
    <col min="5" max="6" width="23.6328125" customWidth="1"/>
    <col min="7" max="7" width="10.54296875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 s="1">
        <v>44888.658441631946</v>
      </c>
      <c r="C2" s="1">
        <f>INT(B2)</f>
        <v>44888</v>
      </c>
      <c r="D2" s="1" t="str">
        <f>IF(F2=1, "A","C")</f>
        <v>A</v>
      </c>
      <c r="E2">
        <v>9</v>
      </c>
      <c r="F2">
        <v>1</v>
      </c>
      <c r="G2" s="1">
        <v>44888</v>
      </c>
    </row>
    <row r="3" spans="1:7" x14ac:dyDescent="0.35">
      <c r="A3">
        <v>2</v>
      </c>
      <c r="B3" s="1">
        <v>44935.677087418982</v>
      </c>
      <c r="C3" s="1">
        <f t="shared" ref="C3:C66" si="0">INT(B3)</f>
        <v>44935</v>
      </c>
      <c r="D3" s="1" t="str">
        <f t="shared" ref="D3:D66" si="1">IF(F3=1, "A","C")</f>
        <v>A</v>
      </c>
      <c r="E3">
        <v>36</v>
      </c>
      <c r="F3">
        <v>1</v>
      </c>
      <c r="G3" s="1">
        <v>44935</v>
      </c>
    </row>
    <row r="4" spans="1:7" x14ac:dyDescent="0.35">
      <c r="A4">
        <v>3</v>
      </c>
      <c r="B4" s="1">
        <v>44936.65720170139</v>
      </c>
      <c r="C4" s="1">
        <f t="shared" si="0"/>
        <v>44936</v>
      </c>
      <c r="D4" s="1" t="str">
        <f t="shared" si="1"/>
        <v>A</v>
      </c>
      <c r="E4">
        <v>42</v>
      </c>
      <c r="F4">
        <v>1</v>
      </c>
      <c r="G4" s="1">
        <v>44936</v>
      </c>
    </row>
    <row r="5" spans="1:7" x14ac:dyDescent="0.35">
      <c r="A5">
        <v>4</v>
      </c>
      <c r="B5" s="1">
        <v>44937.667096527781</v>
      </c>
      <c r="C5" s="1">
        <f t="shared" si="0"/>
        <v>44937</v>
      </c>
      <c r="D5" s="1" t="str">
        <f t="shared" si="1"/>
        <v>A</v>
      </c>
      <c r="E5">
        <v>46</v>
      </c>
      <c r="F5">
        <v>1</v>
      </c>
      <c r="G5" s="1">
        <v>44937</v>
      </c>
    </row>
    <row r="6" spans="1:7" x14ac:dyDescent="0.35">
      <c r="A6">
        <v>5</v>
      </c>
      <c r="B6" s="1">
        <v>44957.528971030093</v>
      </c>
      <c r="C6" s="1">
        <f t="shared" si="0"/>
        <v>44957</v>
      </c>
      <c r="D6" s="1" t="str">
        <f t="shared" si="1"/>
        <v>A</v>
      </c>
      <c r="E6">
        <v>89</v>
      </c>
      <c r="F6">
        <v>1</v>
      </c>
      <c r="G6" s="1">
        <v>44957</v>
      </c>
    </row>
    <row r="7" spans="1:7" x14ac:dyDescent="0.35">
      <c r="A7">
        <v>6</v>
      </c>
      <c r="B7" s="1">
        <v>44974.78126265046</v>
      </c>
      <c r="C7" s="1">
        <f t="shared" si="0"/>
        <v>44974</v>
      </c>
      <c r="D7" s="1" t="str">
        <f t="shared" si="1"/>
        <v>A</v>
      </c>
      <c r="E7">
        <v>44</v>
      </c>
      <c r="F7">
        <v>1</v>
      </c>
      <c r="G7" s="1">
        <v>44974</v>
      </c>
    </row>
    <row r="8" spans="1:7" x14ac:dyDescent="0.35">
      <c r="A8">
        <v>7</v>
      </c>
      <c r="B8" s="1">
        <v>44974.791679166665</v>
      </c>
      <c r="C8" s="1">
        <f t="shared" si="0"/>
        <v>44974</v>
      </c>
      <c r="D8" s="1" t="str">
        <f t="shared" si="1"/>
        <v>C</v>
      </c>
      <c r="E8">
        <v>0</v>
      </c>
      <c r="F8">
        <v>2</v>
      </c>
      <c r="G8" s="1">
        <v>44974</v>
      </c>
    </row>
    <row r="9" spans="1:7" x14ac:dyDescent="0.35">
      <c r="A9">
        <v>8</v>
      </c>
      <c r="B9" s="1">
        <v>44977.781251701388</v>
      </c>
      <c r="C9" s="1">
        <f t="shared" si="0"/>
        <v>44977</v>
      </c>
      <c r="D9" s="1" t="str">
        <f t="shared" si="1"/>
        <v>A</v>
      </c>
      <c r="E9">
        <v>112</v>
      </c>
      <c r="F9">
        <v>1</v>
      </c>
      <c r="G9" s="1">
        <v>44977</v>
      </c>
    </row>
    <row r="10" spans="1:7" x14ac:dyDescent="0.35">
      <c r="A10">
        <v>9</v>
      </c>
      <c r="B10" s="1">
        <v>44977.79166855324</v>
      </c>
      <c r="C10" s="1">
        <f t="shared" si="0"/>
        <v>44977</v>
      </c>
      <c r="D10" s="1" t="str">
        <f t="shared" si="1"/>
        <v>C</v>
      </c>
      <c r="E10">
        <v>0</v>
      </c>
      <c r="F10">
        <v>2</v>
      </c>
      <c r="G10" s="1">
        <v>44977</v>
      </c>
    </row>
    <row r="11" spans="1:7" x14ac:dyDescent="0.35">
      <c r="A11">
        <v>10</v>
      </c>
      <c r="B11" s="1">
        <v>44978.781250694446</v>
      </c>
      <c r="C11" s="1">
        <f t="shared" si="0"/>
        <v>44978</v>
      </c>
      <c r="D11" s="1" t="str">
        <f t="shared" si="1"/>
        <v>A</v>
      </c>
      <c r="E11">
        <v>267</v>
      </c>
      <c r="F11">
        <v>1</v>
      </c>
      <c r="G11" s="1">
        <v>44978</v>
      </c>
    </row>
    <row r="12" spans="1:7" x14ac:dyDescent="0.35">
      <c r="A12">
        <v>11</v>
      </c>
      <c r="B12" s="1">
        <v>44979.281257835646</v>
      </c>
      <c r="C12" s="1">
        <f t="shared" si="0"/>
        <v>44979</v>
      </c>
      <c r="D12" s="1" t="str">
        <f t="shared" si="1"/>
        <v>C</v>
      </c>
      <c r="E12">
        <v>99</v>
      </c>
      <c r="F12">
        <v>2</v>
      </c>
      <c r="G12" s="1">
        <v>44978</v>
      </c>
    </row>
    <row r="13" spans="1:7" x14ac:dyDescent="0.35">
      <c r="A13">
        <v>12</v>
      </c>
      <c r="B13" s="1">
        <v>44979.781412384262</v>
      </c>
      <c r="C13" s="1">
        <f t="shared" si="0"/>
        <v>44979</v>
      </c>
      <c r="D13" s="1" t="str">
        <f t="shared" si="1"/>
        <v>A</v>
      </c>
      <c r="E13">
        <v>184</v>
      </c>
      <c r="F13">
        <v>1</v>
      </c>
      <c r="G13" s="1">
        <v>44979</v>
      </c>
    </row>
    <row r="14" spans="1:7" x14ac:dyDescent="0.35">
      <c r="A14">
        <v>13</v>
      </c>
      <c r="B14" s="1">
        <v>44980.284491354163</v>
      </c>
      <c r="C14" s="1">
        <f t="shared" si="0"/>
        <v>44980</v>
      </c>
      <c r="D14" s="1" t="str">
        <f t="shared" si="1"/>
        <v>C</v>
      </c>
      <c r="E14">
        <v>147</v>
      </c>
      <c r="F14">
        <v>2</v>
      </c>
      <c r="G14" s="1">
        <v>44979</v>
      </c>
    </row>
    <row r="15" spans="1:7" x14ac:dyDescent="0.35">
      <c r="A15">
        <v>14</v>
      </c>
      <c r="B15" s="1">
        <v>44980.78149212963</v>
      </c>
      <c r="C15" s="1">
        <f t="shared" si="0"/>
        <v>44980</v>
      </c>
      <c r="D15" s="1" t="str">
        <f t="shared" si="1"/>
        <v>A</v>
      </c>
      <c r="E15">
        <v>86</v>
      </c>
      <c r="F15">
        <v>1</v>
      </c>
      <c r="G15" s="1">
        <v>44980</v>
      </c>
    </row>
    <row r="16" spans="1:7" x14ac:dyDescent="0.35">
      <c r="A16">
        <v>15</v>
      </c>
      <c r="B16" s="1">
        <v>44981.289280590281</v>
      </c>
      <c r="C16" s="1">
        <f t="shared" si="0"/>
        <v>44981</v>
      </c>
      <c r="D16" s="1" t="str">
        <f t="shared" si="1"/>
        <v>C</v>
      </c>
      <c r="E16">
        <v>83</v>
      </c>
      <c r="F16">
        <v>2</v>
      </c>
      <c r="G16" s="1">
        <v>44980</v>
      </c>
    </row>
    <row r="17" spans="1:7" x14ac:dyDescent="0.35">
      <c r="A17">
        <v>16</v>
      </c>
      <c r="B17" s="1">
        <v>44981.781779050929</v>
      </c>
      <c r="C17" s="1">
        <f t="shared" si="0"/>
        <v>44981</v>
      </c>
      <c r="D17" s="1" t="str">
        <f t="shared" si="1"/>
        <v>A</v>
      </c>
      <c r="E17">
        <v>254</v>
      </c>
      <c r="F17">
        <v>1</v>
      </c>
      <c r="G17" s="1">
        <v>44981</v>
      </c>
    </row>
    <row r="18" spans="1:7" x14ac:dyDescent="0.35">
      <c r="A18">
        <v>17</v>
      </c>
      <c r="B18" s="1">
        <v>44982.281278703704</v>
      </c>
      <c r="C18" s="1">
        <f t="shared" si="0"/>
        <v>44982</v>
      </c>
      <c r="D18" s="1" t="str">
        <f t="shared" si="1"/>
        <v>C</v>
      </c>
      <c r="E18">
        <v>213</v>
      </c>
      <c r="F18">
        <v>2</v>
      </c>
      <c r="G18" s="1">
        <v>44981</v>
      </c>
    </row>
    <row r="19" spans="1:7" x14ac:dyDescent="0.35">
      <c r="A19">
        <v>18</v>
      </c>
      <c r="B19" s="1">
        <v>44982.78132465278</v>
      </c>
      <c r="C19" s="1">
        <f t="shared" si="0"/>
        <v>44982</v>
      </c>
      <c r="D19" s="1" t="str">
        <f t="shared" si="1"/>
        <v>A</v>
      </c>
      <c r="E19">
        <v>566</v>
      </c>
      <c r="F19">
        <v>1</v>
      </c>
      <c r="G19" s="1">
        <v>44982</v>
      </c>
    </row>
    <row r="20" spans="1:7" x14ac:dyDescent="0.35">
      <c r="A20">
        <v>19</v>
      </c>
      <c r="B20" s="1">
        <v>44983.284886076392</v>
      </c>
      <c r="C20" s="1">
        <f t="shared" si="0"/>
        <v>44983</v>
      </c>
      <c r="D20" s="1" t="str">
        <f t="shared" si="1"/>
        <v>C</v>
      </c>
      <c r="E20">
        <v>1400</v>
      </c>
      <c r="F20">
        <v>2</v>
      </c>
      <c r="G20" s="1">
        <v>44982</v>
      </c>
    </row>
    <row r="21" spans="1:7" x14ac:dyDescent="0.35">
      <c r="A21">
        <v>20</v>
      </c>
      <c r="B21" s="1">
        <v>44983.284886076392</v>
      </c>
      <c r="C21" s="1">
        <f t="shared" si="0"/>
        <v>44983</v>
      </c>
      <c r="D21" s="1" t="str">
        <f t="shared" si="1"/>
        <v>C</v>
      </c>
      <c r="E21">
        <v>1400</v>
      </c>
      <c r="F21">
        <v>2</v>
      </c>
      <c r="G21" s="1">
        <v>44982</v>
      </c>
    </row>
    <row r="22" spans="1:7" x14ac:dyDescent="0.35">
      <c r="A22">
        <v>21</v>
      </c>
      <c r="B22" s="1">
        <v>44983.782180208334</v>
      </c>
      <c r="C22" s="1">
        <f t="shared" si="0"/>
        <v>44983</v>
      </c>
      <c r="D22" s="1" t="str">
        <f t="shared" si="1"/>
        <v>A</v>
      </c>
      <c r="E22">
        <v>1392</v>
      </c>
      <c r="F22">
        <v>1</v>
      </c>
      <c r="G22" s="1">
        <v>44983</v>
      </c>
    </row>
    <row r="23" spans="1:7" x14ac:dyDescent="0.35">
      <c r="A23">
        <v>22</v>
      </c>
      <c r="B23" s="1">
        <v>44984.290146099534</v>
      </c>
      <c r="C23" s="1">
        <f t="shared" si="0"/>
        <v>44984</v>
      </c>
      <c r="D23" s="1" t="str">
        <f t="shared" si="1"/>
        <v>C</v>
      </c>
      <c r="E23">
        <v>1412</v>
      </c>
      <c r="F23">
        <v>2</v>
      </c>
      <c r="G23" s="1">
        <v>44983</v>
      </c>
    </row>
    <row r="24" spans="1:7" x14ac:dyDescent="0.35">
      <c r="A24">
        <v>23</v>
      </c>
      <c r="B24" s="1">
        <v>44984.781988344905</v>
      </c>
      <c r="C24" s="1">
        <f t="shared" si="0"/>
        <v>44984</v>
      </c>
      <c r="D24" s="1" t="str">
        <f t="shared" si="1"/>
        <v>A</v>
      </c>
      <c r="E24">
        <v>508</v>
      </c>
      <c r="F24">
        <v>1</v>
      </c>
      <c r="G24" s="1">
        <v>44984</v>
      </c>
    </row>
    <row r="25" spans="1:7" x14ac:dyDescent="0.35">
      <c r="A25">
        <v>24</v>
      </c>
      <c r="B25" s="1">
        <v>44985.290064004628</v>
      </c>
      <c r="C25" s="1">
        <f t="shared" si="0"/>
        <v>44985</v>
      </c>
      <c r="D25" s="1" t="str">
        <f t="shared" si="1"/>
        <v>C</v>
      </c>
      <c r="E25">
        <v>162</v>
      </c>
      <c r="F25">
        <v>2</v>
      </c>
      <c r="G25" s="1">
        <v>44984</v>
      </c>
    </row>
    <row r="26" spans="1:7" x14ac:dyDescent="0.35">
      <c r="A26">
        <v>25</v>
      </c>
      <c r="B26" s="1">
        <v>44985.791230636576</v>
      </c>
      <c r="C26" s="1">
        <f t="shared" si="0"/>
        <v>44985</v>
      </c>
      <c r="D26" s="1" t="str">
        <f t="shared" si="1"/>
        <v>A</v>
      </c>
      <c r="E26">
        <v>69</v>
      </c>
      <c r="F26">
        <v>1</v>
      </c>
      <c r="G26" s="1">
        <v>44985</v>
      </c>
    </row>
    <row r="27" spans="1:7" x14ac:dyDescent="0.35">
      <c r="A27">
        <v>26</v>
      </c>
      <c r="B27" s="1">
        <v>44985.791935682872</v>
      </c>
      <c r="C27" s="1">
        <f t="shared" si="0"/>
        <v>44985</v>
      </c>
      <c r="D27" s="1" t="str">
        <f t="shared" si="1"/>
        <v>C</v>
      </c>
      <c r="E27">
        <v>1</v>
      </c>
      <c r="F27">
        <v>2</v>
      </c>
      <c r="G27" s="1">
        <v>44985</v>
      </c>
    </row>
    <row r="28" spans="1:7" x14ac:dyDescent="0.35">
      <c r="A28">
        <v>27</v>
      </c>
      <c r="B28" s="1">
        <v>44986.79149822917</v>
      </c>
      <c r="C28" s="1">
        <f t="shared" si="0"/>
        <v>44986</v>
      </c>
      <c r="D28" s="1" t="str">
        <f t="shared" si="1"/>
        <v>A</v>
      </c>
      <c r="E28">
        <v>74</v>
      </c>
      <c r="F28">
        <v>1</v>
      </c>
      <c r="G28" s="1">
        <v>44986</v>
      </c>
    </row>
    <row r="29" spans="1:7" x14ac:dyDescent="0.35">
      <c r="A29">
        <v>28</v>
      </c>
      <c r="B29" s="1">
        <v>44986.792203472221</v>
      </c>
      <c r="C29" s="1">
        <f t="shared" si="0"/>
        <v>44986</v>
      </c>
      <c r="D29" s="1" t="str">
        <f t="shared" si="1"/>
        <v>C</v>
      </c>
      <c r="E29">
        <v>0</v>
      </c>
      <c r="F29">
        <v>2</v>
      </c>
      <c r="G29" s="1">
        <v>44986</v>
      </c>
    </row>
    <row r="30" spans="1:7" x14ac:dyDescent="0.35">
      <c r="A30">
        <v>29</v>
      </c>
      <c r="B30" s="1">
        <v>44987.791655983798</v>
      </c>
      <c r="C30" s="1">
        <f t="shared" si="0"/>
        <v>44987</v>
      </c>
      <c r="D30" s="1" t="str">
        <f t="shared" si="1"/>
        <v>A</v>
      </c>
      <c r="E30">
        <v>87</v>
      </c>
      <c r="F30">
        <v>1</v>
      </c>
      <c r="G30" s="1">
        <v>44987</v>
      </c>
    </row>
    <row r="31" spans="1:7" x14ac:dyDescent="0.35">
      <c r="A31">
        <v>30</v>
      </c>
      <c r="B31" s="1">
        <v>44988.291656250003</v>
      </c>
      <c r="C31" s="1">
        <f t="shared" si="0"/>
        <v>44988</v>
      </c>
      <c r="D31" s="1" t="str">
        <f t="shared" si="1"/>
        <v>C</v>
      </c>
      <c r="E31">
        <v>139</v>
      </c>
      <c r="F31">
        <v>2</v>
      </c>
      <c r="G31" s="1">
        <v>44987</v>
      </c>
    </row>
    <row r="32" spans="1:7" x14ac:dyDescent="0.35">
      <c r="A32">
        <v>31</v>
      </c>
      <c r="B32" s="1">
        <v>44988.791658414353</v>
      </c>
      <c r="C32" s="1">
        <f t="shared" si="0"/>
        <v>44988</v>
      </c>
      <c r="D32" s="1" t="str">
        <f t="shared" si="1"/>
        <v>A</v>
      </c>
      <c r="E32">
        <v>358</v>
      </c>
      <c r="F32">
        <v>1</v>
      </c>
      <c r="G32" s="1">
        <v>44988</v>
      </c>
    </row>
    <row r="33" spans="1:7" x14ac:dyDescent="0.35">
      <c r="A33">
        <v>32</v>
      </c>
      <c r="B33" s="1">
        <v>44989.291659224538</v>
      </c>
      <c r="C33" s="1">
        <f t="shared" si="0"/>
        <v>44989</v>
      </c>
      <c r="D33" s="1" t="str">
        <f t="shared" si="1"/>
        <v>C</v>
      </c>
      <c r="E33">
        <v>280</v>
      </c>
      <c r="F33">
        <v>2</v>
      </c>
      <c r="G33" s="1">
        <v>44988</v>
      </c>
    </row>
    <row r="34" spans="1:7" x14ac:dyDescent="0.35">
      <c r="A34">
        <v>33</v>
      </c>
      <c r="B34" s="1">
        <v>44989.791658993054</v>
      </c>
      <c r="C34" s="1">
        <f t="shared" si="0"/>
        <v>44989</v>
      </c>
      <c r="D34" s="1" t="str">
        <f t="shared" si="1"/>
        <v>A</v>
      </c>
      <c r="E34">
        <v>709</v>
      </c>
      <c r="F34">
        <v>1</v>
      </c>
      <c r="G34" s="1">
        <v>44989</v>
      </c>
    </row>
    <row r="35" spans="1:7" x14ac:dyDescent="0.35">
      <c r="A35">
        <v>34</v>
      </c>
      <c r="B35" s="1">
        <v>44990.291664039352</v>
      </c>
      <c r="C35" s="1">
        <f t="shared" si="0"/>
        <v>44990</v>
      </c>
      <c r="D35" s="1" t="str">
        <f t="shared" si="1"/>
        <v>C</v>
      </c>
      <c r="E35">
        <v>710</v>
      </c>
      <c r="F35">
        <v>2</v>
      </c>
      <c r="G35" s="1">
        <v>44989</v>
      </c>
    </row>
    <row r="36" spans="1:7" x14ac:dyDescent="0.35">
      <c r="A36">
        <v>35</v>
      </c>
      <c r="B36" s="1">
        <v>44990.791666400466</v>
      </c>
      <c r="C36" s="1">
        <f t="shared" si="0"/>
        <v>44990</v>
      </c>
      <c r="D36" s="1" t="str">
        <f t="shared" si="1"/>
        <v>A</v>
      </c>
      <c r="E36">
        <v>709</v>
      </c>
      <c r="F36">
        <v>1</v>
      </c>
      <c r="G36" s="1">
        <v>44990</v>
      </c>
    </row>
    <row r="37" spans="1:7" x14ac:dyDescent="0.35">
      <c r="A37">
        <v>36</v>
      </c>
      <c r="B37" s="1">
        <v>44991.291662118056</v>
      </c>
      <c r="C37" s="1">
        <f t="shared" si="0"/>
        <v>44991</v>
      </c>
      <c r="D37" s="1" t="str">
        <f t="shared" si="1"/>
        <v>C</v>
      </c>
      <c r="E37">
        <v>709</v>
      </c>
      <c r="F37">
        <v>2</v>
      </c>
      <c r="G37" s="1">
        <v>44990</v>
      </c>
    </row>
    <row r="38" spans="1:7" x14ac:dyDescent="0.35">
      <c r="A38">
        <v>37</v>
      </c>
      <c r="B38" s="1">
        <v>44991.791660567127</v>
      </c>
      <c r="C38" s="1">
        <f t="shared" si="0"/>
        <v>44991</v>
      </c>
      <c r="D38" s="1" t="str">
        <f t="shared" si="1"/>
        <v>A</v>
      </c>
      <c r="E38">
        <v>284</v>
      </c>
      <c r="F38">
        <v>1</v>
      </c>
      <c r="G38" s="1">
        <v>44991</v>
      </c>
    </row>
    <row r="39" spans="1:7" x14ac:dyDescent="0.35">
      <c r="A39">
        <v>38</v>
      </c>
      <c r="B39" s="1">
        <v>44992.291661493058</v>
      </c>
      <c r="C39" s="1">
        <f t="shared" si="0"/>
        <v>44992</v>
      </c>
      <c r="D39" s="1" t="str">
        <f t="shared" si="1"/>
        <v>C</v>
      </c>
      <c r="E39">
        <v>103</v>
      </c>
      <c r="F39">
        <v>2</v>
      </c>
      <c r="G39" s="1">
        <v>44991</v>
      </c>
    </row>
    <row r="40" spans="1:7" x14ac:dyDescent="0.35">
      <c r="A40">
        <v>39</v>
      </c>
      <c r="B40" s="1">
        <v>44992.791653356478</v>
      </c>
      <c r="C40" s="1">
        <f t="shared" si="0"/>
        <v>44992</v>
      </c>
      <c r="D40" s="1" t="str">
        <f t="shared" si="1"/>
        <v>A</v>
      </c>
      <c r="E40">
        <v>114</v>
      </c>
      <c r="F40">
        <v>1</v>
      </c>
      <c r="G40" s="1">
        <v>44992</v>
      </c>
    </row>
    <row r="41" spans="1:7" x14ac:dyDescent="0.35">
      <c r="A41">
        <v>40</v>
      </c>
      <c r="B41" s="1">
        <v>44993.29166195602</v>
      </c>
      <c r="C41" s="1">
        <f t="shared" si="0"/>
        <v>44993</v>
      </c>
      <c r="D41" s="1" t="str">
        <f t="shared" si="1"/>
        <v>C</v>
      </c>
      <c r="E41">
        <v>107</v>
      </c>
      <c r="F41">
        <v>2</v>
      </c>
      <c r="G41" s="1">
        <v>44992</v>
      </c>
    </row>
    <row r="42" spans="1:7" x14ac:dyDescent="0.35">
      <c r="A42">
        <v>41</v>
      </c>
      <c r="B42" s="1">
        <v>44993.791660104165</v>
      </c>
      <c r="C42" s="1">
        <f t="shared" si="0"/>
        <v>44993</v>
      </c>
      <c r="D42" s="1" t="str">
        <f t="shared" si="1"/>
        <v>A</v>
      </c>
      <c r="E42">
        <v>506</v>
      </c>
      <c r="F42">
        <v>1</v>
      </c>
      <c r="G42" s="1">
        <v>44993</v>
      </c>
    </row>
    <row r="43" spans="1:7" x14ac:dyDescent="0.35">
      <c r="A43">
        <v>42</v>
      </c>
      <c r="B43" s="1">
        <v>44994.291666354169</v>
      </c>
      <c r="C43" s="1">
        <f t="shared" si="0"/>
        <v>44994</v>
      </c>
      <c r="D43" s="1" t="str">
        <f t="shared" si="1"/>
        <v>C</v>
      </c>
      <c r="E43">
        <v>96</v>
      </c>
      <c r="F43">
        <v>2</v>
      </c>
      <c r="G43" s="1">
        <v>44993</v>
      </c>
    </row>
    <row r="44" spans="1:7" x14ac:dyDescent="0.35">
      <c r="A44">
        <v>43</v>
      </c>
      <c r="B44" s="1">
        <v>44994.791659525465</v>
      </c>
      <c r="C44" s="1">
        <f t="shared" si="0"/>
        <v>44994</v>
      </c>
      <c r="D44" s="1" t="str">
        <f t="shared" si="1"/>
        <v>A</v>
      </c>
      <c r="E44">
        <v>147</v>
      </c>
      <c r="F44">
        <v>1</v>
      </c>
      <c r="G44" s="1">
        <v>44994</v>
      </c>
    </row>
    <row r="45" spans="1:7" x14ac:dyDescent="0.35">
      <c r="A45">
        <v>44</v>
      </c>
      <c r="B45" s="1">
        <v>44995.107050115737</v>
      </c>
      <c r="C45" s="1">
        <f t="shared" si="0"/>
        <v>44995</v>
      </c>
      <c r="D45" s="1" t="str">
        <f t="shared" si="1"/>
        <v>C</v>
      </c>
      <c r="E45">
        <v>39</v>
      </c>
      <c r="F45">
        <v>2</v>
      </c>
      <c r="G45" s="1">
        <v>44994</v>
      </c>
    </row>
    <row r="46" spans="1:7" x14ac:dyDescent="0.35">
      <c r="A46">
        <v>45</v>
      </c>
      <c r="B46" s="1">
        <v>44995.791658414353</v>
      </c>
      <c r="C46" s="1">
        <f t="shared" si="0"/>
        <v>44995</v>
      </c>
      <c r="D46" s="1" t="str">
        <f t="shared" si="1"/>
        <v>A</v>
      </c>
      <c r="E46">
        <v>107</v>
      </c>
      <c r="F46">
        <v>1</v>
      </c>
      <c r="G46" s="1">
        <v>44995</v>
      </c>
    </row>
    <row r="47" spans="1:7" x14ac:dyDescent="0.35">
      <c r="A47">
        <v>46</v>
      </c>
      <c r="B47" s="1">
        <v>44996.291656863425</v>
      </c>
      <c r="C47" s="1">
        <f t="shared" si="0"/>
        <v>44996</v>
      </c>
      <c r="D47" s="1" t="str">
        <f t="shared" si="1"/>
        <v>C</v>
      </c>
      <c r="E47">
        <v>179</v>
      </c>
      <c r="F47">
        <v>2</v>
      </c>
      <c r="G47" s="1">
        <v>44995</v>
      </c>
    </row>
    <row r="48" spans="1:7" x14ac:dyDescent="0.35">
      <c r="A48">
        <v>47</v>
      </c>
      <c r="B48" s="1">
        <v>44996.791660995368</v>
      </c>
      <c r="C48" s="1">
        <f t="shared" si="0"/>
        <v>44996</v>
      </c>
      <c r="D48" s="1" t="str">
        <f t="shared" si="1"/>
        <v>A</v>
      </c>
      <c r="E48">
        <v>215</v>
      </c>
      <c r="F48">
        <v>1</v>
      </c>
      <c r="G48" s="1">
        <v>44996</v>
      </c>
    </row>
    <row r="49" spans="1:7" x14ac:dyDescent="0.35">
      <c r="A49">
        <v>48</v>
      </c>
      <c r="B49" s="1">
        <v>44997.291661145835</v>
      </c>
      <c r="C49" s="1">
        <f t="shared" si="0"/>
        <v>44997</v>
      </c>
      <c r="D49" s="1" t="str">
        <f t="shared" si="1"/>
        <v>C</v>
      </c>
      <c r="E49">
        <v>0</v>
      </c>
      <c r="F49">
        <v>2</v>
      </c>
      <c r="G49" s="1">
        <v>44996</v>
      </c>
    </row>
    <row r="50" spans="1:7" x14ac:dyDescent="0.35">
      <c r="A50">
        <v>49</v>
      </c>
      <c r="B50" s="1">
        <v>44997.791663854165</v>
      </c>
      <c r="C50" s="1">
        <f t="shared" si="0"/>
        <v>44997</v>
      </c>
      <c r="D50" s="1" t="str">
        <f t="shared" si="1"/>
        <v>A</v>
      </c>
      <c r="E50">
        <v>0</v>
      </c>
      <c r="F50">
        <v>1</v>
      </c>
      <c r="G50" s="1">
        <v>44997</v>
      </c>
    </row>
    <row r="51" spans="1:7" x14ac:dyDescent="0.35">
      <c r="A51">
        <v>50</v>
      </c>
      <c r="B51" s="1">
        <v>44998.291664965276</v>
      </c>
      <c r="C51" s="1">
        <f t="shared" si="0"/>
        <v>44998</v>
      </c>
      <c r="D51" s="1" t="str">
        <f t="shared" si="1"/>
        <v>C</v>
      </c>
      <c r="E51">
        <v>0</v>
      </c>
      <c r="F51">
        <v>2</v>
      </c>
      <c r="G51" s="1">
        <v>44997</v>
      </c>
    </row>
    <row r="52" spans="1:7" x14ac:dyDescent="0.35">
      <c r="A52">
        <v>51</v>
      </c>
      <c r="B52" s="1">
        <v>44998.791664201388</v>
      </c>
      <c r="C52" s="1">
        <f t="shared" si="0"/>
        <v>44998</v>
      </c>
      <c r="D52" s="1" t="str">
        <f t="shared" si="1"/>
        <v>A</v>
      </c>
      <c r="E52">
        <v>706</v>
      </c>
      <c r="F52">
        <v>1</v>
      </c>
      <c r="G52" s="1">
        <v>44998</v>
      </c>
    </row>
    <row r="53" spans="1:7" x14ac:dyDescent="0.35">
      <c r="A53">
        <v>52</v>
      </c>
      <c r="B53" s="1">
        <v>44999.291656018519</v>
      </c>
      <c r="C53" s="1">
        <f t="shared" si="0"/>
        <v>44999</v>
      </c>
      <c r="D53" s="1" t="str">
        <f t="shared" si="1"/>
        <v>C</v>
      </c>
      <c r="E53">
        <v>708</v>
      </c>
      <c r="F53">
        <v>2</v>
      </c>
      <c r="G53" s="1">
        <v>44998</v>
      </c>
    </row>
    <row r="54" spans="1:7" x14ac:dyDescent="0.35">
      <c r="A54">
        <v>53</v>
      </c>
      <c r="B54" s="1">
        <v>44999.791657141206</v>
      </c>
      <c r="C54" s="1">
        <f t="shared" si="0"/>
        <v>44999</v>
      </c>
      <c r="D54" s="1" t="str">
        <f t="shared" si="1"/>
        <v>A</v>
      </c>
      <c r="E54">
        <v>709</v>
      </c>
      <c r="F54">
        <v>1</v>
      </c>
      <c r="G54" s="1">
        <v>44999</v>
      </c>
    </row>
    <row r="55" spans="1:7" x14ac:dyDescent="0.35">
      <c r="A55">
        <v>54</v>
      </c>
      <c r="B55" s="1">
        <v>45000.291656747686</v>
      </c>
      <c r="C55" s="1">
        <f t="shared" si="0"/>
        <v>45000</v>
      </c>
      <c r="D55" s="1" t="str">
        <f t="shared" si="1"/>
        <v>C</v>
      </c>
      <c r="E55">
        <v>709</v>
      </c>
      <c r="F55">
        <v>2</v>
      </c>
      <c r="G55" s="1">
        <v>44999</v>
      </c>
    </row>
    <row r="56" spans="1:7" x14ac:dyDescent="0.35">
      <c r="A56">
        <v>55</v>
      </c>
      <c r="B56" s="1">
        <v>45000.791660567127</v>
      </c>
      <c r="C56" s="1">
        <f t="shared" si="0"/>
        <v>45000</v>
      </c>
      <c r="D56" s="1" t="str">
        <f t="shared" si="1"/>
        <v>A</v>
      </c>
      <c r="E56">
        <v>708</v>
      </c>
      <c r="F56">
        <v>1</v>
      </c>
      <c r="G56" s="1">
        <v>45000</v>
      </c>
    </row>
    <row r="57" spans="1:7" x14ac:dyDescent="0.35">
      <c r="A57">
        <v>56</v>
      </c>
      <c r="B57" s="1">
        <v>45001.291664201388</v>
      </c>
      <c r="C57" s="1">
        <f t="shared" si="0"/>
        <v>45001</v>
      </c>
      <c r="D57" s="1" t="str">
        <f t="shared" si="1"/>
        <v>C</v>
      </c>
      <c r="E57">
        <v>709</v>
      </c>
      <c r="F57">
        <v>2</v>
      </c>
      <c r="G57" s="1">
        <v>45000</v>
      </c>
    </row>
    <row r="58" spans="1:7" x14ac:dyDescent="0.35">
      <c r="A58">
        <v>57</v>
      </c>
      <c r="B58" s="1">
        <v>45001.791660416668</v>
      </c>
      <c r="C58" s="1">
        <f t="shared" si="0"/>
        <v>45001</v>
      </c>
      <c r="D58" s="1" t="str">
        <f t="shared" si="1"/>
        <v>A</v>
      </c>
      <c r="E58">
        <v>703</v>
      </c>
      <c r="F58">
        <v>1</v>
      </c>
      <c r="G58" s="1">
        <v>45001</v>
      </c>
    </row>
    <row r="59" spans="1:7" x14ac:dyDescent="0.35">
      <c r="A59">
        <v>58</v>
      </c>
      <c r="B59" s="1">
        <v>45002.291657557871</v>
      </c>
      <c r="C59" s="1">
        <f t="shared" si="0"/>
        <v>45002</v>
      </c>
      <c r="D59" s="1" t="str">
        <f t="shared" si="1"/>
        <v>C</v>
      </c>
      <c r="E59">
        <v>494</v>
      </c>
      <c r="F59">
        <v>2</v>
      </c>
      <c r="G59" s="1">
        <v>45001</v>
      </c>
    </row>
    <row r="60" spans="1:7" x14ac:dyDescent="0.35">
      <c r="A60">
        <v>59</v>
      </c>
      <c r="B60" s="1">
        <v>45002.791665127312</v>
      </c>
      <c r="C60" s="1">
        <f t="shared" si="0"/>
        <v>45002</v>
      </c>
      <c r="D60" s="1" t="str">
        <f t="shared" si="1"/>
        <v>A</v>
      </c>
      <c r="E60">
        <v>235</v>
      </c>
      <c r="F60">
        <v>1</v>
      </c>
      <c r="G60" s="1">
        <v>45002</v>
      </c>
    </row>
    <row r="61" spans="1:7" x14ac:dyDescent="0.35">
      <c r="A61">
        <v>60</v>
      </c>
      <c r="B61" s="1">
        <v>45003.291663854165</v>
      </c>
      <c r="C61" s="1">
        <f t="shared" si="0"/>
        <v>45003</v>
      </c>
      <c r="D61" s="1" t="str">
        <f t="shared" si="1"/>
        <v>C</v>
      </c>
      <c r="E61">
        <v>155</v>
      </c>
      <c r="F61">
        <v>2</v>
      </c>
      <c r="G61" s="1">
        <v>45002</v>
      </c>
    </row>
    <row r="62" spans="1:7" x14ac:dyDescent="0.35">
      <c r="A62">
        <v>61</v>
      </c>
      <c r="B62" s="1">
        <v>45003.791660682873</v>
      </c>
      <c r="C62" s="1">
        <f t="shared" si="0"/>
        <v>45003</v>
      </c>
      <c r="D62" s="1" t="str">
        <f t="shared" si="1"/>
        <v>A</v>
      </c>
      <c r="E62">
        <v>268</v>
      </c>
      <c r="F62">
        <v>1</v>
      </c>
      <c r="G62" s="1">
        <v>45003</v>
      </c>
    </row>
    <row r="63" spans="1:7" x14ac:dyDescent="0.35">
      <c r="A63">
        <v>62</v>
      </c>
      <c r="B63" s="1">
        <v>45004.291659374998</v>
      </c>
      <c r="C63" s="1">
        <f t="shared" si="0"/>
        <v>45004</v>
      </c>
      <c r="D63" s="1" t="str">
        <f t="shared" si="1"/>
        <v>C</v>
      </c>
      <c r="E63">
        <v>644</v>
      </c>
      <c r="F63">
        <v>2</v>
      </c>
      <c r="G63" s="1">
        <v>45003</v>
      </c>
    </row>
    <row r="64" spans="1:7" x14ac:dyDescent="0.35">
      <c r="A64">
        <v>63</v>
      </c>
      <c r="B64" s="1">
        <v>45004.791657372683</v>
      </c>
      <c r="C64" s="1">
        <f t="shared" si="0"/>
        <v>45004</v>
      </c>
      <c r="D64" s="1" t="str">
        <f t="shared" si="1"/>
        <v>A</v>
      </c>
      <c r="E64">
        <v>1414</v>
      </c>
      <c r="F64">
        <v>1</v>
      </c>
      <c r="G64" s="1">
        <v>45004</v>
      </c>
    </row>
    <row r="65" spans="1:7" x14ac:dyDescent="0.35">
      <c r="A65">
        <v>64</v>
      </c>
      <c r="B65" s="1">
        <v>45005.2916625</v>
      </c>
      <c r="C65" s="1">
        <f t="shared" si="0"/>
        <v>45005</v>
      </c>
      <c r="D65" s="1" t="str">
        <f t="shared" si="1"/>
        <v>C</v>
      </c>
      <c r="E65">
        <v>1416</v>
      </c>
      <c r="F65">
        <v>2</v>
      </c>
      <c r="G65" s="1">
        <v>45004</v>
      </c>
    </row>
    <row r="66" spans="1:7" x14ac:dyDescent="0.35">
      <c r="A66">
        <v>65</v>
      </c>
      <c r="B66" s="1">
        <v>45005.791656168978</v>
      </c>
      <c r="C66" s="1">
        <f t="shared" si="0"/>
        <v>45005</v>
      </c>
      <c r="D66" s="1" t="str">
        <f t="shared" si="1"/>
        <v>A</v>
      </c>
      <c r="E66">
        <v>1403</v>
      </c>
      <c r="F66">
        <v>1</v>
      </c>
      <c r="G66" s="1">
        <v>45005</v>
      </c>
    </row>
    <row r="67" spans="1:7" x14ac:dyDescent="0.35">
      <c r="A67">
        <v>66</v>
      </c>
      <c r="B67" s="1">
        <v>45006.291662465279</v>
      </c>
      <c r="C67" s="1">
        <f t="shared" ref="C67:C130" si="2">INT(B67)</f>
        <v>45006</v>
      </c>
      <c r="D67" s="1" t="str">
        <f t="shared" ref="D67:D130" si="3">IF(F67=1, "A","C")</f>
        <v>C</v>
      </c>
      <c r="E67">
        <v>243</v>
      </c>
      <c r="F67">
        <v>2</v>
      </c>
      <c r="G67" s="1">
        <v>45005</v>
      </c>
    </row>
    <row r="68" spans="1:7" x14ac:dyDescent="0.35">
      <c r="A68">
        <v>67</v>
      </c>
      <c r="B68" s="1">
        <v>45006.791664201388</v>
      </c>
      <c r="C68" s="1">
        <f t="shared" si="2"/>
        <v>45006</v>
      </c>
      <c r="D68" s="1" t="str">
        <f t="shared" si="3"/>
        <v>A</v>
      </c>
      <c r="E68">
        <v>8</v>
      </c>
      <c r="F68">
        <v>1</v>
      </c>
      <c r="G68" s="1">
        <v>45006</v>
      </c>
    </row>
    <row r="69" spans="1:7" x14ac:dyDescent="0.35">
      <c r="A69">
        <v>68</v>
      </c>
      <c r="B69" s="1">
        <v>45007.291657407404</v>
      </c>
      <c r="C69" s="1">
        <f t="shared" si="2"/>
        <v>45007</v>
      </c>
      <c r="D69" s="1" t="str">
        <f t="shared" si="3"/>
        <v>C</v>
      </c>
      <c r="E69">
        <v>18</v>
      </c>
      <c r="F69">
        <v>2</v>
      </c>
      <c r="G69" s="1">
        <v>45006</v>
      </c>
    </row>
    <row r="70" spans="1:7" x14ac:dyDescent="0.35">
      <c r="A70">
        <v>69</v>
      </c>
      <c r="B70" s="1">
        <v>45007.791660879629</v>
      </c>
      <c r="C70" s="1">
        <f t="shared" si="2"/>
        <v>45007</v>
      </c>
      <c r="D70" s="1" t="str">
        <f t="shared" si="3"/>
        <v>A</v>
      </c>
      <c r="E70">
        <v>117</v>
      </c>
      <c r="F70">
        <v>1</v>
      </c>
      <c r="G70" s="1">
        <v>45007</v>
      </c>
    </row>
    <row r="71" spans="1:7" x14ac:dyDescent="0.35">
      <c r="A71">
        <v>70</v>
      </c>
      <c r="B71" s="1">
        <v>45008.291655821762</v>
      </c>
      <c r="C71" s="1">
        <f t="shared" si="2"/>
        <v>45008</v>
      </c>
      <c r="D71" s="1" t="str">
        <f t="shared" si="3"/>
        <v>C</v>
      </c>
      <c r="E71">
        <v>135</v>
      </c>
      <c r="F71">
        <v>2</v>
      </c>
      <c r="G71" s="1">
        <v>45007</v>
      </c>
    </row>
    <row r="72" spans="1:7" x14ac:dyDescent="0.35">
      <c r="A72">
        <v>71</v>
      </c>
      <c r="B72" s="1">
        <v>45008.791658217589</v>
      </c>
      <c r="C72" s="1">
        <f t="shared" si="2"/>
        <v>45008</v>
      </c>
      <c r="D72" s="1" t="str">
        <f t="shared" si="3"/>
        <v>A</v>
      </c>
      <c r="E72">
        <v>373</v>
      </c>
      <c r="F72">
        <v>1</v>
      </c>
      <c r="G72" s="1">
        <v>45008</v>
      </c>
    </row>
    <row r="73" spans="1:7" x14ac:dyDescent="0.35">
      <c r="A73">
        <v>72</v>
      </c>
      <c r="B73" s="1">
        <v>45008.791658217589</v>
      </c>
      <c r="C73" s="1">
        <f t="shared" si="2"/>
        <v>45008</v>
      </c>
      <c r="D73" s="1" t="str">
        <f t="shared" si="3"/>
        <v>A</v>
      </c>
      <c r="E73">
        <v>373</v>
      </c>
      <c r="F73">
        <v>1</v>
      </c>
      <c r="G73" s="1">
        <v>45008</v>
      </c>
    </row>
    <row r="74" spans="1:7" x14ac:dyDescent="0.35">
      <c r="A74">
        <v>73</v>
      </c>
      <c r="B74" s="1">
        <v>45009.291665196761</v>
      </c>
      <c r="C74" s="1">
        <f t="shared" si="2"/>
        <v>45009</v>
      </c>
      <c r="D74" s="1" t="str">
        <f t="shared" si="3"/>
        <v>C</v>
      </c>
      <c r="E74">
        <v>637</v>
      </c>
      <c r="F74">
        <v>2</v>
      </c>
      <c r="G74" s="1">
        <v>45008</v>
      </c>
    </row>
    <row r="75" spans="1:7" x14ac:dyDescent="0.35">
      <c r="A75">
        <v>74</v>
      </c>
      <c r="B75" s="1">
        <v>45009.791663506941</v>
      </c>
      <c r="C75" s="1">
        <f t="shared" si="2"/>
        <v>45009</v>
      </c>
      <c r="D75" s="1" t="str">
        <f t="shared" si="3"/>
        <v>A</v>
      </c>
      <c r="E75">
        <v>462</v>
      </c>
      <c r="F75">
        <v>1</v>
      </c>
      <c r="G75" s="1">
        <v>45009</v>
      </c>
    </row>
    <row r="76" spans="1:7" x14ac:dyDescent="0.35">
      <c r="A76">
        <v>75</v>
      </c>
      <c r="B76" s="1">
        <v>45010.291656168978</v>
      </c>
      <c r="C76" s="1">
        <f t="shared" si="2"/>
        <v>45010</v>
      </c>
      <c r="D76" s="1" t="str">
        <f t="shared" si="3"/>
        <v>C</v>
      </c>
      <c r="E76">
        <v>396</v>
      </c>
      <c r="F76">
        <v>2</v>
      </c>
      <c r="G76" s="1">
        <v>45009</v>
      </c>
    </row>
    <row r="77" spans="1:7" x14ac:dyDescent="0.35">
      <c r="A77">
        <v>76</v>
      </c>
      <c r="B77" s="1">
        <v>45010.791657870373</v>
      </c>
      <c r="C77" s="1">
        <f t="shared" si="2"/>
        <v>45010</v>
      </c>
      <c r="D77" s="1" t="str">
        <f t="shared" si="3"/>
        <v>A</v>
      </c>
      <c r="E77">
        <v>256</v>
      </c>
      <c r="F77">
        <v>1</v>
      </c>
      <c r="G77" s="1">
        <v>45010</v>
      </c>
    </row>
    <row r="78" spans="1:7" x14ac:dyDescent="0.35">
      <c r="A78">
        <v>77</v>
      </c>
      <c r="B78" s="1">
        <v>45011.291663310185</v>
      </c>
      <c r="C78" s="1">
        <f t="shared" si="2"/>
        <v>45011</v>
      </c>
      <c r="D78" s="1" t="str">
        <f t="shared" si="3"/>
        <v>C</v>
      </c>
      <c r="E78">
        <v>708</v>
      </c>
      <c r="F78">
        <v>2</v>
      </c>
      <c r="G78" s="1">
        <v>45010</v>
      </c>
    </row>
    <row r="79" spans="1:7" x14ac:dyDescent="0.35">
      <c r="A79">
        <v>78</v>
      </c>
      <c r="B79" s="1">
        <v>45011.791664317127</v>
      </c>
      <c r="C79" s="1">
        <f t="shared" si="2"/>
        <v>45011</v>
      </c>
      <c r="D79" s="1" t="str">
        <f t="shared" si="3"/>
        <v>A</v>
      </c>
      <c r="E79">
        <v>709</v>
      </c>
      <c r="F79">
        <v>1</v>
      </c>
      <c r="G79" s="1">
        <v>45011</v>
      </c>
    </row>
    <row r="80" spans="1:7" x14ac:dyDescent="0.35">
      <c r="A80">
        <v>79</v>
      </c>
      <c r="B80" s="1">
        <v>45012.291666516205</v>
      </c>
      <c r="C80" s="1">
        <f t="shared" si="2"/>
        <v>45012</v>
      </c>
      <c r="D80" s="1" t="str">
        <f t="shared" si="3"/>
        <v>C</v>
      </c>
      <c r="E80">
        <v>707</v>
      </c>
      <c r="F80">
        <v>2</v>
      </c>
      <c r="G80" s="1">
        <v>45011</v>
      </c>
    </row>
    <row r="81" spans="1:7" x14ac:dyDescent="0.35">
      <c r="A81">
        <v>80</v>
      </c>
      <c r="B81" s="1">
        <v>45012.791656747686</v>
      </c>
      <c r="C81" s="1">
        <f t="shared" si="2"/>
        <v>45012</v>
      </c>
      <c r="D81" s="1" t="str">
        <f t="shared" si="3"/>
        <v>A</v>
      </c>
      <c r="E81">
        <v>39</v>
      </c>
      <c r="F81">
        <v>1</v>
      </c>
      <c r="G81" s="1">
        <v>45012</v>
      </c>
    </row>
    <row r="82" spans="1:7" x14ac:dyDescent="0.35">
      <c r="A82">
        <v>81</v>
      </c>
      <c r="B82" s="1">
        <v>45013.29165983796</v>
      </c>
      <c r="C82" s="1">
        <f t="shared" si="2"/>
        <v>45013</v>
      </c>
      <c r="D82" s="1" t="str">
        <f t="shared" si="3"/>
        <v>C</v>
      </c>
      <c r="E82">
        <v>491</v>
      </c>
      <c r="F82">
        <v>2</v>
      </c>
      <c r="G82" s="1">
        <v>45012</v>
      </c>
    </row>
    <row r="83" spans="1:7" x14ac:dyDescent="0.35">
      <c r="A83">
        <v>82</v>
      </c>
      <c r="B83" s="1">
        <v>45013.791658796297</v>
      </c>
      <c r="C83" s="1">
        <f t="shared" si="2"/>
        <v>45013</v>
      </c>
      <c r="D83" s="1" t="str">
        <f t="shared" si="3"/>
        <v>A</v>
      </c>
      <c r="E83">
        <v>145</v>
      </c>
      <c r="F83">
        <v>1</v>
      </c>
      <c r="G83" s="1">
        <v>45013</v>
      </c>
    </row>
    <row r="84" spans="1:7" x14ac:dyDescent="0.35">
      <c r="A84">
        <v>83</v>
      </c>
      <c r="B84" s="1">
        <v>45014.291661689815</v>
      </c>
      <c r="C84" s="1">
        <f t="shared" si="2"/>
        <v>45014</v>
      </c>
      <c r="D84" s="1" t="str">
        <f t="shared" si="3"/>
        <v>C</v>
      </c>
      <c r="E84">
        <v>130</v>
      </c>
      <c r="F84">
        <v>2</v>
      </c>
      <c r="G84" s="1">
        <v>45013</v>
      </c>
    </row>
    <row r="85" spans="1:7" x14ac:dyDescent="0.35">
      <c r="A85">
        <v>84</v>
      </c>
      <c r="B85" s="1">
        <v>45014.791655289351</v>
      </c>
      <c r="C85" s="1">
        <f t="shared" si="2"/>
        <v>45014</v>
      </c>
      <c r="D85" s="1" t="str">
        <f t="shared" si="3"/>
        <v>A</v>
      </c>
      <c r="E85">
        <v>262</v>
      </c>
      <c r="F85">
        <v>1</v>
      </c>
      <c r="G85" s="1">
        <v>45014</v>
      </c>
    </row>
    <row r="86" spans="1:7" x14ac:dyDescent="0.35">
      <c r="A86">
        <v>85</v>
      </c>
      <c r="B86" s="1">
        <v>45015.291658761576</v>
      </c>
      <c r="C86" s="1">
        <f t="shared" si="2"/>
        <v>45015</v>
      </c>
      <c r="D86" s="1" t="str">
        <f t="shared" si="3"/>
        <v>C</v>
      </c>
      <c r="E86">
        <v>155</v>
      </c>
      <c r="F86">
        <v>2</v>
      </c>
      <c r="G86" s="1">
        <v>45014</v>
      </c>
    </row>
    <row r="87" spans="1:7" x14ac:dyDescent="0.35">
      <c r="A87">
        <v>86</v>
      </c>
      <c r="B87" s="1">
        <v>45015.791656215275</v>
      </c>
      <c r="C87" s="1">
        <f t="shared" si="2"/>
        <v>45015</v>
      </c>
      <c r="D87" s="1" t="str">
        <f t="shared" si="3"/>
        <v>A</v>
      </c>
      <c r="E87">
        <v>172</v>
      </c>
      <c r="F87">
        <v>1</v>
      </c>
      <c r="G87" s="1">
        <v>45015</v>
      </c>
    </row>
    <row r="88" spans="1:7" x14ac:dyDescent="0.35">
      <c r="A88">
        <v>87</v>
      </c>
      <c r="B88" s="1">
        <v>45016.291662928241</v>
      </c>
      <c r="C88" s="1">
        <f t="shared" si="2"/>
        <v>45016</v>
      </c>
      <c r="D88" s="1" t="str">
        <f t="shared" si="3"/>
        <v>C</v>
      </c>
      <c r="E88">
        <v>203</v>
      </c>
      <c r="F88">
        <v>2</v>
      </c>
      <c r="G88" s="1">
        <v>45015</v>
      </c>
    </row>
    <row r="89" spans="1:7" x14ac:dyDescent="0.35">
      <c r="A89">
        <v>88</v>
      </c>
      <c r="B89" s="1">
        <v>45016.791662465279</v>
      </c>
      <c r="C89" s="1">
        <f t="shared" si="2"/>
        <v>45016</v>
      </c>
      <c r="D89" s="1" t="str">
        <f t="shared" si="3"/>
        <v>A</v>
      </c>
      <c r="E89">
        <v>22</v>
      </c>
      <c r="F89">
        <v>1</v>
      </c>
      <c r="G89" s="1">
        <v>45016</v>
      </c>
    </row>
    <row r="90" spans="1:7" x14ac:dyDescent="0.35">
      <c r="A90">
        <v>89</v>
      </c>
      <c r="B90" s="1">
        <v>45017.29166091435</v>
      </c>
      <c r="C90" s="1">
        <f t="shared" si="2"/>
        <v>45017</v>
      </c>
      <c r="D90" s="1" t="str">
        <f t="shared" si="3"/>
        <v>C</v>
      </c>
      <c r="E90">
        <v>0</v>
      </c>
      <c r="F90">
        <v>2</v>
      </c>
      <c r="G90" s="1">
        <v>45016</v>
      </c>
    </row>
    <row r="91" spans="1:7" x14ac:dyDescent="0.35">
      <c r="A91">
        <v>90</v>
      </c>
      <c r="B91" s="1">
        <v>45017.791656944442</v>
      </c>
      <c r="C91" s="1">
        <f t="shared" si="2"/>
        <v>45017</v>
      </c>
      <c r="D91" s="1" t="str">
        <f t="shared" si="3"/>
        <v>A</v>
      </c>
      <c r="E91">
        <v>0</v>
      </c>
      <c r="F91">
        <v>1</v>
      </c>
      <c r="G91" s="1">
        <v>45017</v>
      </c>
    </row>
    <row r="92" spans="1:7" x14ac:dyDescent="0.35">
      <c r="A92">
        <v>91</v>
      </c>
      <c r="B92" s="1">
        <v>45018.291656909721</v>
      </c>
      <c r="C92" s="1">
        <f t="shared" si="2"/>
        <v>45018</v>
      </c>
      <c r="D92" s="1" t="str">
        <f t="shared" si="3"/>
        <v>C</v>
      </c>
      <c r="E92">
        <v>0</v>
      </c>
      <c r="F92">
        <v>2</v>
      </c>
      <c r="G92" s="1">
        <v>45017</v>
      </c>
    </row>
    <row r="93" spans="1:7" x14ac:dyDescent="0.35">
      <c r="A93">
        <v>92</v>
      </c>
      <c r="B93" s="1">
        <v>45018.791658449074</v>
      </c>
      <c r="C93" s="1">
        <f t="shared" si="2"/>
        <v>45018</v>
      </c>
      <c r="D93" s="1" t="str">
        <f t="shared" si="3"/>
        <v>A</v>
      </c>
      <c r="E93">
        <v>0</v>
      </c>
      <c r="F93">
        <v>1</v>
      </c>
      <c r="G93" s="1">
        <v>45018</v>
      </c>
    </row>
    <row r="94" spans="1:7" x14ac:dyDescent="0.35">
      <c r="A94">
        <v>93</v>
      </c>
      <c r="B94" s="1">
        <v>45019.291662812502</v>
      </c>
      <c r="C94" s="1">
        <f t="shared" si="2"/>
        <v>45019</v>
      </c>
      <c r="D94" s="1" t="str">
        <f t="shared" si="3"/>
        <v>C</v>
      </c>
      <c r="E94">
        <v>0</v>
      </c>
      <c r="F94">
        <v>2</v>
      </c>
      <c r="G94" s="1">
        <v>45018</v>
      </c>
    </row>
    <row r="95" spans="1:7" x14ac:dyDescent="0.35">
      <c r="A95">
        <v>94</v>
      </c>
      <c r="B95" s="1">
        <v>45019.79166072917</v>
      </c>
      <c r="C95" s="1">
        <f t="shared" si="2"/>
        <v>45019</v>
      </c>
      <c r="D95" s="1" t="str">
        <f t="shared" si="3"/>
        <v>A</v>
      </c>
      <c r="E95">
        <v>49</v>
      </c>
      <c r="F95">
        <v>1</v>
      </c>
      <c r="G95" s="1">
        <v>45019</v>
      </c>
    </row>
    <row r="96" spans="1:7" x14ac:dyDescent="0.35">
      <c r="A96">
        <v>95</v>
      </c>
      <c r="B96" s="1">
        <v>45020.291661307871</v>
      </c>
      <c r="C96" s="1">
        <f t="shared" si="2"/>
        <v>45020</v>
      </c>
      <c r="D96" s="1" t="str">
        <f t="shared" si="3"/>
        <v>C</v>
      </c>
      <c r="E96">
        <v>178</v>
      </c>
      <c r="F96">
        <v>2</v>
      </c>
      <c r="G96" s="1">
        <v>45019</v>
      </c>
    </row>
    <row r="97" spans="1:7" x14ac:dyDescent="0.35">
      <c r="A97">
        <v>96</v>
      </c>
      <c r="B97" s="1">
        <v>45020.791663969911</v>
      </c>
      <c r="C97" s="1">
        <f t="shared" si="2"/>
        <v>45020</v>
      </c>
      <c r="D97" s="1" t="str">
        <f t="shared" si="3"/>
        <v>A</v>
      </c>
      <c r="E97">
        <v>180</v>
      </c>
      <c r="F97">
        <v>1</v>
      </c>
      <c r="G97" s="1">
        <v>45020</v>
      </c>
    </row>
    <row r="98" spans="1:7" x14ac:dyDescent="0.35">
      <c r="A98">
        <v>97</v>
      </c>
      <c r="B98" s="1">
        <v>45021.291658912036</v>
      </c>
      <c r="C98" s="1">
        <f t="shared" si="2"/>
        <v>45021</v>
      </c>
      <c r="D98" s="1" t="str">
        <f t="shared" si="3"/>
        <v>C</v>
      </c>
      <c r="E98">
        <v>257</v>
      </c>
      <c r="F98">
        <v>2</v>
      </c>
      <c r="G98" s="1">
        <v>45020</v>
      </c>
    </row>
    <row r="99" spans="1:7" x14ac:dyDescent="0.35">
      <c r="A99">
        <v>98</v>
      </c>
      <c r="B99" s="1">
        <v>45021.791658368056</v>
      </c>
      <c r="C99" s="1">
        <f t="shared" si="2"/>
        <v>45021</v>
      </c>
      <c r="D99" s="1" t="str">
        <f t="shared" si="3"/>
        <v>A</v>
      </c>
      <c r="E99">
        <v>99</v>
      </c>
      <c r="F99">
        <v>1</v>
      </c>
      <c r="G99" s="1">
        <v>45021</v>
      </c>
    </row>
    <row r="100" spans="1:7" x14ac:dyDescent="0.35">
      <c r="A100">
        <v>99</v>
      </c>
      <c r="B100" s="1">
        <v>45022.291658298614</v>
      </c>
      <c r="C100" s="1">
        <f t="shared" si="2"/>
        <v>45022</v>
      </c>
      <c r="D100" s="1" t="str">
        <f t="shared" si="3"/>
        <v>C</v>
      </c>
      <c r="E100">
        <v>132</v>
      </c>
      <c r="F100">
        <v>2</v>
      </c>
      <c r="G100" s="1">
        <v>45021</v>
      </c>
    </row>
    <row r="101" spans="1:7" x14ac:dyDescent="0.35">
      <c r="A101">
        <v>100</v>
      </c>
      <c r="B101" s="1">
        <v>45022.791657557871</v>
      </c>
      <c r="C101" s="1">
        <f t="shared" si="2"/>
        <v>45022</v>
      </c>
      <c r="D101" s="1" t="str">
        <f t="shared" si="3"/>
        <v>A</v>
      </c>
      <c r="E101">
        <v>118</v>
      </c>
      <c r="F101">
        <v>1</v>
      </c>
      <c r="G101" s="1">
        <v>45022</v>
      </c>
    </row>
    <row r="102" spans="1:7" x14ac:dyDescent="0.35">
      <c r="A102">
        <v>101</v>
      </c>
      <c r="B102" s="1">
        <v>45023.291660300929</v>
      </c>
      <c r="C102" s="1">
        <f t="shared" si="2"/>
        <v>45023</v>
      </c>
      <c r="D102" s="1" t="str">
        <f t="shared" si="3"/>
        <v>C</v>
      </c>
      <c r="E102">
        <v>182</v>
      </c>
      <c r="F102">
        <v>2</v>
      </c>
      <c r="G102" s="1">
        <v>45022</v>
      </c>
    </row>
    <row r="103" spans="1:7" x14ac:dyDescent="0.35">
      <c r="A103">
        <v>102</v>
      </c>
      <c r="B103" s="1">
        <v>45023.7916630787</v>
      </c>
      <c r="C103" s="1">
        <f t="shared" si="2"/>
        <v>45023</v>
      </c>
      <c r="D103" s="1" t="str">
        <f t="shared" si="3"/>
        <v>A</v>
      </c>
      <c r="E103">
        <v>108</v>
      </c>
      <c r="F103">
        <v>1</v>
      </c>
      <c r="G103" s="1">
        <v>45023</v>
      </c>
    </row>
    <row r="104" spans="1:7" x14ac:dyDescent="0.35">
      <c r="A104">
        <v>103</v>
      </c>
      <c r="B104" s="1">
        <v>45024.291659224538</v>
      </c>
      <c r="C104" s="1">
        <f t="shared" si="2"/>
        <v>45024</v>
      </c>
      <c r="D104" s="1" t="str">
        <f t="shared" si="3"/>
        <v>C</v>
      </c>
      <c r="E104">
        <v>121</v>
      </c>
      <c r="F104">
        <v>2</v>
      </c>
      <c r="G104" s="1">
        <v>45023</v>
      </c>
    </row>
    <row r="105" spans="1:7" x14ac:dyDescent="0.35">
      <c r="A105">
        <v>104</v>
      </c>
      <c r="B105" s="1">
        <v>45024.791662152777</v>
      </c>
      <c r="C105" s="1">
        <f t="shared" si="2"/>
        <v>45024</v>
      </c>
      <c r="D105" s="1" t="str">
        <f t="shared" si="3"/>
        <v>A</v>
      </c>
      <c r="E105">
        <v>101</v>
      </c>
      <c r="F105">
        <v>1</v>
      </c>
      <c r="G105" s="1">
        <v>45024</v>
      </c>
    </row>
    <row r="106" spans="1:7" x14ac:dyDescent="0.35">
      <c r="A106">
        <v>105</v>
      </c>
      <c r="B106" s="1">
        <v>45024.88751079861</v>
      </c>
      <c r="C106" s="1">
        <f t="shared" si="2"/>
        <v>45024</v>
      </c>
      <c r="D106" s="1" t="str">
        <f t="shared" si="3"/>
        <v>C</v>
      </c>
      <c r="E106">
        <v>138</v>
      </c>
      <c r="F106">
        <v>2</v>
      </c>
      <c r="G106" s="1">
        <v>45024</v>
      </c>
    </row>
    <row r="107" spans="1:7" x14ac:dyDescent="0.35">
      <c r="A107">
        <v>106</v>
      </c>
      <c r="B107" s="1">
        <v>45025.791666319441</v>
      </c>
      <c r="C107" s="1">
        <f t="shared" si="2"/>
        <v>45025</v>
      </c>
      <c r="D107" s="1" t="str">
        <f t="shared" si="3"/>
        <v>A</v>
      </c>
      <c r="E107">
        <v>546</v>
      </c>
      <c r="F107">
        <v>1</v>
      </c>
      <c r="G107" s="1">
        <v>45025</v>
      </c>
    </row>
    <row r="108" spans="1:7" x14ac:dyDescent="0.35">
      <c r="A108">
        <v>107</v>
      </c>
      <c r="B108" s="1">
        <v>45026.29165752315</v>
      </c>
      <c r="C108" s="1">
        <f t="shared" si="2"/>
        <v>45026</v>
      </c>
      <c r="D108" s="1" t="str">
        <f t="shared" si="3"/>
        <v>C</v>
      </c>
      <c r="E108">
        <v>1414</v>
      </c>
      <c r="F108">
        <v>2</v>
      </c>
      <c r="G108" s="1">
        <v>45025</v>
      </c>
    </row>
    <row r="109" spans="1:7" x14ac:dyDescent="0.35">
      <c r="A109">
        <v>108</v>
      </c>
      <c r="B109" s="1">
        <v>45026.791666238423</v>
      </c>
      <c r="C109" s="1">
        <f t="shared" si="2"/>
        <v>45026</v>
      </c>
      <c r="D109" s="1" t="str">
        <f t="shared" si="3"/>
        <v>A</v>
      </c>
      <c r="E109">
        <v>223</v>
      </c>
      <c r="F109">
        <v>1</v>
      </c>
      <c r="G109" s="1">
        <v>45026</v>
      </c>
    </row>
    <row r="110" spans="1:7" x14ac:dyDescent="0.35">
      <c r="A110">
        <v>109</v>
      </c>
      <c r="B110" s="1">
        <v>45027.291661076386</v>
      </c>
      <c r="C110" s="1">
        <f t="shared" si="2"/>
        <v>45027</v>
      </c>
      <c r="D110" s="1" t="str">
        <f t="shared" si="3"/>
        <v>C</v>
      </c>
      <c r="E110">
        <v>86</v>
      </c>
      <c r="F110">
        <v>2</v>
      </c>
      <c r="G110" s="1">
        <v>45026</v>
      </c>
    </row>
    <row r="111" spans="1:7" x14ac:dyDescent="0.35">
      <c r="A111">
        <v>110</v>
      </c>
      <c r="B111" s="1">
        <v>45027.791663425924</v>
      </c>
      <c r="C111" s="1">
        <f t="shared" si="2"/>
        <v>45027</v>
      </c>
      <c r="D111" s="1" t="str">
        <f t="shared" si="3"/>
        <v>A</v>
      </c>
      <c r="E111">
        <v>74</v>
      </c>
      <c r="F111">
        <v>1</v>
      </c>
      <c r="G111" s="1">
        <v>45027</v>
      </c>
    </row>
    <row r="112" spans="1:7" x14ac:dyDescent="0.35">
      <c r="A112">
        <v>111</v>
      </c>
      <c r="B112" s="1">
        <v>45028.291658414353</v>
      </c>
      <c r="C112" s="1">
        <f t="shared" si="2"/>
        <v>45028</v>
      </c>
      <c r="D112" s="1" t="str">
        <f t="shared" si="3"/>
        <v>C</v>
      </c>
      <c r="E112">
        <v>144</v>
      </c>
      <c r="F112">
        <v>2</v>
      </c>
      <c r="G112" s="1">
        <v>45027</v>
      </c>
    </row>
    <row r="113" spans="1:7" x14ac:dyDescent="0.35">
      <c r="A113">
        <v>112</v>
      </c>
      <c r="B113" s="1">
        <v>45028.791655821762</v>
      </c>
      <c r="C113" s="1">
        <f t="shared" si="2"/>
        <v>45028</v>
      </c>
      <c r="D113" s="1" t="str">
        <f t="shared" si="3"/>
        <v>A</v>
      </c>
      <c r="E113">
        <v>88</v>
      </c>
      <c r="F113">
        <v>1</v>
      </c>
      <c r="G113" s="1">
        <v>45028</v>
      </c>
    </row>
    <row r="114" spans="1:7" x14ac:dyDescent="0.35">
      <c r="A114">
        <v>113</v>
      </c>
      <c r="B114" s="1">
        <v>45029.291661655094</v>
      </c>
      <c r="C114" s="1">
        <f t="shared" si="2"/>
        <v>45029</v>
      </c>
      <c r="D114" s="1" t="str">
        <f t="shared" si="3"/>
        <v>C</v>
      </c>
      <c r="E114">
        <v>193</v>
      </c>
      <c r="F114">
        <v>2</v>
      </c>
      <c r="G114" s="1">
        <v>45028</v>
      </c>
    </row>
    <row r="115" spans="1:7" x14ac:dyDescent="0.35">
      <c r="A115">
        <v>114</v>
      </c>
      <c r="B115" s="1">
        <v>45029.791665046294</v>
      </c>
      <c r="C115" s="1">
        <f t="shared" si="2"/>
        <v>45029</v>
      </c>
      <c r="D115" s="1" t="str">
        <f t="shared" si="3"/>
        <v>A</v>
      </c>
      <c r="E115">
        <v>104</v>
      </c>
      <c r="F115">
        <v>1</v>
      </c>
      <c r="G115" s="1">
        <v>45029</v>
      </c>
    </row>
    <row r="116" spans="1:7" x14ac:dyDescent="0.35">
      <c r="A116">
        <v>115</v>
      </c>
      <c r="B116" s="1">
        <v>45030.291662731484</v>
      </c>
      <c r="C116" s="1">
        <f t="shared" si="2"/>
        <v>45030</v>
      </c>
      <c r="D116" s="1" t="str">
        <f t="shared" si="3"/>
        <v>C</v>
      </c>
      <c r="E116">
        <v>290</v>
      </c>
      <c r="F116">
        <v>2</v>
      </c>
      <c r="G116" s="1">
        <v>45029</v>
      </c>
    </row>
    <row r="117" spans="1:7" x14ac:dyDescent="0.35">
      <c r="A117">
        <v>116</v>
      </c>
      <c r="B117" s="1">
        <v>45030.791660069444</v>
      </c>
      <c r="C117" s="1">
        <f t="shared" si="2"/>
        <v>45030</v>
      </c>
      <c r="D117" s="1" t="str">
        <f t="shared" si="3"/>
        <v>A</v>
      </c>
      <c r="E117">
        <v>99</v>
      </c>
      <c r="F117">
        <v>1</v>
      </c>
      <c r="G117" s="1">
        <v>45030</v>
      </c>
    </row>
    <row r="118" spans="1:7" x14ac:dyDescent="0.35">
      <c r="A118">
        <v>117</v>
      </c>
      <c r="B118" s="1">
        <v>45031.29166145833</v>
      </c>
      <c r="C118" s="1">
        <f t="shared" si="2"/>
        <v>45031</v>
      </c>
      <c r="D118" s="1" t="str">
        <f t="shared" si="3"/>
        <v>C</v>
      </c>
      <c r="E118">
        <v>262</v>
      </c>
      <c r="F118">
        <v>2</v>
      </c>
      <c r="G118" s="1">
        <v>45030</v>
      </c>
    </row>
    <row r="119" spans="1:7" x14ac:dyDescent="0.35">
      <c r="A119">
        <v>118</v>
      </c>
      <c r="B119" s="1">
        <v>45031.79165648148</v>
      </c>
      <c r="C119" s="1">
        <f t="shared" si="2"/>
        <v>45031</v>
      </c>
      <c r="D119" s="1" t="str">
        <f t="shared" si="3"/>
        <v>A</v>
      </c>
      <c r="E119">
        <v>708</v>
      </c>
      <c r="F119">
        <v>1</v>
      </c>
      <c r="G119" s="1">
        <v>45031</v>
      </c>
    </row>
    <row r="120" spans="1:7" x14ac:dyDescent="0.35">
      <c r="A120">
        <v>119</v>
      </c>
      <c r="B120" s="1">
        <v>45032.291656863425</v>
      </c>
      <c r="C120" s="1">
        <f t="shared" si="2"/>
        <v>45032</v>
      </c>
      <c r="D120" s="1" t="str">
        <f t="shared" si="3"/>
        <v>C</v>
      </c>
      <c r="E120">
        <v>707</v>
      </c>
      <c r="F120">
        <v>2</v>
      </c>
      <c r="G120" s="1">
        <v>45031</v>
      </c>
    </row>
    <row r="121" spans="1:7" x14ac:dyDescent="0.35">
      <c r="A121">
        <v>120</v>
      </c>
      <c r="B121" s="1">
        <v>45032.791662650459</v>
      </c>
      <c r="C121" s="1">
        <f t="shared" si="2"/>
        <v>45032</v>
      </c>
      <c r="D121" s="1" t="str">
        <f t="shared" si="3"/>
        <v>A</v>
      </c>
      <c r="E121">
        <v>707</v>
      </c>
      <c r="F121">
        <v>1</v>
      </c>
      <c r="G121" s="1">
        <v>45032</v>
      </c>
    </row>
    <row r="122" spans="1:7" x14ac:dyDescent="0.35">
      <c r="A122">
        <v>121</v>
      </c>
      <c r="B122" s="1">
        <v>45033.291663969911</v>
      </c>
      <c r="C122" s="1">
        <f t="shared" si="2"/>
        <v>45033</v>
      </c>
      <c r="D122" s="1" t="str">
        <f t="shared" si="3"/>
        <v>C</v>
      </c>
      <c r="E122">
        <v>708</v>
      </c>
      <c r="F122">
        <v>2</v>
      </c>
      <c r="G122" s="1">
        <v>45032</v>
      </c>
    </row>
    <row r="123" spans="1:7" x14ac:dyDescent="0.35">
      <c r="A123">
        <v>122</v>
      </c>
      <c r="B123" s="1">
        <v>45033.791655439818</v>
      </c>
      <c r="C123" s="1">
        <f t="shared" si="2"/>
        <v>45033</v>
      </c>
      <c r="D123" s="1" t="str">
        <f t="shared" si="3"/>
        <v>A</v>
      </c>
      <c r="E123">
        <v>167</v>
      </c>
      <c r="F123">
        <v>1</v>
      </c>
      <c r="G123" s="1">
        <v>45033</v>
      </c>
    </row>
    <row r="124" spans="1:7" x14ac:dyDescent="0.35">
      <c r="A124">
        <v>123</v>
      </c>
      <c r="B124" s="1">
        <v>45034.291660451388</v>
      </c>
      <c r="C124" s="1">
        <f t="shared" si="2"/>
        <v>45034</v>
      </c>
      <c r="D124" s="1" t="str">
        <f t="shared" si="3"/>
        <v>C</v>
      </c>
      <c r="E124">
        <v>266</v>
      </c>
      <c r="F124">
        <v>2</v>
      </c>
      <c r="G124" s="1">
        <v>45033</v>
      </c>
    </row>
    <row r="125" spans="1:7" x14ac:dyDescent="0.35">
      <c r="A125">
        <v>124</v>
      </c>
      <c r="B125" s="1">
        <v>45034.79166516204</v>
      </c>
      <c r="C125" s="1">
        <f t="shared" si="2"/>
        <v>45034</v>
      </c>
      <c r="D125" s="1" t="str">
        <f t="shared" si="3"/>
        <v>A</v>
      </c>
      <c r="E125">
        <v>144</v>
      </c>
      <c r="F125">
        <v>1</v>
      </c>
      <c r="G125" s="1">
        <v>45034</v>
      </c>
    </row>
    <row r="126" spans="1:7" x14ac:dyDescent="0.35">
      <c r="A126">
        <v>125</v>
      </c>
      <c r="B126" s="1">
        <v>45035.291650266205</v>
      </c>
      <c r="C126" s="1">
        <f t="shared" si="2"/>
        <v>45035</v>
      </c>
      <c r="D126" s="1" t="str">
        <f t="shared" si="3"/>
        <v>C</v>
      </c>
      <c r="E126">
        <v>345</v>
      </c>
      <c r="F126">
        <v>2</v>
      </c>
      <c r="G126" s="1">
        <v>45034</v>
      </c>
    </row>
    <row r="127" spans="1:7" x14ac:dyDescent="0.35">
      <c r="A127">
        <v>126</v>
      </c>
      <c r="B127" s="1">
        <v>45035.791655127316</v>
      </c>
      <c r="C127" s="1">
        <f t="shared" si="2"/>
        <v>45035</v>
      </c>
      <c r="D127" s="1" t="str">
        <f t="shared" si="3"/>
        <v>A</v>
      </c>
      <c r="E127">
        <v>708</v>
      </c>
      <c r="F127">
        <v>1</v>
      </c>
      <c r="G127" s="1">
        <v>45035</v>
      </c>
    </row>
    <row r="128" spans="1:7" x14ac:dyDescent="0.35">
      <c r="A128">
        <v>127</v>
      </c>
      <c r="B128" s="1">
        <v>45036.291664733799</v>
      </c>
      <c r="C128" s="1">
        <f t="shared" si="2"/>
        <v>45036</v>
      </c>
      <c r="D128" s="1" t="str">
        <f t="shared" si="3"/>
        <v>C</v>
      </c>
      <c r="E128">
        <v>707</v>
      </c>
      <c r="F128">
        <v>2</v>
      </c>
      <c r="G128" s="1">
        <v>45035</v>
      </c>
    </row>
    <row r="129" spans="1:7" x14ac:dyDescent="0.35">
      <c r="A129">
        <v>128</v>
      </c>
      <c r="B129" s="1">
        <v>45036.79166357639</v>
      </c>
      <c r="C129" s="1">
        <f t="shared" si="2"/>
        <v>45036</v>
      </c>
      <c r="D129" s="1" t="str">
        <f t="shared" si="3"/>
        <v>A</v>
      </c>
      <c r="E129">
        <v>707</v>
      </c>
      <c r="F129">
        <v>1</v>
      </c>
      <c r="G129" s="1">
        <v>45036</v>
      </c>
    </row>
    <row r="130" spans="1:7" x14ac:dyDescent="0.35">
      <c r="A130">
        <v>129</v>
      </c>
      <c r="B130" s="1">
        <v>45037.291656516201</v>
      </c>
      <c r="C130" s="1">
        <f t="shared" si="2"/>
        <v>45037</v>
      </c>
      <c r="D130" s="1" t="str">
        <f t="shared" si="3"/>
        <v>C</v>
      </c>
      <c r="E130">
        <v>708</v>
      </c>
      <c r="F130">
        <v>2</v>
      </c>
      <c r="G130" s="1">
        <v>45036</v>
      </c>
    </row>
    <row r="131" spans="1:7" x14ac:dyDescent="0.35">
      <c r="A131">
        <v>130</v>
      </c>
      <c r="B131" s="1">
        <v>45037.791656250003</v>
      </c>
      <c r="C131" s="1">
        <f t="shared" ref="C131:C159" si="4">INT(B131)</f>
        <v>45037</v>
      </c>
      <c r="D131" s="1" t="str">
        <f t="shared" ref="D131:D159" si="5">IF(F131=1, "A","C")</f>
        <v>A</v>
      </c>
      <c r="E131">
        <v>703</v>
      </c>
      <c r="F131">
        <v>1</v>
      </c>
      <c r="G131" s="1">
        <v>45037</v>
      </c>
    </row>
    <row r="132" spans="1:7" x14ac:dyDescent="0.35">
      <c r="A132">
        <v>131</v>
      </c>
      <c r="B132" s="1">
        <v>45038.29166145833</v>
      </c>
      <c r="C132" s="1">
        <f t="shared" si="4"/>
        <v>45038</v>
      </c>
      <c r="D132" s="1" t="str">
        <f t="shared" si="5"/>
        <v>C</v>
      </c>
      <c r="E132">
        <v>707</v>
      </c>
      <c r="F132">
        <v>2</v>
      </c>
      <c r="G132" s="1">
        <v>45037</v>
      </c>
    </row>
    <row r="133" spans="1:7" x14ac:dyDescent="0.35">
      <c r="A133">
        <v>132</v>
      </c>
      <c r="B133" s="1">
        <v>45038.791665775461</v>
      </c>
      <c r="C133" s="1">
        <f t="shared" si="4"/>
        <v>45038</v>
      </c>
      <c r="D133" s="1" t="str">
        <f t="shared" si="5"/>
        <v>A</v>
      </c>
      <c r="E133">
        <v>707</v>
      </c>
      <c r="F133">
        <v>1</v>
      </c>
      <c r="G133" s="1">
        <v>45038</v>
      </c>
    </row>
    <row r="134" spans="1:7" x14ac:dyDescent="0.35">
      <c r="A134">
        <v>133</v>
      </c>
      <c r="B134" s="1">
        <v>45039.291664965276</v>
      </c>
      <c r="C134" s="1">
        <f t="shared" si="4"/>
        <v>45039</v>
      </c>
      <c r="D134" s="1" t="str">
        <f t="shared" si="5"/>
        <v>C</v>
      </c>
      <c r="E134">
        <v>707</v>
      </c>
      <c r="F134">
        <v>2</v>
      </c>
      <c r="G134" s="1">
        <v>45038</v>
      </c>
    </row>
    <row r="135" spans="1:7" x14ac:dyDescent="0.35">
      <c r="A135">
        <v>134</v>
      </c>
      <c r="B135" s="1">
        <v>45039.791660682873</v>
      </c>
      <c r="C135" s="1">
        <f t="shared" si="4"/>
        <v>45039</v>
      </c>
      <c r="D135" s="1" t="str">
        <f t="shared" si="5"/>
        <v>A</v>
      </c>
      <c r="E135">
        <v>707</v>
      </c>
      <c r="F135">
        <v>1</v>
      </c>
      <c r="G135" s="1">
        <v>45039</v>
      </c>
    </row>
    <row r="136" spans="1:7" x14ac:dyDescent="0.35">
      <c r="A136">
        <v>135</v>
      </c>
      <c r="B136" s="1">
        <v>45040.291666354169</v>
      </c>
      <c r="C136" s="1">
        <f t="shared" si="4"/>
        <v>45040</v>
      </c>
      <c r="D136" s="1" t="str">
        <f t="shared" si="5"/>
        <v>C</v>
      </c>
      <c r="E136">
        <v>707</v>
      </c>
      <c r="F136">
        <v>2</v>
      </c>
      <c r="G136" s="1">
        <v>45039</v>
      </c>
    </row>
    <row r="137" spans="1:7" x14ac:dyDescent="0.35">
      <c r="A137">
        <v>136</v>
      </c>
      <c r="B137" s="1">
        <v>45040.791660219904</v>
      </c>
      <c r="C137" s="1">
        <f t="shared" si="4"/>
        <v>45040</v>
      </c>
      <c r="D137" s="1" t="str">
        <f t="shared" si="5"/>
        <v>A</v>
      </c>
      <c r="E137">
        <v>647</v>
      </c>
      <c r="F137">
        <v>1</v>
      </c>
      <c r="G137" s="1">
        <v>45040</v>
      </c>
    </row>
    <row r="138" spans="1:7" x14ac:dyDescent="0.35">
      <c r="A138">
        <v>137</v>
      </c>
      <c r="B138" s="1">
        <v>45041.291658101851</v>
      </c>
      <c r="C138" s="1">
        <f t="shared" si="4"/>
        <v>45041</v>
      </c>
      <c r="D138" s="1" t="str">
        <f t="shared" si="5"/>
        <v>C</v>
      </c>
      <c r="E138">
        <v>708</v>
      </c>
      <c r="F138">
        <v>2</v>
      </c>
      <c r="G138" s="1">
        <v>45040</v>
      </c>
    </row>
    <row r="139" spans="1:7" x14ac:dyDescent="0.35">
      <c r="A139">
        <v>138</v>
      </c>
      <c r="B139" s="1">
        <v>45041.791655787034</v>
      </c>
      <c r="C139" s="1">
        <f t="shared" si="4"/>
        <v>45041</v>
      </c>
      <c r="D139" s="1" t="str">
        <f t="shared" si="5"/>
        <v>A</v>
      </c>
      <c r="E139">
        <v>707</v>
      </c>
      <c r="F139">
        <v>1</v>
      </c>
      <c r="G139" s="1">
        <v>45041</v>
      </c>
    </row>
    <row r="140" spans="1:7" x14ac:dyDescent="0.35">
      <c r="A140">
        <v>139</v>
      </c>
      <c r="B140" s="1">
        <v>45042.291661076386</v>
      </c>
      <c r="C140" s="1">
        <f t="shared" si="4"/>
        <v>45042</v>
      </c>
      <c r="D140" s="1" t="str">
        <f t="shared" si="5"/>
        <v>C</v>
      </c>
      <c r="E140">
        <v>707</v>
      </c>
      <c r="F140">
        <v>2</v>
      </c>
      <c r="G140" s="1">
        <v>45041</v>
      </c>
    </row>
    <row r="141" spans="1:7" x14ac:dyDescent="0.35">
      <c r="A141">
        <v>140</v>
      </c>
      <c r="B141" s="1">
        <v>45042.791662615738</v>
      </c>
      <c r="C141" s="1">
        <f t="shared" si="4"/>
        <v>45042</v>
      </c>
      <c r="D141" s="1" t="str">
        <f t="shared" si="5"/>
        <v>A</v>
      </c>
      <c r="E141">
        <v>707</v>
      </c>
      <c r="F141">
        <v>1</v>
      </c>
      <c r="G141" s="1">
        <v>45042</v>
      </c>
    </row>
    <row r="142" spans="1:7" x14ac:dyDescent="0.35">
      <c r="A142">
        <v>141</v>
      </c>
      <c r="B142" s="1">
        <v>45043.291656597219</v>
      </c>
      <c r="C142" s="1">
        <f t="shared" si="4"/>
        <v>45043</v>
      </c>
      <c r="D142" s="1" t="str">
        <f t="shared" si="5"/>
        <v>C</v>
      </c>
      <c r="E142">
        <v>707</v>
      </c>
      <c r="F142">
        <v>2</v>
      </c>
      <c r="G142" s="1">
        <v>45042</v>
      </c>
    </row>
    <row r="143" spans="1:7" x14ac:dyDescent="0.35">
      <c r="A143">
        <v>142</v>
      </c>
      <c r="B143" s="1">
        <v>45043.791666053243</v>
      </c>
      <c r="C143" s="1">
        <f t="shared" si="4"/>
        <v>45043</v>
      </c>
      <c r="D143" s="1" t="str">
        <f t="shared" si="5"/>
        <v>A</v>
      </c>
      <c r="E143">
        <v>250</v>
      </c>
      <c r="F143">
        <v>1</v>
      </c>
      <c r="G143" s="1">
        <v>45043</v>
      </c>
    </row>
    <row r="144" spans="1:7" x14ac:dyDescent="0.35">
      <c r="A144">
        <v>143</v>
      </c>
      <c r="B144" s="1">
        <v>45044.29165929398</v>
      </c>
      <c r="C144" s="1">
        <f t="shared" si="4"/>
        <v>45044</v>
      </c>
      <c r="D144" s="1" t="str">
        <f t="shared" si="5"/>
        <v>C</v>
      </c>
      <c r="E144">
        <v>0</v>
      </c>
      <c r="F144">
        <v>2</v>
      </c>
      <c r="G144" s="1">
        <v>45043</v>
      </c>
    </row>
    <row r="145" spans="1:7" x14ac:dyDescent="0.35">
      <c r="A145">
        <v>144</v>
      </c>
      <c r="B145" s="1">
        <v>45044.791657094909</v>
      </c>
      <c r="C145" s="1">
        <f t="shared" si="4"/>
        <v>45044</v>
      </c>
      <c r="D145" s="1" t="str">
        <f t="shared" si="5"/>
        <v>A</v>
      </c>
      <c r="E145">
        <v>0</v>
      </c>
      <c r="F145">
        <v>1</v>
      </c>
      <c r="G145" s="1">
        <v>45044</v>
      </c>
    </row>
    <row r="146" spans="1:7" x14ac:dyDescent="0.35">
      <c r="A146">
        <v>145</v>
      </c>
      <c r="B146" s="1">
        <v>45045.291659988427</v>
      </c>
      <c r="C146" s="1">
        <f t="shared" si="4"/>
        <v>45045</v>
      </c>
      <c r="D146" s="1" t="str">
        <f t="shared" si="5"/>
        <v>C</v>
      </c>
      <c r="E146">
        <v>160</v>
      </c>
      <c r="F146">
        <v>2</v>
      </c>
      <c r="G146" s="1">
        <v>45044</v>
      </c>
    </row>
    <row r="147" spans="1:7" x14ac:dyDescent="0.35">
      <c r="A147">
        <v>146</v>
      </c>
      <c r="B147" s="1">
        <v>45045.791664583332</v>
      </c>
      <c r="C147" s="1">
        <f t="shared" si="4"/>
        <v>45045</v>
      </c>
      <c r="D147" s="1" t="str">
        <f t="shared" si="5"/>
        <v>A</v>
      </c>
      <c r="E147">
        <v>121</v>
      </c>
      <c r="F147">
        <v>1</v>
      </c>
      <c r="G147" s="1">
        <v>45045</v>
      </c>
    </row>
    <row r="148" spans="1:7" x14ac:dyDescent="0.35">
      <c r="A148">
        <v>147</v>
      </c>
      <c r="B148" s="1">
        <v>45046.291658530092</v>
      </c>
      <c r="C148" s="1">
        <f t="shared" si="4"/>
        <v>45046</v>
      </c>
      <c r="D148" s="1" t="str">
        <f t="shared" si="5"/>
        <v>C</v>
      </c>
      <c r="E148">
        <v>364</v>
      </c>
      <c r="F148">
        <v>2</v>
      </c>
      <c r="G148" s="1">
        <v>45045</v>
      </c>
    </row>
    <row r="149" spans="1:7" x14ac:dyDescent="0.35">
      <c r="A149">
        <v>148</v>
      </c>
      <c r="B149" s="1">
        <v>45046.583859988423</v>
      </c>
      <c r="C149" s="1">
        <f t="shared" si="4"/>
        <v>45046</v>
      </c>
      <c r="D149" s="1" t="str">
        <f t="shared" si="5"/>
        <v>A</v>
      </c>
      <c r="E149">
        <v>826</v>
      </c>
      <c r="F149">
        <v>1</v>
      </c>
      <c r="G149" s="1">
        <v>45046</v>
      </c>
    </row>
    <row r="150" spans="1:7" x14ac:dyDescent="0.35">
      <c r="A150">
        <v>149</v>
      </c>
      <c r="B150" s="1">
        <v>45047.791664236109</v>
      </c>
      <c r="C150" s="1">
        <f t="shared" si="4"/>
        <v>45047</v>
      </c>
      <c r="D150" s="1" t="str">
        <f t="shared" si="5"/>
        <v>A</v>
      </c>
      <c r="E150">
        <v>108</v>
      </c>
      <c r="F150">
        <v>1</v>
      </c>
      <c r="G150" s="1">
        <v>45047</v>
      </c>
    </row>
    <row r="151" spans="1:7" x14ac:dyDescent="0.35">
      <c r="A151">
        <v>150</v>
      </c>
      <c r="B151" s="1">
        <v>45048.29166466435</v>
      </c>
      <c r="C151" s="1">
        <f t="shared" si="4"/>
        <v>45048</v>
      </c>
      <c r="D151" s="1" t="str">
        <f t="shared" si="5"/>
        <v>C</v>
      </c>
      <c r="E151">
        <v>162</v>
      </c>
      <c r="F151">
        <v>2</v>
      </c>
      <c r="G151" s="1">
        <v>45047</v>
      </c>
    </row>
    <row r="152" spans="1:7" x14ac:dyDescent="0.35">
      <c r="A152">
        <v>151</v>
      </c>
      <c r="B152" s="1">
        <v>45048.791662881944</v>
      </c>
      <c r="C152" s="1">
        <f t="shared" si="4"/>
        <v>45048</v>
      </c>
      <c r="D152" s="1" t="str">
        <f t="shared" si="5"/>
        <v>A</v>
      </c>
      <c r="E152">
        <v>136</v>
      </c>
      <c r="F152">
        <v>1</v>
      </c>
      <c r="G152" s="1">
        <v>45048</v>
      </c>
    </row>
    <row r="153" spans="1:7" x14ac:dyDescent="0.35">
      <c r="A153">
        <v>152</v>
      </c>
      <c r="B153" s="1">
        <v>45049.291655590278</v>
      </c>
      <c r="C153" s="1">
        <f t="shared" si="4"/>
        <v>45049</v>
      </c>
      <c r="D153" s="1" t="str">
        <f t="shared" si="5"/>
        <v>C</v>
      </c>
      <c r="E153">
        <v>167</v>
      </c>
      <c r="F153">
        <v>2</v>
      </c>
      <c r="G153" s="1">
        <v>45048</v>
      </c>
    </row>
    <row r="154" spans="1:7" x14ac:dyDescent="0.35">
      <c r="A154">
        <v>153</v>
      </c>
      <c r="B154" s="1">
        <v>45049.791657986112</v>
      </c>
      <c r="C154" s="1">
        <f t="shared" si="4"/>
        <v>45049</v>
      </c>
      <c r="D154" s="1" t="str">
        <f t="shared" si="5"/>
        <v>A</v>
      </c>
      <c r="E154">
        <v>113</v>
      </c>
      <c r="F154">
        <v>1</v>
      </c>
      <c r="G154" s="1">
        <v>45049</v>
      </c>
    </row>
    <row r="155" spans="1:7" x14ac:dyDescent="0.35">
      <c r="A155">
        <v>154</v>
      </c>
      <c r="B155" s="1">
        <v>45050.291663923614</v>
      </c>
      <c r="C155" s="1">
        <f t="shared" si="4"/>
        <v>45050</v>
      </c>
      <c r="D155" s="1" t="str">
        <f t="shared" si="5"/>
        <v>C</v>
      </c>
      <c r="E155">
        <v>257</v>
      </c>
      <c r="F155">
        <v>2</v>
      </c>
      <c r="G155" s="1">
        <v>45049</v>
      </c>
    </row>
    <row r="156" spans="1:7" x14ac:dyDescent="0.35">
      <c r="A156">
        <v>155</v>
      </c>
      <c r="B156" s="1">
        <v>45050.791660069444</v>
      </c>
      <c r="C156" s="1">
        <f t="shared" si="4"/>
        <v>45050</v>
      </c>
      <c r="D156" s="1" t="str">
        <f t="shared" si="5"/>
        <v>A</v>
      </c>
      <c r="E156">
        <v>98</v>
      </c>
      <c r="F156">
        <v>1</v>
      </c>
      <c r="G156" s="1">
        <v>45050</v>
      </c>
    </row>
    <row r="157" spans="1:7" x14ac:dyDescent="0.35">
      <c r="A157">
        <v>156</v>
      </c>
      <c r="B157" s="1">
        <v>45051.291661574076</v>
      </c>
      <c r="C157" s="1">
        <f t="shared" si="4"/>
        <v>45051</v>
      </c>
      <c r="D157" s="1" t="str">
        <f t="shared" si="5"/>
        <v>C</v>
      </c>
      <c r="E157">
        <v>354</v>
      </c>
      <c r="F157">
        <v>2</v>
      </c>
      <c r="G157" s="1">
        <v>45050</v>
      </c>
    </row>
    <row r="158" spans="1:7" x14ac:dyDescent="0.35">
      <c r="A158">
        <v>157</v>
      </c>
      <c r="B158" s="1">
        <v>45051.791655868059</v>
      </c>
      <c r="C158" s="1">
        <f t="shared" si="4"/>
        <v>45051</v>
      </c>
      <c r="D158" s="1" t="str">
        <f t="shared" si="5"/>
        <v>A</v>
      </c>
      <c r="E158">
        <v>707</v>
      </c>
      <c r="F158">
        <v>1</v>
      </c>
      <c r="G158" s="1">
        <v>45051</v>
      </c>
    </row>
    <row r="159" spans="1:7" x14ac:dyDescent="0.35">
      <c r="A159">
        <v>158</v>
      </c>
      <c r="B159" s="1">
        <v>45052.088662997689</v>
      </c>
      <c r="C159" s="1">
        <f t="shared" si="4"/>
        <v>45052</v>
      </c>
      <c r="D159" s="1" t="str">
        <f t="shared" si="5"/>
        <v>C</v>
      </c>
      <c r="E159">
        <v>420</v>
      </c>
      <c r="F159">
        <v>2</v>
      </c>
      <c r="G159" s="1">
        <v>45051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4081-A0F9-4375-A3FD-52319FA278D3}">
  <dimension ref="A1:K122"/>
  <sheetViews>
    <sheetView tabSelected="1" workbookViewId="0">
      <selection activeCell="J2" sqref="J2"/>
    </sheetView>
  </sheetViews>
  <sheetFormatPr defaultRowHeight="14.5" x14ac:dyDescent="0.35"/>
  <cols>
    <col min="2" max="2" width="12.1796875" customWidth="1"/>
    <col min="4" max="4" width="22.81640625" customWidth="1"/>
    <col min="5" max="5" width="22.26953125" customWidth="1"/>
    <col min="6" max="6" width="20.36328125" customWidth="1"/>
    <col min="7" max="7" width="17.7265625" customWidth="1"/>
  </cols>
  <sheetData>
    <row r="1" spans="1:11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 x14ac:dyDescent="0.35">
      <c r="A2" s="15" t="s">
        <v>104</v>
      </c>
      <c r="B2" s="1">
        <v>44972</v>
      </c>
      <c r="C2" t="s">
        <v>38</v>
      </c>
      <c r="D2" s="17">
        <v>35</v>
      </c>
      <c r="E2" s="17">
        <v>42002</v>
      </c>
      <c r="F2" s="17">
        <v>2461</v>
      </c>
      <c r="G2" t="str" cm="1">
        <f t="array" ref="G2">_xlfn.XLOOKUP(B2&amp;C2,DataFromDB!$C$2:$C$205&amp;DataFromDB!$D$2:$D$205,DataFromDB!$E$2:$E$205,"NA")</f>
        <v>NA</v>
      </c>
      <c r="H2" s="19" t="e">
        <f t="shared" ref="H2:H65" si="0">720-G2</f>
        <v>#VALUE!</v>
      </c>
      <c r="I2" s="20" t="e">
        <f t="shared" ref="I2:I65" si="1">H2/720</f>
        <v>#VALUE!</v>
      </c>
      <c r="J2" s="20" t="e">
        <f t="shared" ref="J2:J65" si="2">(E2/H2)/166.7</f>
        <v>#VALUE!</v>
      </c>
      <c r="K2" s="21">
        <f t="shared" ref="K2:K65" si="3">(E2-D2)/E2</f>
        <v>0.99916670634731675</v>
      </c>
    </row>
    <row r="3" spans="1:11" x14ac:dyDescent="0.35">
      <c r="A3" s="15" t="s">
        <v>104</v>
      </c>
      <c r="B3" s="1">
        <v>44972</v>
      </c>
      <c r="C3" t="s">
        <v>40</v>
      </c>
      <c r="D3" s="17">
        <v>30</v>
      </c>
      <c r="E3" s="17">
        <v>66000</v>
      </c>
      <c r="F3" s="17">
        <v>1938</v>
      </c>
      <c r="G3" t="str" cm="1">
        <f t="array" ref="G3">_xlfn.XLOOKUP(B3&amp;C3,DataFromDB!$C$2:$C$205&amp;DataFromDB!$D$2:$D$205,DataFromDB!$E$2:$E$205,"NA")</f>
        <v>NA</v>
      </c>
      <c r="H3" s="19" t="e">
        <f t="shared" si="0"/>
        <v>#VALUE!</v>
      </c>
      <c r="I3" s="20" t="e">
        <f t="shared" si="1"/>
        <v>#VALUE!</v>
      </c>
      <c r="J3" s="20" t="e">
        <f t="shared" si="2"/>
        <v>#VALUE!</v>
      </c>
      <c r="K3" s="21">
        <f t="shared" si="3"/>
        <v>0.99954545454545451</v>
      </c>
    </row>
    <row r="4" spans="1:11" x14ac:dyDescent="0.35">
      <c r="A4" s="15" t="s">
        <v>104</v>
      </c>
      <c r="B4" s="1">
        <v>44973</v>
      </c>
      <c r="C4" t="s">
        <v>38</v>
      </c>
      <c r="D4" s="17">
        <v>37</v>
      </c>
      <c r="E4" s="17">
        <v>65999</v>
      </c>
      <c r="F4" s="17">
        <v>1950</v>
      </c>
      <c r="G4" t="str" cm="1">
        <f t="array" ref="G4">_xlfn.XLOOKUP(B4&amp;C4,DataFromDB!$C$2:$C$205&amp;DataFromDB!$D$2:$D$205,DataFromDB!$E$2:$E$205,"NA")</f>
        <v>NA</v>
      </c>
      <c r="H4" s="19" t="e">
        <f t="shared" si="0"/>
        <v>#VALUE!</v>
      </c>
      <c r="I4" s="20" t="e">
        <f t="shared" si="1"/>
        <v>#VALUE!</v>
      </c>
      <c r="J4" s="20" t="e">
        <f t="shared" si="2"/>
        <v>#VALUE!</v>
      </c>
      <c r="K4" s="21">
        <f t="shared" si="3"/>
        <v>0.99943938544523403</v>
      </c>
    </row>
    <row r="5" spans="1:11" x14ac:dyDescent="0.35">
      <c r="A5" s="15" t="s">
        <v>104</v>
      </c>
      <c r="B5" s="1">
        <v>44973</v>
      </c>
      <c r="C5" t="s">
        <v>40</v>
      </c>
      <c r="D5" s="17">
        <v>37</v>
      </c>
      <c r="E5" s="17">
        <v>54000</v>
      </c>
      <c r="F5" s="17">
        <v>2290</v>
      </c>
      <c r="G5" t="str" cm="1">
        <f t="array" ref="G5">_xlfn.XLOOKUP(B5&amp;C5,DataFromDB!$C$2:$C$205&amp;DataFromDB!$D$2:$D$205,DataFromDB!$E$2:$E$205,"NA")</f>
        <v>NA</v>
      </c>
      <c r="H5" s="19" t="e">
        <f t="shared" si="0"/>
        <v>#VALUE!</v>
      </c>
      <c r="I5" s="20" t="e">
        <f t="shared" si="1"/>
        <v>#VALUE!</v>
      </c>
      <c r="J5" s="20" t="e">
        <f t="shared" si="2"/>
        <v>#VALUE!</v>
      </c>
      <c r="K5" s="21">
        <f t="shared" si="3"/>
        <v>0.99931481481481477</v>
      </c>
    </row>
    <row r="6" spans="1:11" x14ac:dyDescent="0.35">
      <c r="A6" s="15" t="s">
        <v>104</v>
      </c>
      <c r="B6" s="1">
        <v>44974</v>
      </c>
      <c r="C6" t="s">
        <v>38</v>
      </c>
      <c r="D6" s="17">
        <v>30</v>
      </c>
      <c r="E6" s="17">
        <v>77998</v>
      </c>
      <c r="F6" s="17">
        <v>2111</v>
      </c>
      <c r="G6" cm="1">
        <f t="array" ref="G6">_xlfn.XLOOKUP(B6&amp;C6,DataFromDB!$C$2:$C$205&amp;DataFromDB!$D$2:$D$205,DataFromDB!$E$2:$E$205,"NA")</f>
        <v>44</v>
      </c>
      <c r="H6" s="19">
        <f t="shared" si="0"/>
        <v>676</v>
      </c>
      <c r="I6" s="20">
        <f t="shared" si="1"/>
        <v>0.93888888888888888</v>
      </c>
      <c r="J6" s="20">
        <f t="shared" si="2"/>
        <v>0.69215151052629709</v>
      </c>
      <c r="K6" s="21">
        <f t="shared" si="3"/>
        <v>0.99961537475319884</v>
      </c>
    </row>
    <row r="7" spans="1:11" x14ac:dyDescent="0.35">
      <c r="A7" s="15" t="s">
        <v>104</v>
      </c>
      <c r="B7" s="1">
        <v>44974</v>
      </c>
      <c r="C7" t="s">
        <v>40</v>
      </c>
      <c r="D7" s="17">
        <v>54</v>
      </c>
      <c r="E7" s="17">
        <v>48000</v>
      </c>
      <c r="F7" s="17">
        <v>1559</v>
      </c>
      <c r="G7" cm="1">
        <f t="array" ref="G7">_xlfn.XLOOKUP(B7&amp;C7,DataFromDB!$C$2:$C$205&amp;DataFromDB!$D$2:$D$205,DataFromDB!$E$2:$E$205,"NA")</f>
        <v>0</v>
      </c>
      <c r="H7" s="19">
        <f t="shared" si="0"/>
        <v>720</v>
      </c>
      <c r="I7" s="20">
        <f t="shared" si="1"/>
        <v>1</v>
      </c>
      <c r="J7" s="20">
        <f t="shared" si="2"/>
        <v>0.39992001599680072</v>
      </c>
      <c r="K7" s="21">
        <f t="shared" si="3"/>
        <v>0.99887499999999996</v>
      </c>
    </row>
    <row r="8" spans="1:11" x14ac:dyDescent="0.35">
      <c r="A8" s="15" t="s">
        <v>104</v>
      </c>
      <c r="B8" s="1">
        <v>44977</v>
      </c>
      <c r="C8" t="s">
        <v>38</v>
      </c>
      <c r="D8" s="17">
        <v>35</v>
      </c>
      <c r="E8" s="17">
        <v>65984</v>
      </c>
      <c r="F8" s="17">
        <v>-83</v>
      </c>
      <c r="G8" cm="1">
        <f t="array" ref="G8">_xlfn.XLOOKUP(B8&amp;C8,DataFromDB!$C$2:$C$205&amp;DataFromDB!$D$2:$D$205,DataFromDB!$E$2:$E$205,"NA")</f>
        <v>112</v>
      </c>
      <c r="H8" s="19">
        <f t="shared" si="0"/>
        <v>608</v>
      </c>
      <c r="I8" s="20">
        <f t="shared" si="1"/>
        <v>0.84444444444444444</v>
      </c>
      <c r="J8" s="20">
        <f t="shared" si="2"/>
        <v>0.65102768919900234</v>
      </c>
      <c r="K8" s="21">
        <f t="shared" si="3"/>
        <v>0.99946956838021339</v>
      </c>
    </row>
    <row r="9" spans="1:11" x14ac:dyDescent="0.35">
      <c r="A9" s="15" t="s">
        <v>104</v>
      </c>
      <c r="B9" s="1">
        <v>44977</v>
      </c>
      <c r="C9" t="s">
        <v>40</v>
      </c>
      <c r="D9" s="17">
        <v>158</v>
      </c>
      <c r="E9" s="17">
        <v>84000</v>
      </c>
      <c r="F9" s="17">
        <v>2641</v>
      </c>
      <c r="G9" cm="1">
        <f t="array" ref="G9">_xlfn.XLOOKUP(B9&amp;C9,DataFromDB!$C$2:$C$205&amp;DataFromDB!$D$2:$D$205,DataFromDB!$E$2:$E$205,"NA")</f>
        <v>0</v>
      </c>
      <c r="H9" s="19">
        <f t="shared" si="0"/>
        <v>720</v>
      </c>
      <c r="I9" s="20">
        <f t="shared" si="1"/>
        <v>1</v>
      </c>
      <c r="J9" s="20">
        <f t="shared" si="2"/>
        <v>0.69986002799440117</v>
      </c>
      <c r="K9" s="21">
        <f t="shared" si="3"/>
        <v>0.99811904761904757</v>
      </c>
    </row>
    <row r="10" spans="1:11" x14ac:dyDescent="0.35">
      <c r="A10" s="15" t="s">
        <v>104</v>
      </c>
      <c r="B10" s="1">
        <v>44978</v>
      </c>
      <c r="C10" t="s">
        <v>38</v>
      </c>
      <c r="D10" s="17">
        <v>31</v>
      </c>
      <c r="E10" s="17">
        <v>36000</v>
      </c>
      <c r="F10" s="17">
        <v>7465</v>
      </c>
      <c r="G10" cm="1">
        <f t="array" ref="G10">_xlfn.XLOOKUP(B10&amp;C10,DataFromDB!$C$2:$C$205&amp;DataFromDB!$D$2:$D$205,DataFromDB!$E$2:$E$205,"NA")</f>
        <v>267</v>
      </c>
      <c r="H10" s="19">
        <f t="shared" si="0"/>
        <v>453</v>
      </c>
      <c r="I10" s="20">
        <f t="shared" si="1"/>
        <v>0.62916666666666665</v>
      </c>
      <c r="J10" s="20">
        <f t="shared" si="2"/>
        <v>0.47672584688360348</v>
      </c>
      <c r="K10" s="21">
        <f t="shared" si="3"/>
        <v>0.99913888888888891</v>
      </c>
    </row>
    <row r="11" spans="1:11" x14ac:dyDescent="0.35">
      <c r="A11" s="15" t="s">
        <v>104</v>
      </c>
      <c r="B11" s="1">
        <v>44978</v>
      </c>
      <c r="C11" t="s">
        <v>40</v>
      </c>
      <c r="D11" s="17">
        <v>18</v>
      </c>
      <c r="E11" s="17">
        <v>78000</v>
      </c>
      <c r="F11" s="17">
        <v>3866</v>
      </c>
      <c r="G11" t="str" cm="1">
        <f t="array" ref="G11">_xlfn.XLOOKUP(B11&amp;C11,DataFromDB!$C$2:$C$205&amp;DataFromDB!$D$2:$D$205,DataFromDB!$E$2:$E$205,"NA")</f>
        <v>NA</v>
      </c>
      <c r="H11" s="19" t="e">
        <f t="shared" si="0"/>
        <v>#VALUE!</v>
      </c>
      <c r="I11" s="20" t="e">
        <f t="shared" si="1"/>
        <v>#VALUE!</v>
      </c>
      <c r="J11" s="20" t="e">
        <f t="shared" si="2"/>
        <v>#VALUE!</v>
      </c>
      <c r="K11" s="21">
        <f t="shared" si="3"/>
        <v>0.99976923076923074</v>
      </c>
    </row>
    <row r="12" spans="1:11" x14ac:dyDescent="0.35">
      <c r="A12" s="15" t="s">
        <v>104</v>
      </c>
      <c r="B12" s="1">
        <v>44979</v>
      </c>
      <c r="C12" t="s">
        <v>38</v>
      </c>
      <c r="D12" s="17">
        <v>56</v>
      </c>
      <c r="E12" s="17">
        <v>77954</v>
      </c>
      <c r="F12" s="17">
        <v>1716</v>
      </c>
      <c r="G12" cm="1">
        <f t="array" ref="G12">_xlfn.XLOOKUP(B12&amp;C12,DataFromDB!$C$2:$C$205&amp;DataFromDB!$D$2:$D$205,DataFromDB!$E$2:$E$205,"NA")</f>
        <v>184</v>
      </c>
      <c r="H12" s="19">
        <f t="shared" si="0"/>
        <v>536</v>
      </c>
      <c r="I12" s="20">
        <f t="shared" si="1"/>
        <v>0.74444444444444446</v>
      </c>
      <c r="J12" s="20">
        <f t="shared" si="2"/>
        <v>0.87244491400227431</v>
      </c>
      <c r="K12" s="21">
        <f t="shared" si="3"/>
        <v>0.99928162762654904</v>
      </c>
    </row>
    <row r="13" spans="1:11" x14ac:dyDescent="0.35">
      <c r="A13" s="15" t="s">
        <v>104</v>
      </c>
      <c r="B13" s="1">
        <v>44979</v>
      </c>
      <c r="C13" t="s">
        <v>40</v>
      </c>
      <c r="D13" s="17">
        <v>12</v>
      </c>
      <c r="E13" s="17">
        <v>66000</v>
      </c>
      <c r="F13" s="17">
        <v>1493</v>
      </c>
      <c r="G13" cm="1">
        <f t="array" ref="G13">_xlfn.XLOOKUP(B13&amp;C13,DataFromDB!$C$2:$C$205&amp;DataFromDB!$D$2:$D$205,DataFromDB!$E$2:$E$205,"NA")</f>
        <v>99</v>
      </c>
      <c r="H13" s="19">
        <f t="shared" si="0"/>
        <v>621</v>
      </c>
      <c r="I13" s="20">
        <f t="shared" si="1"/>
        <v>0.86250000000000004</v>
      </c>
      <c r="J13" s="20">
        <f t="shared" si="2"/>
        <v>0.63755364869055176</v>
      </c>
      <c r="K13" s="21">
        <f t="shared" si="3"/>
        <v>0.99981818181818183</v>
      </c>
    </row>
    <row r="14" spans="1:11" x14ac:dyDescent="0.35">
      <c r="A14" s="15" t="s">
        <v>104</v>
      </c>
      <c r="B14" s="1">
        <v>44980</v>
      </c>
      <c r="C14" t="s">
        <v>38</v>
      </c>
      <c r="D14" s="17">
        <v>33</v>
      </c>
      <c r="E14" s="17">
        <v>90000</v>
      </c>
      <c r="F14" s="17">
        <v>2792</v>
      </c>
      <c r="G14" cm="1">
        <f t="array" ref="G14">_xlfn.XLOOKUP(B14&amp;C14,DataFromDB!$C$2:$C$205&amp;DataFromDB!$D$2:$D$205,DataFromDB!$E$2:$E$205,"NA")</f>
        <v>86</v>
      </c>
      <c r="H14" s="19">
        <f t="shared" si="0"/>
        <v>634</v>
      </c>
      <c r="I14" s="20">
        <f t="shared" si="1"/>
        <v>0.88055555555555554</v>
      </c>
      <c r="J14" s="20">
        <f t="shared" si="2"/>
        <v>0.85156470283230423</v>
      </c>
      <c r="K14" s="21">
        <f t="shared" si="3"/>
        <v>0.99963333333333337</v>
      </c>
    </row>
    <row r="15" spans="1:11" x14ac:dyDescent="0.35">
      <c r="A15" s="15" t="s">
        <v>104</v>
      </c>
      <c r="B15" s="1">
        <v>44980</v>
      </c>
      <c r="C15" t="s">
        <v>40</v>
      </c>
      <c r="D15" s="17">
        <v>32</v>
      </c>
      <c r="E15" s="17">
        <v>84000</v>
      </c>
      <c r="F15" s="17">
        <v>1662</v>
      </c>
      <c r="G15" cm="1">
        <f t="array" ref="G15">_xlfn.XLOOKUP(B15&amp;C15,DataFromDB!$C$2:$C$205&amp;DataFromDB!$D$2:$D$205,DataFromDB!$E$2:$E$205,"NA")</f>
        <v>147</v>
      </c>
      <c r="H15" s="19">
        <f t="shared" si="0"/>
        <v>573</v>
      </c>
      <c r="I15" s="20">
        <f t="shared" si="1"/>
        <v>0.79583333333333328</v>
      </c>
      <c r="J15" s="20">
        <f t="shared" si="2"/>
        <v>0.87940527077830499</v>
      </c>
      <c r="K15" s="21">
        <f t="shared" si="3"/>
        <v>0.99961904761904763</v>
      </c>
    </row>
    <row r="16" spans="1:11" x14ac:dyDescent="0.35">
      <c r="A16" s="15" t="s">
        <v>104</v>
      </c>
      <c r="B16" s="1">
        <v>44981</v>
      </c>
      <c r="C16" t="s">
        <v>38</v>
      </c>
      <c r="D16" s="17">
        <v>19</v>
      </c>
      <c r="E16" s="17">
        <v>60000</v>
      </c>
      <c r="F16" s="17">
        <v>1886</v>
      </c>
      <c r="G16" cm="1">
        <f t="array" ref="G16">_xlfn.XLOOKUP(B16&amp;C16,DataFromDB!$C$2:$C$205&amp;DataFromDB!$D$2:$D$205,DataFromDB!$E$2:$E$205,"NA")</f>
        <v>254</v>
      </c>
      <c r="H16" s="19">
        <f t="shared" si="0"/>
        <v>466</v>
      </c>
      <c r="I16" s="20">
        <f t="shared" si="1"/>
        <v>0.64722222222222225</v>
      </c>
      <c r="J16" s="20">
        <f t="shared" si="2"/>
        <v>0.7723777132985421</v>
      </c>
      <c r="K16" s="21">
        <f t="shared" si="3"/>
        <v>0.99968333333333337</v>
      </c>
    </row>
    <row r="17" spans="1:11" x14ac:dyDescent="0.35">
      <c r="A17" s="15" t="s">
        <v>104</v>
      </c>
      <c r="B17" s="1">
        <v>44981</v>
      </c>
      <c r="C17" t="s">
        <v>40</v>
      </c>
      <c r="D17" s="17">
        <v>37</v>
      </c>
      <c r="E17" s="17">
        <v>77999</v>
      </c>
      <c r="F17" s="17">
        <v>2100</v>
      </c>
      <c r="G17" cm="1">
        <f t="array" ref="G17">_xlfn.XLOOKUP(B17&amp;C17,DataFromDB!$C$2:$C$205&amp;DataFromDB!$D$2:$D$205,DataFromDB!$E$2:$E$205,"NA")</f>
        <v>83</v>
      </c>
      <c r="H17" s="19">
        <f t="shared" si="0"/>
        <v>637</v>
      </c>
      <c r="I17" s="20">
        <f t="shared" si="1"/>
        <v>0.88472222222222219</v>
      </c>
      <c r="J17" s="20">
        <f t="shared" si="2"/>
        <v>0.73453755088856643</v>
      </c>
      <c r="K17" s="21">
        <f t="shared" si="3"/>
        <v>0.99952563494403779</v>
      </c>
    </row>
    <row r="18" spans="1:11" x14ac:dyDescent="0.35">
      <c r="A18" s="15" t="s">
        <v>104</v>
      </c>
      <c r="B18" s="1">
        <v>44982</v>
      </c>
      <c r="C18" t="s">
        <v>38</v>
      </c>
      <c r="D18" s="17">
        <v>14</v>
      </c>
      <c r="E18" s="17">
        <v>36000</v>
      </c>
      <c r="F18" s="17">
        <v>967</v>
      </c>
      <c r="G18" cm="1">
        <f t="array" ref="G18">_xlfn.XLOOKUP(B18&amp;C18,DataFromDB!$C$2:$C$205&amp;DataFromDB!$D$2:$D$205,DataFromDB!$E$2:$E$205,"NA")</f>
        <v>566</v>
      </c>
      <c r="H18" s="19">
        <f t="shared" si="0"/>
        <v>154</v>
      </c>
      <c r="I18" s="20">
        <f t="shared" si="1"/>
        <v>0.21388888888888888</v>
      </c>
      <c r="J18" s="20">
        <f t="shared" si="2"/>
        <v>1.4023169392095607</v>
      </c>
      <c r="K18" s="21">
        <f t="shared" si="3"/>
        <v>0.99961111111111112</v>
      </c>
    </row>
    <row r="19" spans="1:11" x14ac:dyDescent="0.35">
      <c r="A19" s="15" t="s">
        <v>104</v>
      </c>
      <c r="B19" s="1">
        <v>44982</v>
      </c>
      <c r="C19" t="s">
        <v>40</v>
      </c>
      <c r="D19" s="17">
        <v>11</v>
      </c>
      <c r="E19" s="17">
        <v>12000</v>
      </c>
      <c r="F19" s="17">
        <v>237</v>
      </c>
      <c r="G19" cm="1">
        <f t="array" ref="G19">_xlfn.XLOOKUP(B19&amp;C19,DataFromDB!$C$2:$C$205&amp;DataFromDB!$D$2:$D$205,DataFromDB!$E$2:$E$205,"NA")</f>
        <v>213</v>
      </c>
      <c r="H19" s="19">
        <f t="shared" si="0"/>
        <v>507</v>
      </c>
      <c r="I19" s="20">
        <f t="shared" si="1"/>
        <v>0.70416666666666672</v>
      </c>
      <c r="J19" s="20">
        <f t="shared" si="2"/>
        <v>0.14198343763200025</v>
      </c>
      <c r="K19" s="21">
        <f t="shared" si="3"/>
        <v>0.99908333333333332</v>
      </c>
    </row>
    <row r="20" spans="1:11" x14ac:dyDescent="0.35">
      <c r="A20" s="15" t="s">
        <v>104</v>
      </c>
      <c r="B20" s="1">
        <v>44984</v>
      </c>
      <c r="C20" t="s">
        <v>38</v>
      </c>
      <c r="D20" s="17">
        <v>3</v>
      </c>
      <c r="E20" s="17">
        <v>12000</v>
      </c>
      <c r="F20" s="17">
        <v>326</v>
      </c>
      <c r="G20" cm="1">
        <f t="array" ref="G20">_xlfn.XLOOKUP(B20&amp;C20,DataFromDB!$C$2:$C$205&amp;DataFromDB!$D$2:$D$205,DataFromDB!$E$2:$E$205,"NA")</f>
        <v>508</v>
      </c>
      <c r="H20" s="19">
        <f t="shared" si="0"/>
        <v>212</v>
      </c>
      <c r="I20" s="20">
        <f t="shared" si="1"/>
        <v>0.29444444444444445</v>
      </c>
      <c r="J20" s="20">
        <f t="shared" si="2"/>
        <v>0.33955473056332131</v>
      </c>
      <c r="K20" s="21">
        <f t="shared" si="3"/>
        <v>0.99975000000000003</v>
      </c>
    </row>
    <row r="21" spans="1:11" x14ac:dyDescent="0.35">
      <c r="A21" s="15" t="s">
        <v>104</v>
      </c>
      <c r="B21" s="1">
        <v>44984</v>
      </c>
      <c r="C21" t="s">
        <v>40</v>
      </c>
      <c r="D21" s="17">
        <v>23</v>
      </c>
      <c r="E21" s="17">
        <v>60000</v>
      </c>
      <c r="F21" s="17">
        <v>1143</v>
      </c>
      <c r="G21" cm="1">
        <f t="array" ref="G21">_xlfn.XLOOKUP(B21&amp;C21,DataFromDB!$C$2:$C$205&amp;DataFromDB!$D$2:$D$205,DataFromDB!$E$2:$E$205,"NA")</f>
        <v>1412</v>
      </c>
      <c r="H21" s="19">
        <f t="shared" si="0"/>
        <v>-692</v>
      </c>
      <c r="I21" s="20">
        <f t="shared" si="1"/>
        <v>-0.96111111111111114</v>
      </c>
      <c r="J21" s="20">
        <f t="shared" si="2"/>
        <v>-0.52012718843514538</v>
      </c>
      <c r="K21" s="21">
        <f t="shared" si="3"/>
        <v>0.99961666666666671</v>
      </c>
    </row>
    <row r="22" spans="1:11" x14ac:dyDescent="0.35">
      <c r="A22" s="15" t="s">
        <v>104</v>
      </c>
      <c r="B22" s="1">
        <v>44985</v>
      </c>
      <c r="C22" t="s">
        <v>38</v>
      </c>
      <c r="D22" s="17">
        <v>18</v>
      </c>
      <c r="E22" s="17">
        <v>66000</v>
      </c>
      <c r="F22" s="17">
        <v>1298</v>
      </c>
      <c r="G22" cm="1">
        <f t="array" ref="G22">_xlfn.XLOOKUP(B22&amp;C22,DataFromDB!$C$2:$C$205&amp;DataFromDB!$D$2:$D$205,DataFromDB!$E$2:$E$205,"NA")</f>
        <v>69</v>
      </c>
      <c r="H22" s="19">
        <f t="shared" si="0"/>
        <v>651</v>
      </c>
      <c r="I22" s="20">
        <f t="shared" si="1"/>
        <v>0.90416666666666667</v>
      </c>
      <c r="J22" s="20">
        <f t="shared" si="2"/>
        <v>0.60817329621633287</v>
      </c>
      <c r="K22" s="21">
        <f t="shared" si="3"/>
        <v>0.99972727272727269</v>
      </c>
    </row>
    <row r="23" spans="1:11" x14ac:dyDescent="0.35">
      <c r="A23" s="15" t="s">
        <v>104</v>
      </c>
      <c r="B23" s="1">
        <v>44985</v>
      </c>
      <c r="C23" t="s">
        <v>40</v>
      </c>
      <c r="D23" s="17">
        <v>2</v>
      </c>
      <c r="E23" s="17">
        <v>18000</v>
      </c>
      <c r="F23" s="17">
        <v>429</v>
      </c>
      <c r="G23" cm="1">
        <f t="array" ref="G23">_xlfn.XLOOKUP(B23&amp;C23,DataFromDB!$C$2:$C$205&amp;DataFromDB!$D$2:$D$205,DataFromDB!$E$2:$E$205,"NA")</f>
        <v>162</v>
      </c>
      <c r="H23" s="19">
        <f t="shared" si="0"/>
        <v>558</v>
      </c>
      <c r="I23" s="20">
        <f t="shared" si="1"/>
        <v>0.77500000000000002</v>
      </c>
      <c r="J23" s="20">
        <f t="shared" si="2"/>
        <v>0.19350968515974226</v>
      </c>
      <c r="K23" s="21">
        <f t="shared" si="3"/>
        <v>0.99988888888888894</v>
      </c>
    </row>
    <row r="24" spans="1:11" x14ac:dyDescent="0.35">
      <c r="A24" s="15" t="s">
        <v>104</v>
      </c>
      <c r="B24" s="1">
        <v>45050</v>
      </c>
      <c r="C24" t="s">
        <v>40</v>
      </c>
      <c r="D24" s="17">
        <v>0</v>
      </c>
      <c r="E24" s="17">
        <v>12000</v>
      </c>
      <c r="F24" s="17">
        <v>215</v>
      </c>
      <c r="G24" cm="1">
        <f t="array" ref="G24">_xlfn.XLOOKUP(B24&amp;C24,DataFromDB!$C$2:$C$205&amp;DataFromDB!$D$2:$D$205,DataFromDB!$E$2:$E$205,"NA")</f>
        <v>257</v>
      </c>
      <c r="H24" s="19">
        <f t="shared" si="0"/>
        <v>463</v>
      </c>
      <c r="I24" s="20">
        <f t="shared" si="1"/>
        <v>0.6430555555555556</v>
      </c>
      <c r="J24" s="20">
        <f t="shared" si="2"/>
        <v>0.15547646410242791</v>
      </c>
      <c r="K24" s="21">
        <f t="shared" si="3"/>
        <v>1</v>
      </c>
    </row>
    <row r="25" spans="1:11" x14ac:dyDescent="0.35">
      <c r="A25" s="15" t="s">
        <v>104</v>
      </c>
      <c r="B25" s="1" t="s">
        <v>177</v>
      </c>
      <c r="C25" t="s">
        <v>38</v>
      </c>
      <c r="D25" s="17" t="e">
        <v>#VALUE!</v>
      </c>
      <c r="E25" s="17" t="e">
        <v>#VALUE!</v>
      </c>
      <c r="F25" s="17">
        <v>11360</v>
      </c>
      <c r="G25" t="str" cm="1">
        <f t="array" ref="G25">_xlfn.XLOOKUP(B25&amp;C25,DataFromDB!$C$2:$C$205&amp;DataFromDB!$D$2:$D$205,DataFromDB!$E$2:$E$205,"NA")</f>
        <v>NA</v>
      </c>
      <c r="H25" s="19" t="e">
        <f t="shared" si="0"/>
        <v>#VALUE!</v>
      </c>
      <c r="I25" s="20" t="e">
        <f t="shared" si="1"/>
        <v>#VALUE!</v>
      </c>
      <c r="J25" s="20" t="e">
        <f t="shared" si="2"/>
        <v>#VALUE!</v>
      </c>
      <c r="K25" s="21" t="e">
        <f t="shared" si="3"/>
        <v>#VALUE!</v>
      </c>
    </row>
    <row r="26" spans="1:11" x14ac:dyDescent="0.35">
      <c r="A26" s="15" t="s">
        <v>104</v>
      </c>
      <c r="B26" s="1" t="s">
        <v>177</v>
      </c>
      <c r="C26" t="s">
        <v>40</v>
      </c>
      <c r="D26" s="17" t="e">
        <v>#VALUE!</v>
      </c>
      <c r="E26" s="17" t="e">
        <v>#VALUE!</v>
      </c>
      <c r="F26" s="17">
        <v>16035</v>
      </c>
      <c r="G26" t="str" cm="1">
        <f t="array" ref="G26">_xlfn.XLOOKUP(B26&amp;C26,DataFromDB!$C$2:$C$205&amp;DataFromDB!$D$2:$D$205,DataFromDB!$E$2:$E$205,"NA")</f>
        <v>NA</v>
      </c>
      <c r="H26" s="19" t="e">
        <f t="shared" si="0"/>
        <v>#VALUE!</v>
      </c>
      <c r="I26" s="20" t="e">
        <f t="shared" si="1"/>
        <v>#VALUE!</v>
      </c>
      <c r="J26" s="20" t="e">
        <f t="shared" si="2"/>
        <v>#VALUE!</v>
      </c>
      <c r="K26" s="21" t="e">
        <f t="shared" si="3"/>
        <v>#VALUE!</v>
      </c>
    </row>
    <row r="27" spans="1:11" x14ac:dyDescent="0.35">
      <c r="A27" s="15" t="s">
        <v>104</v>
      </c>
      <c r="B27" s="1">
        <v>44910</v>
      </c>
      <c r="C27" t="s">
        <v>38</v>
      </c>
      <c r="D27" s="17">
        <v>8</v>
      </c>
      <c r="E27" s="17">
        <v>12000</v>
      </c>
      <c r="F27" s="17">
        <v>2707</v>
      </c>
      <c r="G27" t="str" cm="1">
        <f t="array" ref="G27">_xlfn.XLOOKUP(B27&amp;C27,DataFromDB!$C$2:$C$205&amp;DataFromDB!$D$2:$D$205,DataFromDB!$E$2:$E$205,"NA")</f>
        <v>NA</v>
      </c>
      <c r="H27" s="19" t="e">
        <f t="shared" si="0"/>
        <v>#VALUE!</v>
      </c>
      <c r="I27" s="20" t="e">
        <f t="shared" si="1"/>
        <v>#VALUE!</v>
      </c>
      <c r="J27" s="20" t="e">
        <f t="shared" si="2"/>
        <v>#VALUE!</v>
      </c>
      <c r="K27" s="21">
        <f t="shared" si="3"/>
        <v>0.9993333333333333</v>
      </c>
    </row>
    <row r="28" spans="1:11" x14ac:dyDescent="0.35">
      <c r="A28" s="15" t="s">
        <v>103</v>
      </c>
      <c r="B28" s="1">
        <v>44985</v>
      </c>
      <c r="C28" t="s">
        <v>38</v>
      </c>
      <c r="D28" s="17">
        <v>1</v>
      </c>
      <c r="E28" s="17">
        <v>12000</v>
      </c>
      <c r="F28" s="17">
        <v>819</v>
      </c>
      <c r="G28" cm="1">
        <f t="array" ref="G28">_xlfn.XLOOKUP(B28&amp;C28,DataFromDB!$C$2:$C$205&amp;DataFromDB!$D$2:$D$205,DataFromDB!$E$2:$E$205,"NA")</f>
        <v>69</v>
      </c>
      <c r="H28" s="19">
        <f t="shared" si="0"/>
        <v>651</v>
      </c>
      <c r="I28" s="20">
        <f t="shared" si="1"/>
        <v>0.90416666666666667</v>
      </c>
      <c r="J28" s="20">
        <f t="shared" si="2"/>
        <v>0.11057696294842413</v>
      </c>
      <c r="K28" s="21">
        <f t="shared" si="3"/>
        <v>0.99991666666666668</v>
      </c>
    </row>
    <row r="29" spans="1:11" x14ac:dyDescent="0.35">
      <c r="A29" s="15" t="s">
        <v>103</v>
      </c>
      <c r="B29" s="1">
        <v>44986</v>
      </c>
      <c r="C29" t="s">
        <v>38</v>
      </c>
      <c r="D29" s="17">
        <v>36</v>
      </c>
      <c r="E29" s="17">
        <v>72000</v>
      </c>
      <c r="F29" s="17">
        <v>1858</v>
      </c>
      <c r="G29" cm="1">
        <f t="array" ref="G29">_xlfn.XLOOKUP(B29&amp;C29,DataFromDB!$C$2:$C$205&amp;DataFromDB!$D$2:$D$205,DataFromDB!$E$2:$E$205,"NA")</f>
        <v>74</v>
      </c>
      <c r="H29" s="19">
        <f t="shared" si="0"/>
        <v>646</v>
      </c>
      <c r="I29" s="20">
        <f t="shared" si="1"/>
        <v>0.89722222222222225</v>
      </c>
      <c r="J29" s="20">
        <f t="shared" si="2"/>
        <v>0.66859693076864501</v>
      </c>
      <c r="K29" s="21">
        <f t="shared" si="3"/>
        <v>0.99950000000000006</v>
      </c>
    </row>
    <row r="30" spans="1:11" x14ac:dyDescent="0.35">
      <c r="A30" s="15" t="s">
        <v>103</v>
      </c>
      <c r="B30" s="1">
        <v>44987</v>
      </c>
      <c r="C30" t="s">
        <v>38</v>
      </c>
      <c r="D30" s="17">
        <v>50</v>
      </c>
      <c r="E30" s="17">
        <v>72000</v>
      </c>
      <c r="F30" s="17">
        <v>3360</v>
      </c>
      <c r="G30" cm="1">
        <f t="array" ref="G30">_xlfn.XLOOKUP(B30&amp;C30,DataFromDB!$C$2:$C$205&amp;DataFromDB!$D$2:$D$205,DataFromDB!$E$2:$E$205,"NA")</f>
        <v>87</v>
      </c>
      <c r="H30" s="19">
        <f t="shared" si="0"/>
        <v>633</v>
      </c>
      <c r="I30" s="20">
        <f t="shared" si="1"/>
        <v>0.87916666666666665</v>
      </c>
      <c r="J30" s="20">
        <f t="shared" si="2"/>
        <v>0.68232798937842765</v>
      </c>
      <c r="K30" s="21">
        <f t="shared" si="3"/>
        <v>0.99930555555555556</v>
      </c>
    </row>
    <row r="31" spans="1:11" x14ac:dyDescent="0.35">
      <c r="A31" s="15" t="s">
        <v>103</v>
      </c>
      <c r="B31" s="1">
        <v>44987</v>
      </c>
      <c r="C31" t="s">
        <v>40</v>
      </c>
      <c r="D31" s="17">
        <v>10</v>
      </c>
      <c r="E31" s="17">
        <v>90000</v>
      </c>
      <c r="F31" s="17">
        <v>3736</v>
      </c>
      <c r="G31" t="str" cm="1">
        <f t="array" ref="G31">_xlfn.XLOOKUP(B31&amp;C31,DataFromDB!$C$2:$C$205&amp;DataFromDB!$D$2:$D$205,DataFromDB!$E$2:$E$205,"NA")</f>
        <v>NA</v>
      </c>
      <c r="H31" s="19" t="e">
        <f t="shared" si="0"/>
        <v>#VALUE!</v>
      </c>
      <c r="I31" s="20" t="e">
        <f t="shared" si="1"/>
        <v>#VALUE!</v>
      </c>
      <c r="J31" s="20" t="e">
        <f t="shared" si="2"/>
        <v>#VALUE!</v>
      </c>
      <c r="K31" s="21">
        <f t="shared" si="3"/>
        <v>0.99988888888888894</v>
      </c>
    </row>
    <row r="32" spans="1:11" x14ac:dyDescent="0.35">
      <c r="A32" s="15" t="s">
        <v>103</v>
      </c>
      <c r="B32" s="1">
        <v>44988</v>
      </c>
      <c r="C32" t="s">
        <v>38</v>
      </c>
      <c r="D32" s="17">
        <v>10</v>
      </c>
      <c r="E32" s="17">
        <v>41991</v>
      </c>
      <c r="F32" s="17">
        <v>1536</v>
      </c>
      <c r="G32" cm="1">
        <f t="array" ref="G32">_xlfn.XLOOKUP(B32&amp;C32,DataFromDB!$C$2:$C$205&amp;DataFromDB!$D$2:$D$205,DataFromDB!$E$2:$E$205,"NA")</f>
        <v>358</v>
      </c>
      <c r="H32" s="19">
        <f t="shared" si="0"/>
        <v>362</v>
      </c>
      <c r="I32" s="20">
        <f t="shared" si="1"/>
        <v>0.50277777777777777</v>
      </c>
      <c r="J32" s="20">
        <f t="shared" si="2"/>
        <v>0.69584425656305204</v>
      </c>
      <c r="K32" s="21">
        <f t="shared" si="3"/>
        <v>0.99976185373056126</v>
      </c>
    </row>
    <row r="33" spans="1:11" x14ac:dyDescent="0.35">
      <c r="A33" s="15" t="s">
        <v>103</v>
      </c>
      <c r="B33" s="1">
        <v>44988</v>
      </c>
      <c r="C33" t="s">
        <v>40</v>
      </c>
      <c r="D33" s="17">
        <v>36</v>
      </c>
      <c r="E33" s="17">
        <v>53996</v>
      </c>
      <c r="F33" s="17">
        <v>1476</v>
      </c>
      <c r="G33" cm="1">
        <f t="array" ref="G33">_xlfn.XLOOKUP(B33&amp;C33,DataFromDB!$C$2:$C$205&amp;DataFromDB!$D$2:$D$205,DataFromDB!$E$2:$E$205,"NA")</f>
        <v>139</v>
      </c>
      <c r="H33" s="19">
        <f t="shared" si="0"/>
        <v>581</v>
      </c>
      <c r="I33" s="20">
        <f t="shared" si="1"/>
        <v>0.80694444444444446</v>
      </c>
      <c r="J33" s="20">
        <f t="shared" si="2"/>
        <v>0.55750639889233866</v>
      </c>
      <c r="K33" s="21">
        <f t="shared" si="3"/>
        <v>0.99933328394695908</v>
      </c>
    </row>
    <row r="34" spans="1:11" x14ac:dyDescent="0.35">
      <c r="A34" s="15" t="s">
        <v>103</v>
      </c>
      <c r="B34" s="1">
        <v>44991</v>
      </c>
      <c r="C34" t="s">
        <v>38</v>
      </c>
      <c r="D34" s="17">
        <v>49</v>
      </c>
      <c r="E34" s="17">
        <v>42072</v>
      </c>
      <c r="F34" s="17">
        <v>1008</v>
      </c>
      <c r="G34" cm="1">
        <f t="array" ref="G34">_xlfn.XLOOKUP(B34&amp;C34,DataFromDB!$C$2:$C$205&amp;DataFromDB!$D$2:$D$205,DataFromDB!$E$2:$E$205,"NA")</f>
        <v>284</v>
      </c>
      <c r="H34" s="19">
        <f t="shared" si="0"/>
        <v>436</v>
      </c>
      <c r="I34" s="20">
        <f t="shared" si="1"/>
        <v>0.60555555555555551</v>
      </c>
      <c r="J34" s="20">
        <f t="shared" si="2"/>
        <v>0.57885670572307557</v>
      </c>
      <c r="K34" s="21">
        <f t="shared" si="3"/>
        <v>0.9988353299106294</v>
      </c>
    </row>
    <row r="35" spans="1:11" x14ac:dyDescent="0.35">
      <c r="A35" s="15" t="s">
        <v>103</v>
      </c>
      <c r="B35" s="1">
        <v>44991</v>
      </c>
      <c r="C35" t="s">
        <v>40</v>
      </c>
      <c r="D35" s="17">
        <v>42</v>
      </c>
      <c r="E35" s="17">
        <v>83998</v>
      </c>
      <c r="F35" s="17">
        <v>1960</v>
      </c>
      <c r="G35" cm="1">
        <f t="array" ref="G35">_xlfn.XLOOKUP(B35&amp;C35,DataFromDB!$C$2:$C$205&amp;DataFromDB!$D$2:$D$205,DataFromDB!$E$2:$E$205,"NA")</f>
        <v>709</v>
      </c>
      <c r="H35" s="19">
        <f t="shared" si="0"/>
        <v>11</v>
      </c>
      <c r="I35" s="20">
        <f t="shared" si="1"/>
        <v>1.5277777777777777E-2</v>
      </c>
      <c r="J35" s="20">
        <f t="shared" si="2"/>
        <v>45.807929323226269</v>
      </c>
      <c r="K35" s="21">
        <f t="shared" si="3"/>
        <v>0.99949998809495466</v>
      </c>
    </row>
    <row r="36" spans="1:11" x14ac:dyDescent="0.35">
      <c r="A36" s="15" t="s">
        <v>103</v>
      </c>
      <c r="B36" s="1">
        <v>44992</v>
      </c>
      <c r="C36" t="s">
        <v>38</v>
      </c>
      <c r="D36" s="17">
        <v>29</v>
      </c>
      <c r="E36" s="17">
        <v>78003</v>
      </c>
      <c r="F36" s="17">
        <v>2628</v>
      </c>
      <c r="G36" cm="1">
        <f t="array" ref="G36">_xlfn.XLOOKUP(B36&amp;C36,DataFromDB!$C$2:$C$205&amp;DataFromDB!$D$2:$D$205,DataFromDB!$E$2:$E$205,"NA")</f>
        <v>114</v>
      </c>
      <c r="H36" s="19">
        <f t="shared" si="0"/>
        <v>606</v>
      </c>
      <c r="I36" s="20">
        <f t="shared" si="1"/>
        <v>0.84166666666666667</v>
      </c>
      <c r="J36" s="20">
        <f t="shared" si="2"/>
        <v>0.77215250019303072</v>
      </c>
      <c r="K36" s="21">
        <f t="shared" si="3"/>
        <v>0.99962821942745794</v>
      </c>
    </row>
    <row r="37" spans="1:11" x14ac:dyDescent="0.35">
      <c r="A37" s="15" t="s">
        <v>103</v>
      </c>
      <c r="B37" s="1">
        <v>44992</v>
      </c>
      <c r="C37" t="s">
        <v>40</v>
      </c>
      <c r="D37" s="17">
        <v>78</v>
      </c>
      <c r="E37" s="17">
        <v>77985</v>
      </c>
      <c r="F37" s="17">
        <v>2273</v>
      </c>
      <c r="G37" cm="1">
        <f t="array" ref="G37">_xlfn.XLOOKUP(B37&amp;C37,DataFromDB!$C$2:$C$205&amp;DataFromDB!$D$2:$D$205,DataFromDB!$E$2:$E$205,"NA")</f>
        <v>103</v>
      </c>
      <c r="H37" s="19">
        <f t="shared" si="0"/>
        <v>617</v>
      </c>
      <c r="I37" s="20">
        <f t="shared" si="1"/>
        <v>0.8569444444444444</v>
      </c>
      <c r="J37" s="20">
        <f t="shared" si="2"/>
        <v>0.75821140472067672</v>
      </c>
      <c r="K37" s="21">
        <f t="shared" si="3"/>
        <v>0.99899980765531837</v>
      </c>
    </row>
    <row r="38" spans="1:11" x14ac:dyDescent="0.35">
      <c r="A38" s="15" t="s">
        <v>103</v>
      </c>
      <c r="B38" s="1">
        <v>44993</v>
      </c>
      <c r="C38" t="s">
        <v>38</v>
      </c>
      <c r="D38" s="17">
        <v>4</v>
      </c>
      <c r="E38" s="17">
        <v>24000</v>
      </c>
      <c r="F38" s="17">
        <v>376</v>
      </c>
      <c r="G38" cm="1">
        <f t="array" ref="G38">_xlfn.XLOOKUP(B38&amp;C38,DataFromDB!$C$2:$C$205&amp;DataFromDB!$D$2:$D$205,DataFromDB!$E$2:$E$205,"NA")</f>
        <v>506</v>
      </c>
      <c r="H38" s="19">
        <f t="shared" si="0"/>
        <v>214</v>
      </c>
      <c r="I38" s="20">
        <f t="shared" si="1"/>
        <v>0.29722222222222222</v>
      </c>
      <c r="J38" s="20">
        <f t="shared" si="2"/>
        <v>0.67276264373293571</v>
      </c>
      <c r="K38" s="21">
        <f t="shared" si="3"/>
        <v>0.99983333333333335</v>
      </c>
    </row>
    <row r="39" spans="1:11" x14ac:dyDescent="0.35">
      <c r="A39" s="15" t="s">
        <v>103</v>
      </c>
      <c r="B39" s="1">
        <v>44993</v>
      </c>
      <c r="C39" t="s">
        <v>40</v>
      </c>
      <c r="D39" s="17">
        <v>26</v>
      </c>
      <c r="E39" s="17">
        <v>78000</v>
      </c>
      <c r="F39" s="17">
        <v>1672</v>
      </c>
      <c r="G39" cm="1">
        <f t="array" ref="G39">_xlfn.XLOOKUP(B39&amp;C39,DataFromDB!$C$2:$C$205&amp;DataFromDB!$D$2:$D$205,DataFromDB!$E$2:$E$205,"NA")</f>
        <v>107</v>
      </c>
      <c r="H39" s="19">
        <f t="shared" si="0"/>
        <v>613</v>
      </c>
      <c r="I39" s="20">
        <f t="shared" si="1"/>
        <v>0.85138888888888886</v>
      </c>
      <c r="J39" s="20">
        <f t="shared" si="2"/>
        <v>0.76330574015702579</v>
      </c>
      <c r="K39" s="21">
        <f t="shared" si="3"/>
        <v>0.9996666666666667</v>
      </c>
    </row>
    <row r="40" spans="1:11" x14ac:dyDescent="0.35">
      <c r="A40" s="15" t="s">
        <v>103</v>
      </c>
      <c r="B40" s="1">
        <v>44994</v>
      </c>
      <c r="C40" t="s">
        <v>38</v>
      </c>
      <c r="D40" s="17">
        <v>32</v>
      </c>
      <c r="E40" s="17">
        <v>77983</v>
      </c>
      <c r="F40" s="17">
        <v>1788</v>
      </c>
      <c r="G40" cm="1">
        <f t="array" ref="G40">_xlfn.XLOOKUP(B40&amp;C40,DataFromDB!$C$2:$C$205&amp;DataFromDB!$D$2:$D$205,DataFromDB!$E$2:$E$205,"NA")</f>
        <v>147</v>
      </c>
      <c r="H40" s="19">
        <f t="shared" si="0"/>
        <v>573</v>
      </c>
      <c r="I40" s="20">
        <f t="shared" si="1"/>
        <v>0.79583333333333328</v>
      </c>
      <c r="J40" s="20">
        <f t="shared" si="2"/>
        <v>0.81641263370362582</v>
      </c>
      <c r="K40" s="21">
        <f t="shared" si="3"/>
        <v>0.9995896541553928</v>
      </c>
    </row>
    <row r="41" spans="1:11" x14ac:dyDescent="0.35">
      <c r="A41" s="15" t="s">
        <v>103</v>
      </c>
      <c r="B41" s="1">
        <v>44994</v>
      </c>
      <c r="C41" t="s">
        <v>40</v>
      </c>
      <c r="D41" s="17">
        <v>41</v>
      </c>
      <c r="E41" s="17">
        <v>78000</v>
      </c>
      <c r="F41" s="17">
        <v>1169</v>
      </c>
      <c r="G41" cm="1">
        <f t="array" ref="G41">_xlfn.XLOOKUP(B41&amp;C41,DataFromDB!$C$2:$C$205&amp;DataFromDB!$D$2:$D$205,DataFromDB!$E$2:$E$205,"NA")</f>
        <v>96</v>
      </c>
      <c r="H41" s="19">
        <f t="shared" si="0"/>
        <v>624</v>
      </c>
      <c r="I41" s="20">
        <f t="shared" si="1"/>
        <v>0.8666666666666667</v>
      </c>
      <c r="J41" s="20">
        <f t="shared" si="2"/>
        <v>0.7498500299940013</v>
      </c>
      <c r="K41" s="21">
        <f t="shared" si="3"/>
        <v>0.99947435897435899</v>
      </c>
    </row>
    <row r="42" spans="1:11" x14ac:dyDescent="0.35">
      <c r="A42" s="15" t="s">
        <v>103</v>
      </c>
      <c r="B42" s="1">
        <v>44995</v>
      </c>
      <c r="C42" t="s">
        <v>38</v>
      </c>
      <c r="D42" s="17">
        <v>9</v>
      </c>
      <c r="E42" s="17">
        <v>66000</v>
      </c>
      <c r="F42" s="17">
        <v>1612</v>
      </c>
      <c r="G42" cm="1">
        <f t="array" ref="G42">_xlfn.XLOOKUP(B42&amp;C42,DataFromDB!$C$2:$C$205&amp;DataFromDB!$D$2:$D$205,DataFromDB!$E$2:$E$205,"NA")</f>
        <v>107</v>
      </c>
      <c r="H42" s="19">
        <f t="shared" si="0"/>
        <v>613</v>
      </c>
      <c r="I42" s="20">
        <f t="shared" si="1"/>
        <v>0.85138888888888886</v>
      </c>
      <c r="J42" s="20">
        <f t="shared" si="2"/>
        <v>0.64587408782517564</v>
      </c>
      <c r="K42" s="21">
        <f t="shared" si="3"/>
        <v>0.9998636363636364</v>
      </c>
    </row>
    <row r="43" spans="1:11" x14ac:dyDescent="0.35">
      <c r="A43" s="15" t="s">
        <v>103</v>
      </c>
      <c r="B43" s="1">
        <v>44995</v>
      </c>
      <c r="C43" t="s">
        <v>40</v>
      </c>
      <c r="D43" s="17">
        <v>70</v>
      </c>
      <c r="E43" s="17">
        <v>84000</v>
      </c>
      <c r="F43" s="17">
        <v>2125</v>
      </c>
      <c r="G43" cm="1">
        <f t="array" ref="G43">_xlfn.XLOOKUP(B43&amp;C43,DataFromDB!$C$2:$C$205&amp;DataFromDB!$D$2:$D$205,DataFromDB!$E$2:$E$205,"NA")</f>
        <v>39</v>
      </c>
      <c r="H43" s="19">
        <f t="shared" si="0"/>
        <v>681</v>
      </c>
      <c r="I43" s="20">
        <f t="shared" si="1"/>
        <v>0.9458333333333333</v>
      </c>
      <c r="J43" s="20">
        <f t="shared" si="2"/>
        <v>0.73994011770333168</v>
      </c>
      <c r="K43" s="21">
        <f t="shared" si="3"/>
        <v>0.99916666666666665</v>
      </c>
    </row>
    <row r="44" spans="1:11" x14ac:dyDescent="0.35">
      <c r="A44" s="15" t="s">
        <v>103</v>
      </c>
      <c r="B44" s="1">
        <v>45001</v>
      </c>
      <c r="C44" t="s">
        <v>38</v>
      </c>
      <c r="D44" s="17">
        <v>2</v>
      </c>
      <c r="E44" s="17">
        <v>11984</v>
      </c>
      <c r="F44" s="17">
        <v>320</v>
      </c>
      <c r="G44" cm="1">
        <f t="array" ref="G44">_xlfn.XLOOKUP(B44&amp;C44,DataFromDB!$C$2:$C$205&amp;DataFromDB!$D$2:$D$205,DataFromDB!$E$2:$E$205,"NA")</f>
        <v>703</v>
      </c>
      <c r="H44" s="19">
        <f t="shared" si="0"/>
        <v>17</v>
      </c>
      <c r="I44" s="20">
        <f t="shared" si="1"/>
        <v>2.361111111111111E-2</v>
      </c>
      <c r="J44" s="20">
        <f t="shared" si="2"/>
        <v>4.228801298563817</v>
      </c>
      <c r="K44" s="21">
        <f t="shared" si="3"/>
        <v>0.99983311081441928</v>
      </c>
    </row>
    <row r="45" spans="1:11" x14ac:dyDescent="0.35">
      <c r="A45" s="15" t="s">
        <v>103</v>
      </c>
      <c r="B45" s="1">
        <v>45001</v>
      </c>
      <c r="C45" t="s">
        <v>40</v>
      </c>
      <c r="D45" s="17">
        <v>21</v>
      </c>
      <c r="E45" s="17">
        <v>18014</v>
      </c>
      <c r="F45" s="17">
        <v>334</v>
      </c>
      <c r="G45" cm="1">
        <f t="array" ref="G45">_xlfn.XLOOKUP(B45&amp;C45,DataFromDB!$C$2:$C$205&amp;DataFromDB!$D$2:$D$205,DataFromDB!$E$2:$E$205,"NA")</f>
        <v>709</v>
      </c>
      <c r="H45" s="19">
        <f t="shared" si="0"/>
        <v>11</v>
      </c>
      <c r="I45" s="20">
        <f t="shared" si="1"/>
        <v>1.5277777777777777E-2</v>
      </c>
      <c r="J45" s="20">
        <f t="shared" si="2"/>
        <v>9.8238534111359552</v>
      </c>
      <c r="K45" s="21">
        <f t="shared" si="3"/>
        <v>0.9988342400355279</v>
      </c>
    </row>
    <row r="46" spans="1:11" x14ac:dyDescent="0.35">
      <c r="A46" s="15" t="s">
        <v>103</v>
      </c>
      <c r="B46" s="1">
        <v>45005</v>
      </c>
      <c r="C46" t="s">
        <v>38</v>
      </c>
      <c r="D46" s="17">
        <v>3</v>
      </c>
      <c r="E46" s="17">
        <v>12000</v>
      </c>
      <c r="F46" s="17">
        <v>1480</v>
      </c>
      <c r="G46" cm="1">
        <f t="array" ref="G46">_xlfn.XLOOKUP(B46&amp;C46,DataFromDB!$C$2:$C$205&amp;DataFromDB!$D$2:$D$205,DataFromDB!$E$2:$E$205,"NA")</f>
        <v>1403</v>
      </c>
      <c r="H46" s="19">
        <f t="shared" si="0"/>
        <v>-683</v>
      </c>
      <c r="I46" s="20">
        <f t="shared" si="1"/>
        <v>-0.94861111111111107</v>
      </c>
      <c r="J46" s="20">
        <f t="shared" si="2"/>
        <v>-0.10539619748085523</v>
      </c>
      <c r="K46" s="21">
        <f t="shared" si="3"/>
        <v>0.99975000000000003</v>
      </c>
    </row>
    <row r="47" spans="1:11" x14ac:dyDescent="0.35">
      <c r="A47" s="15" t="s">
        <v>103</v>
      </c>
      <c r="B47" s="1">
        <v>45005</v>
      </c>
      <c r="C47" t="s">
        <v>40</v>
      </c>
      <c r="D47" s="17">
        <v>17</v>
      </c>
      <c r="E47" s="17">
        <v>42000</v>
      </c>
      <c r="F47" s="17">
        <v>781</v>
      </c>
      <c r="G47" cm="1">
        <f t="array" ref="G47">_xlfn.XLOOKUP(B47&amp;C47,DataFromDB!$C$2:$C$205&amp;DataFromDB!$D$2:$D$205,DataFromDB!$E$2:$E$205,"NA")</f>
        <v>1416</v>
      </c>
      <c r="H47" s="19">
        <f t="shared" si="0"/>
        <v>-696</v>
      </c>
      <c r="I47" s="20">
        <f t="shared" si="1"/>
        <v>-0.96666666666666667</v>
      </c>
      <c r="J47" s="20">
        <f t="shared" si="2"/>
        <v>-0.36199656620400061</v>
      </c>
      <c r="K47" s="21">
        <f t="shared" si="3"/>
        <v>0.99959523809523809</v>
      </c>
    </row>
    <row r="48" spans="1:11" x14ac:dyDescent="0.35">
      <c r="A48" s="15" t="s">
        <v>103</v>
      </c>
      <c r="B48" s="1">
        <v>45006</v>
      </c>
      <c r="C48" t="s">
        <v>38</v>
      </c>
      <c r="D48" s="17">
        <v>59</v>
      </c>
      <c r="E48" s="17">
        <v>72000</v>
      </c>
      <c r="F48" s="17">
        <v>3175</v>
      </c>
      <c r="G48" cm="1">
        <f t="array" ref="G48">_xlfn.XLOOKUP(B48&amp;C48,DataFromDB!$C$2:$C$205&amp;DataFromDB!$D$2:$D$205,DataFromDB!$E$2:$E$205,"NA")</f>
        <v>8</v>
      </c>
      <c r="H48" s="19">
        <f t="shared" si="0"/>
        <v>712</v>
      </c>
      <c r="I48" s="20">
        <f t="shared" si="1"/>
        <v>0.98888888888888893</v>
      </c>
      <c r="J48" s="20">
        <f t="shared" si="2"/>
        <v>0.60662024898391109</v>
      </c>
      <c r="K48" s="21">
        <f t="shared" si="3"/>
        <v>0.99918055555555552</v>
      </c>
    </row>
    <row r="49" spans="1:11" x14ac:dyDescent="0.35">
      <c r="A49" s="15" t="s">
        <v>103</v>
      </c>
      <c r="B49" s="1">
        <v>45006</v>
      </c>
      <c r="C49" t="s">
        <v>40</v>
      </c>
      <c r="D49" s="17">
        <v>48</v>
      </c>
      <c r="E49" s="17">
        <v>54083</v>
      </c>
      <c r="F49" s="17">
        <v>3451</v>
      </c>
      <c r="G49" cm="1">
        <f t="array" ref="G49">_xlfn.XLOOKUP(B49&amp;C49,DataFromDB!$C$2:$C$205&amp;DataFromDB!$D$2:$D$205,DataFromDB!$E$2:$E$205,"NA")</f>
        <v>243</v>
      </c>
      <c r="H49" s="19">
        <f t="shared" si="0"/>
        <v>477</v>
      </c>
      <c r="I49" s="20">
        <f t="shared" si="1"/>
        <v>0.66249999999999998</v>
      </c>
      <c r="J49" s="20">
        <f t="shared" si="2"/>
        <v>0.68015327752059651</v>
      </c>
      <c r="K49" s="21">
        <f t="shared" si="3"/>
        <v>0.99911247526949321</v>
      </c>
    </row>
    <row r="50" spans="1:11" x14ac:dyDescent="0.35">
      <c r="A50" s="15" t="s">
        <v>103</v>
      </c>
      <c r="B50" s="1">
        <v>45007</v>
      </c>
      <c r="C50" t="s">
        <v>38</v>
      </c>
      <c r="D50" s="17">
        <v>88</v>
      </c>
      <c r="E50" s="17">
        <v>60001</v>
      </c>
      <c r="F50" s="17">
        <v>2091</v>
      </c>
      <c r="G50" cm="1">
        <f t="array" ref="G50">_xlfn.XLOOKUP(B50&amp;C50,DataFromDB!$C$2:$C$205&amp;DataFromDB!$D$2:$D$205,DataFromDB!$E$2:$E$205,"NA")</f>
        <v>117</v>
      </c>
      <c r="H50" s="19">
        <f t="shared" si="0"/>
        <v>603</v>
      </c>
      <c r="I50" s="20">
        <f t="shared" si="1"/>
        <v>0.83750000000000002</v>
      </c>
      <c r="J50" s="20">
        <f t="shared" si="2"/>
        <v>0.59690549452298602</v>
      </c>
      <c r="K50" s="21">
        <f t="shared" si="3"/>
        <v>0.9985333577773704</v>
      </c>
    </row>
    <row r="51" spans="1:11" x14ac:dyDescent="0.35">
      <c r="A51" s="15" t="s">
        <v>103</v>
      </c>
      <c r="B51" s="1">
        <v>45007</v>
      </c>
      <c r="C51" t="s">
        <v>40</v>
      </c>
      <c r="D51" s="17">
        <v>33</v>
      </c>
      <c r="E51" s="17">
        <v>71981</v>
      </c>
      <c r="F51" s="17">
        <v>3137</v>
      </c>
      <c r="G51" cm="1">
        <f t="array" ref="G51">_xlfn.XLOOKUP(B51&amp;C51,DataFromDB!$C$2:$C$205&amp;DataFromDB!$D$2:$D$205,DataFromDB!$E$2:$E$205,"NA")</f>
        <v>18</v>
      </c>
      <c r="H51" s="19">
        <f t="shared" si="0"/>
        <v>702</v>
      </c>
      <c r="I51" s="20">
        <f t="shared" si="1"/>
        <v>0.97499999999999998</v>
      </c>
      <c r="J51" s="20">
        <f t="shared" si="2"/>
        <v>0.61509920238174587</v>
      </c>
      <c r="K51" s="21">
        <f t="shared" si="3"/>
        <v>0.999541545685667</v>
      </c>
    </row>
    <row r="52" spans="1:11" x14ac:dyDescent="0.35">
      <c r="A52" s="15" t="s">
        <v>103</v>
      </c>
      <c r="B52" s="1">
        <v>45008</v>
      </c>
      <c r="C52" t="s">
        <v>38</v>
      </c>
      <c r="D52" s="17">
        <v>16</v>
      </c>
      <c r="E52" s="17">
        <v>18000</v>
      </c>
      <c r="F52" s="17">
        <v>1108</v>
      </c>
      <c r="G52" cm="1">
        <f t="array" ref="G52">_xlfn.XLOOKUP(B52&amp;C52,DataFromDB!$C$2:$C$205&amp;DataFromDB!$D$2:$D$205,DataFromDB!$E$2:$E$205,"NA")</f>
        <v>373</v>
      </c>
      <c r="H52" s="19">
        <f t="shared" si="0"/>
        <v>347</v>
      </c>
      <c r="I52" s="20">
        <f t="shared" si="1"/>
        <v>0.48194444444444445</v>
      </c>
      <c r="J52" s="20">
        <f t="shared" si="2"/>
        <v>0.31117695769203507</v>
      </c>
      <c r="K52" s="21">
        <f t="shared" si="3"/>
        <v>0.99911111111111106</v>
      </c>
    </row>
    <row r="53" spans="1:11" x14ac:dyDescent="0.35">
      <c r="A53" s="15" t="s">
        <v>103</v>
      </c>
      <c r="B53" s="1">
        <v>45009</v>
      </c>
      <c r="C53" t="s">
        <v>38</v>
      </c>
      <c r="D53" s="17">
        <v>40</v>
      </c>
      <c r="E53" s="17">
        <v>36000</v>
      </c>
      <c r="F53" s="17">
        <v>1070</v>
      </c>
      <c r="G53" cm="1">
        <f t="array" ref="G53">_xlfn.XLOOKUP(B53&amp;C53,DataFromDB!$C$2:$C$205&amp;DataFromDB!$D$2:$D$205,DataFromDB!$E$2:$E$205,"NA")</f>
        <v>462</v>
      </c>
      <c r="H53" s="19">
        <f t="shared" si="0"/>
        <v>258</v>
      </c>
      <c r="I53" s="20">
        <f t="shared" si="1"/>
        <v>0.35833333333333334</v>
      </c>
      <c r="J53" s="20">
        <f t="shared" si="2"/>
        <v>0.83704189394679207</v>
      </c>
      <c r="K53" s="21">
        <f t="shared" si="3"/>
        <v>0.99888888888888894</v>
      </c>
    </row>
    <row r="54" spans="1:11" x14ac:dyDescent="0.35">
      <c r="A54" s="15" t="s">
        <v>103</v>
      </c>
      <c r="B54" s="1">
        <v>45009</v>
      </c>
      <c r="C54" t="s">
        <v>40</v>
      </c>
      <c r="D54" s="17">
        <v>48</v>
      </c>
      <c r="E54" s="17">
        <v>42000</v>
      </c>
      <c r="F54" s="17">
        <v>930</v>
      </c>
      <c r="G54" cm="1">
        <f t="array" ref="G54">_xlfn.XLOOKUP(B54&amp;C54,DataFromDB!$C$2:$C$205&amp;DataFromDB!$D$2:$D$205,DataFromDB!$E$2:$E$205,"NA")</f>
        <v>637</v>
      </c>
      <c r="H54" s="19">
        <f t="shared" si="0"/>
        <v>83</v>
      </c>
      <c r="I54" s="20">
        <f t="shared" si="1"/>
        <v>0.11527777777777778</v>
      </c>
      <c r="J54" s="20">
        <f t="shared" si="2"/>
        <v>3.0355374708190896</v>
      </c>
      <c r="K54" s="21">
        <f t="shared" si="3"/>
        <v>0.99885714285714289</v>
      </c>
    </row>
    <row r="55" spans="1:11" x14ac:dyDescent="0.35">
      <c r="A55" s="15" t="s">
        <v>103</v>
      </c>
      <c r="B55" s="1">
        <v>45010</v>
      </c>
      <c r="C55" t="s">
        <v>38</v>
      </c>
      <c r="D55" s="17">
        <v>28</v>
      </c>
      <c r="E55" s="17">
        <v>59979</v>
      </c>
      <c r="F55" s="17">
        <v>2226</v>
      </c>
      <c r="G55" cm="1">
        <f t="array" ref="G55">_xlfn.XLOOKUP(B55&amp;C55,DataFromDB!$C$2:$C$205&amp;DataFromDB!$D$2:$D$205,DataFromDB!$E$2:$E$205,"NA")</f>
        <v>256</v>
      </c>
      <c r="H55" s="19">
        <f t="shared" si="0"/>
        <v>464</v>
      </c>
      <c r="I55" s="20">
        <f t="shared" si="1"/>
        <v>0.64444444444444449</v>
      </c>
      <c r="J55" s="20">
        <f t="shared" si="2"/>
        <v>0.77543543015534822</v>
      </c>
      <c r="K55" s="21">
        <f t="shared" si="3"/>
        <v>0.99953316994281327</v>
      </c>
    </row>
    <row r="56" spans="1:11" x14ac:dyDescent="0.35">
      <c r="A56" s="15" t="s">
        <v>103</v>
      </c>
      <c r="B56" s="1">
        <v>45012</v>
      </c>
      <c r="C56" t="s">
        <v>38</v>
      </c>
      <c r="D56" s="17">
        <v>98</v>
      </c>
      <c r="E56" s="17">
        <v>78000</v>
      </c>
      <c r="F56" s="17">
        <v>1892</v>
      </c>
      <c r="G56" cm="1">
        <f t="array" ref="G56">_xlfn.XLOOKUP(B56&amp;C56,DataFromDB!$C$2:$C$205&amp;DataFromDB!$D$2:$D$205,DataFromDB!$E$2:$E$205,"NA")</f>
        <v>39</v>
      </c>
      <c r="H56" s="19">
        <f t="shared" si="0"/>
        <v>681</v>
      </c>
      <c r="I56" s="20">
        <f t="shared" si="1"/>
        <v>0.9458333333333333</v>
      </c>
      <c r="J56" s="20">
        <f t="shared" si="2"/>
        <v>0.68708725215309374</v>
      </c>
      <c r="K56" s="21">
        <f t="shared" si="3"/>
        <v>0.99874358974358979</v>
      </c>
    </row>
    <row r="57" spans="1:11" x14ac:dyDescent="0.35">
      <c r="A57" s="15" t="s">
        <v>103</v>
      </c>
      <c r="B57" s="1">
        <v>45012</v>
      </c>
      <c r="C57" t="s">
        <v>40</v>
      </c>
      <c r="D57" s="17">
        <v>8</v>
      </c>
      <c r="E57" s="17">
        <v>18000</v>
      </c>
      <c r="F57" s="17">
        <v>857</v>
      </c>
      <c r="G57" cm="1">
        <f t="array" ref="G57">_xlfn.XLOOKUP(B57&amp;C57,DataFromDB!$C$2:$C$205&amp;DataFromDB!$D$2:$D$205,DataFromDB!$E$2:$E$205,"NA")</f>
        <v>707</v>
      </c>
      <c r="H57" s="19">
        <f t="shared" si="0"/>
        <v>13</v>
      </c>
      <c r="I57" s="20">
        <f t="shared" si="1"/>
        <v>1.8055555555555554E-2</v>
      </c>
      <c r="J57" s="20">
        <f t="shared" si="2"/>
        <v>8.3060311014720138</v>
      </c>
      <c r="K57" s="21">
        <f t="shared" si="3"/>
        <v>0.99955555555555553</v>
      </c>
    </row>
    <row r="58" spans="1:11" x14ac:dyDescent="0.35">
      <c r="A58" s="15" t="s">
        <v>103</v>
      </c>
      <c r="B58" s="1">
        <v>45013</v>
      </c>
      <c r="C58" t="s">
        <v>38</v>
      </c>
      <c r="D58" s="17">
        <v>39</v>
      </c>
      <c r="E58" s="17">
        <v>54000</v>
      </c>
      <c r="F58" s="17">
        <v>1910</v>
      </c>
      <c r="G58" cm="1">
        <f t="array" ref="G58">_xlfn.XLOOKUP(B58&amp;C58,DataFromDB!$C$2:$C$205&amp;DataFromDB!$D$2:$D$205,DataFromDB!$E$2:$E$205,"NA")</f>
        <v>145</v>
      </c>
      <c r="H58" s="19">
        <f t="shared" si="0"/>
        <v>575</v>
      </c>
      <c r="I58" s="20">
        <f t="shared" si="1"/>
        <v>0.79861111111111116</v>
      </c>
      <c r="J58" s="20">
        <f t="shared" si="2"/>
        <v>0.56336558775201484</v>
      </c>
      <c r="K58" s="21">
        <f t="shared" si="3"/>
        <v>0.99927777777777782</v>
      </c>
    </row>
    <row r="59" spans="1:11" x14ac:dyDescent="0.35">
      <c r="A59" s="15" t="s">
        <v>103</v>
      </c>
      <c r="B59" s="1">
        <v>45013</v>
      </c>
      <c r="C59" t="s">
        <v>40</v>
      </c>
      <c r="D59" s="17">
        <v>28</v>
      </c>
      <c r="E59" s="17">
        <v>66000</v>
      </c>
      <c r="F59" s="17">
        <v>3671</v>
      </c>
      <c r="G59" cm="1">
        <f t="array" ref="G59">_xlfn.XLOOKUP(B59&amp;C59,DataFromDB!$C$2:$C$205&amp;DataFromDB!$D$2:$D$205,DataFromDB!$E$2:$E$205,"NA")</f>
        <v>491</v>
      </c>
      <c r="H59" s="19">
        <f t="shared" si="0"/>
        <v>229</v>
      </c>
      <c r="I59" s="20">
        <f t="shared" si="1"/>
        <v>0.31805555555555554</v>
      </c>
      <c r="J59" s="20">
        <f t="shared" si="2"/>
        <v>1.7289118595494877</v>
      </c>
      <c r="K59" s="21">
        <f t="shared" si="3"/>
        <v>0.99957575757575756</v>
      </c>
    </row>
    <row r="60" spans="1:11" x14ac:dyDescent="0.35">
      <c r="A60" s="15" t="s">
        <v>103</v>
      </c>
      <c r="B60" s="1">
        <v>45014</v>
      </c>
      <c r="C60" t="s">
        <v>38</v>
      </c>
      <c r="D60" s="17">
        <v>48</v>
      </c>
      <c r="E60" s="17">
        <v>54000</v>
      </c>
      <c r="F60" s="17">
        <v>1653</v>
      </c>
      <c r="G60" cm="1">
        <f t="array" ref="G60">_xlfn.XLOOKUP(B60&amp;C60,DataFromDB!$C$2:$C$205&amp;DataFromDB!$D$2:$D$205,DataFromDB!$E$2:$E$205,"NA")</f>
        <v>262</v>
      </c>
      <c r="H60" s="19">
        <f t="shared" si="0"/>
        <v>458</v>
      </c>
      <c r="I60" s="20">
        <f t="shared" si="1"/>
        <v>0.63611111111111107</v>
      </c>
      <c r="J60" s="20">
        <f t="shared" si="2"/>
        <v>0.70728212436115401</v>
      </c>
      <c r="K60" s="21">
        <f t="shared" si="3"/>
        <v>0.99911111111111106</v>
      </c>
    </row>
    <row r="61" spans="1:11" x14ac:dyDescent="0.35">
      <c r="A61" s="15" t="s">
        <v>103</v>
      </c>
      <c r="B61" s="1">
        <v>45014</v>
      </c>
      <c r="C61" t="s">
        <v>40</v>
      </c>
      <c r="D61" s="17">
        <v>41</v>
      </c>
      <c r="E61" s="17">
        <v>72000</v>
      </c>
      <c r="F61" s="17">
        <v>1546</v>
      </c>
      <c r="G61" cm="1">
        <f t="array" ref="G61">_xlfn.XLOOKUP(B61&amp;C61,DataFromDB!$C$2:$C$205&amp;DataFromDB!$D$2:$D$205,DataFromDB!$E$2:$E$205,"NA")</f>
        <v>130</v>
      </c>
      <c r="H61" s="19">
        <f t="shared" si="0"/>
        <v>590</v>
      </c>
      <c r="I61" s="20">
        <f t="shared" si="1"/>
        <v>0.81944444444444442</v>
      </c>
      <c r="J61" s="20">
        <f t="shared" si="2"/>
        <v>0.73205697843482154</v>
      </c>
      <c r="K61" s="21">
        <f t="shared" si="3"/>
        <v>0.9994305555555556</v>
      </c>
    </row>
    <row r="62" spans="1:11" x14ac:dyDescent="0.35">
      <c r="A62" s="15" t="s">
        <v>103</v>
      </c>
      <c r="B62" s="1">
        <v>45015</v>
      </c>
      <c r="C62" t="s">
        <v>38</v>
      </c>
      <c r="D62" s="17">
        <v>33</v>
      </c>
      <c r="E62" s="17">
        <v>66000</v>
      </c>
      <c r="F62" s="17">
        <v>1268</v>
      </c>
      <c r="G62" cm="1">
        <f t="array" ref="G62">_xlfn.XLOOKUP(B62&amp;C62,DataFromDB!$C$2:$C$205&amp;DataFromDB!$D$2:$D$205,DataFromDB!$E$2:$E$205,"NA")</f>
        <v>172</v>
      </c>
      <c r="H62" s="19">
        <f t="shared" si="0"/>
        <v>548</v>
      </c>
      <c r="I62" s="20">
        <f t="shared" si="1"/>
        <v>0.76111111111111107</v>
      </c>
      <c r="J62" s="20">
        <f t="shared" si="2"/>
        <v>0.72248324057816182</v>
      </c>
      <c r="K62" s="21">
        <f t="shared" si="3"/>
        <v>0.99950000000000006</v>
      </c>
    </row>
    <row r="63" spans="1:11" x14ac:dyDescent="0.35">
      <c r="A63" s="15" t="s">
        <v>103</v>
      </c>
      <c r="B63" s="1">
        <v>45015</v>
      </c>
      <c r="C63" t="s">
        <v>40</v>
      </c>
      <c r="D63" s="17">
        <v>31</v>
      </c>
      <c r="E63" s="17">
        <v>60000</v>
      </c>
      <c r="F63" s="17">
        <v>1450</v>
      </c>
      <c r="G63" cm="1">
        <f t="array" ref="G63">_xlfn.XLOOKUP(B63&amp;C63,DataFromDB!$C$2:$C$205&amp;DataFromDB!$D$2:$D$205,DataFromDB!$E$2:$E$205,"NA")</f>
        <v>155</v>
      </c>
      <c r="H63" s="19">
        <f t="shared" si="0"/>
        <v>565</v>
      </c>
      <c r="I63" s="20">
        <f t="shared" si="1"/>
        <v>0.78472222222222221</v>
      </c>
      <c r="J63" s="20">
        <f t="shared" si="2"/>
        <v>0.63704073344623113</v>
      </c>
      <c r="K63" s="21">
        <f t="shared" si="3"/>
        <v>0.99948333333333328</v>
      </c>
    </row>
    <row r="64" spans="1:11" x14ac:dyDescent="0.35">
      <c r="A64" s="15" t="s">
        <v>103</v>
      </c>
      <c r="B64" s="1">
        <v>45016</v>
      </c>
      <c r="C64" t="s">
        <v>38</v>
      </c>
      <c r="D64" s="17">
        <v>1</v>
      </c>
      <c r="E64" s="17">
        <v>12000</v>
      </c>
      <c r="F64" s="17">
        <v>134</v>
      </c>
      <c r="G64" cm="1">
        <f t="array" ref="G64">_xlfn.XLOOKUP(B64&amp;C64,DataFromDB!$C$2:$C$205&amp;DataFromDB!$D$2:$D$205,DataFromDB!$E$2:$E$205,"NA")</f>
        <v>22</v>
      </c>
      <c r="H64" s="19">
        <f t="shared" si="0"/>
        <v>698</v>
      </c>
      <c r="I64" s="20">
        <f t="shared" si="1"/>
        <v>0.96944444444444444</v>
      </c>
      <c r="J64" s="20">
        <f t="shared" si="2"/>
        <v>0.10313123621694001</v>
      </c>
      <c r="K64" s="21">
        <f t="shared" si="3"/>
        <v>0.99991666666666668</v>
      </c>
    </row>
    <row r="65" spans="1:11" x14ac:dyDescent="0.35">
      <c r="A65" s="15" t="s">
        <v>103</v>
      </c>
      <c r="B65" s="1">
        <v>45016</v>
      </c>
      <c r="C65" t="s">
        <v>40</v>
      </c>
      <c r="D65" s="17">
        <v>9</v>
      </c>
      <c r="E65" s="17">
        <v>30000</v>
      </c>
      <c r="F65" s="17">
        <v>445</v>
      </c>
      <c r="G65" cm="1">
        <f t="array" ref="G65">_xlfn.XLOOKUP(B65&amp;C65,DataFromDB!$C$2:$C$205&amp;DataFromDB!$D$2:$D$205,DataFromDB!$E$2:$E$205,"NA")</f>
        <v>203</v>
      </c>
      <c r="H65" s="19">
        <f t="shared" si="0"/>
        <v>517</v>
      </c>
      <c r="I65" s="20">
        <f t="shared" si="1"/>
        <v>0.71805555555555556</v>
      </c>
      <c r="J65" s="20">
        <f t="shared" si="2"/>
        <v>0.34809285725060024</v>
      </c>
      <c r="K65" s="21">
        <f t="shared" si="3"/>
        <v>0.99970000000000003</v>
      </c>
    </row>
    <row r="66" spans="1:11" x14ac:dyDescent="0.35">
      <c r="A66" s="15" t="s">
        <v>103</v>
      </c>
      <c r="B66" s="1">
        <v>45017</v>
      </c>
      <c r="C66" t="s">
        <v>40</v>
      </c>
      <c r="D66" s="17">
        <v>6</v>
      </c>
      <c r="E66" s="17">
        <v>6000</v>
      </c>
      <c r="F66" s="17">
        <v>255</v>
      </c>
      <c r="G66" cm="1">
        <f t="array" ref="G66">_xlfn.XLOOKUP(B66&amp;C66,DataFromDB!$C$2:$C$205&amp;DataFromDB!$D$2:$D$205,DataFromDB!$E$2:$E$205,"NA")</f>
        <v>0</v>
      </c>
      <c r="H66" s="19">
        <f t="shared" ref="H66:H122" si="4">720-G66</f>
        <v>720</v>
      </c>
      <c r="I66" s="20">
        <f t="shared" ref="I66:I122" si="5">H66/720</f>
        <v>1</v>
      </c>
      <c r="J66" s="20">
        <f t="shared" ref="J66:J122" si="6">(E66/H66)/166.7</f>
        <v>4.9990001999600089E-2</v>
      </c>
      <c r="K66" s="21">
        <f t="shared" ref="K66:K122" si="7">(E66-D66)/E66</f>
        <v>0.999</v>
      </c>
    </row>
    <row r="67" spans="1:11" x14ac:dyDescent="0.35">
      <c r="A67" s="15" t="s">
        <v>103</v>
      </c>
      <c r="B67" s="1" t="s">
        <v>177</v>
      </c>
      <c r="C67" t="s">
        <v>38</v>
      </c>
      <c r="D67" s="17" t="e">
        <v>#VALUE!</v>
      </c>
      <c r="E67" s="17" t="e">
        <v>#VALUE!</v>
      </c>
      <c r="F67" s="17">
        <v>42517</v>
      </c>
      <c r="G67" t="str" cm="1">
        <f t="array" ref="G67">_xlfn.XLOOKUP(B67&amp;C67,DataFromDB!$C$2:$C$205&amp;DataFromDB!$D$2:$D$205,DataFromDB!$E$2:$E$205,"NA")</f>
        <v>NA</v>
      </c>
      <c r="H67" s="19" t="e">
        <f t="shared" si="4"/>
        <v>#VALUE!</v>
      </c>
      <c r="I67" s="20" t="e">
        <f t="shared" si="5"/>
        <v>#VALUE!</v>
      </c>
      <c r="J67" s="20" t="e">
        <f t="shared" si="6"/>
        <v>#VALUE!</v>
      </c>
      <c r="K67" s="21" t="e">
        <f t="shared" si="7"/>
        <v>#VALUE!</v>
      </c>
    </row>
    <row r="68" spans="1:11" x14ac:dyDescent="0.35">
      <c r="A68" s="15" t="s">
        <v>103</v>
      </c>
      <c r="B68" s="1" t="s">
        <v>177</v>
      </c>
      <c r="C68" t="s">
        <v>40</v>
      </c>
      <c r="D68" s="17" t="e">
        <v>#VALUE!</v>
      </c>
      <c r="E68" s="17" t="e">
        <v>#VALUE!</v>
      </c>
      <c r="F68" s="17">
        <v>47865</v>
      </c>
      <c r="G68" t="str" cm="1">
        <f t="array" ref="G68">_xlfn.XLOOKUP(B68&amp;C68,DataFromDB!$C$2:$C$205&amp;DataFromDB!$D$2:$D$205,DataFromDB!$E$2:$E$205,"NA")</f>
        <v>NA</v>
      </c>
      <c r="H68" s="19" t="e">
        <f t="shared" si="4"/>
        <v>#VALUE!</v>
      </c>
      <c r="I68" s="20" t="e">
        <f t="shared" si="5"/>
        <v>#VALUE!</v>
      </c>
      <c r="J68" s="20" t="e">
        <f t="shared" si="6"/>
        <v>#VALUE!</v>
      </c>
      <c r="K68" s="21" t="e">
        <f t="shared" si="7"/>
        <v>#VALUE!</v>
      </c>
    </row>
    <row r="69" spans="1:11" x14ac:dyDescent="0.35">
      <c r="A69" s="15" t="s">
        <v>103</v>
      </c>
      <c r="B69" s="1">
        <v>45002</v>
      </c>
      <c r="C69" t="s">
        <v>38</v>
      </c>
      <c r="D69" s="17">
        <v>20</v>
      </c>
      <c r="E69" s="17">
        <v>54000</v>
      </c>
      <c r="F69" s="17">
        <v>1609</v>
      </c>
      <c r="G69" cm="1">
        <f t="array" ref="G69">_xlfn.XLOOKUP(B69&amp;C69,DataFromDB!$C$2:$C$205&amp;DataFromDB!$D$2:$D$205,DataFromDB!$E$2:$E$205,"NA")</f>
        <v>235</v>
      </c>
      <c r="H69" s="19">
        <f t="shared" si="4"/>
        <v>485</v>
      </c>
      <c r="I69" s="20">
        <f t="shared" si="5"/>
        <v>0.67361111111111116</v>
      </c>
      <c r="J69" s="20">
        <f t="shared" si="6"/>
        <v>0.66790765558228571</v>
      </c>
      <c r="K69" s="21">
        <f t="shared" si="7"/>
        <v>0.99962962962962965</v>
      </c>
    </row>
    <row r="70" spans="1:11" x14ac:dyDescent="0.35">
      <c r="A70" s="15" t="s">
        <v>103</v>
      </c>
      <c r="B70" s="1">
        <v>45002</v>
      </c>
      <c r="C70" t="s">
        <v>40</v>
      </c>
      <c r="D70" s="17">
        <v>38</v>
      </c>
      <c r="E70" s="17">
        <v>78000</v>
      </c>
      <c r="F70" s="17">
        <v>1572</v>
      </c>
      <c r="G70" cm="1">
        <f t="array" ref="G70">_xlfn.XLOOKUP(B70&amp;C70,DataFromDB!$C$2:$C$205&amp;DataFromDB!$D$2:$D$205,DataFromDB!$E$2:$E$205,"NA")</f>
        <v>494</v>
      </c>
      <c r="H70" s="19">
        <f t="shared" si="4"/>
        <v>226</v>
      </c>
      <c r="I70" s="20">
        <f t="shared" si="5"/>
        <v>0.31388888888888888</v>
      </c>
      <c r="J70" s="20">
        <f t="shared" si="6"/>
        <v>2.0703823837002511</v>
      </c>
      <c r="K70" s="21">
        <f t="shared" si="7"/>
        <v>0.99951282051282053</v>
      </c>
    </row>
    <row r="71" spans="1:11" x14ac:dyDescent="0.35">
      <c r="A71" s="15" t="s">
        <v>103</v>
      </c>
      <c r="B71" s="1">
        <v>45003</v>
      </c>
      <c r="C71" t="s">
        <v>38</v>
      </c>
      <c r="D71" s="17">
        <v>27</v>
      </c>
      <c r="E71" s="17">
        <v>66000</v>
      </c>
      <c r="F71" s="17">
        <v>952</v>
      </c>
      <c r="G71" cm="1">
        <f t="array" ref="G71">_xlfn.XLOOKUP(B71&amp;C71,DataFromDB!$C$2:$C$205&amp;DataFromDB!$D$2:$D$205,DataFromDB!$E$2:$E$205,"NA")</f>
        <v>268</v>
      </c>
      <c r="H71" s="19">
        <f t="shared" si="4"/>
        <v>452</v>
      </c>
      <c r="I71" s="20">
        <f t="shared" si="5"/>
        <v>0.62777777777777777</v>
      </c>
      <c r="J71" s="20">
        <f t="shared" si="6"/>
        <v>0.87593100848856786</v>
      </c>
      <c r="K71" s="21">
        <f t="shared" si="7"/>
        <v>0.99959090909090909</v>
      </c>
    </row>
    <row r="72" spans="1:11" x14ac:dyDescent="0.35">
      <c r="A72" s="15" t="s">
        <v>103</v>
      </c>
      <c r="B72" s="1">
        <v>45003</v>
      </c>
      <c r="C72" t="s">
        <v>40</v>
      </c>
      <c r="D72" s="17">
        <v>21</v>
      </c>
      <c r="E72" s="17">
        <v>60000</v>
      </c>
      <c r="F72" s="17">
        <v>1297</v>
      </c>
      <c r="G72" cm="1">
        <f t="array" ref="G72">_xlfn.XLOOKUP(B72&amp;C72,DataFromDB!$C$2:$C$205&amp;DataFromDB!$D$2:$D$205,DataFromDB!$E$2:$E$205,"NA")</f>
        <v>155</v>
      </c>
      <c r="H72" s="19">
        <f t="shared" si="4"/>
        <v>565</v>
      </c>
      <c r="I72" s="20">
        <f t="shared" si="5"/>
        <v>0.78472222222222221</v>
      </c>
      <c r="J72" s="20">
        <f t="shared" si="6"/>
        <v>0.63704073344623113</v>
      </c>
      <c r="K72" s="21">
        <f t="shared" si="7"/>
        <v>0.99965000000000004</v>
      </c>
    </row>
    <row r="73" spans="1:11" x14ac:dyDescent="0.35">
      <c r="A73" s="15" t="s">
        <v>102</v>
      </c>
      <c r="B73" s="1">
        <v>45016</v>
      </c>
      <c r="C73" t="s">
        <v>38</v>
      </c>
      <c r="D73" s="17">
        <v>17</v>
      </c>
      <c r="E73" s="17">
        <v>18000</v>
      </c>
      <c r="F73" s="17">
        <v>160</v>
      </c>
      <c r="G73" cm="1">
        <f t="array" ref="G73">_xlfn.XLOOKUP(B73&amp;C73,DataFromDB!$C$2:$C$205&amp;DataFromDB!$D$2:$D$205,DataFromDB!$E$2:$E$205,"NA")</f>
        <v>22</v>
      </c>
      <c r="H73" s="19">
        <f t="shared" si="4"/>
        <v>698</v>
      </c>
      <c r="I73" s="20">
        <f t="shared" si="5"/>
        <v>0.96944444444444444</v>
      </c>
      <c r="J73" s="20">
        <f t="shared" si="6"/>
        <v>0.15469685432541</v>
      </c>
      <c r="K73" s="21">
        <f t="shared" si="7"/>
        <v>0.99905555555555559</v>
      </c>
    </row>
    <row r="74" spans="1:11" x14ac:dyDescent="0.35">
      <c r="A74" s="15" t="s">
        <v>102</v>
      </c>
      <c r="B74" s="1">
        <v>45017</v>
      </c>
      <c r="C74" t="s">
        <v>38</v>
      </c>
      <c r="D74" s="17">
        <v>23</v>
      </c>
      <c r="E74" s="17">
        <v>71999</v>
      </c>
      <c r="F74" s="17">
        <v>2111</v>
      </c>
      <c r="G74" cm="1">
        <f t="array" ref="G74">_xlfn.XLOOKUP(B74&amp;C74,DataFromDB!$C$2:$C$205&amp;DataFromDB!$D$2:$D$205,DataFromDB!$E$2:$E$205,"NA")</f>
        <v>0</v>
      </c>
      <c r="H74" s="19">
        <f t="shared" si="4"/>
        <v>720</v>
      </c>
      <c r="I74" s="20">
        <f t="shared" si="5"/>
        <v>1</v>
      </c>
      <c r="J74" s="20">
        <f t="shared" si="6"/>
        <v>0.59987169232820114</v>
      </c>
      <c r="K74" s="21">
        <f t="shared" si="7"/>
        <v>0.99968055111876553</v>
      </c>
    </row>
    <row r="75" spans="1:11" x14ac:dyDescent="0.35">
      <c r="A75" s="15" t="s">
        <v>102</v>
      </c>
      <c r="B75" s="1">
        <v>45018</v>
      </c>
      <c r="C75" t="s">
        <v>38</v>
      </c>
      <c r="D75" s="17">
        <v>22</v>
      </c>
      <c r="E75" s="17">
        <v>84000</v>
      </c>
      <c r="F75" s="17">
        <v>2324</v>
      </c>
      <c r="G75" cm="1">
        <f t="array" ref="G75">_xlfn.XLOOKUP(B75&amp;C75,DataFromDB!$C$2:$C$205&amp;DataFromDB!$D$2:$D$205,DataFromDB!$E$2:$E$205,"NA")</f>
        <v>0</v>
      </c>
      <c r="H75" s="19">
        <f t="shared" si="4"/>
        <v>720</v>
      </c>
      <c r="I75" s="20">
        <f t="shared" si="5"/>
        <v>1</v>
      </c>
      <c r="J75" s="20">
        <f t="shared" si="6"/>
        <v>0.69986002799440117</v>
      </c>
      <c r="K75" s="21">
        <f t="shared" si="7"/>
        <v>0.9997380952380952</v>
      </c>
    </row>
    <row r="76" spans="1:11" x14ac:dyDescent="0.35">
      <c r="A76" s="15" t="s">
        <v>102</v>
      </c>
      <c r="B76" s="1">
        <v>45018</v>
      </c>
      <c r="C76" t="s">
        <v>40</v>
      </c>
      <c r="D76" s="17">
        <v>20</v>
      </c>
      <c r="E76" s="17">
        <v>72000</v>
      </c>
      <c r="F76" s="17">
        <v>2039</v>
      </c>
      <c r="G76" cm="1">
        <f t="array" ref="G76">_xlfn.XLOOKUP(B76&amp;C76,DataFromDB!$C$2:$C$205&amp;DataFromDB!$D$2:$D$205,DataFromDB!$E$2:$E$205,"NA")</f>
        <v>0</v>
      </c>
      <c r="H76" s="19">
        <f t="shared" si="4"/>
        <v>720</v>
      </c>
      <c r="I76" s="20">
        <f t="shared" si="5"/>
        <v>1</v>
      </c>
      <c r="J76" s="20">
        <f t="shared" si="6"/>
        <v>0.59988002399520102</v>
      </c>
      <c r="K76" s="21">
        <f t="shared" si="7"/>
        <v>0.99972222222222218</v>
      </c>
    </row>
    <row r="77" spans="1:11" x14ac:dyDescent="0.35">
      <c r="A77" s="15" t="s">
        <v>102</v>
      </c>
      <c r="B77" s="1">
        <v>45019</v>
      </c>
      <c r="C77" t="s">
        <v>38</v>
      </c>
      <c r="D77" s="17">
        <v>23</v>
      </c>
      <c r="E77" s="17">
        <v>48000</v>
      </c>
      <c r="F77" s="17">
        <v>989</v>
      </c>
      <c r="G77" cm="1">
        <f t="array" ref="G77">_xlfn.XLOOKUP(B77&amp;C77,DataFromDB!$C$2:$C$205&amp;DataFromDB!$D$2:$D$205,DataFromDB!$E$2:$E$205,"NA")</f>
        <v>49</v>
      </c>
      <c r="H77" s="19">
        <f t="shared" si="4"/>
        <v>671</v>
      </c>
      <c r="I77" s="20">
        <f t="shared" si="5"/>
        <v>0.93194444444444446</v>
      </c>
      <c r="J77" s="20">
        <f t="shared" si="6"/>
        <v>0.42912430926631373</v>
      </c>
      <c r="K77" s="21">
        <f t="shared" si="7"/>
        <v>0.9995208333333333</v>
      </c>
    </row>
    <row r="78" spans="1:11" x14ac:dyDescent="0.35">
      <c r="A78" s="15" t="s">
        <v>102</v>
      </c>
      <c r="B78" s="1">
        <v>45019</v>
      </c>
      <c r="C78" t="s">
        <v>40</v>
      </c>
      <c r="D78" s="17">
        <v>40</v>
      </c>
      <c r="E78" s="17">
        <v>78000</v>
      </c>
      <c r="F78" s="17">
        <v>2640</v>
      </c>
      <c r="G78" cm="1">
        <f t="array" ref="G78">_xlfn.XLOOKUP(B78&amp;C78,DataFromDB!$C$2:$C$205&amp;DataFromDB!$D$2:$D$205,DataFromDB!$E$2:$E$205,"NA")</f>
        <v>0</v>
      </c>
      <c r="H78" s="19">
        <f t="shared" si="4"/>
        <v>720</v>
      </c>
      <c r="I78" s="20">
        <f t="shared" si="5"/>
        <v>1</v>
      </c>
      <c r="J78" s="20">
        <f t="shared" si="6"/>
        <v>0.64987002599480104</v>
      </c>
      <c r="K78" s="21">
        <f t="shared" si="7"/>
        <v>0.99948717948717947</v>
      </c>
    </row>
    <row r="79" spans="1:11" x14ac:dyDescent="0.35">
      <c r="A79" s="15" t="s">
        <v>102</v>
      </c>
      <c r="B79" s="1">
        <v>45020</v>
      </c>
      <c r="C79" t="s">
        <v>38</v>
      </c>
      <c r="D79" s="17">
        <v>33</v>
      </c>
      <c r="E79" s="17">
        <v>60000</v>
      </c>
      <c r="F79" s="17">
        <v>2496</v>
      </c>
      <c r="G79" cm="1">
        <f t="array" ref="G79">_xlfn.XLOOKUP(B79&amp;C79,DataFromDB!$C$2:$C$205&amp;DataFromDB!$D$2:$D$205,DataFromDB!$E$2:$E$205,"NA")</f>
        <v>180</v>
      </c>
      <c r="H79" s="19">
        <f t="shared" si="4"/>
        <v>540</v>
      </c>
      <c r="I79" s="20">
        <f t="shared" si="5"/>
        <v>0.75</v>
      </c>
      <c r="J79" s="20">
        <f t="shared" si="6"/>
        <v>0.66653335999466778</v>
      </c>
      <c r="K79" s="21">
        <f t="shared" si="7"/>
        <v>0.99944999999999995</v>
      </c>
    </row>
    <row r="80" spans="1:11" x14ac:dyDescent="0.35">
      <c r="A80" s="15" t="s">
        <v>102</v>
      </c>
      <c r="B80" s="1">
        <v>45020</v>
      </c>
      <c r="C80" t="s">
        <v>40</v>
      </c>
      <c r="D80" s="17">
        <v>51</v>
      </c>
      <c r="E80" s="17">
        <v>60000</v>
      </c>
      <c r="F80" s="17">
        <v>1262</v>
      </c>
      <c r="G80" cm="1">
        <f t="array" ref="G80">_xlfn.XLOOKUP(B80&amp;C80,DataFromDB!$C$2:$C$205&amp;DataFromDB!$D$2:$D$205,DataFromDB!$E$2:$E$205,"NA")</f>
        <v>178</v>
      </c>
      <c r="H80" s="19">
        <f t="shared" si="4"/>
        <v>542</v>
      </c>
      <c r="I80" s="20">
        <f t="shared" si="5"/>
        <v>0.75277777777777777</v>
      </c>
      <c r="J80" s="20">
        <f t="shared" si="6"/>
        <v>0.66407382730096054</v>
      </c>
      <c r="K80" s="21">
        <f t="shared" si="7"/>
        <v>0.99914999999999998</v>
      </c>
    </row>
    <row r="81" spans="1:11" x14ac:dyDescent="0.35">
      <c r="A81" s="15" t="s">
        <v>102</v>
      </c>
      <c r="B81" s="1">
        <v>45021</v>
      </c>
      <c r="C81" t="s">
        <v>38</v>
      </c>
      <c r="D81" s="17">
        <v>20</v>
      </c>
      <c r="E81" s="17">
        <v>90000</v>
      </c>
      <c r="F81" s="17">
        <v>283</v>
      </c>
      <c r="G81" cm="1">
        <f t="array" ref="G81">_xlfn.XLOOKUP(B81&amp;C81,DataFromDB!$C$2:$C$205&amp;DataFromDB!$D$2:$D$205,DataFromDB!$E$2:$E$205,"NA")</f>
        <v>99</v>
      </c>
      <c r="H81" s="19">
        <f t="shared" si="4"/>
        <v>621</v>
      </c>
      <c r="I81" s="20">
        <f t="shared" si="5"/>
        <v>0.86250000000000004</v>
      </c>
      <c r="J81" s="20">
        <f t="shared" si="6"/>
        <v>0.86939133912347977</v>
      </c>
      <c r="K81" s="21">
        <f t="shared" si="7"/>
        <v>0.99977777777777777</v>
      </c>
    </row>
    <row r="82" spans="1:11" x14ac:dyDescent="0.35">
      <c r="A82" s="15" t="s">
        <v>102</v>
      </c>
      <c r="B82" s="1">
        <v>45021</v>
      </c>
      <c r="C82" t="s">
        <v>40</v>
      </c>
      <c r="D82" s="17">
        <v>62</v>
      </c>
      <c r="E82" s="17">
        <v>72000</v>
      </c>
      <c r="F82" s="17">
        <v>1635</v>
      </c>
      <c r="G82" cm="1">
        <f t="array" ref="G82">_xlfn.XLOOKUP(B82&amp;C82,DataFromDB!$C$2:$C$205&amp;DataFromDB!$D$2:$D$205,DataFromDB!$E$2:$E$205,"NA")</f>
        <v>257</v>
      </c>
      <c r="H82" s="19">
        <f t="shared" si="4"/>
        <v>463</v>
      </c>
      <c r="I82" s="20">
        <f t="shared" si="5"/>
        <v>0.6430555555555556</v>
      </c>
      <c r="J82" s="20">
        <f t="shared" si="6"/>
        <v>0.9328587846145675</v>
      </c>
      <c r="K82" s="21">
        <f t="shared" si="7"/>
        <v>0.99913888888888891</v>
      </c>
    </row>
    <row r="83" spans="1:11" x14ac:dyDescent="0.35">
      <c r="A83" s="15" t="s">
        <v>102</v>
      </c>
      <c r="B83" s="1">
        <v>45022</v>
      </c>
      <c r="C83" t="s">
        <v>38</v>
      </c>
      <c r="D83" s="17">
        <v>44</v>
      </c>
      <c r="E83" s="17">
        <v>84000</v>
      </c>
      <c r="F83" s="17">
        <v>1555</v>
      </c>
      <c r="G83" cm="1">
        <f t="array" ref="G83">_xlfn.XLOOKUP(B83&amp;C83,DataFromDB!$C$2:$C$205&amp;DataFromDB!$D$2:$D$205,DataFromDB!$E$2:$E$205,"NA")</f>
        <v>118</v>
      </c>
      <c r="H83" s="19">
        <f t="shared" si="4"/>
        <v>602</v>
      </c>
      <c r="I83" s="20">
        <f t="shared" si="5"/>
        <v>0.83611111111111114</v>
      </c>
      <c r="J83" s="20">
        <f t="shared" si="6"/>
        <v>0.83704189394679207</v>
      </c>
      <c r="K83" s="21">
        <f t="shared" si="7"/>
        <v>0.99947619047619052</v>
      </c>
    </row>
    <row r="84" spans="1:11" x14ac:dyDescent="0.35">
      <c r="A84" s="15" t="s">
        <v>102</v>
      </c>
      <c r="B84" s="1">
        <v>45022</v>
      </c>
      <c r="C84" t="s">
        <v>40</v>
      </c>
      <c r="D84" s="17">
        <v>43</v>
      </c>
      <c r="E84" s="17">
        <v>66000</v>
      </c>
      <c r="F84" s="17">
        <v>1007</v>
      </c>
      <c r="G84" cm="1">
        <f t="array" ref="G84">_xlfn.XLOOKUP(B84&amp;C84,DataFromDB!$C$2:$C$205&amp;DataFromDB!$D$2:$D$205,DataFromDB!$E$2:$E$205,"NA")</f>
        <v>132</v>
      </c>
      <c r="H84" s="19">
        <f t="shared" si="4"/>
        <v>588</v>
      </c>
      <c r="I84" s="20">
        <f t="shared" si="5"/>
        <v>0.81666666666666665</v>
      </c>
      <c r="J84" s="20">
        <f t="shared" si="6"/>
        <v>0.67333472081093992</v>
      </c>
      <c r="K84" s="21">
        <f t="shared" si="7"/>
        <v>0.99934848484848482</v>
      </c>
    </row>
    <row r="85" spans="1:11" x14ac:dyDescent="0.35">
      <c r="A85" s="15" t="s">
        <v>102</v>
      </c>
      <c r="B85" s="1">
        <v>45023</v>
      </c>
      <c r="C85" t="s">
        <v>38</v>
      </c>
      <c r="D85" s="17">
        <v>47</v>
      </c>
      <c r="E85" s="17">
        <v>84000</v>
      </c>
      <c r="F85" s="17">
        <v>1652</v>
      </c>
      <c r="G85" cm="1">
        <f t="array" ref="G85">_xlfn.XLOOKUP(B85&amp;C85,DataFromDB!$C$2:$C$205&amp;DataFromDB!$D$2:$D$205,DataFromDB!$E$2:$E$205,"NA")</f>
        <v>108</v>
      </c>
      <c r="H85" s="19">
        <f t="shared" si="4"/>
        <v>612</v>
      </c>
      <c r="I85" s="20">
        <f t="shared" si="5"/>
        <v>0.85</v>
      </c>
      <c r="J85" s="20">
        <f t="shared" si="6"/>
        <v>0.8233647388169425</v>
      </c>
      <c r="K85" s="21">
        <f t="shared" si="7"/>
        <v>0.99944047619047616</v>
      </c>
    </row>
    <row r="86" spans="1:11" x14ac:dyDescent="0.35">
      <c r="A86" s="15" t="s">
        <v>102</v>
      </c>
      <c r="B86" s="1">
        <v>45023</v>
      </c>
      <c r="C86" t="s">
        <v>40</v>
      </c>
      <c r="D86" s="17">
        <v>99</v>
      </c>
      <c r="E86" s="17">
        <v>78000</v>
      </c>
      <c r="F86" s="17">
        <v>1480</v>
      </c>
      <c r="G86" cm="1">
        <f t="array" ref="G86">_xlfn.XLOOKUP(B86&amp;C86,DataFromDB!$C$2:$C$205&amp;DataFromDB!$D$2:$D$205,DataFromDB!$E$2:$E$205,"NA")</f>
        <v>182</v>
      </c>
      <c r="H86" s="19">
        <f t="shared" si="4"/>
        <v>538</v>
      </c>
      <c r="I86" s="20">
        <f t="shared" si="5"/>
        <v>0.74722222222222223</v>
      </c>
      <c r="J86" s="20">
        <f t="shared" si="6"/>
        <v>0.86971453292984524</v>
      </c>
      <c r="K86" s="21">
        <f t="shared" si="7"/>
        <v>0.9987307692307692</v>
      </c>
    </row>
    <row r="87" spans="1:11" x14ac:dyDescent="0.35">
      <c r="A87" s="15" t="s">
        <v>102</v>
      </c>
      <c r="B87" s="1">
        <v>45024</v>
      </c>
      <c r="C87" t="s">
        <v>38</v>
      </c>
      <c r="D87" s="17">
        <v>36</v>
      </c>
      <c r="E87" s="17">
        <v>84000</v>
      </c>
      <c r="F87" s="17">
        <v>1843</v>
      </c>
      <c r="G87" cm="1">
        <f t="array" ref="G87">_xlfn.XLOOKUP(B87&amp;C87,DataFromDB!$C$2:$C$205&amp;DataFromDB!$D$2:$D$205,DataFromDB!$E$2:$E$205,"NA")</f>
        <v>101</v>
      </c>
      <c r="H87" s="19">
        <f t="shared" si="4"/>
        <v>619</v>
      </c>
      <c r="I87" s="20">
        <f t="shared" si="5"/>
        <v>0.85972222222222228</v>
      </c>
      <c r="J87" s="20">
        <f t="shared" si="6"/>
        <v>0.8140536674571387</v>
      </c>
      <c r="K87" s="21">
        <f t="shared" si="7"/>
        <v>0.99957142857142856</v>
      </c>
    </row>
    <row r="88" spans="1:11" x14ac:dyDescent="0.35">
      <c r="A88" s="15" t="s">
        <v>102</v>
      </c>
      <c r="B88" s="1">
        <v>45024</v>
      </c>
      <c r="C88" t="s">
        <v>40</v>
      </c>
      <c r="D88" s="17">
        <v>55</v>
      </c>
      <c r="E88" s="17">
        <v>78000</v>
      </c>
      <c r="F88" s="17">
        <v>1670</v>
      </c>
      <c r="G88" cm="1">
        <f t="array" ref="G88">_xlfn.XLOOKUP(B88&amp;C88,DataFromDB!$C$2:$C$205&amp;DataFromDB!$D$2:$D$205,DataFromDB!$E$2:$E$205,"NA")</f>
        <v>121</v>
      </c>
      <c r="H88" s="19">
        <f t="shared" si="4"/>
        <v>599</v>
      </c>
      <c r="I88" s="20">
        <f t="shared" si="5"/>
        <v>0.83194444444444449</v>
      </c>
      <c r="J88" s="20">
        <f t="shared" si="6"/>
        <v>0.78114594109558722</v>
      </c>
      <c r="K88" s="21">
        <f t="shared" si="7"/>
        <v>0.99929487179487175</v>
      </c>
    </row>
    <row r="89" spans="1:11" x14ac:dyDescent="0.35">
      <c r="A89" s="15" t="s">
        <v>102</v>
      </c>
      <c r="B89" s="1">
        <v>45025</v>
      </c>
      <c r="C89" t="s">
        <v>38</v>
      </c>
      <c r="D89" s="17">
        <v>5</v>
      </c>
      <c r="E89" s="17">
        <v>48000</v>
      </c>
      <c r="F89" s="17">
        <v>1260</v>
      </c>
      <c r="G89" cm="1">
        <f t="array" ref="G89">_xlfn.XLOOKUP(B89&amp;C89,DataFromDB!$C$2:$C$205&amp;DataFromDB!$D$2:$D$205,DataFromDB!$E$2:$E$205,"NA")</f>
        <v>546</v>
      </c>
      <c r="H89" s="19">
        <f t="shared" si="4"/>
        <v>174</v>
      </c>
      <c r="I89" s="20">
        <f t="shared" si="5"/>
        <v>0.24166666666666667</v>
      </c>
      <c r="J89" s="20">
        <f t="shared" si="6"/>
        <v>1.6548414455040028</v>
      </c>
      <c r="K89" s="21">
        <f t="shared" si="7"/>
        <v>0.99989583333333332</v>
      </c>
    </row>
    <row r="90" spans="1:11" x14ac:dyDescent="0.35">
      <c r="A90" s="15" t="s">
        <v>102</v>
      </c>
      <c r="B90" s="1">
        <v>45026</v>
      </c>
      <c r="C90" t="s">
        <v>38</v>
      </c>
      <c r="D90" s="17">
        <v>35</v>
      </c>
      <c r="E90" s="17">
        <v>66000</v>
      </c>
      <c r="F90" s="17">
        <v>1164</v>
      </c>
      <c r="G90" cm="1">
        <f t="array" ref="G90">_xlfn.XLOOKUP(B90&amp;C90,DataFromDB!$C$2:$C$205&amp;DataFromDB!$D$2:$D$205,DataFromDB!$E$2:$E$205,"NA")</f>
        <v>223</v>
      </c>
      <c r="H90" s="19">
        <f t="shared" si="4"/>
        <v>497</v>
      </c>
      <c r="I90" s="20">
        <f t="shared" si="5"/>
        <v>0.69027777777777777</v>
      </c>
      <c r="J90" s="20">
        <f t="shared" si="6"/>
        <v>0.79662135983266125</v>
      </c>
      <c r="K90" s="21">
        <f t="shared" si="7"/>
        <v>0.99946969696969701</v>
      </c>
    </row>
    <row r="91" spans="1:11" x14ac:dyDescent="0.35">
      <c r="A91" s="15" t="s">
        <v>102</v>
      </c>
      <c r="B91" s="1">
        <v>45026</v>
      </c>
      <c r="C91" t="s">
        <v>40</v>
      </c>
      <c r="D91" s="17">
        <v>34</v>
      </c>
      <c r="E91" s="17">
        <v>72000</v>
      </c>
      <c r="F91" s="17">
        <v>920</v>
      </c>
      <c r="G91" cm="1">
        <f t="array" ref="G91">_xlfn.XLOOKUP(B91&amp;C91,DataFromDB!$C$2:$C$205&amp;DataFromDB!$D$2:$D$205,DataFromDB!$E$2:$E$205,"NA")</f>
        <v>1414</v>
      </c>
      <c r="H91" s="19">
        <f t="shared" si="4"/>
        <v>-694</v>
      </c>
      <c r="I91" s="20">
        <f t="shared" si="5"/>
        <v>-0.96388888888888891</v>
      </c>
      <c r="J91" s="20">
        <f t="shared" si="6"/>
        <v>-0.62235391538407014</v>
      </c>
      <c r="K91" s="21">
        <f t="shared" si="7"/>
        <v>0.99952777777777779</v>
      </c>
    </row>
    <row r="92" spans="1:11" x14ac:dyDescent="0.35">
      <c r="A92" s="15" t="s">
        <v>102</v>
      </c>
      <c r="B92" s="1">
        <v>45027</v>
      </c>
      <c r="C92" t="s">
        <v>38</v>
      </c>
      <c r="D92" s="17">
        <v>23</v>
      </c>
      <c r="E92" s="17">
        <v>90000</v>
      </c>
      <c r="F92" s="17">
        <v>984</v>
      </c>
      <c r="G92" cm="1">
        <f t="array" ref="G92">_xlfn.XLOOKUP(B92&amp;C92,DataFromDB!$C$2:$C$205&amp;DataFromDB!$D$2:$D$205,DataFromDB!$E$2:$E$205,"NA")</f>
        <v>74</v>
      </c>
      <c r="H92" s="19">
        <f t="shared" si="4"/>
        <v>646</v>
      </c>
      <c r="I92" s="20">
        <f t="shared" si="5"/>
        <v>0.89722222222222225</v>
      </c>
      <c r="J92" s="20">
        <f t="shared" si="6"/>
        <v>0.83574616346080632</v>
      </c>
      <c r="K92" s="21">
        <f t="shared" si="7"/>
        <v>0.99974444444444444</v>
      </c>
    </row>
    <row r="93" spans="1:11" x14ac:dyDescent="0.35">
      <c r="A93" s="15" t="s">
        <v>102</v>
      </c>
      <c r="B93" s="1">
        <v>45027</v>
      </c>
      <c r="C93" t="s">
        <v>40</v>
      </c>
      <c r="D93" s="17">
        <v>29</v>
      </c>
      <c r="E93" s="17">
        <v>78000</v>
      </c>
      <c r="F93" s="17">
        <v>857</v>
      </c>
      <c r="G93" cm="1">
        <f t="array" ref="G93">_xlfn.XLOOKUP(B93&amp;C93,DataFromDB!$C$2:$C$205&amp;DataFromDB!$D$2:$D$205,DataFromDB!$E$2:$E$205,"NA")</f>
        <v>86</v>
      </c>
      <c r="H93" s="19">
        <f t="shared" si="4"/>
        <v>634</v>
      </c>
      <c r="I93" s="20">
        <f t="shared" si="5"/>
        <v>0.88055555555555554</v>
      </c>
      <c r="J93" s="20">
        <f t="shared" si="6"/>
        <v>0.7380227424546637</v>
      </c>
      <c r="K93" s="21">
        <f t="shared" si="7"/>
        <v>0.99962820512820516</v>
      </c>
    </row>
    <row r="94" spans="1:11" x14ac:dyDescent="0.35">
      <c r="A94" s="15" t="s">
        <v>102</v>
      </c>
      <c r="B94" s="1">
        <v>45028</v>
      </c>
      <c r="C94" t="s">
        <v>38</v>
      </c>
      <c r="D94" s="17">
        <v>37</v>
      </c>
      <c r="E94" s="17">
        <v>84000</v>
      </c>
      <c r="F94" s="17">
        <v>1831</v>
      </c>
      <c r="G94" cm="1">
        <f t="array" ref="G94">_xlfn.XLOOKUP(B94&amp;C94,DataFromDB!$C$2:$C$205&amp;DataFromDB!$D$2:$D$205,DataFromDB!$E$2:$E$205,"NA")</f>
        <v>88</v>
      </c>
      <c r="H94" s="19">
        <f t="shared" si="4"/>
        <v>632</v>
      </c>
      <c r="I94" s="20">
        <f t="shared" si="5"/>
        <v>0.87777777777777777</v>
      </c>
      <c r="J94" s="20">
        <f t="shared" si="6"/>
        <v>0.79730889265184934</v>
      </c>
      <c r="K94" s="21">
        <f t="shared" si="7"/>
        <v>0.99955952380952384</v>
      </c>
    </row>
    <row r="95" spans="1:11" x14ac:dyDescent="0.35">
      <c r="A95" s="15" t="s">
        <v>102</v>
      </c>
      <c r="B95" s="1">
        <v>45028</v>
      </c>
      <c r="C95" t="s">
        <v>40</v>
      </c>
      <c r="D95" s="17">
        <v>258</v>
      </c>
      <c r="E95" s="17">
        <v>71998</v>
      </c>
      <c r="F95" s="17">
        <v>1950</v>
      </c>
      <c r="G95" cm="1">
        <f t="array" ref="G95">_xlfn.XLOOKUP(B95&amp;C95,DataFromDB!$C$2:$C$205&amp;DataFromDB!$D$2:$D$205,DataFromDB!$E$2:$E$205,"NA")</f>
        <v>144</v>
      </c>
      <c r="H95" s="19">
        <f t="shared" si="4"/>
        <v>576</v>
      </c>
      <c r="I95" s="20">
        <f t="shared" si="5"/>
        <v>0.8</v>
      </c>
      <c r="J95" s="20">
        <f t="shared" si="6"/>
        <v>0.7498292008265014</v>
      </c>
      <c r="K95" s="21">
        <f t="shared" si="7"/>
        <v>0.99641656712686466</v>
      </c>
    </row>
    <row r="96" spans="1:11" x14ac:dyDescent="0.35">
      <c r="A96" s="15" t="s">
        <v>102</v>
      </c>
      <c r="B96" s="1">
        <v>45029</v>
      </c>
      <c r="C96" t="s">
        <v>38</v>
      </c>
      <c r="D96" s="17">
        <v>85</v>
      </c>
      <c r="E96" s="17">
        <v>84000</v>
      </c>
      <c r="F96" s="17">
        <v>1929</v>
      </c>
      <c r="G96" cm="1">
        <f t="array" ref="G96">_xlfn.XLOOKUP(B96&amp;C96,DataFromDB!$C$2:$C$205&amp;DataFromDB!$D$2:$D$205,DataFromDB!$E$2:$E$205,"NA")</f>
        <v>104</v>
      </c>
      <c r="H96" s="19">
        <f t="shared" si="4"/>
        <v>616</v>
      </c>
      <c r="I96" s="20">
        <f t="shared" si="5"/>
        <v>0.85555555555555551</v>
      </c>
      <c r="J96" s="20">
        <f t="shared" si="6"/>
        <v>0.81801821453891055</v>
      </c>
      <c r="K96" s="21">
        <f t="shared" si="7"/>
        <v>0.99898809523809529</v>
      </c>
    </row>
    <row r="97" spans="1:11" x14ac:dyDescent="0.35">
      <c r="A97" s="15" t="s">
        <v>102</v>
      </c>
      <c r="B97" s="1">
        <v>45029</v>
      </c>
      <c r="C97" t="s">
        <v>40</v>
      </c>
      <c r="D97" s="17">
        <v>47</v>
      </c>
      <c r="E97" s="17">
        <v>54000</v>
      </c>
      <c r="F97" s="17">
        <v>1150</v>
      </c>
      <c r="G97" cm="1">
        <f t="array" ref="G97">_xlfn.XLOOKUP(B97&amp;C97,DataFromDB!$C$2:$C$205&amp;DataFromDB!$D$2:$D$205,DataFromDB!$E$2:$E$205,"NA")</f>
        <v>193</v>
      </c>
      <c r="H97" s="19">
        <f t="shared" si="4"/>
        <v>527</v>
      </c>
      <c r="I97" s="20">
        <f t="shared" si="5"/>
        <v>0.7319444444444444</v>
      </c>
      <c r="J97" s="20">
        <f t="shared" si="6"/>
        <v>0.61467782344859312</v>
      </c>
      <c r="K97" s="21">
        <f t="shared" si="7"/>
        <v>0.99912962962962959</v>
      </c>
    </row>
    <row r="98" spans="1:11" x14ac:dyDescent="0.35">
      <c r="A98" s="15" t="s">
        <v>102</v>
      </c>
      <c r="B98" s="1">
        <v>45030</v>
      </c>
      <c r="C98" t="s">
        <v>38</v>
      </c>
      <c r="D98" s="17">
        <v>69</v>
      </c>
      <c r="E98" s="17">
        <v>84000</v>
      </c>
      <c r="F98" s="17">
        <v>2487</v>
      </c>
      <c r="G98" cm="1">
        <f t="array" ref="G98">_xlfn.XLOOKUP(B98&amp;C98,DataFromDB!$C$2:$C$205&amp;DataFromDB!$D$2:$D$205,DataFromDB!$E$2:$E$205,"NA")</f>
        <v>99</v>
      </c>
      <c r="H98" s="19">
        <f t="shared" si="4"/>
        <v>621</v>
      </c>
      <c r="I98" s="20">
        <f t="shared" si="5"/>
        <v>0.86250000000000004</v>
      </c>
      <c r="J98" s="20">
        <f t="shared" si="6"/>
        <v>0.81143191651524771</v>
      </c>
      <c r="K98" s="21">
        <f t="shared" si="7"/>
        <v>0.99917857142857147</v>
      </c>
    </row>
    <row r="99" spans="1:11" x14ac:dyDescent="0.35">
      <c r="A99" s="15" t="s">
        <v>102</v>
      </c>
      <c r="B99" s="1">
        <v>45030</v>
      </c>
      <c r="C99" t="s">
        <v>40</v>
      </c>
      <c r="D99" s="17">
        <v>50</v>
      </c>
      <c r="E99" s="17">
        <v>60000</v>
      </c>
      <c r="F99" s="17">
        <v>1300</v>
      </c>
      <c r="G99" cm="1">
        <f t="array" ref="G99">_xlfn.XLOOKUP(B99&amp;C99,DataFromDB!$C$2:$C$205&amp;DataFromDB!$D$2:$D$205,DataFromDB!$E$2:$E$205,"NA")</f>
        <v>290</v>
      </c>
      <c r="H99" s="19">
        <f t="shared" si="4"/>
        <v>430</v>
      </c>
      <c r="I99" s="20">
        <f t="shared" si="5"/>
        <v>0.59722222222222221</v>
      </c>
      <c r="J99" s="20">
        <f t="shared" si="6"/>
        <v>0.83704189394679207</v>
      </c>
      <c r="K99" s="21">
        <f t="shared" si="7"/>
        <v>0.99916666666666665</v>
      </c>
    </row>
    <row r="100" spans="1:11" x14ac:dyDescent="0.35">
      <c r="A100" s="15" t="s">
        <v>102</v>
      </c>
      <c r="B100" s="1">
        <v>45033</v>
      </c>
      <c r="C100" t="s">
        <v>38</v>
      </c>
      <c r="D100" s="17">
        <v>151</v>
      </c>
      <c r="E100" s="17">
        <v>84000</v>
      </c>
      <c r="F100" s="17">
        <v>1804</v>
      </c>
      <c r="G100" cm="1">
        <f t="array" ref="G100">_xlfn.XLOOKUP(B100&amp;C100,DataFromDB!$C$2:$C$205&amp;DataFromDB!$D$2:$D$205,DataFromDB!$E$2:$E$205,"NA")</f>
        <v>167</v>
      </c>
      <c r="H100" s="19">
        <f t="shared" si="4"/>
        <v>553</v>
      </c>
      <c r="I100" s="20">
        <f t="shared" si="5"/>
        <v>0.7680555555555556</v>
      </c>
      <c r="J100" s="20">
        <f t="shared" si="6"/>
        <v>0.91121016303068514</v>
      </c>
      <c r="K100" s="21">
        <f t="shared" si="7"/>
        <v>0.99820238095238101</v>
      </c>
    </row>
    <row r="101" spans="1:11" x14ac:dyDescent="0.35">
      <c r="A101" s="15" t="s">
        <v>102</v>
      </c>
      <c r="B101" s="1">
        <v>45033</v>
      </c>
      <c r="C101" t="s">
        <v>40</v>
      </c>
      <c r="D101" s="17">
        <v>27</v>
      </c>
      <c r="E101" s="17">
        <v>60000</v>
      </c>
      <c r="F101" s="17">
        <v>1720</v>
      </c>
      <c r="G101" cm="1">
        <f t="array" ref="G101">_xlfn.XLOOKUP(B101&amp;C101,DataFromDB!$C$2:$C$205&amp;DataFromDB!$D$2:$D$205,DataFromDB!$E$2:$E$205,"NA")</f>
        <v>708</v>
      </c>
      <c r="H101" s="19">
        <f t="shared" si="4"/>
        <v>12</v>
      </c>
      <c r="I101" s="20">
        <f t="shared" si="5"/>
        <v>1.6666666666666666E-2</v>
      </c>
      <c r="J101" s="20">
        <f t="shared" si="6"/>
        <v>29.994001199760049</v>
      </c>
      <c r="K101" s="21">
        <f t="shared" si="7"/>
        <v>0.99955000000000005</v>
      </c>
    </row>
    <row r="102" spans="1:11" x14ac:dyDescent="0.35">
      <c r="A102" s="15" t="s">
        <v>102</v>
      </c>
      <c r="B102" s="1">
        <v>45034</v>
      </c>
      <c r="C102" t="s">
        <v>38</v>
      </c>
      <c r="D102" s="17">
        <v>32</v>
      </c>
      <c r="E102" s="17">
        <v>72000</v>
      </c>
      <c r="F102" s="17">
        <v>2375</v>
      </c>
      <c r="G102" cm="1">
        <f t="array" ref="G102">_xlfn.XLOOKUP(B102&amp;C102,DataFromDB!$C$2:$C$205&amp;DataFromDB!$D$2:$D$205,DataFromDB!$E$2:$E$205,"NA")</f>
        <v>144</v>
      </c>
      <c r="H102" s="19">
        <f t="shared" si="4"/>
        <v>576</v>
      </c>
      <c r="I102" s="20">
        <f t="shared" si="5"/>
        <v>0.8</v>
      </c>
      <c r="J102" s="20">
        <f t="shared" si="6"/>
        <v>0.7498500299940013</v>
      </c>
      <c r="K102" s="21">
        <f t="shared" si="7"/>
        <v>0.99955555555555553</v>
      </c>
    </row>
    <row r="103" spans="1:11" x14ac:dyDescent="0.35">
      <c r="A103" s="15" t="s">
        <v>102</v>
      </c>
      <c r="B103" s="1">
        <v>45034</v>
      </c>
      <c r="C103" t="s">
        <v>40</v>
      </c>
      <c r="D103" s="17">
        <v>19</v>
      </c>
      <c r="E103" s="17">
        <v>48000</v>
      </c>
      <c r="F103" s="17">
        <v>858</v>
      </c>
      <c r="G103" cm="1">
        <f t="array" ref="G103">_xlfn.XLOOKUP(B103&amp;C103,DataFromDB!$C$2:$C$205&amp;DataFromDB!$D$2:$D$205,DataFromDB!$E$2:$E$205,"NA")</f>
        <v>266</v>
      </c>
      <c r="H103" s="19">
        <f t="shared" si="4"/>
        <v>454</v>
      </c>
      <c r="I103" s="20">
        <f t="shared" si="5"/>
        <v>0.63055555555555554</v>
      </c>
      <c r="J103" s="20">
        <f t="shared" si="6"/>
        <v>0.63423438660285569</v>
      </c>
      <c r="K103" s="21">
        <f t="shared" si="7"/>
        <v>0.99960416666666663</v>
      </c>
    </row>
    <row r="104" spans="1:11" x14ac:dyDescent="0.35">
      <c r="A104" s="15" t="s">
        <v>102</v>
      </c>
      <c r="B104" s="1">
        <v>45043</v>
      </c>
      <c r="C104" t="s">
        <v>38</v>
      </c>
      <c r="D104" s="17">
        <v>59</v>
      </c>
      <c r="E104" s="17">
        <v>48000</v>
      </c>
      <c r="F104" s="17">
        <v>1291</v>
      </c>
      <c r="G104" cm="1">
        <f t="array" ref="G104">_xlfn.XLOOKUP(B104&amp;C104,DataFromDB!$C$2:$C$205&amp;DataFromDB!$D$2:$D$205,DataFromDB!$E$2:$E$205,"NA")</f>
        <v>250</v>
      </c>
      <c r="H104" s="19">
        <f t="shared" si="4"/>
        <v>470</v>
      </c>
      <c r="I104" s="20">
        <f t="shared" si="5"/>
        <v>0.65277777777777779</v>
      </c>
      <c r="J104" s="20">
        <f t="shared" si="6"/>
        <v>0.61264342876105637</v>
      </c>
      <c r="K104" s="21">
        <f t="shared" si="7"/>
        <v>0.99877083333333339</v>
      </c>
    </row>
    <row r="105" spans="1:11" x14ac:dyDescent="0.35">
      <c r="A105" s="15" t="s">
        <v>102</v>
      </c>
      <c r="B105" s="1">
        <v>45043</v>
      </c>
      <c r="C105" t="s">
        <v>40</v>
      </c>
      <c r="D105" s="17">
        <v>90</v>
      </c>
      <c r="E105" s="17">
        <v>84002</v>
      </c>
      <c r="F105" s="17">
        <v>1849</v>
      </c>
      <c r="G105" cm="1">
        <f t="array" ref="G105">_xlfn.XLOOKUP(B105&amp;C105,DataFromDB!$C$2:$C$205&amp;DataFromDB!$D$2:$D$205,DataFromDB!$E$2:$E$205,"NA")</f>
        <v>707</v>
      </c>
      <c r="H105" s="19">
        <f t="shared" si="4"/>
        <v>13</v>
      </c>
      <c r="I105" s="20">
        <f t="shared" si="5"/>
        <v>1.8055555555555554E-2</v>
      </c>
      <c r="J105" s="20">
        <f t="shared" si="6"/>
        <v>38.76240136588067</v>
      </c>
      <c r="K105" s="21">
        <f t="shared" si="7"/>
        <v>0.99892859693816816</v>
      </c>
    </row>
    <row r="106" spans="1:11" x14ac:dyDescent="0.35">
      <c r="A106" s="15" t="s">
        <v>102</v>
      </c>
      <c r="B106" s="1">
        <v>45044</v>
      </c>
      <c r="C106" t="s">
        <v>38</v>
      </c>
      <c r="D106" s="17">
        <v>66</v>
      </c>
      <c r="E106" s="17">
        <v>78002</v>
      </c>
      <c r="F106" s="17">
        <v>2588</v>
      </c>
      <c r="G106" cm="1">
        <f t="array" ref="G106">_xlfn.XLOOKUP(B106&amp;C106,DataFromDB!$C$2:$C$205&amp;DataFromDB!$D$2:$D$205,DataFromDB!$E$2:$E$205,"NA")</f>
        <v>0</v>
      </c>
      <c r="H106" s="19">
        <f t="shared" si="4"/>
        <v>720</v>
      </c>
      <c r="I106" s="20">
        <f t="shared" si="5"/>
        <v>1</v>
      </c>
      <c r="J106" s="20">
        <f t="shared" si="6"/>
        <v>0.64988668932880089</v>
      </c>
      <c r="K106" s="21">
        <f t="shared" si="7"/>
        <v>0.9991538678495423</v>
      </c>
    </row>
    <row r="107" spans="1:11" x14ac:dyDescent="0.35">
      <c r="A107" s="15" t="s">
        <v>102</v>
      </c>
      <c r="B107" s="1">
        <v>45044</v>
      </c>
      <c r="C107" t="s">
        <v>40</v>
      </c>
      <c r="D107" s="17">
        <v>78</v>
      </c>
      <c r="E107" s="17">
        <v>78000</v>
      </c>
      <c r="F107" s="17">
        <v>3459</v>
      </c>
      <c r="G107" cm="1">
        <f t="array" ref="G107">_xlfn.XLOOKUP(B107&amp;C107,DataFromDB!$C$2:$C$205&amp;DataFromDB!$D$2:$D$205,DataFromDB!$E$2:$E$205,"NA")</f>
        <v>0</v>
      </c>
      <c r="H107" s="19">
        <f t="shared" si="4"/>
        <v>720</v>
      </c>
      <c r="I107" s="20">
        <f t="shared" si="5"/>
        <v>1</v>
      </c>
      <c r="J107" s="20">
        <f t="shared" si="6"/>
        <v>0.64987002599480104</v>
      </c>
      <c r="K107" s="21">
        <f t="shared" si="7"/>
        <v>0.999</v>
      </c>
    </row>
    <row r="108" spans="1:11" x14ac:dyDescent="0.35">
      <c r="A108" s="15" t="s">
        <v>102</v>
      </c>
      <c r="B108" s="1" t="s">
        <v>177</v>
      </c>
      <c r="C108" t="s">
        <v>38</v>
      </c>
      <c r="D108" s="17" t="e">
        <v>#VALUE!</v>
      </c>
      <c r="E108" s="17" t="e">
        <v>#VALUE!</v>
      </c>
      <c r="F108" s="17">
        <v>45206</v>
      </c>
      <c r="G108" t="str" cm="1">
        <f t="array" ref="G108">_xlfn.XLOOKUP(B108&amp;C108,DataFromDB!$C$2:$C$205&amp;DataFromDB!$D$2:$D$205,DataFromDB!$E$2:$E$205,"NA")</f>
        <v>NA</v>
      </c>
      <c r="H108" s="19" t="e">
        <f t="shared" si="4"/>
        <v>#VALUE!</v>
      </c>
      <c r="I108" s="20" t="e">
        <f t="shared" si="5"/>
        <v>#VALUE!</v>
      </c>
      <c r="J108" s="20" t="e">
        <f t="shared" si="6"/>
        <v>#VALUE!</v>
      </c>
      <c r="K108" s="21" t="e">
        <f t="shared" si="7"/>
        <v>#VALUE!</v>
      </c>
    </row>
    <row r="109" spans="1:11" x14ac:dyDescent="0.35">
      <c r="A109" s="15" t="s">
        <v>102</v>
      </c>
      <c r="B109" s="1" t="s">
        <v>177</v>
      </c>
      <c r="C109" t="s">
        <v>40</v>
      </c>
      <c r="D109" s="17" t="e">
        <v>#VALUE!</v>
      </c>
      <c r="E109" s="17" t="e">
        <v>#VALUE!</v>
      </c>
      <c r="F109" s="17">
        <v>31372</v>
      </c>
      <c r="G109" t="str" cm="1">
        <f t="array" ref="G109">_xlfn.XLOOKUP(B109&amp;C109,DataFromDB!$C$2:$C$205&amp;DataFromDB!$D$2:$D$205,DataFromDB!$E$2:$E$205,"NA")</f>
        <v>NA</v>
      </c>
      <c r="H109" s="19" t="e">
        <f t="shared" si="4"/>
        <v>#VALUE!</v>
      </c>
      <c r="I109" s="20" t="e">
        <f t="shared" si="5"/>
        <v>#VALUE!</v>
      </c>
      <c r="J109" s="20" t="e">
        <f t="shared" si="6"/>
        <v>#VALUE!</v>
      </c>
      <c r="K109" s="21" t="e">
        <f t="shared" si="7"/>
        <v>#VALUE!</v>
      </c>
    </row>
    <row r="110" spans="1:11" x14ac:dyDescent="0.35">
      <c r="A110" s="15" t="s">
        <v>102</v>
      </c>
      <c r="B110" s="1">
        <v>45045</v>
      </c>
      <c r="C110" t="s">
        <v>38</v>
      </c>
      <c r="D110" s="17">
        <v>48</v>
      </c>
      <c r="E110" s="17">
        <v>66000</v>
      </c>
      <c r="F110" s="17">
        <v>2195</v>
      </c>
      <c r="G110" cm="1">
        <f t="array" ref="G110">_xlfn.XLOOKUP(B110&amp;C110,DataFromDB!$C$2:$C$205&amp;DataFromDB!$D$2:$D$205,DataFromDB!$E$2:$E$205,"NA")</f>
        <v>121</v>
      </c>
      <c r="H110" s="19">
        <f t="shared" si="4"/>
        <v>599</v>
      </c>
      <c r="I110" s="20">
        <f t="shared" si="5"/>
        <v>0.83194444444444449</v>
      </c>
      <c r="J110" s="20">
        <f t="shared" si="6"/>
        <v>0.66096964246549694</v>
      </c>
      <c r="K110" s="21">
        <f t="shared" si="7"/>
        <v>0.99927272727272731</v>
      </c>
    </row>
    <row r="111" spans="1:11" x14ac:dyDescent="0.35">
      <c r="A111" s="15" t="s">
        <v>102</v>
      </c>
      <c r="B111" s="1">
        <v>45045</v>
      </c>
      <c r="C111" t="s">
        <v>40</v>
      </c>
      <c r="D111" s="17">
        <v>25</v>
      </c>
      <c r="E111" s="17">
        <v>72000</v>
      </c>
      <c r="F111" s="17">
        <v>917</v>
      </c>
      <c r="G111" cm="1">
        <f t="array" ref="G111">_xlfn.XLOOKUP(B111&amp;C111,DataFromDB!$C$2:$C$205&amp;DataFromDB!$D$2:$D$205,DataFromDB!$E$2:$E$205,"NA")</f>
        <v>160</v>
      </c>
      <c r="H111" s="19">
        <f t="shared" si="4"/>
        <v>560</v>
      </c>
      <c r="I111" s="20">
        <f t="shared" si="5"/>
        <v>0.77777777777777779</v>
      </c>
      <c r="J111" s="20">
        <f t="shared" si="6"/>
        <v>0.77127431656525847</v>
      </c>
      <c r="K111" s="21">
        <f t="shared" si="7"/>
        <v>0.99965277777777772</v>
      </c>
    </row>
    <row r="112" spans="1:11" x14ac:dyDescent="0.35">
      <c r="A112" s="15" t="s">
        <v>101</v>
      </c>
      <c r="B112" s="1">
        <v>45048</v>
      </c>
      <c r="C112" t="s">
        <v>38</v>
      </c>
      <c r="D112" s="17">
        <v>77</v>
      </c>
      <c r="E112" s="17">
        <v>83995</v>
      </c>
      <c r="F112" s="17">
        <v>632</v>
      </c>
      <c r="G112" cm="1">
        <f t="array" ref="G112">_xlfn.XLOOKUP(B112&amp;C112,DataFromDB!$C$2:$C$205&amp;DataFromDB!$D$2:$D$205,DataFromDB!$E$2:$E$205,"NA")</f>
        <v>136</v>
      </c>
      <c r="H112" s="19">
        <f t="shared" si="4"/>
        <v>584</v>
      </c>
      <c r="I112" s="20">
        <f t="shared" si="5"/>
        <v>0.81111111111111112</v>
      </c>
      <c r="J112" s="20">
        <f t="shared" si="6"/>
        <v>0.86278977081296071</v>
      </c>
      <c r="K112" s="21">
        <f t="shared" si="7"/>
        <v>0.9990832787665932</v>
      </c>
    </row>
    <row r="113" spans="1:11" x14ac:dyDescent="0.35">
      <c r="A113" s="15" t="s">
        <v>101</v>
      </c>
      <c r="B113" s="1">
        <v>45048</v>
      </c>
      <c r="C113" t="s">
        <v>40</v>
      </c>
      <c r="D113" s="17">
        <v>19</v>
      </c>
      <c r="E113" s="17">
        <v>72001</v>
      </c>
      <c r="F113" s="17">
        <v>1658</v>
      </c>
      <c r="G113" cm="1">
        <f t="array" ref="G113">_xlfn.XLOOKUP(B113&amp;C113,DataFromDB!$C$2:$C$205&amp;DataFromDB!$D$2:$D$205,DataFromDB!$E$2:$E$205,"NA")</f>
        <v>162</v>
      </c>
      <c r="H113" s="19">
        <f t="shared" si="4"/>
        <v>558</v>
      </c>
      <c r="I113" s="20">
        <f t="shared" si="5"/>
        <v>0.77500000000000002</v>
      </c>
      <c r="J113" s="20">
        <f t="shared" si="6"/>
        <v>0.77404949117703348</v>
      </c>
      <c r="K113" s="21">
        <f t="shared" si="7"/>
        <v>0.99973611477618363</v>
      </c>
    </row>
    <row r="114" spans="1:11" x14ac:dyDescent="0.35">
      <c r="A114" s="15" t="s">
        <v>101</v>
      </c>
      <c r="B114" s="1">
        <v>45049</v>
      </c>
      <c r="C114" t="s">
        <v>38</v>
      </c>
      <c r="D114" s="17">
        <v>33</v>
      </c>
      <c r="E114" s="17">
        <v>72000</v>
      </c>
      <c r="F114" s="17">
        <v>1383</v>
      </c>
      <c r="G114" cm="1">
        <f t="array" ref="G114">_xlfn.XLOOKUP(B114&amp;C114,DataFromDB!$C$2:$C$205&amp;DataFromDB!$D$2:$D$205,DataFromDB!$E$2:$E$205,"NA")</f>
        <v>113</v>
      </c>
      <c r="H114" s="19">
        <f t="shared" si="4"/>
        <v>607</v>
      </c>
      <c r="I114" s="20">
        <f t="shared" si="5"/>
        <v>0.84305555555555556</v>
      </c>
      <c r="J114" s="20">
        <f t="shared" si="6"/>
        <v>0.71155455893994191</v>
      </c>
      <c r="K114" s="21">
        <f t="shared" si="7"/>
        <v>0.99954166666666666</v>
      </c>
    </row>
    <row r="115" spans="1:11" x14ac:dyDescent="0.35">
      <c r="A115" s="15" t="s">
        <v>101</v>
      </c>
      <c r="B115" s="1">
        <v>45049</v>
      </c>
      <c r="C115" t="s">
        <v>40</v>
      </c>
      <c r="D115" s="17">
        <v>29</v>
      </c>
      <c r="E115" s="17">
        <v>57046</v>
      </c>
      <c r="F115" s="17">
        <v>1685</v>
      </c>
      <c r="G115" cm="1">
        <f t="array" ref="G115">_xlfn.XLOOKUP(B115&amp;C115,DataFromDB!$C$2:$C$205&amp;DataFromDB!$D$2:$D$205,DataFromDB!$E$2:$E$205,"NA")</f>
        <v>167</v>
      </c>
      <c r="H115" s="19">
        <f t="shared" si="4"/>
        <v>553</v>
      </c>
      <c r="I115" s="20">
        <f t="shared" si="5"/>
        <v>0.7680555555555556</v>
      </c>
      <c r="J115" s="20">
        <f t="shared" si="6"/>
        <v>0.61882017809819589</v>
      </c>
      <c r="K115" s="21">
        <f t="shared" si="7"/>
        <v>0.99949163832696419</v>
      </c>
    </row>
    <row r="116" spans="1:11" x14ac:dyDescent="0.35">
      <c r="A116" s="15" t="s">
        <v>101</v>
      </c>
      <c r="B116" s="1">
        <v>45050</v>
      </c>
      <c r="C116" t="s">
        <v>38</v>
      </c>
      <c r="D116" s="17">
        <v>36</v>
      </c>
      <c r="E116" s="17">
        <v>78000</v>
      </c>
      <c r="F116" s="17">
        <v>5746</v>
      </c>
      <c r="G116" cm="1">
        <f t="array" ref="G116">_xlfn.XLOOKUP(B116&amp;C116,DataFromDB!$C$2:$C$205&amp;DataFromDB!$D$2:$D$205,DataFromDB!$E$2:$E$205,"NA")</f>
        <v>98</v>
      </c>
      <c r="H116" s="19">
        <f t="shared" si="4"/>
        <v>622</v>
      </c>
      <c r="I116" s="20">
        <f t="shared" si="5"/>
        <v>0.86388888888888893</v>
      </c>
      <c r="J116" s="20">
        <f t="shared" si="6"/>
        <v>0.75226112333803341</v>
      </c>
      <c r="K116" s="21">
        <f t="shared" si="7"/>
        <v>0.99953846153846149</v>
      </c>
    </row>
    <row r="117" spans="1:11" x14ac:dyDescent="0.35">
      <c r="A117" s="15" t="s">
        <v>101</v>
      </c>
      <c r="B117" s="1">
        <v>45050</v>
      </c>
      <c r="C117" t="s">
        <v>40</v>
      </c>
      <c r="D117" s="17">
        <v>5</v>
      </c>
      <c r="E117" s="17">
        <v>48000</v>
      </c>
      <c r="F117" s="17">
        <v>1413</v>
      </c>
      <c r="G117" cm="1">
        <f t="array" ref="G117">_xlfn.XLOOKUP(B117&amp;C117,DataFromDB!$C$2:$C$205&amp;DataFromDB!$D$2:$D$205,DataFromDB!$E$2:$E$205,"NA")</f>
        <v>257</v>
      </c>
      <c r="H117" s="19">
        <f t="shared" si="4"/>
        <v>463</v>
      </c>
      <c r="I117" s="20">
        <f t="shared" si="5"/>
        <v>0.6430555555555556</v>
      </c>
      <c r="J117" s="20">
        <f t="shared" si="6"/>
        <v>0.62190585640971163</v>
      </c>
      <c r="K117" s="21">
        <f t="shared" si="7"/>
        <v>0.99989583333333332</v>
      </c>
    </row>
    <row r="118" spans="1:11" x14ac:dyDescent="0.35">
      <c r="A118" s="15" t="s">
        <v>101</v>
      </c>
      <c r="B118" s="1" t="s">
        <v>177</v>
      </c>
      <c r="C118" t="s">
        <v>38</v>
      </c>
      <c r="D118" s="17" t="e">
        <v>#VALUE!</v>
      </c>
      <c r="E118" s="17" t="e">
        <v>#VALUE!</v>
      </c>
      <c r="F118" s="17">
        <v>31262</v>
      </c>
      <c r="G118" t="str" cm="1">
        <f t="array" ref="G118">_xlfn.XLOOKUP(B118&amp;C118,DataFromDB!$C$2:$C$205&amp;DataFromDB!$D$2:$D$205,DataFromDB!$E$2:$E$205,"NA")</f>
        <v>NA</v>
      </c>
      <c r="H118" s="19" t="e">
        <f t="shared" si="4"/>
        <v>#VALUE!</v>
      </c>
      <c r="I118" s="20" t="e">
        <f t="shared" si="5"/>
        <v>#VALUE!</v>
      </c>
      <c r="J118" s="20" t="e">
        <f t="shared" si="6"/>
        <v>#VALUE!</v>
      </c>
      <c r="K118" s="21" t="e">
        <f t="shared" si="7"/>
        <v>#VALUE!</v>
      </c>
    </row>
    <row r="119" spans="1:11" x14ac:dyDescent="0.35">
      <c r="A119" s="15" t="s">
        <v>101</v>
      </c>
      <c r="B119" s="1" t="s">
        <v>177</v>
      </c>
      <c r="C119" t="s">
        <v>40</v>
      </c>
      <c r="D119" s="17" t="e">
        <v>#VALUE!</v>
      </c>
      <c r="E119" s="17" t="e">
        <v>#VALUE!</v>
      </c>
      <c r="F119" s="17">
        <v>36300</v>
      </c>
      <c r="G119" t="str" cm="1">
        <f t="array" ref="G119">_xlfn.XLOOKUP(B119&amp;C119,DataFromDB!$C$2:$C$205&amp;DataFromDB!$D$2:$D$205,DataFromDB!$E$2:$E$205,"NA")</f>
        <v>NA</v>
      </c>
      <c r="H119" s="19" t="e">
        <f t="shared" si="4"/>
        <v>#VALUE!</v>
      </c>
      <c r="I119" s="20" t="e">
        <f t="shared" si="5"/>
        <v>#VALUE!</v>
      </c>
      <c r="J119" s="20" t="e">
        <f t="shared" si="6"/>
        <v>#VALUE!</v>
      </c>
      <c r="K119" s="21" t="e">
        <f t="shared" si="7"/>
        <v>#VALUE!</v>
      </c>
    </row>
    <row r="120" spans="1:11" x14ac:dyDescent="0.35">
      <c r="A120" s="15" t="s">
        <v>101</v>
      </c>
      <c r="B120" s="1">
        <v>45045</v>
      </c>
      <c r="C120" t="s">
        <v>38</v>
      </c>
      <c r="D120" s="17">
        <v>0</v>
      </c>
      <c r="E120" s="17">
        <v>12000</v>
      </c>
      <c r="F120" s="17">
        <v>305</v>
      </c>
      <c r="G120" cm="1">
        <f t="array" ref="G120">_xlfn.XLOOKUP(B120&amp;C120,DataFromDB!$C$2:$C$205&amp;DataFromDB!$D$2:$D$205,DataFromDB!$E$2:$E$205,"NA")</f>
        <v>121</v>
      </c>
      <c r="H120" s="19">
        <f t="shared" si="4"/>
        <v>599</v>
      </c>
      <c r="I120" s="20">
        <f t="shared" si="5"/>
        <v>0.83194444444444449</v>
      </c>
      <c r="J120" s="20">
        <f t="shared" si="6"/>
        <v>0.12017629863009036</v>
      </c>
      <c r="K120" s="21">
        <f t="shared" si="7"/>
        <v>1</v>
      </c>
    </row>
    <row r="121" spans="1:11" x14ac:dyDescent="0.35">
      <c r="A121" s="15" t="s">
        <v>101</v>
      </c>
      <c r="B121" s="1">
        <v>45047</v>
      </c>
      <c r="C121" t="s">
        <v>38</v>
      </c>
      <c r="D121" s="17">
        <v>28</v>
      </c>
      <c r="E121" s="17">
        <v>60000</v>
      </c>
      <c r="F121" s="17">
        <v>242</v>
      </c>
      <c r="G121" cm="1">
        <f t="array" ref="G121">_xlfn.XLOOKUP(B121&amp;C121,DataFromDB!$C$2:$C$205&amp;DataFromDB!$D$2:$D$205,DataFromDB!$E$2:$E$205,"NA")</f>
        <v>108</v>
      </c>
      <c r="H121" s="19">
        <f t="shared" si="4"/>
        <v>612</v>
      </c>
      <c r="I121" s="20">
        <f t="shared" si="5"/>
        <v>0.85</v>
      </c>
      <c r="J121" s="20">
        <f t="shared" si="6"/>
        <v>0.58811767058353048</v>
      </c>
      <c r="K121" s="21">
        <f t="shared" si="7"/>
        <v>0.99953333333333338</v>
      </c>
    </row>
    <row r="122" spans="1:11" x14ac:dyDescent="0.35">
      <c r="A122" s="15" t="s">
        <v>101</v>
      </c>
      <c r="B122" s="1">
        <v>45047</v>
      </c>
      <c r="C122" t="s">
        <v>40</v>
      </c>
      <c r="D122" s="17">
        <v>56</v>
      </c>
      <c r="E122" s="17">
        <v>84000</v>
      </c>
      <c r="F122" s="17">
        <v>320</v>
      </c>
      <c r="G122" t="str" cm="1">
        <f t="array" ref="G122">_xlfn.XLOOKUP(B122&amp;C122,DataFromDB!$C$2:$C$205&amp;DataFromDB!$D$2:$D$205,DataFromDB!$E$2:$E$205,"NA")</f>
        <v>NA</v>
      </c>
      <c r="H122" s="19" t="e">
        <f t="shared" si="4"/>
        <v>#VALUE!</v>
      </c>
      <c r="I122" s="20" t="e">
        <f t="shared" si="5"/>
        <v>#VALUE!</v>
      </c>
      <c r="J122" s="20" t="e">
        <f t="shared" si="6"/>
        <v>#VALUE!</v>
      </c>
      <c r="K122" s="21">
        <f t="shared" si="7"/>
        <v>0.9993333333333333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6BA6-9E99-4030-AB5D-93698F84B554}">
  <dimension ref="A1:V4679"/>
  <sheetViews>
    <sheetView workbookViewId="0">
      <selection activeCell="A3" sqref="A3:A4"/>
    </sheetView>
  </sheetViews>
  <sheetFormatPr defaultRowHeight="14.5" x14ac:dyDescent="0.35"/>
  <cols>
    <col min="1" max="1" width="15.453125" customWidth="1"/>
  </cols>
  <sheetData>
    <row r="1" spans="1:22" ht="58" x14ac:dyDescent="0.35">
      <c r="A1" s="5" t="s">
        <v>7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9</v>
      </c>
      <c r="G1" s="5" t="s">
        <v>21</v>
      </c>
      <c r="H1" s="6" t="s">
        <v>22</v>
      </c>
      <c r="I1" s="5" t="s">
        <v>23</v>
      </c>
      <c r="J1" s="6" t="s">
        <v>24</v>
      </c>
      <c r="K1" s="5" t="s">
        <v>25</v>
      </c>
      <c r="L1" s="6" t="s">
        <v>26</v>
      </c>
      <c r="M1" s="5" t="s">
        <v>27</v>
      </c>
      <c r="N1" s="6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8</v>
      </c>
      <c r="V1" s="7" t="s">
        <v>35</v>
      </c>
    </row>
    <row r="2" spans="1:22" x14ac:dyDescent="0.35">
      <c r="A2" s="8">
        <v>45050.979178240741</v>
      </c>
      <c r="B2" s="9" t="s">
        <v>87</v>
      </c>
      <c r="C2" s="9">
        <v>40039201</v>
      </c>
      <c r="D2" s="9" t="s">
        <v>107</v>
      </c>
      <c r="E2" s="9" t="s">
        <v>37</v>
      </c>
      <c r="F2" s="9" t="s">
        <v>40</v>
      </c>
      <c r="G2" s="9">
        <v>2860</v>
      </c>
      <c r="H2" s="10">
        <v>6000</v>
      </c>
      <c r="I2" s="10">
        <v>6000</v>
      </c>
      <c r="J2" s="10">
        <v>0</v>
      </c>
      <c r="K2" s="10"/>
      <c r="L2" s="10">
        <f>SUM(Table134[[#This Row],[Waste (Before Impression)]:[Waste (After Impression)2]])</f>
        <v>0</v>
      </c>
      <c r="M2" s="10">
        <v>0</v>
      </c>
      <c r="N2" s="10">
        <v>78</v>
      </c>
      <c r="O2" s="11">
        <f>SUM(Table134[[#This Row],[Inspection Total]],Table134[[#This Row],[Waste (Before Impression)]])</f>
        <v>6000</v>
      </c>
      <c r="P2" s="12" t="s">
        <v>39</v>
      </c>
      <c r="Q2" s="9"/>
      <c r="R2" s="9">
        <f>IF(Table134[[#This Row],[Balanced]]="YES",0,Table134[[#This Row],[Total]]-6000)</f>
        <v>0</v>
      </c>
      <c r="S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4505028600786000YES</v>
      </c>
      <c r="T2">
        <f>ROW()-3</f>
        <v>-1</v>
      </c>
      <c r="U2" s="1">
        <f>INT(Table134[[#This Row],[Date]])</f>
        <v>45050</v>
      </c>
      <c r="V2" s="13">
        <f>IFERROR(IF(OR(Table134[[#This Row],[Notasave Error]]&lt;0,Table134[[#This Row],[Notasave Error]]&gt;6000),"-",Table134[[#This Row],[Notasave Error]]/Table134[[#This Row],[Inspection Total]]),"NA")</f>
        <v>1.2999999999999999E-2</v>
      </c>
    </row>
    <row r="3" spans="1:22" x14ac:dyDescent="0.35">
      <c r="A3" s="8">
        <v>45050.947395833333</v>
      </c>
      <c r="B3" s="9" t="s">
        <v>87</v>
      </c>
      <c r="C3" s="9">
        <v>40039201</v>
      </c>
      <c r="D3" s="9" t="s">
        <v>107</v>
      </c>
      <c r="E3" s="9" t="s">
        <v>37</v>
      </c>
      <c r="F3" s="9" t="s">
        <v>40</v>
      </c>
      <c r="G3" s="9">
        <v>2861</v>
      </c>
      <c r="H3" s="10">
        <v>6000</v>
      </c>
      <c r="I3" s="10">
        <v>6000</v>
      </c>
      <c r="J3" s="10">
        <v>0</v>
      </c>
      <c r="K3" s="10"/>
      <c r="L3" s="10">
        <f>SUM(Table134[[#This Row],[Waste (Before Impression)]:[Waste (After Impression)2]])</f>
        <v>0</v>
      </c>
      <c r="M3" s="10">
        <v>0</v>
      </c>
      <c r="N3" s="10">
        <v>84</v>
      </c>
      <c r="O3" s="11">
        <f>SUM(Table134[[#This Row],[Inspection Total]],Table134[[#This Row],[Waste (Before Impression)]])</f>
        <v>6000</v>
      </c>
      <c r="P3" s="12" t="s">
        <v>39</v>
      </c>
      <c r="Q3" s="9"/>
      <c r="R3" s="9">
        <f>IF(Table134[[#This Row],[Balanced]]="YES",0,Table134[[#This Row],[Total]]-6000)</f>
        <v>0</v>
      </c>
      <c r="S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4505028610846000YES</v>
      </c>
      <c r="T3">
        <f>ROW()-3</f>
        <v>0</v>
      </c>
      <c r="U3" s="1">
        <f>INT(Table134[[#This Row],[Date]])</f>
        <v>45050</v>
      </c>
      <c r="V3" s="13">
        <f>IFERROR(IF(OR(Table134[[#This Row],[Notasave Error]]&lt;0,Table134[[#This Row],[Notasave Error]]&gt;6000),"-",Table134[[#This Row],[Notasave Error]]/Table134[[#This Row],[Inspection Total]]),"NA")</f>
        <v>1.4E-2</v>
      </c>
    </row>
    <row r="4" spans="1:22" x14ac:dyDescent="0.35">
      <c r="A4" s="8">
        <v>45050.914201388892</v>
      </c>
      <c r="B4" s="9" t="s">
        <v>87</v>
      </c>
      <c r="C4" s="9">
        <v>40039201</v>
      </c>
      <c r="D4" s="9" t="s">
        <v>107</v>
      </c>
      <c r="E4" s="9" t="s">
        <v>37</v>
      </c>
      <c r="F4" s="9" t="s">
        <v>40</v>
      </c>
      <c r="G4" s="9">
        <v>2862</v>
      </c>
      <c r="H4" s="10">
        <v>6000</v>
      </c>
      <c r="I4" s="10">
        <v>6000</v>
      </c>
      <c r="J4" s="10">
        <v>0</v>
      </c>
      <c r="K4" s="10"/>
      <c r="L4" s="10">
        <f>SUM(Table134[[#This Row],[Waste (Before Impression)]:[Waste (After Impression)2]])</f>
        <v>0</v>
      </c>
      <c r="M4" s="10">
        <v>0</v>
      </c>
      <c r="N4" s="10">
        <v>115</v>
      </c>
      <c r="O4" s="11">
        <f>SUM(Table134[[#This Row],[Inspection Total]],Table134[[#This Row],[Waste (Before Impression)]])</f>
        <v>6000</v>
      </c>
      <c r="P4" s="12" t="s">
        <v>39</v>
      </c>
      <c r="Q4" s="9"/>
      <c r="R4" s="9">
        <f>IF(Table134[[#This Row],[Balanced]]="YES",0,Table134[[#This Row],[Total]]-6000)</f>
        <v>0</v>
      </c>
      <c r="S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45050286201156000YES</v>
      </c>
      <c r="T4">
        <f>ROW()-3</f>
        <v>1</v>
      </c>
      <c r="U4" s="1">
        <f>INT(Table134[[#This Row],[Date]])</f>
        <v>45050</v>
      </c>
      <c r="V4" s="13">
        <f>IFERROR(IF(OR(Table134[[#This Row],[Notasave Error]]&lt;0,Table134[[#This Row],[Notasave Error]]&gt;6000),"-",Table134[[#This Row],[Notasave Error]]/Table134[[#This Row],[Inspection Total]]),"NA")</f>
        <v>1.9166666666666665E-2</v>
      </c>
    </row>
    <row r="5" spans="1:22" x14ac:dyDescent="0.35">
      <c r="A5" s="8">
        <v>45050.888020833336</v>
      </c>
      <c r="B5" s="9" t="s">
        <v>87</v>
      </c>
      <c r="C5" s="9">
        <v>40039201</v>
      </c>
      <c r="D5" s="9" t="s">
        <v>107</v>
      </c>
      <c r="E5" s="9" t="s">
        <v>37</v>
      </c>
      <c r="F5" s="9" t="s">
        <v>40</v>
      </c>
      <c r="G5" s="9">
        <v>2863</v>
      </c>
      <c r="H5" s="10">
        <v>6000</v>
      </c>
      <c r="I5" s="10">
        <v>6000</v>
      </c>
      <c r="J5" s="10">
        <v>0</v>
      </c>
      <c r="K5" s="10">
        <v>3</v>
      </c>
      <c r="L5" s="10">
        <f>SUM(Table134[[#This Row],[Waste (Before Impression)]:[Waste (After Impression)2]])</f>
        <v>3</v>
      </c>
      <c r="M5" s="10">
        <v>0</v>
      </c>
      <c r="N5" s="10">
        <v>77</v>
      </c>
      <c r="O5" s="11">
        <f>SUM(Table134[[#This Row],[Inspection Total]],Table134[[#This Row],[Waste (Before Impression)]])</f>
        <v>6000</v>
      </c>
      <c r="P5" s="12" t="s">
        <v>39</v>
      </c>
      <c r="Q5" s="9"/>
      <c r="R5" s="9">
        <f>IF(Table134[[#This Row],[Balanced]]="YES",0,Table134[[#This Row],[Total]]-6000)</f>
        <v>0</v>
      </c>
      <c r="S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4505028630776000YES</v>
      </c>
      <c r="T5">
        <f>ROW()-3</f>
        <v>2</v>
      </c>
      <c r="U5" s="1">
        <f>INT(Table134[[#This Row],[Date]])</f>
        <v>45050</v>
      </c>
      <c r="V5" s="13">
        <f>IFERROR(IF(OR(Table134[[#This Row],[Notasave Error]]&lt;0,Table134[[#This Row],[Notasave Error]]&gt;6000),"-",Table134[[#This Row],[Notasave Error]]/Table134[[#This Row],[Inspection Total]]),"NA")</f>
        <v>1.2833333333333334E-2</v>
      </c>
    </row>
    <row r="6" spans="1:22" x14ac:dyDescent="0.35">
      <c r="A6" s="8">
        <v>45050.86209490741</v>
      </c>
      <c r="B6" s="9" t="s">
        <v>87</v>
      </c>
      <c r="C6" s="9">
        <v>40039201</v>
      </c>
      <c r="D6" s="9" t="s">
        <v>107</v>
      </c>
      <c r="E6" s="9" t="s">
        <v>37</v>
      </c>
      <c r="F6" s="9" t="s">
        <v>40</v>
      </c>
      <c r="G6" s="9">
        <v>2864</v>
      </c>
      <c r="H6" s="10">
        <v>6000</v>
      </c>
      <c r="I6" s="10">
        <v>6000</v>
      </c>
      <c r="J6" s="10">
        <v>0</v>
      </c>
      <c r="K6" s="10"/>
      <c r="L6" s="10">
        <f>SUM(Table134[[#This Row],[Waste (Before Impression)]:[Waste (After Impression)2]])</f>
        <v>0</v>
      </c>
      <c r="M6" s="10">
        <v>0</v>
      </c>
      <c r="N6" s="10">
        <v>97</v>
      </c>
      <c r="O6" s="11">
        <f>SUM(Table134[[#This Row],[Inspection Total]],Table134[[#This Row],[Waste (Before Impression)]])</f>
        <v>6000</v>
      </c>
      <c r="P6" s="12" t="s">
        <v>39</v>
      </c>
      <c r="Q6" s="9"/>
      <c r="R6" s="9">
        <f>IF(Table134[[#This Row],[Balanced]]="YES",0,Table134[[#This Row],[Total]]-6000)</f>
        <v>0</v>
      </c>
      <c r="S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4505028640976000YES</v>
      </c>
      <c r="T6">
        <f>ROW()-3</f>
        <v>3</v>
      </c>
      <c r="U6" s="1">
        <f>INT(Table134[[#This Row],[Date]])</f>
        <v>45050</v>
      </c>
      <c r="V6" s="13">
        <f>IFERROR(IF(OR(Table134[[#This Row],[Notasave Error]]&lt;0,Table134[[#This Row],[Notasave Error]]&gt;6000),"-",Table134[[#This Row],[Notasave Error]]/Table134[[#This Row],[Inspection Total]]),"NA")</f>
        <v>1.6166666666666666E-2</v>
      </c>
    </row>
    <row r="7" spans="1:22" x14ac:dyDescent="0.35">
      <c r="A7" s="8">
        <v>45050.824988425928</v>
      </c>
      <c r="B7" s="9" t="s">
        <v>87</v>
      </c>
      <c r="C7" s="9">
        <v>40039201</v>
      </c>
      <c r="D7" s="9" t="s">
        <v>107</v>
      </c>
      <c r="E7" s="9" t="s">
        <v>173</v>
      </c>
      <c r="F7" s="9" t="s">
        <v>38</v>
      </c>
      <c r="G7" s="9">
        <v>2865</v>
      </c>
      <c r="H7" s="10">
        <v>5999</v>
      </c>
      <c r="I7" s="10">
        <v>5999</v>
      </c>
      <c r="J7" s="10">
        <v>1</v>
      </c>
      <c r="K7" s="10"/>
      <c r="L7" s="10">
        <f>SUM(Table134[[#This Row],[Waste (Before Impression)]:[Waste (After Impression)2]])</f>
        <v>1</v>
      </c>
      <c r="M7" s="10">
        <v>0</v>
      </c>
      <c r="N7" s="10">
        <v>4633</v>
      </c>
      <c r="O7" s="11">
        <f>SUM(Table134[[#This Row],[Inspection Total]],Table134[[#This Row],[Waste (Before Impression)]])</f>
        <v>6000</v>
      </c>
      <c r="P7" s="12" t="s">
        <v>39</v>
      </c>
      <c r="Q7" s="9"/>
      <c r="R7" s="9">
        <f>IF(Table134[[#This Row],[Balanced]]="YES",0,Table134[[#This Row],[Total]]-6000)</f>
        <v>0</v>
      </c>
      <c r="S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450502865146335999YES</v>
      </c>
      <c r="T7">
        <f>ROW()-3</f>
        <v>4</v>
      </c>
      <c r="U7" s="1">
        <f>INT(Table134[[#This Row],[Date]])</f>
        <v>45050</v>
      </c>
      <c r="V7" s="13">
        <f>IFERROR(IF(OR(Table134[[#This Row],[Notasave Error]]&lt;0,Table134[[#This Row],[Notasave Error]]&gt;6000),"-",Table134[[#This Row],[Notasave Error]]/Table134[[#This Row],[Inspection Total]]),"NA")</f>
        <v>0.77229538256376062</v>
      </c>
    </row>
    <row r="8" spans="1:22" x14ac:dyDescent="0.35">
      <c r="A8" s="8">
        <v>45050.762638888889</v>
      </c>
      <c r="B8" s="9" t="s">
        <v>87</v>
      </c>
      <c r="C8" s="9">
        <v>40039201</v>
      </c>
      <c r="D8" s="9" t="s">
        <v>107</v>
      </c>
      <c r="E8" s="9" t="s">
        <v>173</v>
      </c>
      <c r="F8" s="9" t="s">
        <v>38</v>
      </c>
      <c r="G8" s="9">
        <v>2866</v>
      </c>
      <c r="H8" s="10">
        <v>5999</v>
      </c>
      <c r="I8" s="10">
        <v>5999</v>
      </c>
      <c r="J8" s="10">
        <v>1</v>
      </c>
      <c r="K8" s="10"/>
      <c r="L8" s="10">
        <f>SUM(Table134[[#This Row],[Waste (Before Impression)]:[Waste (After Impression)2]])</f>
        <v>1</v>
      </c>
      <c r="M8" s="10">
        <v>0</v>
      </c>
      <c r="N8" s="10">
        <v>151</v>
      </c>
      <c r="O8" s="11">
        <f>SUM(Table134[[#This Row],[Inspection Total]],Table134[[#This Row],[Waste (Before Impression)]])</f>
        <v>6000</v>
      </c>
      <c r="P8" s="12" t="s">
        <v>39</v>
      </c>
      <c r="Q8" s="9"/>
      <c r="R8" s="9">
        <f>IF(Table134[[#This Row],[Balanced]]="YES",0,Table134[[#This Row],[Total]]-6000)</f>
        <v>0</v>
      </c>
      <c r="S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45050286611515999YES</v>
      </c>
      <c r="T8">
        <f>ROW()-3</f>
        <v>5</v>
      </c>
      <c r="U8" s="1">
        <f>INT(Table134[[#This Row],[Date]])</f>
        <v>45050</v>
      </c>
      <c r="V8" s="13">
        <f>IFERROR(IF(OR(Table134[[#This Row],[Notasave Error]]&lt;0,Table134[[#This Row],[Notasave Error]]&gt;6000),"-",Table134[[#This Row],[Notasave Error]]/Table134[[#This Row],[Inspection Total]]),"NA")</f>
        <v>2.5170861810301717E-2</v>
      </c>
    </row>
    <row r="9" spans="1:22" x14ac:dyDescent="0.35">
      <c r="A9" s="8">
        <v>45050.726712962962</v>
      </c>
      <c r="B9" s="9" t="s">
        <v>87</v>
      </c>
      <c r="C9" s="9">
        <v>40039201</v>
      </c>
      <c r="D9" s="9" t="s">
        <v>107</v>
      </c>
      <c r="E9" s="9" t="s">
        <v>173</v>
      </c>
      <c r="F9" s="9" t="s">
        <v>38</v>
      </c>
      <c r="G9" s="9">
        <v>2867</v>
      </c>
      <c r="H9" s="10">
        <v>5997</v>
      </c>
      <c r="I9" s="10">
        <v>5997</v>
      </c>
      <c r="J9" s="10">
        <v>3</v>
      </c>
      <c r="K9" s="10"/>
      <c r="L9" s="10">
        <f>SUM(Table134[[#This Row],[Waste (Before Impression)]:[Waste (After Impression)2]])</f>
        <v>3</v>
      </c>
      <c r="M9" s="10">
        <v>0</v>
      </c>
      <c r="N9" s="10">
        <v>91</v>
      </c>
      <c r="O9" s="11">
        <f>SUM(Table134[[#This Row],[Inspection Total]],Table134[[#This Row],[Waste (Before Impression)]])</f>
        <v>6000</v>
      </c>
      <c r="P9" s="12" t="s">
        <v>39</v>
      </c>
      <c r="Q9" s="9"/>
      <c r="R9" s="9">
        <f>IF(Table134[[#This Row],[Balanced]]="YES",0,Table134[[#This Row],[Total]]-6000)</f>
        <v>0</v>
      </c>
      <c r="S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4505028673915997YES</v>
      </c>
      <c r="T9">
        <f>ROW()-3</f>
        <v>6</v>
      </c>
      <c r="U9" s="1">
        <f>INT(Table134[[#This Row],[Date]])</f>
        <v>45050</v>
      </c>
      <c r="V9" s="13">
        <f>IFERROR(IF(OR(Table134[[#This Row],[Notasave Error]]&lt;0,Table134[[#This Row],[Notasave Error]]&gt;6000),"-",Table134[[#This Row],[Notasave Error]]/Table134[[#This Row],[Inspection Total]]),"NA")</f>
        <v>1.5174253793563448E-2</v>
      </c>
    </row>
    <row r="10" spans="1:22" x14ac:dyDescent="0.35">
      <c r="A10" s="8">
        <v>45050.694618055553</v>
      </c>
      <c r="B10" s="9" t="s">
        <v>87</v>
      </c>
      <c r="C10" s="9">
        <v>40039201</v>
      </c>
      <c r="D10" s="9" t="s">
        <v>107</v>
      </c>
      <c r="E10" s="9" t="s">
        <v>173</v>
      </c>
      <c r="F10" s="9" t="s">
        <v>38</v>
      </c>
      <c r="G10" s="9">
        <v>2868</v>
      </c>
      <c r="H10" s="10">
        <v>5993</v>
      </c>
      <c r="I10" s="10">
        <v>5993</v>
      </c>
      <c r="J10" s="10">
        <v>7</v>
      </c>
      <c r="K10" s="10"/>
      <c r="L10" s="10">
        <f>SUM(Table134[[#This Row],[Waste (Before Impression)]:[Waste (After Impression)2]])</f>
        <v>7</v>
      </c>
      <c r="M10" s="10">
        <v>0</v>
      </c>
      <c r="N10" s="10">
        <v>84</v>
      </c>
      <c r="O10" s="11">
        <f>SUM(Table134[[#This Row],[Inspection Total]],Table134[[#This Row],[Waste (Before Impression)]])</f>
        <v>6000</v>
      </c>
      <c r="P10" s="12" t="s">
        <v>39</v>
      </c>
      <c r="Q10" s="9"/>
      <c r="R10" s="9">
        <f>IF(Table134[[#This Row],[Balanced]]="YES",0,Table134[[#This Row],[Total]]-6000)</f>
        <v>0</v>
      </c>
      <c r="S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4505028687845993YES</v>
      </c>
      <c r="T10">
        <f>ROW()-3</f>
        <v>7</v>
      </c>
      <c r="U10" s="1">
        <f>INT(Table134[[#This Row],[Date]])</f>
        <v>45050</v>
      </c>
      <c r="V10" s="13">
        <f>IFERROR(IF(OR(Table134[[#This Row],[Notasave Error]]&lt;0,Table134[[#This Row],[Notasave Error]]&gt;6000),"-",Table134[[#This Row],[Notasave Error]]/Table134[[#This Row],[Inspection Total]]),"NA")</f>
        <v>1.4016352411146337E-2</v>
      </c>
    </row>
    <row r="11" spans="1:22" x14ac:dyDescent="0.35">
      <c r="A11" s="8">
        <v>45050.666550925926</v>
      </c>
      <c r="B11" s="9" t="s">
        <v>87</v>
      </c>
      <c r="C11" s="9">
        <v>40039201</v>
      </c>
      <c r="D11" s="9" t="s">
        <v>107</v>
      </c>
      <c r="E11" s="9" t="s">
        <v>173</v>
      </c>
      <c r="F11" s="9" t="s">
        <v>38</v>
      </c>
      <c r="G11" s="9">
        <v>2869</v>
      </c>
      <c r="H11" s="10">
        <v>5998</v>
      </c>
      <c r="I11" s="10">
        <v>5998</v>
      </c>
      <c r="J11" s="10">
        <v>2</v>
      </c>
      <c r="K11" s="10"/>
      <c r="L11" s="10">
        <f>SUM(Table134[[#This Row],[Waste (Before Impression)]:[Waste (After Impression)2]])</f>
        <v>2</v>
      </c>
      <c r="M11" s="10">
        <v>0</v>
      </c>
      <c r="N11" s="10">
        <v>40</v>
      </c>
      <c r="O11" s="11">
        <f>SUM(Table134[[#This Row],[Inspection Total]],Table134[[#This Row],[Waste (Before Impression)]])</f>
        <v>6000</v>
      </c>
      <c r="P11" s="12" t="s">
        <v>39</v>
      </c>
      <c r="Q11" s="9"/>
      <c r="R11" s="9">
        <f>IF(Table134[[#This Row],[Balanced]]="YES",0,Table134[[#This Row],[Total]]-6000)</f>
        <v>0</v>
      </c>
      <c r="S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4505028692405998YES</v>
      </c>
      <c r="T11">
        <f>ROW()-3</f>
        <v>8</v>
      </c>
      <c r="U11" s="1">
        <f>INT(Table134[[#This Row],[Date]])</f>
        <v>45050</v>
      </c>
      <c r="V11" s="13">
        <f>IFERROR(IF(OR(Table134[[#This Row],[Notasave Error]]&lt;0,Table134[[#This Row],[Notasave Error]]&gt;6000),"-",Table134[[#This Row],[Notasave Error]]/Table134[[#This Row],[Inspection Total]]),"NA")</f>
        <v>6.6688896298766256E-3</v>
      </c>
    </row>
    <row r="12" spans="1:22" x14ac:dyDescent="0.35">
      <c r="A12" s="8">
        <v>45050.64166666667</v>
      </c>
      <c r="B12" s="9" t="s">
        <v>87</v>
      </c>
      <c r="C12" s="9">
        <v>40039201</v>
      </c>
      <c r="D12" s="9" t="s">
        <v>107</v>
      </c>
      <c r="E12" s="9" t="s">
        <v>173</v>
      </c>
      <c r="F12" s="9" t="s">
        <v>38</v>
      </c>
      <c r="G12" s="9">
        <v>2870</v>
      </c>
      <c r="H12" s="10">
        <v>6000</v>
      </c>
      <c r="I12" s="10">
        <v>6000</v>
      </c>
      <c r="J12" s="10">
        <v>0</v>
      </c>
      <c r="K12" s="10"/>
      <c r="L12" s="10">
        <f>SUM(Table134[[#This Row],[Waste (Before Impression)]:[Waste (After Impression)2]])</f>
        <v>0</v>
      </c>
      <c r="M12" s="10">
        <v>0</v>
      </c>
      <c r="N12" s="10">
        <v>49</v>
      </c>
      <c r="O12" s="11">
        <f>SUM(Table134[[#This Row],[Inspection Total]],Table134[[#This Row],[Waste (Before Impression)]])</f>
        <v>6000</v>
      </c>
      <c r="P12" s="12" t="s">
        <v>39</v>
      </c>
      <c r="Q12" s="9"/>
      <c r="R12" s="9">
        <f>IF(Table134[[#This Row],[Balanced]]="YES",0,Table134[[#This Row],[Total]]-6000)</f>
        <v>0</v>
      </c>
      <c r="S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4505028700496000YES</v>
      </c>
      <c r="T12">
        <f>ROW()-3</f>
        <v>9</v>
      </c>
      <c r="U12" s="1">
        <f>INT(Table134[[#This Row],[Date]])</f>
        <v>45050</v>
      </c>
      <c r="V12" s="13">
        <f>IFERROR(IF(OR(Table134[[#This Row],[Notasave Error]]&lt;0,Table134[[#This Row],[Notasave Error]]&gt;6000),"-",Table134[[#This Row],[Notasave Error]]/Table134[[#This Row],[Inspection Total]]),"NA")</f>
        <v>8.1666666666666658E-3</v>
      </c>
    </row>
    <row r="13" spans="1:22" x14ac:dyDescent="0.35">
      <c r="A13" s="8">
        <v>45050.6096412037</v>
      </c>
      <c r="B13" s="9" t="s">
        <v>87</v>
      </c>
      <c r="C13" s="9">
        <v>40039201</v>
      </c>
      <c r="D13" s="9" t="s">
        <v>107</v>
      </c>
      <c r="E13" s="9" t="s">
        <v>173</v>
      </c>
      <c r="F13" s="9" t="s">
        <v>38</v>
      </c>
      <c r="G13" s="9">
        <v>2871</v>
      </c>
      <c r="H13" s="10">
        <v>5992</v>
      </c>
      <c r="I13" s="10">
        <v>5992</v>
      </c>
      <c r="J13" s="10">
        <v>8</v>
      </c>
      <c r="K13" s="10"/>
      <c r="L13" s="10">
        <f>SUM(Table134[[#This Row],[Waste (Before Impression)]:[Waste (After Impression)2]])</f>
        <v>8</v>
      </c>
      <c r="M13" s="10">
        <v>0</v>
      </c>
      <c r="N13" s="10">
        <v>97</v>
      </c>
      <c r="O13" s="11">
        <f>SUM(Table134[[#This Row],[Inspection Total]],Table134[[#This Row],[Waste (Before Impression)]])</f>
        <v>6000</v>
      </c>
      <c r="P13" s="12" t="s">
        <v>39</v>
      </c>
      <c r="Q13" s="9"/>
      <c r="R13" s="9">
        <f>IF(Table134[[#This Row],[Balanced]]="YES",0,Table134[[#This Row],[Total]]-6000)</f>
        <v>0</v>
      </c>
      <c r="S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4505028718975992YES</v>
      </c>
      <c r="T13">
        <f>ROW()-3</f>
        <v>10</v>
      </c>
      <c r="U13" s="1">
        <f>INT(Table134[[#This Row],[Date]])</f>
        <v>45050</v>
      </c>
      <c r="V13" s="13">
        <f>IFERROR(IF(OR(Table134[[#This Row],[Notasave Error]]&lt;0,Table134[[#This Row],[Notasave Error]]&gt;6000),"-",Table134[[#This Row],[Notasave Error]]/Table134[[#This Row],[Inspection Total]]),"NA")</f>
        <v>1.6188251001335113E-2</v>
      </c>
    </row>
    <row r="14" spans="1:22" x14ac:dyDescent="0.35">
      <c r="A14" s="8">
        <v>45050.563043981485</v>
      </c>
      <c r="B14" s="9" t="s">
        <v>87</v>
      </c>
      <c r="C14" s="9">
        <v>40039201</v>
      </c>
      <c r="D14" s="9" t="s">
        <v>107</v>
      </c>
      <c r="E14" s="9" t="s">
        <v>173</v>
      </c>
      <c r="F14" s="9" t="s">
        <v>38</v>
      </c>
      <c r="G14" s="9">
        <v>2872</v>
      </c>
      <c r="H14" s="10">
        <v>5999</v>
      </c>
      <c r="I14" s="10">
        <v>5999</v>
      </c>
      <c r="J14" s="10">
        <v>1</v>
      </c>
      <c r="K14" s="10"/>
      <c r="L14" s="10">
        <f>SUM(Table134[[#This Row],[Waste (Before Impression)]:[Waste (After Impression)2]])</f>
        <v>1</v>
      </c>
      <c r="M14" s="10">
        <v>0</v>
      </c>
      <c r="N14" s="10">
        <v>109</v>
      </c>
      <c r="O14" s="11">
        <f>SUM(Table134[[#This Row],[Inspection Total]],Table134[[#This Row],[Waste (Before Impression)]])</f>
        <v>6000</v>
      </c>
      <c r="P14" s="12" t="s">
        <v>39</v>
      </c>
      <c r="Q14" s="9"/>
      <c r="R14" s="9">
        <f>IF(Table134[[#This Row],[Balanced]]="YES",0,Table134[[#This Row],[Total]]-6000)</f>
        <v>0</v>
      </c>
      <c r="S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45050287211095999YES</v>
      </c>
      <c r="T14">
        <f>ROW()-3</f>
        <v>11</v>
      </c>
      <c r="U14" s="1">
        <f>INT(Table134[[#This Row],[Date]])</f>
        <v>45050</v>
      </c>
      <c r="V14" s="13">
        <f>IFERROR(IF(OR(Table134[[#This Row],[Notasave Error]]&lt;0,Table134[[#This Row],[Notasave Error]]&gt;6000),"-",Table134[[#This Row],[Notasave Error]]/Table134[[#This Row],[Inspection Total]]),"NA")</f>
        <v>1.8169694949158193E-2</v>
      </c>
    </row>
    <row r="15" spans="1:22" x14ac:dyDescent="0.35">
      <c r="A15" s="8">
        <v>45050.531608796293</v>
      </c>
      <c r="B15" s="9" t="s">
        <v>87</v>
      </c>
      <c r="C15" s="9">
        <v>40039201</v>
      </c>
      <c r="D15" s="9" t="s">
        <v>107</v>
      </c>
      <c r="E15" s="9" t="s">
        <v>173</v>
      </c>
      <c r="F15" s="9" t="s">
        <v>38</v>
      </c>
      <c r="G15" s="9">
        <v>2873</v>
      </c>
      <c r="H15" s="10">
        <v>5999</v>
      </c>
      <c r="I15" s="10">
        <v>5999</v>
      </c>
      <c r="J15" s="10">
        <v>1</v>
      </c>
      <c r="K15" s="10"/>
      <c r="L15" s="10">
        <f>SUM(Table134[[#This Row],[Waste (Before Impression)]:[Waste (After Impression)2]])</f>
        <v>1</v>
      </c>
      <c r="M15" s="10">
        <v>0</v>
      </c>
      <c r="N15" s="10">
        <v>74</v>
      </c>
      <c r="O15" s="11">
        <f>SUM(Table134[[#This Row],[Inspection Total]],Table134[[#This Row],[Waste (Before Impression)]])</f>
        <v>6000</v>
      </c>
      <c r="P15" s="12" t="s">
        <v>39</v>
      </c>
      <c r="Q15" s="9"/>
      <c r="R15" s="9">
        <f>IF(Table134[[#This Row],[Balanced]]="YES",0,Table134[[#This Row],[Total]]-6000)</f>
        <v>0</v>
      </c>
      <c r="S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4505028731745999YES</v>
      </c>
      <c r="T15">
        <f>ROW()-3</f>
        <v>12</v>
      </c>
      <c r="U15" s="1">
        <f>INT(Table134[[#This Row],[Date]])</f>
        <v>45050</v>
      </c>
      <c r="V15" s="13">
        <f>IFERROR(IF(OR(Table134[[#This Row],[Notasave Error]]&lt;0,Table134[[#This Row],[Notasave Error]]&gt;6000),"-",Table134[[#This Row],[Notasave Error]]/Table134[[#This Row],[Inspection Total]]),"NA")</f>
        <v>1.2335389231538589E-2</v>
      </c>
    </row>
    <row r="16" spans="1:22" x14ac:dyDescent="0.35">
      <c r="A16" s="8">
        <v>45050.513032407405</v>
      </c>
      <c r="B16" s="9" t="s">
        <v>87</v>
      </c>
      <c r="C16" s="9">
        <v>40039201</v>
      </c>
      <c r="D16" s="9" t="s">
        <v>107</v>
      </c>
      <c r="E16" s="9" t="s">
        <v>173</v>
      </c>
      <c r="F16" s="9" t="s">
        <v>38</v>
      </c>
      <c r="G16" s="9">
        <v>2874</v>
      </c>
      <c r="H16" s="10">
        <v>5994</v>
      </c>
      <c r="I16" s="10">
        <v>5994</v>
      </c>
      <c r="J16" s="10">
        <v>6</v>
      </c>
      <c r="K16" s="10"/>
      <c r="L16" s="10">
        <f>SUM(Table134[[#This Row],[Waste (Before Impression)]:[Waste (After Impression)2]])</f>
        <v>6</v>
      </c>
      <c r="M16" s="10">
        <v>0</v>
      </c>
      <c r="N16" s="10">
        <v>137</v>
      </c>
      <c r="O16" s="11">
        <f>SUM(Table134[[#This Row],[Inspection Total]],Table134[[#This Row],[Waste (Before Impression)]])</f>
        <v>6000</v>
      </c>
      <c r="P16" s="12" t="s">
        <v>39</v>
      </c>
      <c r="Q16" s="9"/>
      <c r="R16" s="9">
        <f>IF(Table134[[#This Row],[Balanced]]="YES",0,Table134[[#This Row],[Total]]-6000)</f>
        <v>0</v>
      </c>
      <c r="S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45050287461375994YES</v>
      </c>
      <c r="T16">
        <f>ROW()-3</f>
        <v>13</v>
      </c>
      <c r="U16" s="1">
        <f>INT(Table134[[#This Row],[Date]])</f>
        <v>45050</v>
      </c>
      <c r="V16" s="13">
        <f>IFERROR(IF(OR(Table134[[#This Row],[Notasave Error]]&lt;0,Table134[[#This Row],[Notasave Error]]&gt;6000),"-",Table134[[#This Row],[Notasave Error]]/Table134[[#This Row],[Inspection Total]]),"NA")</f>
        <v>2.2856189522856188E-2</v>
      </c>
    </row>
    <row r="17" spans="1:22" x14ac:dyDescent="0.35">
      <c r="A17" s="8">
        <v>45050.427118055559</v>
      </c>
      <c r="B17" s="9" t="s">
        <v>87</v>
      </c>
      <c r="C17" s="9">
        <v>40039201</v>
      </c>
      <c r="D17" s="9" t="s">
        <v>107</v>
      </c>
      <c r="E17" s="9" t="s">
        <v>173</v>
      </c>
      <c r="F17" s="9" t="s">
        <v>38</v>
      </c>
      <c r="G17" s="9">
        <v>2875</v>
      </c>
      <c r="H17" s="10">
        <v>5999</v>
      </c>
      <c r="I17" s="10">
        <v>5999</v>
      </c>
      <c r="J17" s="10">
        <v>1</v>
      </c>
      <c r="K17" s="10"/>
      <c r="L17" s="10">
        <f>SUM(Table134[[#This Row],[Waste (Before Impression)]:[Waste (After Impression)2]])</f>
        <v>1</v>
      </c>
      <c r="M17" s="10">
        <v>0</v>
      </c>
      <c r="N17" s="10">
        <v>100</v>
      </c>
      <c r="O17" s="11">
        <f>SUM(Table134[[#This Row],[Inspection Total]],Table134[[#This Row],[Waste (Before Impression)]])</f>
        <v>6000</v>
      </c>
      <c r="P17" s="12" t="s">
        <v>39</v>
      </c>
      <c r="Q17" s="9"/>
      <c r="R17" s="9">
        <f>IF(Table134[[#This Row],[Balanced]]="YES",0,Table134[[#This Row],[Total]]-6000)</f>
        <v>0</v>
      </c>
      <c r="S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45050287511005999YES</v>
      </c>
      <c r="T17">
        <f>ROW()-3</f>
        <v>14</v>
      </c>
      <c r="U17" s="1">
        <f>INT(Table134[[#This Row],[Date]])</f>
        <v>45050</v>
      </c>
      <c r="V17" s="13">
        <f>IFERROR(IF(OR(Table134[[#This Row],[Notasave Error]]&lt;0,Table134[[#This Row],[Notasave Error]]&gt;6000),"-",Table134[[#This Row],[Notasave Error]]/Table134[[#This Row],[Inspection Total]]),"NA")</f>
        <v>1.6669444907484579E-2</v>
      </c>
    </row>
    <row r="18" spans="1:22" x14ac:dyDescent="0.35">
      <c r="A18" s="8">
        <v>45050.394930555558</v>
      </c>
      <c r="B18" s="9" t="s">
        <v>87</v>
      </c>
      <c r="C18" s="9">
        <v>40039201</v>
      </c>
      <c r="D18" s="9" t="s">
        <v>107</v>
      </c>
      <c r="E18" s="9" t="s">
        <v>173</v>
      </c>
      <c r="F18" s="9" t="s">
        <v>38</v>
      </c>
      <c r="G18" s="9">
        <v>2876</v>
      </c>
      <c r="H18" s="10">
        <v>5997</v>
      </c>
      <c r="I18" s="10">
        <v>5997</v>
      </c>
      <c r="J18" s="10">
        <v>3</v>
      </c>
      <c r="K18" s="10"/>
      <c r="L18" s="10">
        <f>SUM(Table134[[#This Row],[Waste (Before Impression)]:[Waste (After Impression)2]])</f>
        <v>3</v>
      </c>
      <c r="M18" s="10">
        <v>0</v>
      </c>
      <c r="N18" s="10">
        <v>86</v>
      </c>
      <c r="O18" s="11">
        <f>SUM(Table134[[#This Row],[Inspection Total]],Table134[[#This Row],[Waste (Before Impression)]])</f>
        <v>6000</v>
      </c>
      <c r="P18" s="12" t="s">
        <v>39</v>
      </c>
      <c r="Q18" s="9"/>
      <c r="R18" s="9">
        <f>IF(Table134[[#This Row],[Balanced]]="YES",0,Table134[[#This Row],[Total]]-6000)</f>
        <v>0</v>
      </c>
      <c r="S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4505028763865997YES</v>
      </c>
      <c r="T18">
        <f>ROW()-3</f>
        <v>15</v>
      </c>
      <c r="U18" s="1">
        <f>INT(Table134[[#This Row],[Date]])</f>
        <v>45050</v>
      </c>
      <c r="V18" s="13">
        <f>IFERROR(IF(OR(Table134[[#This Row],[Notasave Error]]&lt;0,Table134[[#This Row],[Notasave Error]]&gt;6000),"-",Table134[[#This Row],[Notasave Error]]/Table134[[#This Row],[Inspection Total]]),"NA")</f>
        <v>1.4340503585125897E-2</v>
      </c>
    </row>
    <row r="19" spans="1:22" x14ac:dyDescent="0.35">
      <c r="A19" s="8">
        <v>45050.362939814811</v>
      </c>
      <c r="B19" s="9" t="s">
        <v>87</v>
      </c>
      <c r="C19" s="9">
        <v>40039201</v>
      </c>
      <c r="D19" s="9" t="s">
        <v>107</v>
      </c>
      <c r="E19" s="9" t="s">
        <v>173</v>
      </c>
      <c r="F19" s="9" t="s">
        <v>38</v>
      </c>
      <c r="G19" s="9">
        <v>2877</v>
      </c>
      <c r="H19" s="10">
        <v>6000</v>
      </c>
      <c r="I19" s="10">
        <v>6000</v>
      </c>
      <c r="J19" s="10">
        <v>0</v>
      </c>
      <c r="K19" s="10"/>
      <c r="L19" s="10">
        <f>SUM(Table134[[#This Row],[Waste (Before Impression)]:[Waste (After Impression)2]])</f>
        <v>0</v>
      </c>
      <c r="M19" s="10">
        <v>0</v>
      </c>
      <c r="N19" s="10">
        <v>95</v>
      </c>
      <c r="O19" s="11">
        <f>SUM(Table134[[#This Row],[Inspection Total]],Table134[[#This Row],[Waste (Before Impression)]])</f>
        <v>6000</v>
      </c>
      <c r="P19" s="12" t="s">
        <v>39</v>
      </c>
      <c r="Q19" s="9"/>
      <c r="R19" s="9">
        <f>IF(Table134[[#This Row],[Balanced]]="YES",0,Table134[[#This Row],[Total]]-6000)</f>
        <v>0</v>
      </c>
      <c r="S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4505028770956000YES</v>
      </c>
      <c r="T19">
        <f>ROW()-3</f>
        <v>16</v>
      </c>
      <c r="U19" s="1">
        <f>INT(Table134[[#This Row],[Date]])</f>
        <v>45050</v>
      </c>
      <c r="V19" s="13">
        <f>IFERROR(IF(OR(Table134[[#This Row],[Notasave Error]]&lt;0,Table134[[#This Row],[Notasave Error]]&gt;6000),"-",Table134[[#This Row],[Notasave Error]]/Table134[[#This Row],[Inspection Total]]),"NA")</f>
        <v>1.5833333333333335E-2</v>
      </c>
    </row>
    <row r="20" spans="1:22" x14ac:dyDescent="0.35">
      <c r="A20" s="8">
        <v>45050.322939814818</v>
      </c>
      <c r="B20" s="9" t="s">
        <v>87</v>
      </c>
      <c r="C20" s="9">
        <v>40039201</v>
      </c>
      <c r="D20" s="9" t="s">
        <v>107</v>
      </c>
      <c r="E20" s="9" t="s">
        <v>173</v>
      </c>
      <c r="F20" s="9" t="s">
        <v>38</v>
      </c>
      <c r="G20" s="9">
        <v>2878</v>
      </c>
      <c r="H20" s="10">
        <v>6000</v>
      </c>
      <c r="I20" s="10">
        <v>6000</v>
      </c>
      <c r="J20" s="10">
        <v>0</v>
      </c>
      <c r="K20" s="10"/>
      <c r="L20" s="10">
        <f>SUM(Table134[[#This Row],[Waste (Before Impression)]:[Waste (After Impression)2]])</f>
        <v>0</v>
      </c>
      <c r="M20" s="10">
        <v>0</v>
      </c>
      <c r="N20" s="10">
        <v>83</v>
      </c>
      <c r="O20" s="11">
        <f>SUM(Table134[[#This Row],[Inspection Total]],Table134[[#This Row],[Waste (Before Impression)]])</f>
        <v>6000</v>
      </c>
      <c r="P20" s="12" t="s">
        <v>39</v>
      </c>
      <c r="Q20" s="9"/>
      <c r="R20" s="9">
        <f>IF(Table134[[#This Row],[Balanced]]="YES",0,Table134[[#This Row],[Total]]-6000)</f>
        <v>0</v>
      </c>
      <c r="S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4505028780836000YES</v>
      </c>
      <c r="T20">
        <f>ROW()-3</f>
        <v>17</v>
      </c>
      <c r="U20" s="1">
        <f>INT(Table134[[#This Row],[Date]])</f>
        <v>45050</v>
      </c>
      <c r="V20" s="13">
        <f>IFERROR(IF(OR(Table134[[#This Row],[Notasave Error]]&lt;0,Table134[[#This Row],[Notasave Error]]&gt;6000),"-",Table134[[#This Row],[Notasave Error]]/Table134[[#This Row],[Inspection Total]]),"NA")</f>
        <v>1.3833333333333333E-2</v>
      </c>
    </row>
    <row r="21" spans="1:22" x14ac:dyDescent="0.35">
      <c r="A21" s="8">
        <v>45050.299108796295</v>
      </c>
      <c r="B21" s="9" t="s">
        <v>87</v>
      </c>
      <c r="C21" s="9">
        <v>40039201</v>
      </c>
      <c r="D21" s="9" t="s">
        <v>107</v>
      </c>
      <c r="E21" s="9" t="s">
        <v>173</v>
      </c>
      <c r="F21" s="9" t="s">
        <v>38</v>
      </c>
      <c r="G21" s="9">
        <v>2879</v>
      </c>
      <c r="H21" s="10">
        <v>5996</v>
      </c>
      <c r="I21" s="10">
        <v>5996</v>
      </c>
      <c r="J21" s="10">
        <v>4</v>
      </c>
      <c r="K21" s="10"/>
      <c r="L21" s="10">
        <f>SUM(Table134[[#This Row],[Waste (Before Impression)]:[Waste (After Impression)2]])</f>
        <v>4</v>
      </c>
      <c r="M21" s="10">
        <v>0</v>
      </c>
      <c r="N21" s="10">
        <v>170</v>
      </c>
      <c r="O21" s="11">
        <f>SUM(Table134[[#This Row],[Inspection Total]],Table134[[#This Row],[Waste (Before Impression)]])</f>
        <v>6000</v>
      </c>
      <c r="P21" s="12" t="s">
        <v>39</v>
      </c>
      <c r="Q21" s="9"/>
      <c r="R21" s="9">
        <f>IF(Table134[[#This Row],[Balanced]]="YES",0,Table134[[#This Row],[Total]]-6000)</f>
        <v>0</v>
      </c>
      <c r="S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45050287941705996YES</v>
      </c>
      <c r="T21">
        <f>ROW()-3</f>
        <v>18</v>
      </c>
      <c r="U21" s="1">
        <f>INT(Table134[[#This Row],[Date]])</f>
        <v>45050</v>
      </c>
      <c r="V21" s="13">
        <f>IFERROR(IF(OR(Table134[[#This Row],[Notasave Error]]&lt;0,Table134[[#This Row],[Notasave Error]]&gt;6000),"-",Table134[[#This Row],[Notasave Error]]/Table134[[#This Row],[Inspection Total]]),"NA")</f>
        <v>2.8352234823215475E-2</v>
      </c>
    </row>
    <row r="22" spans="1:22" x14ac:dyDescent="0.35">
      <c r="A22" s="8">
        <v>45050.042129629626</v>
      </c>
      <c r="B22" s="9" t="s">
        <v>87</v>
      </c>
      <c r="C22" s="9">
        <v>40039201</v>
      </c>
      <c r="D22" s="9" t="s">
        <v>107</v>
      </c>
      <c r="E22" s="9" t="s">
        <v>37</v>
      </c>
      <c r="F22" s="9" t="s">
        <v>40</v>
      </c>
      <c r="G22" s="9">
        <v>2857</v>
      </c>
      <c r="H22" s="10">
        <v>6000</v>
      </c>
      <c r="I22" s="10">
        <v>6000</v>
      </c>
      <c r="J22" s="10">
        <v>0</v>
      </c>
      <c r="K22" s="10"/>
      <c r="L22" s="10">
        <f>SUM(Table134[[#This Row],[Waste (Before Impression)]:[Waste (After Impression)2]])</f>
        <v>0</v>
      </c>
      <c r="M22" s="10">
        <v>0</v>
      </c>
      <c r="N22" s="10">
        <v>758</v>
      </c>
      <c r="O22" s="11">
        <f>SUM(Table134[[#This Row],[Inspection Total]],Table134[[#This Row],[Waste (Before Impression)]])</f>
        <v>6000</v>
      </c>
      <c r="P22" s="12" t="s">
        <v>39</v>
      </c>
      <c r="Q22" s="9"/>
      <c r="R22" s="9">
        <f>IF(Table134[[#This Row],[Balanced]]="YES",0,Table134[[#This Row],[Total]]-6000)</f>
        <v>0</v>
      </c>
      <c r="S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45050285707586000YES</v>
      </c>
      <c r="T22">
        <f>ROW()-3</f>
        <v>19</v>
      </c>
      <c r="U22" s="1">
        <f>INT(Table134[[#This Row],[Date]])</f>
        <v>45050</v>
      </c>
      <c r="V22" s="13">
        <f>IFERROR(IF(OR(Table134[[#This Row],[Notasave Error]]&lt;0,Table134[[#This Row],[Notasave Error]]&gt;6000),"-",Table134[[#This Row],[Notasave Error]]/Table134[[#This Row],[Inspection Total]]),"NA")</f>
        <v>0.12633333333333333</v>
      </c>
    </row>
    <row r="23" spans="1:22" x14ac:dyDescent="0.35">
      <c r="A23" s="8">
        <v>45050.041168981479</v>
      </c>
      <c r="B23" s="9" t="s">
        <v>87</v>
      </c>
      <c r="C23" s="9">
        <v>40039201</v>
      </c>
      <c r="D23" s="9" t="s">
        <v>107</v>
      </c>
      <c r="E23" s="9" t="s">
        <v>37</v>
      </c>
      <c r="F23" s="9" t="s">
        <v>40</v>
      </c>
      <c r="G23" s="9">
        <v>2858</v>
      </c>
      <c r="H23" s="10">
        <v>6000</v>
      </c>
      <c r="I23" s="10">
        <v>6000</v>
      </c>
      <c r="J23" s="10">
        <v>0</v>
      </c>
      <c r="K23" s="10"/>
      <c r="L23" s="10">
        <f>SUM(Table134[[#This Row],[Waste (Before Impression)]:[Waste (After Impression)2]])</f>
        <v>0</v>
      </c>
      <c r="M23" s="10">
        <v>0</v>
      </c>
      <c r="N23" s="10">
        <v>130</v>
      </c>
      <c r="O23" s="11">
        <f>SUM(Table134[[#This Row],[Inspection Total]],Table134[[#This Row],[Waste (Before Impression)]])</f>
        <v>6000</v>
      </c>
      <c r="P23" s="12" t="s">
        <v>39</v>
      </c>
      <c r="Q23" s="9"/>
      <c r="R23" s="9">
        <f>IF(Table134[[#This Row],[Balanced]]="YES",0,Table134[[#This Row],[Total]]-6000)</f>
        <v>0</v>
      </c>
      <c r="S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45050285801306000YES</v>
      </c>
      <c r="T23">
        <f>ROW()-3</f>
        <v>20</v>
      </c>
      <c r="U23" s="1">
        <f>INT(Table134[[#This Row],[Date]])</f>
        <v>45050</v>
      </c>
      <c r="V23" s="13">
        <f>IFERROR(IF(OR(Table134[[#This Row],[Notasave Error]]&lt;0,Table134[[#This Row],[Notasave Error]]&gt;6000),"-",Table134[[#This Row],[Notasave Error]]/Table134[[#This Row],[Inspection Total]]),"NA")</f>
        <v>2.1666666666666667E-2</v>
      </c>
    </row>
    <row r="24" spans="1:22" x14ac:dyDescent="0.35">
      <c r="A24" s="8">
        <v>45050.005960648145</v>
      </c>
      <c r="B24" s="9" t="s">
        <v>87</v>
      </c>
      <c r="C24" s="9">
        <v>40039201</v>
      </c>
      <c r="D24" s="9" t="s">
        <v>107</v>
      </c>
      <c r="E24" s="9" t="s">
        <v>37</v>
      </c>
      <c r="F24" s="9" t="s">
        <v>40</v>
      </c>
      <c r="G24" s="9">
        <v>2859</v>
      </c>
      <c r="H24" s="10">
        <v>6000</v>
      </c>
      <c r="I24" s="10">
        <v>6000</v>
      </c>
      <c r="J24" s="10">
        <v>0</v>
      </c>
      <c r="K24" s="10"/>
      <c r="L24" s="10">
        <f>SUM(Table134[[#This Row],[Waste (Before Impression)]:[Waste (After Impression)2]])</f>
        <v>0</v>
      </c>
      <c r="M24" s="10">
        <v>0</v>
      </c>
      <c r="N24" s="10">
        <v>74</v>
      </c>
      <c r="O24" s="11">
        <f>SUM(Table134[[#This Row],[Inspection Total]],Table134[[#This Row],[Waste (Before Impression)]])</f>
        <v>6000</v>
      </c>
      <c r="P24" s="12" t="s">
        <v>39</v>
      </c>
      <c r="Q24" s="9"/>
      <c r="R24" s="9">
        <f>IF(Table134[[#This Row],[Balanced]]="YES",0,Table134[[#This Row],[Total]]-6000)</f>
        <v>0</v>
      </c>
      <c r="S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4505028590746000YES</v>
      </c>
      <c r="T24">
        <f>ROW()-3</f>
        <v>21</v>
      </c>
      <c r="U24" s="1">
        <f>INT(Table134[[#This Row],[Date]])</f>
        <v>45050</v>
      </c>
      <c r="V24" s="13">
        <f>IFERROR(IF(OR(Table134[[#This Row],[Notasave Error]]&lt;0,Table134[[#This Row],[Notasave Error]]&gt;6000),"-",Table134[[#This Row],[Notasave Error]]/Table134[[#This Row],[Inspection Total]]),"NA")</f>
        <v>1.2333333333333333E-2</v>
      </c>
    </row>
    <row r="25" spans="1:22" x14ac:dyDescent="0.35">
      <c r="A25" s="8">
        <v>45049.920011574075</v>
      </c>
      <c r="B25" s="9" t="s">
        <v>87</v>
      </c>
      <c r="C25" s="9">
        <v>40039201</v>
      </c>
      <c r="D25" s="9" t="s">
        <v>107</v>
      </c>
      <c r="E25" s="9" t="s">
        <v>62</v>
      </c>
      <c r="F25" s="9" t="s">
        <v>40</v>
      </c>
      <c r="G25" s="9">
        <v>2834</v>
      </c>
      <c r="H25" s="10">
        <v>5996</v>
      </c>
      <c r="I25" s="10">
        <v>5996</v>
      </c>
      <c r="J25" s="10">
        <v>4</v>
      </c>
      <c r="K25" s="10"/>
      <c r="L25" s="10">
        <f>SUM(Table134[[#This Row],[Waste (Before Impression)]:[Waste (After Impression)2]])</f>
        <v>4</v>
      </c>
      <c r="M25" s="10">
        <v>0</v>
      </c>
      <c r="N25" s="10">
        <v>170</v>
      </c>
      <c r="O25" s="11">
        <f>SUM(Table134[[#This Row],[Inspection Total]],Table134[[#This Row],[Waste (Before Impression)]])</f>
        <v>6000</v>
      </c>
      <c r="P25" s="12" t="s">
        <v>39</v>
      </c>
      <c r="Q25" s="9"/>
      <c r="R25" s="9">
        <f>IF(Table134[[#This Row],[Balanced]]="YES",0,Table134[[#This Row],[Total]]-6000)</f>
        <v>0</v>
      </c>
      <c r="S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45049283441705996YES</v>
      </c>
      <c r="T25">
        <f>ROW()-3</f>
        <v>22</v>
      </c>
      <c r="U25" s="1">
        <f>INT(Table134[[#This Row],[Date]])</f>
        <v>45049</v>
      </c>
      <c r="V25" s="13">
        <f>IFERROR(IF(OR(Table134[[#This Row],[Notasave Error]]&lt;0,Table134[[#This Row],[Notasave Error]]&gt;6000),"-",Table134[[#This Row],[Notasave Error]]/Table134[[#This Row],[Inspection Total]]),"NA")</f>
        <v>2.8352234823215475E-2</v>
      </c>
    </row>
    <row r="26" spans="1:22" x14ac:dyDescent="0.35">
      <c r="A26" s="8">
        <v>45049.890011574076</v>
      </c>
      <c r="B26" s="9" t="s">
        <v>87</v>
      </c>
      <c r="C26" s="9">
        <v>40039201</v>
      </c>
      <c r="D26" s="9" t="s">
        <v>107</v>
      </c>
      <c r="E26" s="9" t="s">
        <v>62</v>
      </c>
      <c r="F26" s="9" t="s">
        <v>40</v>
      </c>
      <c r="G26" s="9">
        <v>2833</v>
      </c>
      <c r="H26" s="10">
        <v>5996</v>
      </c>
      <c r="I26" s="10">
        <v>5996</v>
      </c>
      <c r="J26" s="10">
        <v>4</v>
      </c>
      <c r="K26" s="10"/>
      <c r="L26" s="10">
        <f>SUM(Table134[[#This Row],[Waste (Before Impression)]:[Waste (After Impression)2]])</f>
        <v>4</v>
      </c>
      <c r="M26" s="10">
        <v>0</v>
      </c>
      <c r="N26" s="10">
        <v>101</v>
      </c>
      <c r="O26" s="11">
        <f>SUM(Table134[[#This Row],[Inspection Total]],Table134[[#This Row],[Waste (Before Impression)]])</f>
        <v>6000</v>
      </c>
      <c r="P26" s="12" t="s">
        <v>39</v>
      </c>
      <c r="Q26" s="9"/>
      <c r="R26" s="9">
        <f>IF(Table134[[#This Row],[Balanced]]="YES",0,Table134[[#This Row],[Total]]-6000)</f>
        <v>0</v>
      </c>
      <c r="S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45049283341015996YES</v>
      </c>
      <c r="T26">
        <f>ROW()-3</f>
        <v>23</v>
      </c>
      <c r="U26" s="1">
        <f>INT(Table134[[#This Row],[Date]])</f>
        <v>45049</v>
      </c>
      <c r="V26" s="13">
        <f>IFERROR(IF(OR(Table134[[#This Row],[Notasave Error]]&lt;0,Table134[[#This Row],[Notasave Error]]&gt;6000),"-",Table134[[#This Row],[Notasave Error]]/Table134[[#This Row],[Inspection Total]]),"NA")</f>
        <v>1.684456304202802E-2</v>
      </c>
    </row>
    <row r="27" spans="1:22" x14ac:dyDescent="0.35">
      <c r="A27" s="8">
        <v>45049.822800925926</v>
      </c>
      <c r="B27" s="9" t="s">
        <v>87</v>
      </c>
      <c r="C27" s="9">
        <v>40039201</v>
      </c>
      <c r="D27" s="9" t="s">
        <v>107</v>
      </c>
      <c r="E27" s="9" t="s">
        <v>62</v>
      </c>
      <c r="F27" s="9" t="s">
        <v>40</v>
      </c>
      <c r="G27" s="9">
        <v>2832</v>
      </c>
      <c r="H27" s="10">
        <v>5998</v>
      </c>
      <c r="I27" s="10">
        <v>5998</v>
      </c>
      <c r="J27" s="10">
        <v>2</v>
      </c>
      <c r="K27" s="10"/>
      <c r="L27" s="10">
        <f>SUM(Table134[[#This Row],[Waste (Before Impression)]:[Waste (After Impression)2]])</f>
        <v>2</v>
      </c>
      <c r="M27" s="10">
        <v>0</v>
      </c>
      <c r="N27" s="10">
        <v>108</v>
      </c>
      <c r="O27" s="11">
        <f>SUM(Table134[[#This Row],[Inspection Total]],Table134[[#This Row],[Waste (Before Impression)]])</f>
        <v>6000</v>
      </c>
      <c r="P27" s="12" t="s">
        <v>39</v>
      </c>
      <c r="Q27" s="9"/>
      <c r="R27" s="9">
        <f>IF(Table134[[#This Row],[Balanced]]="YES",0,Table134[[#This Row],[Total]]-6000)</f>
        <v>0</v>
      </c>
      <c r="S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45049283221085998YES</v>
      </c>
      <c r="T27">
        <f>ROW()-3</f>
        <v>24</v>
      </c>
      <c r="U27" s="1">
        <f>INT(Table134[[#This Row],[Date]])</f>
        <v>45049</v>
      </c>
      <c r="V27" s="13">
        <f>IFERROR(IF(OR(Table134[[#This Row],[Notasave Error]]&lt;0,Table134[[#This Row],[Notasave Error]]&gt;6000),"-",Table134[[#This Row],[Notasave Error]]/Table134[[#This Row],[Inspection Total]]),"NA")</f>
        <v>1.800600200066689E-2</v>
      </c>
    </row>
    <row r="28" spans="1:22" x14ac:dyDescent="0.35">
      <c r="A28" s="8">
        <v>45049.766481481478</v>
      </c>
      <c r="B28" s="9" t="s">
        <v>87</v>
      </c>
      <c r="C28" s="9">
        <v>40039201</v>
      </c>
      <c r="D28" s="9" t="s">
        <v>107</v>
      </c>
      <c r="E28" s="9" t="s">
        <v>55</v>
      </c>
      <c r="F28" s="9" t="s">
        <v>38</v>
      </c>
      <c r="G28" s="9">
        <v>2831</v>
      </c>
      <c r="H28" s="10">
        <v>6000</v>
      </c>
      <c r="I28" s="10">
        <v>6000</v>
      </c>
      <c r="J28" s="10">
        <v>0</v>
      </c>
      <c r="K28" s="10"/>
      <c r="L28" s="10">
        <f>SUM(Table134[[#This Row],[Waste (Before Impression)]:[Waste (After Impression)2]])</f>
        <v>0</v>
      </c>
      <c r="M28" s="10">
        <v>0</v>
      </c>
      <c r="N28" s="10">
        <v>80</v>
      </c>
      <c r="O28" s="11">
        <f>SUM(Table134[[#This Row],[Inspection Total]],Table134[[#This Row],[Waste (Before Impression)]])</f>
        <v>6000</v>
      </c>
      <c r="P28" s="12" t="s">
        <v>39</v>
      </c>
      <c r="Q28" s="9"/>
      <c r="R28" s="9">
        <f>IF(Table134[[#This Row],[Balanced]]="YES",0,Table134[[#This Row],[Total]]-6000)</f>
        <v>0</v>
      </c>
      <c r="S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4504928310806000YES</v>
      </c>
      <c r="T28">
        <f>ROW()-3</f>
        <v>25</v>
      </c>
      <c r="U28" s="1">
        <f>INT(Table134[[#This Row],[Date]])</f>
        <v>45049</v>
      </c>
      <c r="V28" s="13">
        <f>IFERROR(IF(OR(Table134[[#This Row],[Notasave Error]]&lt;0,Table134[[#This Row],[Notasave Error]]&gt;6000),"-",Table134[[#This Row],[Notasave Error]]/Table134[[#This Row],[Inspection Total]]),"NA")</f>
        <v>1.3333333333333334E-2</v>
      </c>
    </row>
    <row r="29" spans="1:22" x14ac:dyDescent="0.35">
      <c r="A29" s="8">
        <v>45049.728587962964</v>
      </c>
      <c r="B29" s="9" t="s">
        <v>87</v>
      </c>
      <c r="C29" s="9">
        <v>40039201</v>
      </c>
      <c r="D29" s="9" t="s">
        <v>107</v>
      </c>
      <c r="E29" s="9" t="s">
        <v>55</v>
      </c>
      <c r="F29" s="9" t="s">
        <v>38</v>
      </c>
      <c r="G29" s="9">
        <v>2830</v>
      </c>
      <c r="H29" s="10">
        <v>5998</v>
      </c>
      <c r="I29" s="10">
        <v>5998</v>
      </c>
      <c r="J29" s="10">
        <v>0</v>
      </c>
      <c r="K29" s="10"/>
      <c r="L29" s="10">
        <f>SUM(Table134[[#This Row],[Waste (Before Impression)]:[Waste (After Impression)2]])</f>
        <v>0</v>
      </c>
      <c r="M29" s="10">
        <v>0</v>
      </c>
      <c r="N29" s="10">
        <v>100</v>
      </c>
      <c r="O29" s="11">
        <f>SUM(Table134[[#This Row],[Inspection Total]],Table134[[#This Row],[Waste (Before Impression)]])</f>
        <v>5998</v>
      </c>
      <c r="P29" s="12" t="s">
        <v>34</v>
      </c>
      <c r="Q29" s="9" t="s">
        <v>175</v>
      </c>
      <c r="R29" s="9">
        <f>IF(Table134[[#This Row],[Balanced]]="YES",0,Table134[[#This Row],[Total]]-6000)</f>
        <v>-2</v>
      </c>
      <c r="S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45049283001005998NO</v>
      </c>
      <c r="T29">
        <f>ROW()-3</f>
        <v>26</v>
      </c>
      <c r="U29" s="1">
        <f>INT(Table134[[#This Row],[Date]])</f>
        <v>45049</v>
      </c>
      <c r="V29" s="13">
        <f>IFERROR(IF(OR(Table134[[#This Row],[Notasave Error]]&lt;0,Table134[[#This Row],[Notasave Error]]&gt;6000),"-",Table134[[#This Row],[Notasave Error]]/Table134[[#This Row],[Inspection Total]]),"NA")</f>
        <v>1.6672224074691565E-2</v>
      </c>
    </row>
    <row r="30" spans="1:22" x14ac:dyDescent="0.35">
      <c r="A30" s="8">
        <v>45049.700335648151</v>
      </c>
      <c r="B30" s="9" t="s">
        <v>87</v>
      </c>
      <c r="C30" s="9">
        <v>40039201</v>
      </c>
      <c r="D30" s="9" t="s">
        <v>107</v>
      </c>
      <c r="E30" s="9" t="s">
        <v>55</v>
      </c>
      <c r="F30" s="9" t="s">
        <v>38</v>
      </c>
      <c r="G30" s="9">
        <v>2829</v>
      </c>
      <c r="H30" s="10">
        <v>6000</v>
      </c>
      <c r="I30" s="10">
        <v>6000</v>
      </c>
      <c r="J30" s="10">
        <v>0</v>
      </c>
      <c r="K30" s="10"/>
      <c r="L30" s="10">
        <f>SUM(Table134[[#This Row],[Waste (Before Impression)]:[Waste (After Impression)2]])</f>
        <v>0</v>
      </c>
      <c r="M30" s="10">
        <v>0</v>
      </c>
      <c r="N30" s="10">
        <v>108</v>
      </c>
      <c r="O30" s="11">
        <f>SUM(Table134[[#This Row],[Inspection Total]],Table134[[#This Row],[Waste (Before Impression)]])</f>
        <v>6000</v>
      </c>
      <c r="P30" s="12" t="s">
        <v>39</v>
      </c>
      <c r="Q30" s="9"/>
      <c r="R30" s="9">
        <f>IF(Table134[[#This Row],[Balanced]]="YES",0,Table134[[#This Row],[Total]]-6000)</f>
        <v>0</v>
      </c>
      <c r="S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45049282901086000YES</v>
      </c>
      <c r="T30">
        <f>ROW()-3</f>
        <v>27</v>
      </c>
      <c r="U30" s="1">
        <f>INT(Table134[[#This Row],[Date]])</f>
        <v>45049</v>
      </c>
      <c r="V30" s="13">
        <f>IFERROR(IF(OR(Table134[[#This Row],[Notasave Error]]&lt;0,Table134[[#This Row],[Notasave Error]]&gt;6000),"-",Table134[[#This Row],[Notasave Error]]/Table134[[#This Row],[Inspection Total]]),"NA")</f>
        <v>1.7999999999999999E-2</v>
      </c>
    </row>
    <row r="31" spans="1:22" x14ac:dyDescent="0.35">
      <c r="A31" s="8">
        <v>45049.665879629632</v>
      </c>
      <c r="B31" s="9" t="s">
        <v>87</v>
      </c>
      <c r="C31" s="9">
        <v>40039201</v>
      </c>
      <c r="D31" s="9" t="s">
        <v>107</v>
      </c>
      <c r="E31" s="9" t="s">
        <v>55</v>
      </c>
      <c r="F31" s="9" t="s">
        <v>38</v>
      </c>
      <c r="G31" s="9">
        <v>2828</v>
      </c>
      <c r="H31" s="10">
        <v>5997</v>
      </c>
      <c r="I31" s="10">
        <v>5997</v>
      </c>
      <c r="J31" s="10">
        <v>3</v>
      </c>
      <c r="K31" s="10"/>
      <c r="L31" s="10">
        <f>SUM(Table134[[#This Row],[Waste (Before Impression)]:[Waste (After Impression)2]])</f>
        <v>3</v>
      </c>
      <c r="M31" s="10">
        <v>0</v>
      </c>
      <c r="N31" s="10">
        <v>236</v>
      </c>
      <c r="O31" s="11">
        <f>SUM(Table134[[#This Row],[Inspection Total]],Table134[[#This Row],[Waste (Before Impression)]])</f>
        <v>6000</v>
      </c>
      <c r="P31" s="12" t="s">
        <v>39</v>
      </c>
      <c r="Q31" s="9"/>
      <c r="R31" s="9">
        <f>IF(Table134[[#This Row],[Balanced]]="YES",0,Table134[[#This Row],[Total]]-6000)</f>
        <v>0</v>
      </c>
      <c r="S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45049282832365997YES</v>
      </c>
      <c r="T31">
        <f>ROW()-3</f>
        <v>28</v>
      </c>
      <c r="U31" s="1">
        <f>INT(Table134[[#This Row],[Date]])</f>
        <v>45049</v>
      </c>
      <c r="V31" s="13">
        <f>IFERROR(IF(OR(Table134[[#This Row],[Notasave Error]]&lt;0,Table134[[#This Row],[Notasave Error]]&gt;6000),"-",Table134[[#This Row],[Notasave Error]]/Table134[[#This Row],[Inspection Total]]),"NA")</f>
        <v>3.9353009838252462E-2</v>
      </c>
    </row>
    <row r="32" spans="1:22" x14ac:dyDescent="0.35">
      <c r="A32" s="8">
        <v>45049.633819444447</v>
      </c>
      <c r="B32" s="9" t="s">
        <v>87</v>
      </c>
      <c r="C32" s="9">
        <v>40039201</v>
      </c>
      <c r="D32" s="9" t="s">
        <v>107</v>
      </c>
      <c r="E32" s="9" t="s">
        <v>55</v>
      </c>
      <c r="F32" s="9" t="s">
        <v>38</v>
      </c>
      <c r="G32" s="9">
        <v>2827</v>
      </c>
      <c r="H32" s="10">
        <v>5998</v>
      </c>
      <c r="I32" s="10">
        <v>5998</v>
      </c>
      <c r="J32" s="10">
        <v>2</v>
      </c>
      <c r="K32" s="10"/>
      <c r="L32" s="10">
        <f>SUM(Table134[[#This Row],[Waste (Before Impression)]:[Waste (After Impression)2]])</f>
        <v>2</v>
      </c>
      <c r="M32" s="10">
        <v>0</v>
      </c>
      <c r="N32" s="10">
        <v>146</v>
      </c>
      <c r="O32" s="11">
        <f>SUM(Table134[[#This Row],[Inspection Total]],Table134[[#This Row],[Waste (Before Impression)]])</f>
        <v>6000</v>
      </c>
      <c r="P32" s="12" t="s">
        <v>39</v>
      </c>
      <c r="Q32" s="9"/>
      <c r="R32" s="9">
        <f>IF(Table134[[#This Row],[Balanced]]="YES",0,Table134[[#This Row],[Total]]-6000)</f>
        <v>0</v>
      </c>
      <c r="S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45049282721465998YES</v>
      </c>
      <c r="T32">
        <f>ROW()-3</f>
        <v>29</v>
      </c>
      <c r="U32" s="1">
        <f>INT(Table134[[#This Row],[Date]])</f>
        <v>45049</v>
      </c>
      <c r="V32" s="13">
        <f>IFERROR(IF(OR(Table134[[#This Row],[Notasave Error]]&lt;0,Table134[[#This Row],[Notasave Error]]&gt;6000),"-",Table134[[#This Row],[Notasave Error]]/Table134[[#This Row],[Inspection Total]]),"NA")</f>
        <v>2.4341447149049684E-2</v>
      </c>
    </row>
    <row r="33" spans="1:22" x14ac:dyDescent="0.35">
      <c r="A33" s="8">
        <v>45049.607418981483</v>
      </c>
      <c r="B33" s="9" t="s">
        <v>87</v>
      </c>
      <c r="C33" s="9">
        <v>40039201</v>
      </c>
      <c r="D33" s="9" t="s">
        <v>107</v>
      </c>
      <c r="E33" s="9" t="s">
        <v>55</v>
      </c>
      <c r="F33" s="9" t="s">
        <v>38</v>
      </c>
      <c r="G33" s="9">
        <v>2826</v>
      </c>
      <c r="H33" s="10">
        <v>5990</v>
      </c>
      <c r="I33" s="10">
        <v>5990</v>
      </c>
      <c r="J33" s="10">
        <v>10</v>
      </c>
      <c r="K33" s="10"/>
      <c r="L33" s="10">
        <f>SUM(Table134[[#This Row],[Waste (Before Impression)]:[Waste (After Impression)2]])</f>
        <v>10</v>
      </c>
      <c r="M33" s="10">
        <v>0</v>
      </c>
      <c r="N33" s="10">
        <v>53</v>
      </c>
      <c r="O33" s="11">
        <f>SUM(Table134[[#This Row],[Inspection Total]],Table134[[#This Row],[Waste (Before Impression)]])</f>
        <v>6000</v>
      </c>
      <c r="P33" s="12" t="s">
        <v>39</v>
      </c>
      <c r="Q33" s="9"/>
      <c r="R33" s="9">
        <f>IF(Table134[[#This Row],[Balanced]]="YES",0,Table134[[#This Row],[Total]]-6000)</f>
        <v>0</v>
      </c>
      <c r="S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45049282610535990YES</v>
      </c>
      <c r="T33">
        <f>ROW()-3</f>
        <v>30</v>
      </c>
      <c r="U33" s="1">
        <f>INT(Table134[[#This Row],[Date]])</f>
        <v>45049</v>
      </c>
      <c r="V33" s="13">
        <f>IFERROR(IF(OR(Table134[[#This Row],[Notasave Error]]&lt;0,Table134[[#This Row],[Notasave Error]]&gt;6000),"-",Table134[[#This Row],[Notasave Error]]/Table134[[#This Row],[Inspection Total]]),"NA")</f>
        <v>8.8480801335559262E-3</v>
      </c>
    </row>
    <row r="34" spans="1:22" x14ac:dyDescent="0.35">
      <c r="A34" s="8">
        <v>45049.584733796299</v>
      </c>
      <c r="B34" s="9" t="s">
        <v>87</v>
      </c>
      <c r="C34" s="9">
        <v>40039201</v>
      </c>
      <c r="D34" s="9" t="s">
        <v>107</v>
      </c>
      <c r="E34" s="9" t="s">
        <v>55</v>
      </c>
      <c r="F34" s="9" t="s">
        <v>38</v>
      </c>
      <c r="G34" s="9">
        <v>2825</v>
      </c>
      <c r="H34" s="10">
        <v>5990</v>
      </c>
      <c r="I34" s="10">
        <v>5990</v>
      </c>
      <c r="J34" s="10">
        <v>10</v>
      </c>
      <c r="K34" s="10"/>
      <c r="L34" s="10">
        <f>SUM(Table134[[#This Row],[Waste (Before Impression)]:[Waste (After Impression)2]])</f>
        <v>10</v>
      </c>
      <c r="M34" s="10">
        <v>0</v>
      </c>
      <c r="N34" s="10">
        <v>71</v>
      </c>
      <c r="O34" s="11">
        <f>SUM(Table134[[#This Row],[Inspection Total]],Table134[[#This Row],[Waste (Before Impression)]])</f>
        <v>6000</v>
      </c>
      <c r="P34" s="12" t="s">
        <v>39</v>
      </c>
      <c r="Q34" s="9"/>
      <c r="R34" s="9">
        <f>IF(Table134[[#This Row],[Balanced]]="YES",0,Table134[[#This Row],[Total]]-6000)</f>
        <v>0</v>
      </c>
      <c r="S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45049282510715990YES</v>
      </c>
      <c r="T34">
        <f>ROW()-3</f>
        <v>31</v>
      </c>
      <c r="U34" s="1">
        <f>INT(Table134[[#This Row],[Date]])</f>
        <v>45049</v>
      </c>
      <c r="V34" s="13">
        <f>IFERROR(IF(OR(Table134[[#This Row],[Notasave Error]]&lt;0,Table134[[#This Row],[Notasave Error]]&gt;6000),"-",Table134[[#This Row],[Notasave Error]]/Table134[[#This Row],[Inspection Total]]),"NA")</f>
        <v>1.1853088480801336E-2</v>
      </c>
    </row>
    <row r="35" spans="1:22" x14ac:dyDescent="0.35">
      <c r="A35" s="8">
        <v>45049.538113425922</v>
      </c>
      <c r="B35" s="9" t="s">
        <v>87</v>
      </c>
      <c r="C35" s="9">
        <v>40039201</v>
      </c>
      <c r="D35" s="9" t="s">
        <v>107</v>
      </c>
      <c r="E35" s="9" t="s">
        <v>55</v>
      </c>
      <c r="F35" s="9" t="s">
        <v>38</v>
      </c>
      <c r="G35" s="9">
        <v>2824</v>
      </c>
      <c r="H35" s="10">
        <v>6000</v>
      </c>
      <c r="I35" s="10">
        <v>6000</v>
      </c>
      <c r="J35" s="10">
        <v>0</v>
      </c>
      <c r="K35" s="10"/>
      <c r="L35" s="10">
        <f>SUM(Table134[[#This Row],[Waste (Before Impression)]:[Waste (After Impression)2]])</f>
        <v>0</v>
      </c>
      <c r="M35" s="10">
        <v>0</v>
      </c>
      <c r="N35" s="10">
        <v>66</v>
      </c>
      <c r="O35" s="11">
        <f>SUM(Table134[[#This Row],[Inspection Total]],Table134[[#This Row],[Waste (Before Impression)]])</f>
        <v>6000</v>
      </c>
      <c r="P35" s="12" t="s">
        <v>39</v>
      </c>
      <c r="Q35" s="9"/>
      <c r="R35" s="9">
        <f>IF(Table134[[#This Row],[Balanced]]="YES",0,Table134[[#This Row],[Total]]-6000)</f>
        <v>0</v>
      </c>
      <c r="S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4504928240666000YES</v>
      </c>
      <c r="T35">
        <f>ROW()-3</f>
        <v>32</v>
      </c>
      <c r="U35" s="1">
        <f>INT(Table134[[#This Row],[Date]])</f>
        <v>45049</v>
      </c>
      <c r="V35" s="13">
        <f>IFERROR(IF(OR(Table134[[#This Row],[Notasave Error]]&lt;0,Table134[[#This Row],[Notasave Error]]&gt;6000),"-",Table134[[#This Row],[Notasave Error]]/Table134[[#This Row],[Inspection Total]]),"NA")</f>
        <v>1.0999999999999999E-2</v>
      </c>
    </row>
    <row r="36" spans="1:22" x14ac:dyDescent="0.35">
      <c r="A36" s="8">
        <v>45049.500694444447</v>
      </c>
      <c r="B36" s="9" t="s">
        <v>87</v>
      </c>
      <c r="C36" s="9">
        <v>40039201</v>
      </c>
      <c r="D36" s="9" t="s">
        <v>107</v>
      </c>
      <c r="E36" s="9" t="s">
        <v>55</v>
      </c>
      <c r="F36" s="9" t="s">
        <v>38</v>
      </c>
      <c r="G36" s="9">
        <v>2823</v>
      </c>
      <c r="H36" s="10">
        <v>6000</v>
      </c>
      <c r="I36" s="10">
        <v>6000</v>
      </c>
      <c r="J36" s="10">
        <v>0</v>
      </c>
      <c r="K36" s="10"/>
      <c r="L36" s="10">
        <f>SUM(Table134[[#This Row],[Waste (Before Impression)]:[Waste (After Impression)2]])</f>
        <v>0</v>
      </c>
      <c r="M36" s="10">
        <v>0</v>
      </c>
      <c r="N36" s="10">
        <v>109</v>
      </c>
      <c r="O36" s="11">
        <f>SUM(Table134[[#This Row],[Inspection Total]],Table134[[#This Row],[Waste (Before Impression)]])</f>
        <v>6000</v>
      </c>
      <c r="P36" s="12" t="s">
        <v>39</v>
      </c>
      <c r="Q36" s="9"/>
      <c r="R36" s="9">
        <f>IF(Table134[[#This Row],[Balanced]]="YES",0,Table134[[#This Row],[Total]]-6000)</f>
        <v>0</v>
      </c>
      <c r="S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45049282301096000YES</v>
      </c>
      <c r="T36">
        <f>ROW()-3</f>
        <v>33</v>
      </c>
      <c r="U36" s="1">
        <f>INT(Table134[[#This Row],[Date]])</f>
        <v>45049</v>
      </c>
      <c r="V36" s="13">
        <f>IFERROR(IF(OR(Table134[[#This Row],[Notasave Error]]&lt;0,Table134[[#This Row],[Notasave Error]]&gt;6000),"-",Table134[[#This Row],[Notasave Error]]/Table134[[#This Row],[Inspection Total]]),"NA")</f>
        <v>1.8166666666666668E-2</v>
      </c>
    </row>
    <row r="37" spans="1:22" x14ac:dyDescent="0.35">
      <c r="A37" s="8">
        <v>45049.46665509259</v>
      </c>
      <c r="B37" s="9" t="s">
        <v>87</v>
      </c>
      <c r="C37" s="9">
        <v>40039201</v>
      </c>
      <c r="D37" s="9" t="s">
        <v>107</v>
      </c>
      <c r="E37" s="9" t="s">
        <v>55</v>
      </c>
      <c r="F37" s="9" t="s">
        <v>38</v>
      </c>
      <c r="G37" s="9">
        <v>2822</v>
      </c>
      <c r="H37" s="10">
        <v>5999</v>
      </c>
      <c r="I37" s="10">
        <v>5999</v>
      </c>
      <c r="J37" s="10">
        <v>1</v>
      </c>
      <c r="K37" s="10"/>
      <c r="L37" s="10">
        <f>SUM(Table134[[#This Row],[Waste (Before Impression)]:[Waste (After Impression)2]])</f>
        <v>1</v>
      </c>
      <c r="M37" s="10">
        <v>0</v>
      </c>
      <c r="N37" s="10">
        <v>161</v>
      </c>
      <c r="O37" s="11">
        <f>SUM(Table134[[#This Row],[Inspection Total]],Table134[[#This Row],[Waste (Before Impression)]])</f>
        <v>6000</v>
      </c>
      <c r="P37" s="12" t="s">
        <v>39</v>
      </c>
      <c r="Q37" s="9"/>
      <c r="R37" s="9">
        <f>IF(Table134[[#This Row],[Balanced]]="YES",0,Table134[[#This Row],[Total]]-6000)</f>
        <v>0</v>
      </c>
      <c r="S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45049282211615999YES</v>
      </c>
      <c r="T37">
        <f>ROW()-3</f>
        <v>34</v>
      </c>
      <c r="U37" s="1">
        <f>INT(Table134[[#This Row],[Date]])</f>
        <v>45049</v>
      </c>
      <c r="V37" s="13">
        <f>IFERROR(IF(OR(Table134[[#This Row],[Notasave Error]]&lt;0,Table134[[#This Row],[Notasave Error]]&gt;6000),"-",Table134[[#This Row],[Notasave Error]]/Table134[[#This Row],[Inspection Total]]),"NA")</f>
        <v>2.6837806301050177E-2</v>
      </c>
    </row>
    <row r="38" spans="1:22" x14ac:dyDescent="0.35">
      <c r="A38" s="8">
        <v>45049.438067129631</v>
      </c>
      <c r="B38" s="9" t="s">
        <v>87</v>
      </c>
      <c r="C38" s="9">
        <v>40039201</v>
      </c>
      <c r="D38" s="9" t="s">
        <v>107</v>
      </c>
      <c r="E38" s="9" t="s">
        <v>55</v>
      </c>
      <c r="F38" s="9" t="s">
        <v>38</v>
      </c>
      <c r="G38" s="9">
        <v>2821</v>
      </c>
      <c r="H38" s="10">
        <v>6000</v>
      </c>
      <c r="I38" s="10">
        <v>6000</v>
      </c>
      <c r="J38" s="10">
        <v>0</v>
      </c>
      <c r="K38" s="10"/>
      <c r="L38" s="10">
        <f>SUM(Table134[[#This Row],[Waste (Before Impression)]:[Waste (After Impression)2]])</f>
        <v>0</v>
      </c>
      <c r="M38" s="10">
        <v>0</v>
      </c>
      <c r="N38" s="10">
        <v>55</v>
      </c>
      <c r="O38" s="11">
        <f>SUM(Table134[[#This Row],[Inspection Total]],Table134[[#This Row],[Waste (Before Impression)]])</f>
        <v>6000</v>
      </c>
      <c r="P38" s="12" t="s">
        <v>39</v>
      </c>
      <c r="Q38" s="9"/>
      <c r="R38" s="9">
        <f>IF(Table134[[#This Row],[Balanced]]="YES",0,Table134[[#This Row],[Total]]-6000)</f>
        <v>0</v>
      </c>
      <c r="S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4504928210556000YES</v>
      </c>
      <c r="T38">
        <f>ROW()-3</f>
        <v>35</v>
      </c>
      <c r="U38" s="1">
        <f>INT(Table134[[#This Row],[Date]])</f>
        <v>45049</v>
      </c>
      <c r="V38" s="13">
        <f>IFERROR(IF(OR(Table134[[#This Row],[Notasave Error]]&lt;0,Table134[[#This Row],[Notasave Error]]&gt;6000),"-",Table134[[#This Row],[Notasave Error]]/Table134[[#This Row],[Inspection Total]]),"NA")</f>
        <v>9.1666666666666667E-3</v>
      </c>
    </row>
    <row r="39" spans="1:22" x14ac:dyDescent="0.35">
      <c r="A39" s="8">
        <v>45049.351527777777</v>
      </c>
      <c r="B39" s="9" t="s">
        <v>87</v>
      </c>
      <c r="C39" s="9">
        <v>40039201</v>
      </c>
      <c r="D39" s="9" t="s">
        <v>107</v>
      </c>
      <c r="E39" s="9" t="s">
        <v>55</v>
      </c>
      <c r="F39" s="9" t="s">
        <v>38</v>
      </c>
      <c r="G39" s="9">
        <v>2820</v>
      </c>
      <c r="H39" s="10">
        <v>5999</v>
      </c>
      <c r="I39" s="10">
        <v>5999</v>
      </c>
      <c r="J39" s="10">
        <v>1</v>
      </c>
      <c r="K39" s="10"/>
      <c r="L39" s="10">
        <f>SUM(Table134[[#This Row],[Waste (Before Impression)]:[Waste (After Impression)2]])</f>
        <v>1</v>
      </c>
      <c r="M39" s="10">
        <v>0</v>
      </c>
      <c r="N39" s="10">
        <v>185</v>
      </c>
      <c r="O39" s="11">
        <f>SUM(Table134[[#This Row],[Inspection Total]],Table134[[#This Row],[Waste (Before Impression)]])</f>
        <v>6000</v>
      </c>
      <c r="P39" s="12" t="s">
        <v>39</v>
      </c>
      <c r="Q39" s="9"/>
      <c r="R39" s="9">
        <f>IF(Table134[[#This Row],[Balanced]]="YES",0,Table134[[#This Row],[Total]]-6000)</f>
        <v>0</v>
      </c>
      <c r="S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45049282011855999YES</v>
      </c>
      <c r="T39">
        <f>ROW()-3</f>
        <v>36</v>
      </c>
      <c r="U39" s="1">
        <f>INT(Table134[[#This Row],[Date]])</f>
        <v>45049</v>
      </c>
      <c r="V39" s="13">
        <f>IFERROR(IF(OR(Table134[[#This Row],[Notasave Error]]&lt;0,Table134[[#This Row],[Notasave Error]]&gt;6000),"-",Table134[[#This Row],[Notasave Error]]/Table134[[#This Row],[Inspection Total]]),"NA")</f>
        <v>3.0838473078846473E-2</v>
      </c>
    </row>
    <row r="40" spans="1:22" x14ac:dyDescent="0.35">
      <c r="A40" s="8">
        <v>45049.268946759257</v>
      </c>
      <c r="B40" s="9" t="s">
        <v>87</v>
      </c>
      <c r="C40" s="9">
        <v>40039201</v>
      </c>
      <c r="D40" s="9" t="s">
        <v>107</v>
      </c>
      <c r="E40" s="9" t="s">
        <v>62</v>
      </c>
      <c r="F40" s="9" t="s">
        <v>40</v>
      </c>
      <c r="G40" s="9">
        <v>2880</v>
      </c>
      <c r="H40" s="10">
        <v>5999</v>
      </c>
      <c r="I40" s="10">
        <v>5999</v>
      </c>
      <c r="J40" s="10">
        <v>1</v>
      </c>
      <c r="K40" s="10"/>
      <c r="L40" s="10">
        <f>SUM(Table134[[#This Row],[Waste (Before Impression)]:[Waste (After Impression)2]])</f>
        <v>1</v>
      </c>
      <c r="M40" s="10">
        <v>0</v>
      </c>
      <c r="N40" s="10">
        <v>155</v>
      </c>
      <c r="O40" s="11">
        <f>SUM(Table134[[#This Row],[Inspection Total]],Table134[[#This Row],[Waste (Before Impression)]])</f>
        <v>6000</v>
      </c>
      <c r="P40" s="12" t="s">
        <v>39</v>
      </c>
      <c r="Q40" s="9"/>
      <c r="R40" s="9">
        <f>IF(Table134[[#This Row],[Balanced]]="YES",0,Table134[[#This Row],[Total]]-6000)</f>
        <v>0</v>
      </c>
      <c r="S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45049288011555999YES</v>
      </c>
      <c r="T40">
        <f>ROW()-3</f>
        <v>37</v>
      </c>
      <c r="U40" s="1">
        <f>INT(Table134[[#This Row],[Date]])</f>
        <v>45049</v>
      </c>
      <c r="V40" s="13">
        <f>IFERROR(IF(OR(Table134[[#This Row],[Notasave Error]]&lt;0,Table134[[#This Row],[Notasave Error]]&gt;6000),"-",Table134[[#This Row],[Notasave Error]]/Table134[[#This Row],[Inspection Total]]),"NA")</f>
        <v>2.5837639606601102E-2</v>
      </c>
    </row>
    <row r="41" spans="1:22" x14ac:dyDescent="0.35">
      <c r="A41" s="8">
        <v>45049.233553240738</v>
      </c>
      <c r="B41" s="9" t="s">
        <v>87</v>
      </c>
      <c r="C41" s="9">
        <v>40039201</v>
      </c>
      <c r="D41" s="9" t="s">
        <v>107</v>
      </c>
      <c r="E41" s="9" t="s">
        <v>62</v>
      </c>
      <c r="F41" s="9" t="s">
        <v>40</v>
      </c>
      <c r="G41" s="9">
        <v>2881</v>
      </c>
      <c r="H41" s="10">
        <v>5995</v>
      </c>
      <c r="I41" s="10">
        <v>5995</v>
      </c>
      <c r="J41" s="10">
        <v>5</v>
      </c>
      <c r="K41" s="10"/>
      <c r="L41" s="10">
        <f>SUM(Table134[[#This Row],[Waste (Before Impression)]:[Waste (After Impression)2]])</f>
        <v>5</v>
      </c>
      <c r="M41" s="10">
        <v>0</v>
      </c>
      <c r="N41" s="10">
        <v>75</v>
      </c>
      <c r="O41" s="11">
        <f>SUM(Table134[[#This Row],[Inspection Total]],Table134[[#This Row],[Waste (Before Impression)]])</f>
        <v>6000</v>
      </c>
      <c r="P41" s="12" t="s">
        <v>39</v>
      </c>
      <c r="Q41" s="9"/>
      <c r="R41" s="9">
        <f>IF(Table134[[#This Row],[Balanced]]="YES",0,Table134[[#This Row],[Total]]-6000)</f>
        <v>0</v>
      </c>
      <c r="S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4504928815755995YES</v>
      </c>
      <c r="T41">
        <f>ROW()-3</f>
        <v>38</v>
      </c>
      <c r="U41" s="1">
        <f>INT(Table134[[#This Row],[Date]])</f>
        <v>45049</v>
      </c>
      <c r="V41" s="13">
        <f>IFERROR(IF(OR(Table134[[#This Row],[Notasave Error]]&lt;0,Table134[[#This Row],[Notasave Error]]&gt;6000),"-",Table134[[#This Row],[Notasave Error]]/Table134[[#This Row],[Inspection Total]]),"NA")</f>
        <v>1.2510425354462052E-2</v>
      </c>
    </row>
    <row r="42" spans="1:22" x14ac:dyDescent="0.35">
      <c r="A42" s="8">
        <v>45049.191064814811</v>
      </c>
      <c r="B42" s="9" t="s">
        <v>87</v>
      </c>
      <c r="C42" s="9">
        <v>40039201</v>
      </c>
      <c r="D42" s="9" t="s">
        <v>107</v>
      </c>
      <c r="E42" s="9" t="s">
        <v>62</v>
      </c>
      <c r="F42" s="9" t="s">
        <v>40</v>
      </c>
      <c r="G42" s="9">
        <v>2882</v>
      </c>
      <c r="H42" s="10">
        <v>5998</v>
      </c>
      <c r="I42" s="10">
        <v>5998</v>
      </c>
      <c r="J42" s="10">
        <v>2</v>
      </c>
      <c r="K42" s="10"/>
      <c r="L42" s="10">
        <f>SUM(Table134[[#This Row],[Waste (Before Impression)]:[Waste (After Impression)2]])</f>
        <v>2</v>
      </c>
      <c r="M42" s="10">
        <v>0</v>
      </c>
      <c r="N42" s="10">
        <v>70</v>
      </c>
      <c r="O42" s="11">
        <f>SUM(Table134[[#This Row],[Inspection Total]],Table134[[#This Row],[Waste (Before Impression)]])</f>
        <v>6000</v>
      </c>
      <c r="P42" s="12" t="s">
        <v>39</v>
      </c>
      <c r="Q42" s="9"/>
      <c r="R42" s="9">
        <f>IF(Table134[[#This Row],[Balanced]]="YES",0,Table134[[#This Row],[Total]]-6000)</f>
        <v>0</v>
      </c>
      <c r="S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4504928822705998YES</v>
      </c>
      <c r="T42">
        <f>ROW()-3</f>
        <v>39</v>
      </c>
      <c r="U42" s="1">
        <f>INT(Table134[[#This Row],[Date]])</f>
        <v>45049</v>
      </c>
      <c r="V42" s="13">
        <f>IFERROR(IF(OR(Table134[[#This Row],[Notasave Error]]&lt;0,Table134[[#This Row],[Notasave Error]]&gt;6000),"-",Table134[[#This Row],[Notasave Error]]/Table134[[#This Row],[Inspection Total]]),"NA")</f>
        <v>1.1670556852284094E-2</v>
      </c>
    </row>
    <row r="43" spans="1:22" x14ac:dyDescent="0.35">
      <c r="A43" s="8">
        <v>45049.162199074075</v>
      </c>
      <c r="B43" s="9" t="s">
        <v>87</v>
      </c>
      <c r="C43" s="9">
        <v>40039201</v>
      </c>
      <c r="D43" s="9" t="s">
        <v>107</v>
      </c>
      <c r="E43" s="9" t="s">
        <v>62</v>
      </c>
      <c r="F43" s="9" t="s">
        <v>40</v>
      </c>
      <c r="G43" s="9">
        <v>2883</v>
      </c>
      <c r="H43" s="10">
        <v>5999</v>
      </c>
      <c r="I43" s="10">
        <v>5999</v>
      </c>
      <c r="J43" s="10">
        <v>1</v>
      </c>
      <c r="K43" s="10"/>
      <c r="L43" s="10">
        <f>SUM(Table134[[#This Row],[Waste (Before Impression)]:[Waste (After Impression)2]])</f>
        <v>1</v>
      </c>
      <c r="M43" s="10">
        <v>0</v>
      </c>
      <c r="N43" s="10">
        <v>81</v>
      </c>
      <c r="O43" s="11">
        <f>SUM(Table134[[#This Row],[Inspection Total]],Table134[[#This Row],[Waste (Before Impression)]])</f>
        <v>6000</v>
      </c>
      <c r="P43" s="12" t="s">
        <v>39</v>
      </c>
      <c r="Q43" s="9"/>
      <c r="R43" s="9">
        <f>IF(Table134[[#This Row],[Balanced]]="YES",0,Table134[[#This Row],[Total]]-6000)</f>
        <v>0</v>
      </c>
      <c r="S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4504928831815999YES</v>
      </c>
      <c r="T43">
        <f>ROW()-3</f>
        <v>40</v>
      </c>
      <c r="U43" s="1">
        <f>INT(Table134[[#This Row],[Date]])</f>
        <v>45049</v>
      </c>
      <c r="V43" s="13">
        <f>IFERROR(IF(OR(Table134[[#This Row],[Notasave Error]]&lt;0,Table134[[#This Row],[Notasave Error]]&gt;6000),"-",Table134[[#This Row],[Notasave Error]]/Table134[[#This Row],[Inspection Total]]),"NA")</f>
        <v>1.3502250375062511E-2</v>
      </c>
    </row>
    <row r="44" spans="1:22" x14ac:dyDescent="0.35">
      <c r="A44" s="8">
        <v>45049.128368055557</v>
      </c>
      <c r="B44" s="9" t="s">
        <v>87</v>
      </c>
      <c r="C44" s="9">
        <v>40039201</v>
      </c>
      <c r="D44" s="9" t="s">
        <v>107</v>
      </c>
      <c r="E44" s="9" t="s">
        <v>62</v>
      </c>
      <c r="F44" s="9" t="s">
        <v>40</v>
      </c>
      <c r="G44" s="9">
        <v>2884</v>
      </c>
      <c r="H44" s="10">
        <v>5994</v>
      </c>
      <c r="I44" s="10">
        <v>5994</v>
      </c>
      <c r="J44" s="10">
        <v>4</v>
      </c>
      <c r="K44" s="10"/>
      <c r="L44" s="10">
        <f>SUM(Table134[[#This Row],[Waste (Before Impression)]:[Waste (After Impression)2]])</f>
        <v>4</v>
      </c>
      <c r="M44" s="10">
        <v>0</v>
      </c>
      <c r="N44" s="10">
        <v>137</v>
      </c>
      <c r="O44" s="11">
        <f>SUM(Table134[[#This Row],[Inspection Total]],Table134[[#This Row],[Waste (Before Impression)]])</f>
        <v>5998</v>
      </c>
      <c r="P44" s="12" t="s">
        <v>34</v>
      </c>
      <c r="Q44" s="9" t="s">
        <v>75</v>
      </c>
      <c r="R44" s="9">
        <f>IF(Table134[[#This Row],[Balanced]]="YES",0,Table134[[#This Row],[Total]]-6000)</f>
        <v>-2</v>
      </c>
      <c r="S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45049288441375994NO</v>
      </c>
      <c r="T44">
        <f>ROW()-3</f>
        <v>41</v>
      </c>
      <c r="U44" s="1">
        <f>INT(Table134[[#This Row],[Date]])</f>
        <v>45049</v>
      </c>
      <c r="V44" s="13">
        <f>IFERROR(IF(OR(Table134[[#This Row],[Notasave Error]]&lt;0,Table134[[#This Row],[Notasave Error]]&gt;6000),"-",Table134[[#This Row],[Notasave Error]]/Table134[[#This Row],[Inspection Total]]),"NA")</f>
        <v>2.2856189522856188E-2</v>
      </c>
    </row>
    <row r="45" spans="1:22" x14ac:dyDescent="0.35">
      <c r="A45" s="8">
        <v>45049.103356481479</v>
      </c>
      <c r="B45" s="9" t="s">
        <v>87</v>
      </c>
      <c r="C45" s="9">
        <v>40039201</v>
      </c>
      <c r="D45" s="9" t="s">
        <v>107</v>
      </c>
      <c r="E45" s="9" t="s">
        <v>62</v>
      </c>
      <c r="F45" s="9" t="s">
        <v>40</v>
      </c>
      <c r="G45" s="9">
        <v>2885</v>
      </c>
      <c r="H45" s="10">
        <v>5993</v>
      </c>
      <c r="I45" s="10">
        <v>5993</v>
      </c>
      <c r="J45" s="10">
        <v>7</v>
      </c>
      <c r="K45" s="10"/>
      <c r="L45" s="10">
        <f>SUM(Table134[[#This Row],[Waste (Before Impression)]:[Waste (After Impression)2]])</f>
        <v>7</v>
      </c>
      <c r="M45" s="10">
        <v>0</v>
      </c>
      <c r="N45" s="10">
        <v>211</v>
      </c>
      <c r="O45" s="11">
        <f>SUM(Table134[[#This Row],[Inspection Total]],Table134[[#This Row],[Waste (Before Impression)]])</f>
        <v>6000</v>
      </c>
      <c r="P45" s="12" t="s">
        <v>39</v>
      </c>
      <c r="Q45" s="9"/>
      <c r="R45" s="9">
        <f>IF(Table134[[#This Row],[Balanced]]="YES",0,Table134[[#This Row],[Total]]-6000)</f>
        <v>0</v>
      </c>
      <c r="S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45049288572115993YES</v>
      </c>
      <c r="T45">
        <f>ROW()-3</f>
        <v>42</v>
      </c>
      <c r="U45" s="1">
        <f>INT(Table134[[#This Row],[Date]])</f>
        <v>45049</v>
      </c>
      <c r="V45" s="13">
        <f>IFERROR(IF(OR(Table134[[#This Row],[Notasave Error]]&lt;0,Table134[[#This Row],[Notasave Error]]&gt;6000),"-",Table134[[#This Row],[Notasave Error]]/Table134[[#This Row],[Inspection Total]]),"NA")</f>
        <v>3.5207742366093774E-2</v>
      </c>
    </row>
    <row r="46" spans="1:22" x14ac:dyDescent="0.35">
      <c r="A46" s="8">
        <v>45049.030578703707</v>
      </c>
      <c r="B46" s="9" t="s">
        <v>87</v>
      </c>
      <c r="C46" s="9">
        <v>40039201</v>
      </c>
      <c r="D46" s="9" t="s">
        <v>107</v>
      </c>
      <c r="E46" s="9" t="s">
        <v>62</v>
      </c>
      <c r="F46" s="9" t="s">
        <v>40</v>
      </c>
      <c r="G46" s="9">
        <v>2886</v>
      </c>
      <c r="H46" s="10">
        <v>3045</v>
      </c>
      <c r="I46" s="10">
        <v>3045</v>
      </c>
      <c r="J46" s="10">
        <v>5</v>
      </c>
      <c r="K46" s="10"/>
      <c r="L46" s="10">
        <f>SUM(Table134[[#This Row],[Waste (Before Impression)]:[Waste (After Impression)2]])</f>
        <v>5</v>
      </c>
      <c r="M46" s="10">
        <v>0</v>
      </c>
      <c r="N46" s="10">
        <v>577</v>
      </c>
      <c r="O46" s="11">
        <f>SUM(Table134[[#This Row],[Inspection Total]],Table134[[#This Row],[Waste (Before Impression)]])</f>
        <v>3050</v>
      </c>
      <c r="P46" s="12" t="s">
        <v>39</v>
      </c>
      <c r="Q46" s="9" t="s">
        <v>176</v>
      </c>
      <c r="R46" s="9">
        <f>IF(Table134[[#This Row],[Balanced]]="YES",0,Table134[[#This Row],[Total]]-6000)</f>
        <v>0</v>
      </c>
      <c r="S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45049288655773045YES</v>
      </c>
      <c r="T46">
        <f>ROW()-3</f>
        <v>43</v>
      </c>
      <c r="U46" s="1">
        <f>INT(Table134[[#This Row],[Date]])</f>
        <v>45049</v>
      </c>
      <c r="V46" s="13">
        <f>IFERROR(IF(OR(Table134[[#This Row],[Notasave Error]]&lt;0,Table134[[#This Row],[Notasave Error]]&gt;6000),"-",Table134[[#This Row],[Notasave Error]]/Table134[[#This Row],[Inspection Total]]),"NA")</f>
        <v>0.18949096880131364</v>
      </c>
    </row>
    <row r="47" spans="1:22" x14ac:dyDescent="0.35">
      <c r="A47" s="8">
        <v>45048.999050925922</v>
      </c>
      <c r="B47" s="9" t="s">
        <v>87</v>
      </c>
      <c r="C47" s="9">
        <v>40039201</v>
      </c>
      <c r="D47" s="9" t="s">
        <v>107</v>
      </c>
      <c r="E47" s="9" t="s">
        <v>65</v>
      </c>
      <c r="F47" s="9" t="s">
        <v>40</v>
      </c>
      <c r="G47" s="9">
        <v>2810</v>
      </c>
      <c r="H47" s="10">
        <v>6000</v>
      </c>
      <c r="I47" s="10">
        <v>6000</v>
      </c>
      <c r="J47" s="10">
        <v>0</v>
      </c>
      <c r="K47" s="10"/>
      <c r="L47" s="10">
        <f>SUM(Table134[[#This Row],[Waste (Before Impression)]:[Waste (After Impression)2]])</f>
        <v>0</v>
      </c>
      <c r="M47" s="10">
        <v>0</v>
      </c>
      <c r="N47" s="10">
        <v>160</v>
      </c>
      <c r="O47" s="11">
        <f>SUM(Table134[[#This Row],[Inspection Total]],Table134[[#This Row],[Waste (Before Impression)]])</f>
        <v>6000</v>
      </c>
      <c r="P47" s="12" t="s">
        <v>39</v>
      </c>
      <c r="Q47" s="9"/>
      <c r="R47" s="9">
        <f>IF(Table134[[#This Row],[Balanced]]="YES",0,Table134[[#This Row],[Total]]-6000)</f>
        <v>0</v>
      </c>
      <c r="S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45048281001606000YES</v>
      </c>
      <c r="T47">
        <f>ROW()-3</f>
        <v>44</v>
      </c>
      <c r="U47" s="1">
        <f>INT(Table134[[#This Row],[Date]])</f>
        <v>45048</v>
      </c>
      <c r="V47" s="13">
        <f>IFERROR(IF(OR(Table134[[#This Row],[Notasave Error]]&lt;0,Table134[[#This Row],[Notasave Error]]&gt;6000),"-",Table134[[#This Row],[Notasave Error]]/Table134[[#This Row],[Inspection Total]]),"NA")</f>
        <v>2.6666666666666668E-2</v>
      </c>
    </row>
    <row r="48" spans="1:22" x14ac:dyDescent="0.35">
      <c r="A48" s="8">
        <v>45048.910752314812</v>
      </c>
      <c r="B48" s="9" t="s">
        <v>87</v>
      </c>
      <c r="C48" s="9">
        <v>40039201</v>
      </c>
      <c r="D48" s="9" t="s">
        <v>107</v>
      </c>
      <c r="E48" s="9" t="s">
        <v>65</v>
      </c>
      <c r="F48" s="9" t="s">
        <v>40</v>
      </c>
      <c r="G48" s="9">
        <v>2809</v>
      </c>
      <c r="H48" s="10">
        <v>5999</v>
      </c>
      <c r="I48" s="10">
        <v>5999</v>
      </c>
      <c r="J48" s="10">
        <v>1</v>
      </c>
      <c r="K48" s="10"/>
      <c r="L48" s="10">
        <f>SUM(Table134[[#This Row],[Waste (Before Impression)]:[Waste (After Impression)2]])</f>
        <v>1</v>
      </c>
      <c r="M48" s="10">
        <v>0</v>
      </c>
      <c r="N48" s="10">
        <v>177</v>
      </c>
      <c r="O48" s="11">
        <f>SUM(Table134[[#This Row],[Inspection Total]],Table134[[#This Row],[Waste (Before Impression)]])</f>
        <v>6000</v>
      </c>
      <c r="P48" s="12" t="s">
        <v>39</v>
      </c>
      <c r="Q48" s="9"/>
      <c r="R48" s="9">
        <f>IF(Table134[[#This Row],[Balanced]]="YES",0,Table134[[#This Row],[Total]]-6000)</f>
        <v>0</v>
      </c>
      <c r="S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45048280911775999YES</v>
      </c>
      <c r="T48">
        <f>ROW()-3</f>
        <v>45</v>
      </c>
      <c r="U48" s="1">
        <f>INT(Table134[[#This Row],[Date]])</f>
        <v>45048</v>
      </c>
      <c r="V48" s="13">
        <f>IFERROR(IF(OR(Table134[[#This Row],[Notasave Error]]&lt;0,Table134[[#This Row],[Notasave Error]]&gt;6000),"-",Table134[[#This Row],[Notasave Error]]/Table134[[#This Row],[Inspection Total]]),"NA")</f>
        <v>2.9504917486247707E-2</v>
      </c>
    </row>
    <row r="49" spans="1:22" x14ac:dyDescent="0.35">
      <c r="A49" s="8">
        <v>45048.873981481483</v>
      </c>
      <c r="B49" s="9" t="s">
        <v>87</v>
      </c>
      <c r="C49" s="9">
        <v>40039201</v>
      </c>
      <c r="D49" s="9" t="s">
        <v>107</v>
      </c>
      <c r="E49" s="9" t="s">
        <v>65</v>
      </c>
      <c r="F49" s="9" t="s">
        <v>40</v>
      </c>
      <c r="G49" s="9">
        <v>2808</v>
      </c>
      <c r="H49" s="10">
        <v>5993</v>
      </c>
      <c r="I49" s="10">
        <v>5993</v>
      </c>
      <c r="J49" s="10">
        <v>7</v>
      </c>
      <c r="K49" s="10"/>
      <c r="L49" s="10">
        <f>SUM(Table134[[#This Row],[Waste (Before Impression)]:[Waste (After Impression)2]])</f>
        <v>7</v>
      </c>
      <c r="M49" s="10">
        <v>0</v>
      </c>
      <c r="N49" s="10">
        <v>93</v>
      </c>
      <c r="O49" s="11">
        <f>SUM(Table134[[#This Row],[Inspection Total]],Table134[[#This Row],[Waste (Before Impression)]])</f>
        <v>6000</v>
      </c>
      <c r="P49" s="12" t="s">
        <v>39</v>
      </c>
      <c r="Q49" s="9"/>
      <c r="R49" s="9">
        <f>IF(Table134[[#This Row],[Balanced]]="YES",0,Table134[[#This Row],[Total]]-6000)</f>
        <v>0</v>
      </c>
      <c r="S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4504828087935993YES</v>
      </c>
      <c r="T49">
        <f>ROW()-3</f>
        <v>46</v>
      </c>
      <c r="U49" s="1">
        <f>INT(Table134[[#This Row],[Date]])</f>
        <v>45048</v>
      </c>
      <c r="V49" s="13">
        <f>IFERROR(IF(OR(Table134[[#This Row],[Notasave Error]]&lt;0,Table134[[#This Row],[Notasave Error]]&gt;6000),"-",Table134[[#This Row],[Notasave Error]]/Table134[[#This Row],[Inspection Total]]),"NA")</f>
        <v>1.5518104455197732E-2</v>
      </c>
    </row>
    <row r="50" spans="1:22" x14ac:dyDescent="0.35">
      <c r="A50" s="8">
        <v>45048.789652777778</v>
      </c>
      <c r="B50" s="9" t="s">
        <v>87</v>
      </c>
      <c r="C50" s="9">
        <v>40039201</v>
      </c>
      <c r="D50" s="9" t="s">
        <v>107</v>
      </c>
      <c r="E50" s="9" t="s">
        <v>116</v>
      </c>
      <c r="F50" s="9" t="s">
        <v>38</v>
      </c>
      <c r="G50" s="9">
        <v>2807</v>
      </c>
      <c r="H50" s="10">
        <v>6000</v>
      </c>
      <c r="I50" s="10">
        <v>6000</v>
      </c>
      <c r="J50" s="10">
        <v>0</v>
      </c>
      <c r="K50" s="10"/>
      <c r="L50" s="10">
        <f>SUM(Table134[[#This Row],[Waste (Before Impression)]:[Waste (After Impression)2]])</f>
        <v>0</v>
      </c>
      <c r="M50" s="10">
        <v>0</v>
      </c>
      <c r="N50" s="10">
        <v>19</v>
      </c>
      <c r="O50" s="11">
        <f>SUM(Table134[[#This Row],[Inspection Total]],Table134[[#This Row],[Waste (Before Impression)]])</f>
        <v>6000</v>
      </c>
      <c r="P50" s="12" t="s">
        <v>39</v>
      </c>
      <c r="Q50" s="9"/>
      <c r="R50" s="9">
        <f>IF(Table134[[#This Row],[Balanced]]="YES",0,Table134[[#This Row],[Total]]-6000)</f>
        <v>0</v>
      </c>
      <c r="S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4504828070196000YES</v>
      </c>
      <c r="T50">
        <f>ROW()-3</f>
        <v>47</v>
      </c>
      <c r="U50" s="1">
        <f>INT(Table134[[#This Row],[Date]])</f>
        <v>45048</v>
      </c>
      <c r="V50" s="13">
        <f>IFERROR(IF(OR(Table134[[#This Row],[Notasave Error]]&lt;0,Table134[[#This Row],[Notasave Error]]&gt;6000),"-",Table134[[#This Row],[Notasave Error]]/Table134[[#This Row],[Inspection Total]]),"NA")</f>
        <v>3.1666666666666666E-3</v>
      </c>
    </row>
    <row r="51" spans="1:22" x14ac:dyDescent="0.35">
      <c r="A51" s="8">
        <v>45048.778379629628</v>
      </c>
      <c r="B51" s="9" t="s">
        <v>87</v>
      </c>
      <c r="C51" s="9">
        <v>40039201</v>
      </c>
      <c r="D51" s="9" t="s">
        <v>107</v>
      </c>
      <c r="E51" s="9" t="s">
        <v>116</v>
      </c>
      <c r="F51" s="9" t="s">
        <v>38</v>
      </c>
      <c r="G51" s="9">
        <v>2806</v>
      </c>
      <c r="H51" s="10">
        <v>6000</v>
      </c>
      <c r="I51" s="10">
        <v>6000</v>
      </c>
      <c r="J51" s="10">
        <v>0</v>
      </c>
      <c r="K51" s="10"/>
      <c r="L51" s="10">
        <f>SUM(Table134[[#This Row],[Waste (Before Impression)]:[Waste (After Impression)2]])</f>
        <v>0</v>
      </c>
      <c r="M51" s="10">
        <v>0</v>
      </c>
      <c r="N51" s="10">
        <v>21</v>
      </c>
      <c r="O51" s="11">
        <f>SUM(Table134[[#This Row],[Inspection Total]],Table134[[#This Row],[Waste (Before Impression)]])</f>
        <v>6000</v>
      </c>
      <c r="P51" s="12" t="s">
        <v>39</v>
      </c>
      <c r="Q51" s="9"/>
      <c r="R51" s="9">
        <f>IF(Table134[[#This Row],[Balanced]]="YES",0,Table134[[#This Row],[Total]]-6000)</f>
        <v>0</v>
      </c>
      <c r="S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4504828060216000YES</v>
      </c>
      <c r="T51">
        <f>ROW()-3</f>
        <v>48</v>
      </c>
      <c r="U51" s="1">
        <f>INT(Table134[[#This Row],[Date]])</f>
        <v>45048</v>
      </c>
      <c r="V51" s="13">
        <f>IFERROR(IF(OR(Table134[[#This Row],[Notasave Error]]&lt;0,Table134[[#This Row],[Notasave Error]]&gt;6000),"-",Table134[[#This Row],[Notasave Error]]/Table134[[#This Row],[Inspection Total]]),"NA")</f>
        <v>3.5000000000000001E-3</v>
      </c>
    </row>
    <row r="52" spans="1:22" x14ac:dyDescent="0.35">
      <c r="A52" s="8">
        <v>45048.765451388892</v>
      </c>
      <c r="B52" s="9" t="s">
        <v>87</v>
      </c>
      <c r="C52" s="9">
        <v>40039201</v>
      </c>
      <c r="D52" s="9" t="s">
        <v>107</v>
      </c>
      <c r="E52" s="9" t="s">
        <v>116</v>
      </c>
      <c r="F52" s="9" t="s">
        <v>38</v>
      </c>
      <c r="G52" s="9">
        <v>2805</v>
      </c>
      <c r="H52" s="10">
        <v>5996</v>
      </c>
      <c r="I52" s="10">
        <v>5996</v>
      </c>
      <c r="J52" s="10">
        <v>4</v>
      </c>
      <c r="K52" s="10"/>
      <c r="L52" s="10">
        <f>SUM(Table134[[#This Row],[Waste (Before Impression)]:[Waste (After Impression)2]])</f>
        <v>4</v>
      </c>
      <c r="M52" s="10">
        <v>0</v>
      </c>
      <c r="N52" s="10">
        <v>24</v>
      </c>
      <c r="O52" s="11">
        <f>SUM(Table134[[#This Row],[Inspection Total]],Table134[[#This Row],[Waste (Before Impression)]])</f>
        <v>6000</v>
      </c>
      <c r="P52" s="12" t="s">
        <v>39</v>
      </c>
      <c r="Q52" s="9"/>
      <c r="R52" s="9">
        <f>IF(Table134[[#This Row],[Balanced]]="YES",0,Table134[[#This Row],[Total]]-6000)</f>
        <v>0</v>
      </c>
      <c r="S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4504828054245996YES</v>
      </c>
      <c r="T52">
        <f>ROW()-3</f>
        <v>49</v>
      </c>
      <c r="U52" s="1">
        <f>INT(Table134[[#This Row],[Date]])</f>
        <v>45048</v>
      </c>
      <c r="V52" s="13">
        <f>IFERROR(IF(OR(Table134[[#This Row],[Notasave Error]]&lt;0,Table134[[#This Row],[Notasave Error]]&gt;6000),"-",Table134[[#This Row],[Notasave Error]]/Table134[[#This Row],[Inspection Total]]),"NA")</f>
        <v>4.0026684456304206E-3</v>
      </c>
    </row>
    <row r="53" spans="1:22" x14ac:dyDescent="0.35">
      <c r="A53" s="8">
        <v>45048.69358796296</v>
      </c>
      <c r="B53" s="9" t="s">
        <v>87</v>
      </c>
      <c r="C53" s="9">
        <v>40039201</v>
      </c>
      <c r="D53" s="9" t="s">
        <v>107</v>
      </c>
      <c r="E53" s="9" t="s">
        <v>116</v>
      </c>
      <c r="F53" s="9" t="s">
        <v>38</v>
      </c>
      <c r="G53" s="9">
        <v>2804</v>
      </c>
      <c r="H53" s="10">
        <v>5996</v>
      </c>
      <c r="I53" s="10">
        <v>5996</v>
      </c>
      <c r="J53" s="10">
        <v>4</v>
      </c>
      <c r="K53" s="10"/>
      <c r="L53" s="10">
        <f>SUM(Table134[[#This Row],[Waste (Before Impression)]:[Waste (After Impression)2]])</f>
        <v>4</v>
      </c>
      <c r="M53" s="10">
        <v>0</v>
      </c>
      <c r="N53" s="10">
        <v>45</v>
      </c>
      <c r="O53" s="11">
        <f>SUM(Table134[[#This Row],[Inspection Total]],Table134[[#This Row],[Waste (Before Impression)]])</f>
        <v>6000</v>
      </c>
      <c r="P53" s="12" t="s">
        <v>39</v>
      </c>
      <c r="Q53" s="9"/>
      <c r="R53" s="9">
        <f>IF(Table134[[#This Row],[Balanced]]="YES",0,Table134[[#This Row],[Total]]-6000)</f>
        <v>0</v>
      </c>
      <c r="S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4504828044455996YES</v>
      </c>
      <c r="T53">
        <f>ROW()-3</f>
        <v>50</v>
      </c>
      <c r="U53" s="1">
        <f>INT(Table134[[#This Row],[Date]])</f>
        <v>45048</v>
      </c>
      <c r="V53" s="13">
        <f>IFERROR(IF(OR(Table134[[#This Row],[Notasave Error]]&lt;0,Table134[[#This Row],[Notasave Error]]&gt;6000),"-",Table134[[#This Row],[Notasave Error]]/Table134[[#This Row],[Inspection Total]]),"NA")</f>
        <v>7.5050033355570384E-3</v>
      </c>
    </row>
    <row r="54" spans="1:22" x14ac:dyDescent="0.35">
      <c r="A54" s="8">
        <v>45048.663599537038</v>
      </c>
      <c r="B54" s="9" t="s">
        <v>87</v>
      </c>
      <c r="C54" s="9">
        <v>40039201</v>
      </c>
      <c r="D54" s="9" t="s">
        <v>107</v>
      </c>
      <c r="E54" s="9" t="s">
        <v>116</v>
      </c>
      <c r="F54" s="9" t="s">
        <v>38</v>
      </c>
      <c r="G54" s="9">
        <v>2803</v>
      </c>
      <c r="H54" s="10">
        <v>5995</v>
      </c>
      <c r="I54" s="10">
        <v>5995</v>
      </c>
      <c r="J54" s="10">
        <v>5</v>
      </c>
      <c r="K54" s="10"/>
      <c r="L54" s="10">
        <f>SUM(Table134[[#This Row],[Waste (Before Impression)]:[Waste (After Impression)2]])</f>
        <v>5</v>
      </c>
      <c r="M54" s="10">
        <v>0</v>
      </c>
      <c r="N54" s="10">
        <v>43</v>
      </c>
      <c r="O54" s="11">
        <f>SUM(Table134[[#This Row],[Inspection Total]],Table134[[#This Row],[Waste (Before Impression)]])</f>
        <v>6000</v>
      </c>
      <c r="P54" s="12" t="s">
        <v>39</v>
      </c>
      <c r="Q54" s="9"/>
      <c r="R54" s="9">
        <f>IF(Table134[[#This Row],[Balanced]]="YES",0,Table134[[#This Row],[Total]]-6000)</f>
        <v>0</v>
      </c>
      <c r="S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4504828035435995YES</v>
      </c>
      <c r="T54">
        <f>ROW()-3</f>
        <v>51</v>
      </c>
      <c r="U54" s="1">
        <f>INT(Table134[[#This Row],[Date]])</f>
        <v>45048</v>
      </c>
      <c r="V54" s="13">
        <f>IFERROR(IF(OR(Table134[[#This Row],[Notasave Error]]&lt;0,Table134[[#This Row],[Notasave Error]]&gt;6000),"-",Table134[[#This Row],[Notasave Error]]/Table134[[#This Row],[Inspection Total]]),"NA")</f>
        <v>7.1726438698915766E-3</v>
      </c>
    </row>
    <row r="55" spans="1:22" x14ac:dyDescent="0.35">
      <c r="A55" s="8">
        <v>45048.630474537036</v>
      </c>
      <c r="B55" s="9" t="s">
        <v>87</v>
      </c>
      <c r="C55" s="9">
        <v>40039201</v>
      </c>
      <c r="D55" s="9" t="s">
        <v>107</v>
      </c>
      <c r="E55" s="9" t="s">
        <v>116</v>
      </c>
      <c r="F55" s="9" t="s">
        <v>38</v>
      </c>
      <c r="G55" s="9">
        <v>2802</v>
      </c>
      <c r="H55" s="10">
        <v>5999</v>
      </c>
      <c r="I55" s="10">
        <v>5999</v>
      </c>
      <c r="J55" s="10">
        <v>1</v>
      </c>
      <c r="K55" s="10"/>
      <c r="L55" s="10">
        <f>SUM(Table134[[#This Row],[Waste (Before Impression)]:[Waste (After Impression)2]])</f>
        <v>1</v>
      </c>
      <c r="M55" s="10">
        <v>0</v>
      </c>
      <c r="N55" s="10">
        <v>33</v>
      </c>
      <c r="O55" s="11">
        <f>SUM(Table134[[#This Row],[Inspection Total]],Table134[[#This Row],[Waste (Before Impression)]])</f>
        <v>6000</v>
      </c>
      <c r="P55" s="12" t="s">
        <v>39</v>
      </c>
      <c r="Q55" s="9"/>
      <c r="R55" s="9">
        <f>IF(Table134[[#This Row],[Balanced]]="YES",0,Table134[[#This Row],[Total]]-6000)</f>
        <v>0</v>
      </c>
      <c r="S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4504828021335999YES</v>
      </c>
      <c r="T55">
        <f>ROW()-3</f>
        <v>52</v>
      </c>
      <c r="U55" s="1">
        <f>INT(Table134[[#This Row],[Date]])</f>
        <v>45048</v>
      </c>
      <c r="V55" s="13">
        <f>IFERROR(IF(OR(Table134[[#This Row],[Notasave Error]]&lt;0,Table134[[#This Row],[Notasave Error]]&gt;6000),"-",Table134[[#This Row],[Notasave Error]]/Table134[[#This Row],[Inspection Total]]),"NA")</f>
        <v>5.5009168194699119E-3</v>
      </c>
    </row>
    <row r="56" spans="1:22" x14ac:dyDescent="0.35">
      <c r="A56" s="8">
        <v>45048.618368055555</v>
      </c>
      <c r="B56" s="9" t="s">
        <v>87</v>
      </c>
      <c r="C56" s="9">
        <v>40039201</v>
      </c>
      <c r="D56" s="9" t="s">
        <v>107</v>
      </c>
      <c r="E56" s="9" t="s">
        <v>116</v>
      </c>
      <c r="F56" s="9" t="s">
        <v>38</v>
      </c>
      <c r="G56" s="9">
        <v>2801</v>
      </c>
      <c r="H56" s="10">
        <v>5998</v>
      </c>
      <c r="I56" s="10">
        <v>5998</v>
      </c>
      <c r="J56" s="10">
        <v>2</v>
      </c>
      <c r="K56" s="10"/>
      <c r="L56" s="10">
        <f>SUM(Table134[[#This Row],[Waste (Before Impression)]:[Waste (After Impression)2]])</f>
        <v>2</v>
      </c>
      <c r="M56" s="10">
        <v>0</v>
      </c>
      <c r="N56" s="10">
        <v>54</v>
      </c>
      <c r="O56" s="11">
        <f>SUM(Table134[[#This Row],[Inspection Total]],Table134[[#This Row],[Waste (Before Impression)]])</f>
        <v>6000</v>
      </c>
      <c r="P56" s="12" t="s">
        <v>39</v>
      </c>
      <c r="Q56" s="9"/>
      <c r="R56" s="9">
        <f>IF(Table134[[#This Row],[Balanced]]="YES",0,Table134[[#This Row],[Total]]-6000)</f>
        <v>0</v>
      </c>
      <c r="S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4504828012545998YES</v>
      </c>
      <c r="T56">
        <f>ROW()-3</f>
        <v>53</v>
      </c>
      <c r="U56" s="1">
        <f>INT(Table134[[#This Row],[Date]])</f>
        <v>45048</v>
      </c>
      <c r="V56" s="13">
        <f>IFERROR(IF(OR(Table134[[#This Row],[Notasave Error]]&lt;0,Table134[[#This Row],[Notasave Error]]&gt;6000),"-",Table134[[#This Row],[Notasave Error]]/Table134[[#This Row],[Inspection Total]]),"NA")</f>
        <v>9.0030010003334451E-3</v>
      </c>
    </row>
    <row r="57" spans="1:22" x14ac:dyDescent="0.35">
      <c r="A57" s="8">
        <v>45048.59847222222</v>
      </c>
      <c r="B57" s="9" t="s">
        <v>87</v>
      </c>
      <c r="C57" s="9">
        <v>40039201</v>
      </c>
      <c r="D57" s="9" t="s">
        <v>107</v>
      </c>
      <c r="E57" s="9" t="s">
        <v>116</v>
      </c>
      <c r="F57" s="9" t="s">
        <v>38</v>
      </c>
      <c r="G57" s="9">
        <v>2800</v>
      </c>
      <c r="H57" s="10">
        <v>5996</v>
      </c>
      <c r="I57" s="10">
        <v>5996</v>
      </c>
      <c r="J57" s="10">
        <v>4</v>
      </c>
      <c r="K57" s="10"/>
      <c r="L57" s="10">
        <f>SUM(Table134[[#This Row],[Waste (Before Impression)]:[Waste (After Impression)2]])</f>
        <v>4</v>
      </c>
      <c r="M57" s="10">
        <v>0</v>
      </c>
      <c r="N57" s="10">
        <v>24</v>
      </c>
      <c r="O57" s="11">
        <f>SUM(Table134[[#This Row],[Inspection Total]],Table134[[#This Row],[Waste (Before Impression)]])</f>
        <v>6000</v>
      </c>
      <c r="P57" s="12" t="s">
        <v>39</v>
      </c>
      <c r="Q57" s="9"/>
      <c r="R57" s="9">
        <f>IF(Table134[[#This Row],[Balanced]]="YES",0,Table134[[#This Row],[Total]]-6000)</f>
        <v>0</v>
      </c>
      <c r="S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4504828004245996YES</v>
      </c>
      <c r="T57">
        <f>ROW()-3</f>
        <v>54</v>
      </c>
      <c r="U57" s="1">
        <f>INT(Table134[[#This Row],[Date]])</f>
        <v>45048</v>
      </c>
      <c r="V57" s="13">
        <f>IFERROR(IF(OR(Table134[[#This Row],[Notasave Error]]&lt;0,Table134[[#This Row],[Notasave Error]]&gt;6000),"-",Table134[[#This Row],[Notasave Error]]/Table134[[#This Row],[Inspection Total]]),"NA")</f>
        <v>4.0026684456304206E-3</v>
      </c>
    </row>
    <row r="58" spans="1:22" x14ac:dyDescent="0.35">
      <c r="A58" s="8">
        <v>45048.520416666666</v>
      </c>
      <c r="B58" s="9" t="s">
        <v>87</v>
      </c>
      <c r="C58" s="9">
        <v>40039201</v>
      </c>
      <c r="D58" s="9" t="s">
        <v>107</v>
      </c>
      <c r="E58" s="9" t="s">
        <v>116</v>
      </c>
      <c r="F58" s="9" t="s">
        <v>38</v>
      </c>
      <c r="G58" s="9">
        <v>2566</v>
      </c>
      <c r="H58" s="10">
        <v>5970</v>
      </c>
      <c r="I58" s="10">
        <v>5970</v>
      </c>
      <c r="J58" s="10">
        <v>30</v>
      </c>
      <c r="K58" s="10"/>
      <c r="L58" s="10">
        <f>SUM(Table134[[#This Row],[Waste (Before Impression)]:[Waste (After Impression)2]])</f>
        <v>30</v>
      </c>
      <c r="M58" s="10">
        <v>0</v>
      </c>
      <c r="N58" s="10">
        <v>41</v>
      </c>
      <c r="O58" s="11">
        <f>SUM(Table134[[#This Row],[Inspection Total]],Table134[[#This Row],[Waste (Before Impression)]])</f>
        <v>6000</v>
      </c>
      <c r="P58" s="12" t="s">
        <v>39</v>
      </c>
      <c r="Q58" s="9"/>
      <c r="R58" s="9">
        <f>IF(Table134[[#This Row],[Balanced]]="YES",0,Table134[[#This Row],[Total]]-6000)</f>
        <v>0</v>
      </c>
      <c r="S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45048256630415970YES</v>
      </c>
      <c r="T58">
        <f>ROW()-3</f>
        <v>55</v>
      </c>
      <c r="U58" s="1">
        <f>INT(Table134[[#This Row],[Date]])</f>
        <v>45048</v>
      </c>
      <c r="V58" s="13">
        <f>IFERROR(IF(OR(Table134[[#This Row],[Notasave Error]]&lt;0,Table134[[#This Row],[Notasave Error]]&gt;6000),"-",Table134[[#This Row],[Notasave Error]]/Table134[[#This Row],[Inspection Total]]),"NA")</f>
        <v>6.867671691792295E-3</v>
      </c>
    </row>
    <row r="59" spans="1:22" x14ac:dyDescent="0.35">
      <c r="A59" s="8">
        <v>45048.488217592596</v>
      </c>
      <c r="B59" s="9" t="s">
        <v>87</v>
      </c>
      <c r="C59" s="9">
        <v>40039201</v>
      </c>
      <c r="D59" s="9" t="s">
        <v>107</v>
      </c>
      <c r="E59" s="9" t="s">
        <v>116</v>
      </c>
      <c r="F59" s="9" t="s">
        <v>38</v>
      </c>
      <c r="G59" s="9">
        <v>2565</v>
      </c>
      <c r="H59" s="10">
        <v>5996</v>
      </c>
      <c r="I59" s="10">
        <v>5996</v>
      </c>
      <c r="J59" s="10">
        <v>4</v>
      </c>
      <c r="K59" s="10"/>
      <c r="L59" s="10">
        <f>SUM(Table134[[#This Row],[Waste (Before Impression)]:[Waste (After Impression)2]])</f>
        <v>4</v>
      </c>
      <c r="M59" s="10">
        <v>0</v>
      </c>
      <c r="N59" s="10">
        <v>40</v>
      </c>
      <c r="O59" s="11">
        <f>SUM(Table134[[#This Row],[Inspection Total]],Table134[[#This Row],[Waste (Before Impression)]])</f>
        <v>6000</v>
      </c>
      <c r="P59" s="12" t="s">
        <v>39</v>
      </c>
      <c r="Q59" s="9"/>
      <c r="R59" s="9">
        <f>IF(Table134[[#This Row],[Balanced]]="YES",0,Table134[[#This Row],[Total]]-6000)</f>
        <v>0</v>
      </c>
      <c r="S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4504825654405996YES</v>
      </c>
      <c r="T59">
        <f>ROW()-3</f>
        <v>56</v>
      </c>
      <c r="U59" s="1">
        <f>INT(Table134[[#This Row],[Date]])</f>
        <v>45048</v>
      </c>
      <c r="V59" s="13">
        <f>IFERROR(IF(OR(Table134[[#This Row],[Notasave Error]]&lt;0,Table134[[#This Row],[Notasave Error]]&gt;6000),"-",Table134[[#This Row],[Notasave Error]]/Table134[[#This Row],[Inspection Total]]),"NA")</f>
        <v>6.6711140760507001E-3</v>
      </c>
    </row>
    <row r="60" spans="1:22" x14ac:dyDescent="0.35">
      <c r="A60" s="8">
        <v>45048.450092592589</v>
      </c>
      <c r="B60" s="9" t="s">
        <v>87</v>
      </c>
      <c r="C60" s="9">
        <v>40039201</v>
      </c>
      <c r="D60" s="9" t="s">
        <v>107</v>
      </c>
      <c r="E60" s="9" t="s">
        <v>116</v>
      </c>
      <c r="F60" s="9" t="s">
        <v>38</v>
      </c>
      <c r="G60" s="9">
        <v>2564</v>
      </c>
      <c r="H60" s="10">
        <v>5992</v>
      </c>
      <c r="I60" s="10">
        <v>5992</v>
      </c>
      <c r="J60" s="10">
        <v>3</v>
      </c>
      <c r="K60" s="10"/>
      <c r="L60" s="10">
        <f>SUM(Table134[[#This Row],[Waste (Before Impression)]:[Waste (After Impression)2]])</f>
        <v>3</v>
      </c>
      <c r="M60" s="10">
        <v>0</v>
      </c>
      <c r="N60" s="10">
        <v>23</v>
      </c>
      <c r="O60" s="11">
        <f>SUM(Table134[[#This Row],[Inspection Total]],Table134[[#This Row],[Waste (Before Impression)]])</f>
        <v>5995</v>
      </c>
      <c r="P60" s="12" t="s">
        <v>34</v>
      </c>
      <c r="Q60" s="9" t="s">
        <v>174</v>
      </c>
      <c r="R60" s="9">
        <f>IF(Table134[[#This Row],[Balanced]]="YES",0,Table134[[#This Row],[Total]]-6000)</f>
        <v>-5</v>
      </c>
      <c r="S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4504825643235992NO</v>
      </c>
      <c r="T60">
        <f>ROW()-3</f>
        <v>57</v>
      </c>
      <c r="U60" s="1">
        <f>INT(Table134[[#This Row],[Date]])</f>
        <v>45048</v>
      </c>
      <c r="V60" s="13">
        <f>IFERROR(IF(OR(Table134[[#This Row],[Notasave Error]]&lt;0,Table134[[#This Row],[Notasave Error]]&gt;6000),"-",Table134[[#This Row],[Notasave Error]]/Table134[[#This Row],[Inspection Total]]),"NA")</f>
        <v>3.8384512683578105E-3</v>
      </c>
    </row>
    <row r="61" spans="1:22" x14ac:dyDescent="0.35">
      <c r="A61" s="8">
        <v>45048.417731481481</v>
      </c>
      <c r="B61" s="9" t="s">
        <v>87</v>
      </c>
      <c r="C61" s="9">
        <v>40039201</v>
      </c>
      <c r="D61" s="9" t="s">
        <v>107</v>
      </c>
      <c r="E61" s="9" t="s">
        <v>116</v>
      </c>
      <c r="F61" s="9" t="s">
        <v>38</v>
      </c>
      <c r="G61" s="9">
        <v>2563</v>
      </c>
      <c r="H61" s="10">
        <v>5999</v>
      </c>
      <c r="I61" s="10">
        <v>5999</v>
      </c>
      <c r="J61" s="10">
        <v>1</v>
      </c>
      <c r="K61" s="10"/>
      <c r="L61" s="10">
        <f>SUM(Table134[[#This Row],[Waste (Before Impression)]:[Waste (After Impression)2]])</f>
        <v>1</v>
      </c>
      <c r="M61" s="10">
        <v>0</v>
      </c>
      <c r="N61" s="10">
        <v>25</v>
      </c>
      <c r="O61" s="11">
        <f>SUM(Table134[[#This Row],[Inspection Total]],Table134[[#This Row],[Waste (Before Impression)]])</f>
        <v>6000</v>
      </c>
      <c r="P61" s="12" t="s">
        <v>39</v>
      </c>
      <c r="Q61" s="9"/>
      <c r="R61" s="9">
        <f>IF(Table134[[#This Row],[Balanced]]="YES",0,Table134[[#This Row],[Total]]-6000)</f>
        <v>0</v>
      </c>
      <c r="S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4504825631255999YES</v>
      </c>
      <c r="T61">
        <f>ROW()-3</f>
        <v>58</v>
      </c>
      <c r="U61" s="1">
        <f>INT(Table134[[#This Row],[Date]])</f>
        <v>45048</v>
      </c>
      <c r="V61" s="13">
        <f>IFERROR(IF(OR(Table134[[#This Row],[Notasave Error]]&lt;0,Table134[[#This Row],[Notasave Error]]&gt;6000),"-",Table134[[#This Row],[Notasave Error]]/Table134[[#This Row],[Inspection Total]]),"NA")</f>
        <v>4.1673612268711448E-3</v>
      </c>
    </row>
    <row r="62" spans="1:22" x14ac:dyDescent="0.35">
      <c r="A62" s="8">
        <v>45048.39167824074</v>
      </c>
      <c r="B62" s="9" t="s">
        <v>87</v>
      </c>
      <c r="C62" s="9">
        <v>40039201</v>
      </c>
      <c r="D62" s="9" t="s">
        <v>107</v>
      </c>
      <c r="E62" s="9" t="s">
        <v>116</v>
      </c>
      <c r="F62" s="9" t="s">
        <v>38</v>
      </c>
      <c r="G62" s="9">
        <v>2562</v>
      </c>
      <c r="H62" s="10">
        <v>5993</v>
      </c>
      <c r="I62" s="10">
        <v>5993</v>
      </c>
      <c r="J62" s="10">
        <v>7</v>
      </c>
      <c r="K62" s="10">
        <v>0</v>
      </c>
      <c r="L62" s="10">
        <f>SUM(Table134[[#This Row],[Waste (Before Impression)]:[Waste (After Impression)2]])</f>
        <v>7</v>
      </c>
      <c r="M62" s="10">
        <v>0</v>
      </c>
      <c r="N62" s="10">
        <v>29</v>
      </c>
      <c r="O62" s="11">
        <f>SUM(Table134[[#This Row],[Inspection Total]],Table134[[#This Row],[Waste (Before Impression)]])</f>
        <v>6000</v>
      </c>
      <c r="P62" s="12" t="s">
        <v>39</v>
      </c>
      <c r="Q62" s="9"/>
      <c r="R62" s="9">
        <f>IF(Table134[[#This Row],[Balanced]]="YES",0,Table134[[#This Row],[Total]]-6000)</f>
        <v>0</v>
      </c>
      <c r="S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4504825627295993YES</v>
      </c>
      <c r="T62">
        <f>ROW()-3</f>
        <v>59</v>
      </c>
      <c r="U62" s="1">
        <f>INT(Table134[[#This Row],[Date]])</f>
        <v>45048</v>
      </c>
      <c r="V62" s="13">
        <f>IFERROR(IF(OR(Table134[[#This Row],[Notasave Error]]&lt;0,Table134[[#This Row],[Notasave Error]]&gt;6000),"-",Table134[[#This Row],[Notasave Error]]/Table134[[#This Row],[Inspection Total]]),"NA")</f>
        <v>4.8389788086100451E-3</v>
      </c>
    </row>
    <row r="63" spans="1:22" x14ac:dyDescent="0.35">
      <c r="A63" s="8">
        <v>45048.352685185186</v>
      </c>
      <c r="B63" s="9" t="s">
        <v>87</v>
      </c>
      <c r="C63" s="9">
        <v>40039201</v>
      </c>
      <c r="D63" s="9" t="s">
        <v>107</v>
      </c>
      <c r="E63" s="9" t="s">
        <v>116</v>
      </c>
      <c r="F63" s="9" t="s">
        <v>38</v>
      </c>
      <c r="G63" s="9">
        <v>2561</v>
      </c>
      <c r="H63" s="10">
        <v>5989</v>
      </c>
      <c r="I63" s="10">
        <v>5989</v>
      </c>
      <c r="J63" s="10">
        <v>11</v>
      </c>
      <c r="K63" s="10"/>
      <c r="L63" s="10">
        <f>SUM(Table134[[#This Row],[Waste (Before Impression)]:[Waste (After Impression)2]])</f>
        <v>11</v>
      </c>
      <c r="M63" s="10">
        <v>0</v>
      </c>
      <c r="N63" s="10">
        <v>38</v>
      </c>
      <c r="O63" s="11">
        <f>SUM(Table134[[#This Row],[Inspection Total]],Table134[[#This Row],[Waste (Before Impression)]])</f>
        <v>6000</v>
      </c>
      <c r="P63" s="12" t="s">
        <v>39</v>
      </c>
      <c r="Q63" s="9"/>
      <c r="R63" s="9">
        <f>IF(Table134[[#This Row],[Balanced]]="YES",0,Table134[[#This Row],[Total]]-6000)</f>
        <v>0</v>
      </c>
      <c r="S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45048256111385989YES</v>
      </c>
      <c r="T63">
        <f>ROW()-3</f>
        <v>60</v>
      </c>
      <c r="U63" s="1">
        <f>INT(Table134[[#This Row],[Date]])</f>
        <v>45048</v>
      </c>
      <c r="V63" s="13">
        <f>IFERROR(IF(OR(Table134[[#This Row],[Notasave Error]]&lt;0,Table134[[#This Row],[Notasave Error]]&gt;6000),"-",Table134[[#This Row],[Notasave Error]]/Table134[[#This Row],[Inspection Total]]),"NA")</f>
        <v>6.3449657705793956E-3</v>
      </c>
    </row>
    <row r="64" spans="1:22" x14ac:dyDescent="0.35">
      <c r="A64" s="8">
        <v>45048.280081018522</v>
      </c>
      <c r="B64" s="9" t="s">
        <v>87</v>
      </c>
      <c r="C64" s="9">
        <v>40039201</v>
      </c>
      <c r="D64" s="9" t="s">
        <v>107</v>
      </c>
      <c r="E64" s="9" t="s">
        <v>65</v>
      </c>
      <c r="F64" s="9" t="s">
        <v>40</v>
      </c>
      <c r="G64" s="9">
        <v>2819</v>
      </c>
      <c r="H64" s="10">
        <v>6000</v>
      </c>
      <c r="I64" s="10">
        <v>6000</v>
      </c>
      <c r="J64" s="10">
        <v>0</v>
      </c>
      <c r="K64" s="10"/>
      <c r="L64" s="10">
        <f>SUM(Table134[[#This Row],[Waste (Before Impression)]:[Waste (After Impression)2]])</f>
        <v>0</v>
      </c>
      <c r="M64" s="10">
        <v>0</v>
      </c>
      <c r="N64" s="10">
        <v>184</v>
      </c>
      <c r="O64" s="11">
        <f>SUM(Table134[[#This Row],[Inspection Total]],Table134[[#This Row],[Waste (Before Impression)]])</f>
        <v>6000</v>
      </c>
      <c r="P64" s="12" t="s">
        <v>39</v>
      </c>
      <c r="Q64" s="9"/>
      <c r="R64" s="9">
        <f>IF(Table134[[#This Row],[Balanced]]="YES",0,Table134[[#This Row],[Total]]-6000)</f>
        <v>0</v>
      </c>
      <c r="S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45048281901846000YES</v>
      </c>
      <c r="T64">
        <f>ROW()-3</f>
        <v>61</v>
      </c>
      <c r="U64" s="1">
        <f>INT(Table134[[#This Row],[Date]])</f>
        <v>45048</v>
      </c>
      <c r="V64" s="13">
        <f>IFERROR(IF(OR(Table134[[#This Row],[Notasave Error]]&lt;0,Table134[[#This Row],[Notasave Error]]&gt;6000),"-",Table134[[#This Row],[Notasave Error]]/Table134[[#This Row],[Inspection Total]]),"NA")</f>
        <v>3.0666666666666665E-2</v>
      </c>
    </row>
    <row r="65" spans="1:22" x14ac:dyDescent="0.35">
      <c r="A65" s="8">
        <v>45048.251886574071</v>
      </c>
      <c r="B65" s="9" t="s">
        <v>87</v>
      </c>
      <c r="C65" s="9">
        <v>40039201</v>
      </c>
      <c r="D65" s="9" t="s">
        <v>107</v>
      </c>
      <c r="E65" s="9" t="s">
        <v>65</v>
      </c>
      <c r="F65" s="9" t="s">
        <v>40</v>
      </c>
      <c r="G65" s="9">
        <v>2818</v>
      </c>
      <c r="H65" s="10">
        <v>5999</v>
      </c>
      <c r="I65" s="10">
        <v>5999</v>
      </c>
      <c r="J65" s="10">
        <v>1</v>
      </c>
      <c r="K65" s="10"/>
      <c r="L65" s="10">
        <f>SUM(Table134[[#This Row],[Waste (Before Impression)]:[Waste (After Impression)2]])</f>
        <v>1</v>
      </c>
      <c r="M65" s="10">
        <v>0</v>
      </c>
      <c r="N65" s="10">
        <v>149</v>
      </c>
      <c r="O65" s="11">
        <f>SUM(Table134[[#This Row],[Inspection Total]],Table134[[#This Row],[Waste (Before Impression)]])</f>
        <v>6000</v>
      </c>
      <c r="P65" s="12" t="s">
        <v>39</v>
      </c>
      <c r="Q65" s="9"/>
      <c r="R65" s="9">
        <f>IF(Table134[[#This Row],[Balanced]]="YES",0,Table134[[#This Row],[Total]]-6000)</f>
        <v>0</v>
      </c>
      <c r="S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45048281811495999YES</v>
      </c>
      <c r="T65">
        <f>ROW()-3</f>
        <v>62</v>
      </c>
      <c r="U65" s="1">
        <f>INT(Table134[[#This Row],[Date]])</f>
        <v>45048</v>
      </c>
      <c r="V65" s="13">
        <f>IFERROR(IF(OR(Table134[[#This Row],[Notasave Error]]&lt;0,Table134[[#This Row],[Notasave Error]]&gt;6000),"-",Table134[[#This Row],[Notasave Error]]/Table134[[#This Row],[Inspection Total]]),"NA")</f>
        <v>2.4837472912152027E-2</v>
      </c>
    </row>
    <row r="66" spans="1:22" x14ac:dyDescent="0.35">
      <c r="A66" s="8">
        <v>45048.226631944446</v>
      </c>
      <c r="B66" s="9" t="s">
        <v>87</v>
      </c>
      <c r="C66" s="9">
        <v>40039201</v>
      </c>
      <c r="D66" s="9" t="s">
        <v>107</v>
      </c>
      <c r="E66" s="9" t="s">
        <v>65</v>
      </c>
      <c r="F66" s="9" t="s">
        <v>40</v>
      </c>
      <c r="G66" s="9">
        <v>2817</v>
      </c>
      <c r="H66" s="10">
        <v>6000</v>
      </c>
      <c r="I66" s="10">
        <v>6000</v>
      </c>
      <c r="J66" s="10">
        <v>0</v>
      </c>
      <c r="K66" s="10"/>
      <c r="L66" s="10">
        <f>SUM(Table134[[#This Row],[Waste (Before Impression)]:[Waste (After Impression)2]])</f>
        <v>0</v>
      </c>
      <c r="M66" s="10">
        <v>0</v>
      </c>
      <c r="N66" s="10">
        <v>134</v>
      </c>
      <c r="O66" s="11">
        <f>SUM(Table134[[#This Row],[Inspection Total]],Table134[[#This Row],[Waste (Before Impression)]])</f>
        <v>6000</v>
      </c>
      <c r="P66" s="12" t="s">
        <v>39</v>
      </c>
      <c r="Q66" s="9"/>
      <c r="R66" s="9">
        <f>IF(Table134[[#This Row],[Balanced]]="YES",0,Table134[[#This Row],[Total]]-6000)</f>
        <v>0</v>
      </c>
      <c r="S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45048281701346000YES</v>
      </c>
      <c r="T66">
        <f>ROW()-3</f>
        <v>63</v>
      </c>
      <c r="U66" s="1">
        <f>INT(Table134[[#This Row],[Date]])</f>
        <v>45048</v>
      </c>
      <c r="V66" s="13">
        <f>IFERROR(IF(OR(Table134[[#This Row],[Notasave Error]]&lt;0,Table134[[#This Row],[Notasave Error]]&gt;6000),"-",Table134[[#This Row],[Notasave Error]]/Table134[[#This Row],[Inspection Total]]),"NA")</f>
        <v>2.2333333333333334E-2</v>
      </c>
    </row>
    <row r="67" spans="1:22" x14ac:dyDescent="0.35">
      <c r="A67" s="8">
        <v>45048.195115740738</v>
      </c>
      <c r="B67" s="9" t="s">
        <v>87</v>
      </c>
      <c r="C67" s="9">
        <v>40039201</v>
      </c>
      <c r="D67" s="9" t="s">
        <v>107</v>
      </c>
      <c r="E67" s="9" t="s">
        <v>65</v>
      </c>
      <c r="F67" s="9" t="s">
        <v>40</v>
      </c>
      <c r="G67" s="9">
        <v>2816</v>
      </c>
      <c r="H67" s="10">
        <v>6000</v>
      </c>
      <c r="I67" s="10">
        <v>6000</v>
      </c>
      <c r="J67" s="10">
        <v>0</v>
      </c>
      <c r="K67" s="10"/>
      <c r="L67" s="10">
        <f>SUM(Table134[[#This Row],[Waste (Before Impression)]:[Waste (After Impression)2]])</f>
        <v>0</v>
      </c>
      <c r="M67" s="10">
        <v>0</v>
      </c>
      <c r="N67" s="10">
        <v>128</v>
      </c>
      <c r="O67" s="11">
        <f>SUM(Table134[[#This Row],[Inspection Total]],Table134[[#This Row],[Waste (Before Impression)]])</f>
        <v>6000</v>
      </c>
      <c r="P67" s="12" t="s">
        <v>39</v>
      </c>
      <c r="Q67" s="9"/>
      <c r="R67" s="9">
        <f>IF(Table134[[#This Row],[Balanced]]="YES",0,Table134[[#This Row],[Total]]-6000)</f>
        <v>0</v>
      </c>
      <c r="S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45048281601286000YES</v>
      </c>
      <c r="T67">
        <f>ROW()-3</f>
        <v>64</v>
      </c>
      <c r="U67" s="1">
        <f>INT(Table134[[#This Row],[Date]])</f>
        <v>45048</v>
      </c>
      <c r="V67" s="13">
        <f>IFERROR(IF(OR(Table134[[#This Row],[Notasave Error]]&lt;0,Table134[[#This Row],[Notasave Error]]&gt;6000),"-",Table134[[#This Row],[Notasave Error]]/Table134[[#This Row],[Inspection Total]]),"NA")</f>
        <v>2.1333333333333333E-2</v>
      </c>
    </row>
    <row r="68" spans="1:22" x14ac:dyDescent="0.35">
      <c r="A68" s="8">
        <v>45048.159722222219</v>
      </c>
      <c r="B68" s="9" t="s">
        <v>87</v>
      </c>
      <c r="C68" s="9">
        <v>40039201</v>
      </c>
      <c r="D68" s="9" t="s">
        <v>107</v>
      </c>
      <c r="E68" s="9" t="s">
        <v>65</v>
      </c>
      <c r="F68" s="9" t="s">
        <v>40</v>
      </c>
      <c r="G68" s="9">
        <v>2815</v>
      </c>
      <c r="H68" s="10">
        <v>6000</v>
      </c>
      <c r="I68" s="10">
        <v>6000</v>
      </c>
      <c r="J68" s="10">
        <v>0</v>
      </c>
      <c r="K68" s="10"/>
      <c r="L68" s="10">
        <f>SUM(Table134[[#This Row],[Waste (Before Impression)]:[Waste (After Impression)2]])</f>
        <v>0</v>
      </c>
      <c r="M68" s="10">
        <v>0</v>
      </c>
      <c r="N68" s="10">
        <v>127</v>
      </c>
      <c r="O68" s="11">
        <f>SUM(Table134[[#This Row],[Inspection Total]],Table134[[#This Row],[Waste (Before Impression)]])</f>
        <v>6000</v>
      </c>
      <c r="P68" s="12" t="s">
        <v>39</v>
      </c>
      <c r="Q68" s="9"/>
      <c r="R68" s="9">
        <f>IF(Table134[[#This Row],[Balanced]]="YES",0,Table134[[#This Row],[Total]]-6000)</f>
        <v>0</v>
      </c>
      <c r="S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45048281501276000YES</v>
      </c>
      <c r="T68">
        <f>ROW()-3</f>
        <v>65</v>
      </c>
      <c r="U68" s="1">
        <f>INT(Table134[[#This Row],[Date]])</f>
        <v>45048</v>
      </c>
      <c r="V68" s="13">
        <f>IFERROR(IF(OR(Table134[[#This Row],[Notasave Error]]&lt;0,Table134[[#This Row],[Notasave Error]]&gt;6000),"-",Table134[[#This Row],[Notasave Error]]/Table134[[#This Row],[Inspection Total]]),"NA")</f>
        <v>2.1166666666666667E-2</v>
      </c>
    </row>
    <row r="69" spans="1:22" x14ac:dyDescent="0.35">
      <c r="A69" s="8">
        <v>45048.130185185182</v>
      </c>
      <c r="B69" s="9" t="s">
        <v>87</v>
      </c>
      <c r="C69" s="9">
        <v>40039201</v>
      </c>
      <c r="D69" s="9" t="s">
        <v>107</v>
      </c>
      <c r="E69" s="9" t="s">
        <v>65</v>
      </c>
      <c r="F69" s="9" t="s">
        <v>40</v>
      </c>
      <c r="G69" s="9">
        <v>2814</v>
      </c>
      <c r="H69" s="10">
        <v>6000</v>
      </c>
      <c r="I69" s="10">
        <v>6000</v>
      </c>
      <c r="J69" s="10">
        <v>0</v>
      </c>
      <c r="K69" s="10"/>
      <c r="L69" s="10">
        <f>SUM(Table134[[#This Row],[Waste (Before Impression)]:[Waste (After Impression)2]])</f>
        <v>0</v>
      </c>
      <c r="M69" s="10">
        <v>0</v>
      </c>
      <c r="N69" s="10">
        <v>137</v>
      </c>
      <c r="O69" s="11">
        <f>SUM(Table134[[#This Row],[Inspection Total]],Table134[[#This Row],[Waste (Before Impression)]])</f>
        <v>6000</v>
      </c>
      <c r="P69" s="12" t="s">
        <v>39</v>
      </c>
      <c r="Q69" s="9"/>
      <c r="R69" s="9">
        <f>IF(Table134[[#This Row],[Balanced]]="YES",0,Table134[[#This Row],[Total]]-6000)</f>
        <v>0</v>
      </c>
      <c r="S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45048281401376000YES</v>
      </c>
      <c r="T69">
        <f>ROW()-3</f>
        <v>66</v>
      </c>
      <c r="U69" s="1">
        <f>INT(Table134[[#This Row],[Date]])</f>
        <v>45048</v>
      </c>
      <c r="V69" s="13">
        <f>IFERROR(IF(OR(Table134[[#This Row],[Notasave Error]]&lt;0,Table134[[#This Row],[Notasave Error]]&gt;6000),"-",Table134[[#This Row],[Notasave Error]]/Table134[[#This Row],[Inspection Total]]),"NA")</f>
        <v>2.2833333333333334E-2</v>
      </c>
    </row>
    <row r="70" spans="1:22" x14ac:dyDescent="0.35">
      <c r="A70" s="8">
        <v>45048.091435185182</v>
      </c>
      <c r="B70" s="9" t="s">
        <v>87</v>
      </c>
      <c r="C70" s="9">
        <v>40039201</v>
      </c>
      <c r="D70" s="9" t="s">
        <v>107</v>
      </c>
      <c r="E70" s="9" t="s">
        <v>65</v>
      </c>
      <c r="F70" s="9" t="s">
        <v>40</v>
      </c>
      <c r="G70" s="9">
        <v>2813</v>
      </c>
      <c r="H70" s="10">
        <v>5996</v>
      </c>
      <c r="I70" s="10">
        <v>5996</v>
      </c>
      <c r="J70" s="10">
        <v>4</v>
      </c>
      <c r="K70" s="10"/>
      <c r="L70" s="10">
        <f>SUM(Table134[[#This Row],[Waste (Before Impression)]:[Waste (After Impression)2]])</f>
        <v>4</v>
      </c>
      <c r="M70" s="10">
        <v>0</v>
      </c>
      <c r="N70" s="10">
        <v>136</v>
      </c>
      <c r="O70" s="11">
        <f>SUM(Table134[[#This Row],[Inspection Total]],Table134[[#This Row],[Waste (Before Impression)]])</f>
        <v>6000</v>
      </c>
      <c r="P70" s="12" t="s">
        <v>39</v>
      </c>
      <c r="Q70" s="9"/>
      <c r="R70" s="9">
        <f>IF(Table134[[#This Row],[Balanced]]="YES",0,Table134[[#This Row],[Total]]-6000)</f>
        <v>0</v>
      </c>
      <c r="S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45048281341365996YES</v>
      </c>
      <c r="T70">
        <f>ROW()-3</f>
        <v>67</v>
      </c>
      <c r="U70" s="1">
        <f>INT(Table134[[#This Row],[Date]])</f>
        <v>45048</v>
      </c>
      <c r="V70" s="13">
        <f>IFERROR(IF(OR(Table134[[#This Row],[Notasave Error]]&lt;0,Table134[[#This Row],[Notasave Error]]&gt;6000),"-",Table134[[#This Row],[Notasave Error]]/Table134[[#This Row],[Inspection Total]]),"NA")</f>
        <v>2.2681787858572382E-2</v>
      </c>
    </row>
    <row r="71" spans="1:22" x14ac:dyDescent="0.35">
      <c r="A71" s="8">
        <v>45048.063275462962</v>
      </c>
      <c r="B71" s="9" t="s">
        <v>87</v>
      </c>
      <c r="C71" s="9">
        <v>40039201</v>
      </c>
      <c r="D71" s="9" t="s">
        <v>107</v>
      </c>
      <c r="E71" s="9" t="s">
        <v>65</v>
      </c>
      <c r="F71" s="9" t="s">
        <v>40</v>
      </c>
      <c r="G71" s="9">
        <v>2812</v>
      </c>
      <c r="H71" s="10">
        <v>6001</v>
      </c>
      <c r="I71" s="10">
        <v>6001</v>
      </c>
      <c r="J71" s="10">
        <v>0</v>
      </c>
      <c r="K71" s="10"/>
      <c r="L71" s="10">
        <f>SUM(Table134[[#This Row],[Waste (Before Impression)]:[Waste (After Impression)2]])</f>
        <v>0</v>
      </c>
      <c r="M71" s="10">
        <v>0</v>
      </c>
      <c r="N71" s="10">
        <v>110</v>
      </c>
      <c r="O71" s="11">
        <f>SUM(Table134[[#This Row],[Inspection Total]],Table134[[#This Row],[Waste (Before Impression)]])</f>
        <v>6001</v>
      </c>
      <c r="P71" s="12" t="s">
        <v>34</v>
      </c>
      <c r="Q71" s="9" t="s">
        <v>75</v>
      </c>
      <c r="R71" s="9">
        <f>IF(Table134[[#This Row],[Balanced]]="YES",0,Table134[[#This Row],[Total]]-6000)</f>
        <v>1</v>
      </c>
      <c r="S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45048281201106001NO</v>
      </c>
      <c r="T71">
        <f>ROW()-3</f>
        <v>68</v>
      </c>
      <c r="U71" s="1">
        <f>INT(Table134[[#This Row],[Date]])</f>
        <v>45048</v>
      </c>
      <c r="V71" s="13">
        <f>IFERROR(IF(OR(Table134[[#This Row],[Notasave Error]]&lt;0,Table134[[#This Row],[Notasave Error]]&gt;6000),"-",Table134[[#This Row],[Notasave Error]]/Table134[[#This Row],[Inspection Total]]),"NA")</f>
        <v>1.8330278286952176E-2</v>
      </c>
    </row>
    <row r="72" spans="1:22" x14ac:dyDescent="0.35">
      <c r="A72" s="8">
        <v>45048.026932870373</v>
      </c>
      <c r="B72" s="9" t="s">
        <v>87</v>
      </c>
      <c r="C72" s="9">
        <v>40039201</v>
      </c>
      <c r="D72" s="9" t="s">
        <v>107</v>
      </c>
      <c r="E72" s="9" t="s">
        <v>65</v>
      </c>
      <c r="F72" s="9" t="s">
        <v>40</v>
      </c>
      <c r="G72" s="9">
        <v>2811</v>
      </c>
      <c r="H72" s="10">
        <v>5993</v>
      </c>
      <c r="I72" s="10">
        <v>5993</v>
      </c>
      <c r="J72" s="10">
        <v>7</v>
      </c>
      <c r="K72" s="10"/>
      <c r="L72" s="10">
        <f>SUM(Table134[[#This Row],[Waste (Before Impression)]:[Waste (After Impression)2]])</f>
        <v>7</v>
      </c>
      <c r="M72" s="10">
        <v>0</v>
      </c>
      <c r="N72" s="10">
        <v>123</v>
      </c>
      <c r="O72" s="11">
        <f>SUM(Table134[[#This Row],[Inspection Total]],Table134[[#This Row],[Waste (Before Impression)]])</f>
        <v>6000</v>
      </c>
      <c r="P72" s="12" t="s">
        <v>39</v>
      </c>
      <c r="Q72" s="9"/>
      <c r="R72" s="9">
        <f>IF(Table134[[#This Row],[Balanced]]="YES",0,Table134[[#This Row],[Total]]-6000)</f>
        <v>0</v>
      </c>
      <c r="S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45048281171235993YES</v>
      </c>
      <c r="T72">
        <f>ROW()-3</f>
        <v>69</v>
      </c>
      <c r="U72" s="1">
        <f>INT(Table134[[#This Row],[Date]])</f>
        <v>45048</v>
      </c>
      <c r="V72" s="13">
        <f>IFERROR(IF(OR(Table134[[#This Row],[Notasave Error]]&lt;0,Table134[[#This Row],[Notasave Error]]&gt;6000),"-",Table134[[#This Row],[Notasave Error]]/Table134[[#This Row],[Inspection Total]]),"NA")</f>
        <v>2.0523944602035708E-2</v>
      </c>
    </row>
    <row r="73" spans="1:22" x14ac:dyDescent="0.35">
      <c r="A73" s="8">
        <v>45047.995659722219</v>
      </c>
      <c r="B73" s="9" t="s">
        <v>87</v>
      </c>
      <c r="C73" s="9">
        <v>40039201</v>
      </c>
      <c r="D73" s="9" t="s">
        <v>107</v>
      </c>
      <c r="E73" s="9" t="s">
        <v>44</v>
      </c>
      <c r="F73" s="9" t="s">
        <v>40</v>
      </c>
      <c r="G73" s="9">
        <v>2552</v>
      </c>
      <c r="H73" s="10">
        <v>5999</v>
      </c>
      <c r="I73" s="10">
        <v>5999</v>
      </c>
      <c r="J73" s="10">
        <v>1</v>
      </c>
      <c r="K73" s="10"/>
      <c r="L73" s="10">
        <f>SUM(Table134[[#This Row],[Waste (Before Impression)]:[Waste (After Impression)2]])</f>
        <v>1</v>
      </c>
      <c r="M73" s="10">
        <v>0</v>
      </c>
      <c r="N73" s="10">
        <v>40</v>
      </c>
      <c r="O73" s="11">
        <f>SUM(Table134[[#This Row],[Inspection Total]],Table134[[#This Row],[Waste (Before Impression)]])</f>
        <v>6000</v>
      </c>
      <c r="P73" s="12" t="s">
        <v>39</v>
      </c>
      <c r="Q73" s="9"/>
      <c r="R73" s="9">
        <f>IF(Table134[[#This Row],[Balanced]]="YES",0,Table134[[#This Row],[Total]]-6000)</f>
        <v>0</v>
      </c>
      <c r="S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4504725521405999YES</v>
      </c>
      <c r="T73">
        <f>ROW()-3</f>
        <v>70</v>
      </c>
      <c r="U73" s="1">
        <f>INT(Table134[[#This Row],[Date]])</f>
        <v>45047</v>
      </c>
      <c r="V73" s="13">
        <f>IFERROR(IF(OR(Table134[[#This Row],[Notasave Error]]&lt;0,Table134[[#This Row],[Notasave Error]]&gt;6000),"-",Table134[[#This Row],[Notasave Error]]/Table134[[#This Row],[Inspection Total]]),"NA")</f>
        <v>6.667777962993832E-3</v>
      </c>
    </row>
    <row r="74" spans="1:22" x14ac:dyDescent="0.35">
      <c r="A74" s="8">
        <v>45047.95989583333</v>
      </c>
      <c r="B74" s="9" t="s">
        <v>87</v>
      </c>
      <c r="C74" s="9">
        <v>40039201</v>
      </c>
      <c r="D74" s="9" t="s">
        <v>107</v>
      </c>
      <c r="E74" s="9" t="s">
        <v>44</v>
      </c>
      <c r="F74" s="9" t="s">
        <v>40</v>
      </c>
      <c r="G74" s="9">
        <v>2551</v>
      </c>
      <c r="H74" s="10">
        <v>5997</v>
      </c>
      <c r="I74" s="10">
        <v>5997</v>
      </c>
      <c r="J74" s="10">
        <v>3</v>
      </c>
      <c r="K74" s="10"/>
      <c r="L74" s="10">
        <f>SUM(Table134[[#This Row],[Waste (Before Impression)]:[Waste (After Impression)2]])</f>
        <v>3</v>
      </c>
      <c r="M74" s="10">
        <v>0</v>
      </c>
      <c r="N74" s="10">
        <v>9</v>
      </c>
      <c r="O74" s="11">
        <f>SUM(Table134[[#This Row],[Inspection Total]],Table134[[#This Row],[Waste (Before Impression)]])</f>
        <v>6000</v>
      </c>
      <c r="P74" s="12" t="s">
        <v>39</v>
      </c>
      <c r="Q74" s="9"/>
      <c r="R74" s="9">
        <f>IF(Table134[[#This Row],[Balanced]]="YES",0,Table134[[#This Row],[Total]]-6000)</f>
        <v>0</v>
      </c>
      <c r="S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450472551395997YES</v>
      </c>
      <c r="T74">
        <f>ROW()-3</f>
        <v>71</v>
      </c>
      <c r="U74" s="1">
        <f>INT(Table134[[#This Row],[Date]])</f>
        <v>45047</v>
      </c>
      <c r="V74" s="13">
        <f>IFERROR(IF(OR(Table134[[#This Row],[Notasave Error]]&lt;0,Table134[[#This Row],[Notasave Error]]&gt;6000),"-",Table134[[#This Row],[Notasave Error]]/Table134[[#This Row],[Inspection Total]]),"NA")</f>
        <v>1.5007503751875938E-3</v>
      </c>
    </row>
    <row r="75" spans="1:22" x14ac:dyDescent="0.35">
      <c r="A75" s="8">
        <v>45047.928240740737</v>
      </c>
      <c r="B75" s="9" t="s">
        <v>87</v>
      </c>
      <c r="C75" s="9">
        <v>40039201</v>
      </c>
      <c r="D75" s="9" t="s">
        <v>107</v>
      </c>
      <c r="E75" s="9" t="s">
        <v>44</v>
      </c>
      <c r="F75" s="9" t="s">
        <v>40</v>
      </c>
      <c r="G75" s="9">
        <v>2550</v>
      </c>
      <c r="H75" s="10">
        <v>5995</v>
      </c>
      <c r="I75" s="10">
        <v>5995</v>
      </c>
      <c r="J75" s="10">
        <v>5</v>
      </c>
      <c r="K75" s="10"/>
      <c r="L75" s="10">
        <f>SUM(Table134[[#This Row],[Waste (Before Impression)]:[Waste (After Impression)2]])</f>
        <v>5</v>
      </c>
      <c r="M75" s="10">
        <v>0</v>
      </c>
      <c r="N75" s="10">
        <v>26</v>
      </c>
      <c r="O75" s="11">
        <f>SUM(Table134[[#This Row],[Inspection Total]],Table134[[#This Row],[Waste (Before Impression)]])</f>
        <v>6000</v>
      </c>
      <c r="P75" s="12" t="s">
        <v>39</v>
      </c>
      <c r="Q75" s="9"/>
      <c r="R75" s="9">
        <f>IF(Table134[[#This Row],[Balanced]]="YES",0,Table134[[#This Row],[Total]]-6000)</f>
        <v>0</v>
      </c>
      <c r="S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4504725505265995YES</v>
      </c>
      <c r="T75">
        <f>ROW()-3</f>
        <v>72</v>
      </c>
      <c r="U75" s="1">
        <f>INT(Table134[[#This Row],[Date]])</f>
        <v>45047</v>
      </c>
      <c r="V75" s="13">
        <f>IFERROR(IF(OR(Table134[[#This Row],[Notasave Error]]&lt;0,Table134[[#This Row],[Notasave Error]]&gt;6000),"-",Table134[[#This Row],[Notasave Error]]/Table134[[#This Row],[Inspection Total]]),"NA")</f>
        <v>4.3369474562135113E-3</v>
      </c>
    </row>
    <row r="76" spans="1:22" x14ac:dyDescent="0.35">
      <c r="A76" s="8">
        <v>45047.897256944445</v>
      </c>
      <c r="B76" s="9" t="s">
        <v>87</v>
      </c>
      <c r="C76" s="9">
        <v>40039201</v>
      </c>
      <c r="D76" s="9" t="s">
        <v>107</v>
      </c>
      <c r="E76" s="9" t="s">
        <v>44</v>
      </c>
      <c r="F76" s="9" t="s">
        <v>40</v>
      </c>
      <c r="G76" s="9">
        <v>2549</v>
      </c>
      <c r="H76" s="10">
        <v>5990</v>
      </c>
      <c r="I76" s="10">
        <v>5990</v>
      </c>
      <c r="J76" s="10">
        <v>10</v>
      </c>
      <c r="K76" s="10"/>
      <c r="L76" s="10">
        <f>SUM(Table134[[#This Row],[Waste (Before Impression)]:[Waste (After Impression)2]])</f>
        <v>10</v>
      </c>
      <c r="M76" s="10">
        <v>0</v>
      </c>
      <c r="N76" s="10">
        <v>17</v>
      </c>
      <c r="O76" s="11">
        <f>SUM(Table134[[#This Row],[Inspection Total]],Table134[[#This Row],[Waste (Before Impression)]])</f>
        <v>6000</v>
      </c>
      <c r="P76" s="12" t="s">
        <v>39</v>
      </c>
      <c r="Q76" s="9"/>
      <c r="R76" s="9">
        <f>IF(Table134[[#This Row],[Balanced]]="YES",0,Table134[[#This Row],[Total]]-6000)</f>
        <v>0</v>
      </c>
      <c r="S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45047254910175990YES</v>
      </c>
      <c r="T76">
        <f>ROW()-3</f>
        <v>73</v>
      </c>
      <c r="U76" s="1">
        <f>INT(Table134[[#This Row],[Date]])</f>
        <v>45047</v>
      </c>
      <c r="V76" s="13">
        <f>IFERROR(IF(OR(Table134[[#This Row],[Notasave Error]]&lt;0,Table134[[#This Row],[Notasave Error]]&gt;6000),"-",Table134[[#This Row],[Notasave Error]]/Table134[[#This Row],[Inspection Total]]),"NA")</f>
        <v>2.8380634390651085E-3</v>
      </c>
    </row>
    <row r="77" spans="1:22" x14ac:dyDescent="0.35">
      <c r="A77" s="8">
        <v>45047.863287037035</v>
      </c>
      <c r="B77" s="9" t="s">
        <v>87</v>
      </c>
      <c r="C77" s="9">
        <v>40039201</v>
      </c>
      <c r="D77" s="9" t="s">
        <v>107</v>
      </c>
      <c r="E77" s="9" t="s">
        <v>44</v>
      </c>
      <c r="F77" s="9" t="s">
        <v>40</v>
      </c>
      <c r="G77" s="9">
        <v>2548</v>
      </c>
      <c r="H77" s="10">
        <v>5995</v>
      </c>
      <c r="I77" s="10">
        <v>5995</v>
      </c>
      <c r="J77" s="10">
        <v>5</v>
      </c>
      <c r="K77" s="10"/>
      <c r="L77" s="10">
        <f>SUM(Table134[[#This Row],[Waste (Before Impression)]:[Waste (After Impression)2]])</f>
        <v>5</v>
      </c>
      <c r="M77" s="10">
        <v>0</v>
      </c>
      <c r="N77" s="10">
        <v>22</v>
      </c>
      <c r="O77" s="11">
        <f>SUM(Table134[[#This Row],[Inspection Total]],Table134[[#This Row],[Waste (Before Impression)]])</f>
        <v>6000</v>
      </c>
      <c r="P77" s="12" t="s">
        <v>39</v>
      </c>
      <c r="Q77" s="9"/>
      <c r="R77" s="9">
        <f>IF(Table134[[#This Row],[Balanced]]="YES",0,Table134[[#This Row],[Total]]-6000)</f>
        <v>0</v>
      </c>
      <c r="S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4504725485225995YES</v>
      </c>
      <c r="T77">
        <f>ROW()-3</f>
        <v>74</v>
      </c>
      <c r="U77" s="1">
        <f>INT(Table134[[#This Row],[Date]])</f>
        <v>45047</v>
      </c>
      <c r="V77" s="13">
        <f>IFERROR(IF(OR(Table134[[#This Row],[Notasave Error]]&lt;0,Table134[[#This Row],[Notasave Error]]&gt;6000),"-",Table134[[#This Row],[Notasave Error]]/Table134[[#This Row],[Inspection Total]]),"NA")</f>
        <v>3.669724770642202E-3</v>
      </c>
    </row>
    <row r="78" spans="1:22" x14ac:dyDescent="0.35">
      <c r="A78" s="8">
        <v>45047.826944444445</v>
      </c>
      <c r="B78" s="9" t="s">
        <v>87</v>
      </c>
      <c r="C78" s="9">
        <v>40039201</v>
      </c>
      <c r="D78" s="9" t="s">
        <v>107</v>
      </c>
      <c r="E78" s="9" t="s">
        <v>44</v>
      </c>
      <c r="F78" s="9" t="s">
        <v>40</v>
      </c>
      <c r="G78" s="9">
        <v>2547</v>
      </c>
      <c r="H78" s="10">
        <v>5996</v>
      </c>
      <c r="I78" s="10">
        <v>5996</v>
      </c>
      <c r="J78" s="10">
        <v>4</v>
      </c>
      <c r="K78" s="10"/>
      <c r="L78" s="10">
        <f>SUM(Table134[[#This Row],[Waste (Before Impression)]:[Waste (After Impression)2]])</f>
        <v>4</v>
      </c>
      <c r="M78" s="10">
        <v>0</v>
      </c>
      <c r="N78" s="10">
        <v>26</v>
      </c>
      <c r="O78" s="11">
        <f>SUM(Table134[[#This Row],[Inspection Total]],Table134[[#This Row],[Waste (Before Impression)]])</f>
        <v>6000</v>
      </c>
      <c r="P78" s="12" t="s">
        <v>39</v>
      </c>
      <c r="Q78" s="9"/>
      <c r="R78" s="9">
        <f>IF(Table134[[#This Row],[Balanced]]="YES",0,Table134[[#This Row],[Total]]-6000)</f>
        <v>0</v>
      </c>
      <c r="S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4504725474265996YES</v>
      </c>
      <c r="T78">
        <f>ROW()-3</f>
        <v>75</v>
      </c>
      <c r="U78" s="1">
        <f>INT(Table134[[#This Row],[Date]])</f>
        <v>45047</v>
      </c>
      <c r="V78" s="13">
        <f>IFERROR(IF(OR(Table134[[#This Row],[Notasave Error]]&lt;0,Table134[[#This Row],[Notasave Error]]&gt;6000),"-",Table134[[#This Row],[Notasave Error]]/Table134[[#This Row],[Inspection Total]]),"NA")</f>
        <v>4.3362241494329552E-3</v>
      </c>
    </row>
    <row r="79" spans="1:22" x14ac:dyDescent="0.35">
      <c r="A79" s="8">
        <v>45047.736979166664</v>
      </c>
      <c r="B79" s="9" t="s">
        <v>87</v>
      </c>
      <c r="C79" s="9">
        <v>40039201</v>
      </c>
      <c r="D79" s="9" t="s">
        <v>107</v>
      </c>
      <c r="E79" s="9" t="s">
        <v>93</v>
      </c>
      <c r="F79" s="9" t="s">
        <v>38</v>
      </c>
      <c r="G79" s="9">
        <v>2544</v>
      </c>
      <c r="H79" s="10">
        <v>5996</v>
      </c>
      <c r="I79" s="10">
        <v>5996</v>
      </c>
      <c r="J79" s="10">
        <v>4</v>
      </c>
      <c r="K79" s="10"/>
      <c r="L79" s="10">
        <f>SUM(Table134[[#This Row],[Waste (Before Impression)]:[Waste (After Impression)2]])</f>
        <v>4</v>
      </c>
      <c r="M79" s="10">
        <v>0</v>
      </c>
      <c r="N79" s="10">
        <v>20</v>
      </c>
      <c r="O79" s="11">
        <f>SUM(Table134[[#This Row],[Inspection Total]],Table134[[#This Row],[Waste (Before Impression)]])</f>
        <v>6000</v>
      </c>
      <c r="P79" s="12" t="s">
        <v>39</v>
      </c>
      <c r="Q79" s="9"/>
      <c r="R79" s="9">
        <f>IF(Table134[[#This Row],[Balanced]]="YES",0,Table134[[#This Row],[Total]]-6000)</f>
        <v>0</v>
      </c>
      <c r="S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4504725444205996YES</v>
      </c>
      <c r="T79">
        <f>ROW()-3</f>
        <v>76</v>
      </c>
      <c r="U79" s="1">
        <f>INT(Table134[[#This Row],[Date]])</f>
        <v>45047</v>
      </c>
      <c r="V79" s="13">
        <f>IFERROR(IF(OR(Table134[[#This Row],[Notasave Error]]&lt;0,Table134[[#This Row],[Notasave Error]]&gt;6000),"-",Table134[[#This Row],[Notasave Error]]/Table134[[#This Row],[Inspection Total]]),"NA")</f>
        <v>3.3355570380253501E-3</v>
      </c>
    </row>
    <row r="80" spans="1:22" x14ac:dyDescent="0.35">
      <c r="A80" s="8">
        <v>45047.704293981478</v>
      </c>
      <c r="B80" s="9" t="s">
        <v>87</v>
      </c>
      <c r="C80" s="9">
        <v>40039201</v>
      </c>
      <c r="D80" s="9" t="s">
        <v>107</v>
      </c>
      <c r="E80" s="9" t="s">
        <v>93</v>
      </c>
      <c r="F80" s="9" t="s">
        <v>38</v>
      </c>
      <c r="G80" s="9">
        <v>2543</v>
      </c>
      <c r="H80" s="10">
        <v>5998</v>
      </c>
      <c r="I80" s="10">
        <v>5998</v>
      </c>
      <c r="J80" s="10">
        <v>2</v>
      </c>
      <c r="K80" s="10"/>
      <c r="L80" s="10">
        <f>SUM(Table134[[#This Row],[Waste (Before Impression)]:[Waste (After Impression)2]])</f>
        <v>2</v>
      </c>
      <c r="M80" s="10">
        <v>0</v>
      </c>
      <c r="N80" s="10">
        <v>62</v>
      </c>
      <c r="O80" s="11">
        <f>SUM(Table134[[#This Row],[Inspection Total]],Table134[[#This Row],[Waste (Before Impression)]])</f>
        <v>6000</v>
      </c>
      <c r="P80" s="12" t="s">
        <v>39</v>
      </c>
      <c r="Q80" s="9"/>
      <c r="R80" s="9">
        <f>IF(Table134[[#This Row],[Balanced]]="YES",0,Table134[[#This Row],[Total]]-6000)</f>
        <v>0</v>
      </c>
      <c r="S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4504725432625998YES</v>
      </c>
      <c r="T80">
        <f>ROW()-3</f>
        <v>77</v>
      </c>
      <c r="U80" s="1">
        <f>INT(Table134[[#This Row],[Date]])</f>
        <v>45047</v>
      </c>
      <c r="V80" s="13">
        <f>IFERROR(IF(OR(Table134[[#This Row],[Notasave Error]]&lt;0,Table134[[#This Row],[Notasave Error]]&gt;6000),"-",Table134[[#This Row],[Notasave Error]]/Table134[[#This Row],[Inspection Total]]),"NA")</f>
        <v>1.0336778926308769E-2</v>
      </c>
    </row>
    <row r="81" spans="1:22" x14ac:dyDescent="0.35">
      <c r="A81" s="8">
        <v>45047.688611111109</v>
      </c>
      <c r="B81" s="9" t="s">
        <v>87</v>
      </c>
      <c r="C81" s="9">
        <v>40039201</v>
      </c>
      <c r="D81" s="9" t="s">
        <v>107</v>
      </c>
      <c r="E81" s="9" t="s">
        <v>93</v>
      </c>
      <c r="F81" s="9" t="s">
        <v>38</v>
      </c>
      <c r="G81" s="9">
        <v>2542</v>
      </c>
      <c r="H81" s="10">
        <v>5999</v>
      </c>
      <c r="I81" s="10">
        <v>5999</v>
      </c>
      <c r="J81" s="10">
        <v>1</v>
      </c>
      <c r="K81" s="10"/>
      <c r="L81" s="10">
        <f>SUM(Table134[[#This Row],[Waste (Before Impression)]:[Waste (After Impression)2]])</f>
        <v>1</v>
      </c>
      <c r="M81" s="10">
        <v>0</v>
      </c>
      <c r="N81" s="10">
        <v>17</v>
      </c>
      <c r="O81" s="11">
        <f>SUM(Table134[[#This Row],[Inspection Total]],Table134[[#This Row],[Waste (Before Impression)]])</f>
        <v>6000</v>
      </c>
      <c r="P81" s="12" t="s">
        <v>39</v>
      </c>
      <c r="Q81" s="9"/>
      <c r="R81" s="9">
        <f>IF(Table134[[#This Row],[Balanced]]="YES",0,Table134[[#This Row],[Total]]-6000)</f>
        <v>0</v>
      </c>
      <c r="S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4504725421175999YES</v>
      </c>
      <c r="T81">
        <f>ROW()-3</f>
        <v>78</v>
      </c>
      <c r="U81" s="1">
        <f>INT(Table134[[#This Row],[Date]])</f>
        <v>45047</v>
      </c>
      <c r="V81" s="13">
        <f>IFERROR(IF(OR(Table134[[#This Row],[Notasave Error]]&lt;0,Table134[[#This Row],[Notasave Error]]&gt;6000),"-",Table134[[#This Row],[Notasave Error]]/Table134[[#This Row],[Inspection Total]]),"NA")</f>
        <v>2.8338056342723785E-3</v>
      </c>
    </row>
    <row r="82" spans="1:22" x14ac:dyDescent="0.35">
      <c r="A82" s="8">
        <v>45047.60491898148</v>
      </c>
      <c r="B82" s="9" t="s">
        <v>87</v>
      </c>
      <c r="C82" s="9">
        <v>40039201</v>
      </c>
      <c r="D82" s="9" t="s">
        <v>107</v>
      </c>
      <c r="E82" s="9" t="s">
        <v>93</v>
      </c>
      <c r="F82" s="9" t="s">
        <v>38</v>
      </c>
      <c r="G82" s="9">
        <v>2541</v>
      </c>
      <c r="H82" s="10">
        <v>5999</v>
      </c>
      <c r="I82" s="10">
        <v>5999</v>
      </c>
      <c r="J82" s="10">
        <v>1</v>
      </c>
      <c r="K82" s="10"/>
      <c r="L82" s="10">
        <f>SUM(Table134[[#This Row],[Waste (Before Impression)]:[Waste (After Impression)2]])</f>
        <v>1</v>
      </c>
      <c r="M82" s="10">
        <v>0</v>
      </c>
      <c r="N82" s="10">
        <v>1</v>
      </c>
      <c r="O82" s="11">
        <f>SUM(Table134[[#This Row],[Inspection Total]],Table134[[#This Row],[Waste (Before Impression)]])</f>
        <v>6000</v>
      </c>
      <c r="P82" s="12" t="s">
        <v>39</v>
      </c>
      <c r="Q82" s="9"/>
      <c r="R82" s="9">
        <f>IF(Table134[[#This Row],[Balanced]]="YES",0,Table134[[#This Row],[Total]]-6000)</f>
        <v>0</v>
      </c>
      <c r="S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450472541115999YES</v>
      </c>
      <c r="T82">
        <f>ROW()-3</f>
        <v>79</v>
      </c>
      <c r="U82" s="1">
        <f>INT(Table134[[#This Row],[Date]])</f>
        <v>45047</v>
      </c>
      <c r="V82" s="13">
        <f>IFERROR(IF(OR(Table134[[#This Row],[Notasave Error]]&lt;0,Table134[[#This Row],[Notasave Error]]&gt;6000),"-",Table134[[#This Row],[Notasave Error]]/Table134[[#This Row],[Inspection Total]]),"NA")</f>
        <v>1.666944490748458E-4</v>
      </c>
    </row>
    <row r="83" spans="1:22" x14ac:dyDescent="0.35">
      <c r="A83" s="8">
        <v>45047.604201388887</v>
      </c>
      <c r="B83" s="9" t="s">
        <v>87</v>
      </c>
      <c r="C83" s="9">
        <v>40039201</v>
      </c>
      <c r="D83" s="9" t="s">
        <v>107</v>
      </c>
      <c r="E83" s="9" t="s">
        <v>93</v>
      </c>
      <c r="F83" s="9" t="s">
        <v>38</v>
      </c>
      <c r="G83" s="9">
        <v>2540</v>
      </c>
      <c r="H83" s="10">
        <v>5992</v>
      </c>
      <c r="I83" s="10">
        <v>5992</v>
      </c>
      <c r="J83" s="10">
        <v>8</v>
      </c>
      <c r="K83" s="10"/>
      <c r="L83" s="10">
        <f>SUM(Table134[[#This Row],[Waste (Before Impression)]:[Waste (After Impression)2]])</f>
        <v>8</v>
      </c>
      <c r="M83" s="10">
        <v>0</v>
      </c>
      <c r="N83" s="10">
        <v>10</v>
      </c>
      <c r="O83" s="11">
        <f>SUM(Table134[[#This Row],[Inspection Total]],Table134[[#This Row],[Waste (Before Impression)]])</f>
        <v>6000</v>
      </c>
      <c r="P83" s="12" t="s">
        <v>39</v>
      </c>
      <c r="Q83" s="9"/>
      <c r="R83" s="9">
        <f>IF(Table134[[#This Row],[Balanced]]="YES",0,Table134[[#This Row],[Total]]-6000)</f>
        <v>0</v>
      </c>
      <c r="S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4504725408105992YES</v>
      </c>
      <c r="T83">
        <f>ROW()-3</f>
        <v>80</v>
      </c>
      <c r="U83" s="1">
        <f>INT(Table134[[#This Row],[Date]])</f>
        <v>45047</v>
      </c>
      <c r="V83" s="13">
        <f>IFERROR(IF(OR(Table134[[#This Row],[Notasave Error]]&lt;0,Table134[[#This Row],[Notasave Error]]&gt;6000),"-",Table134[[#This Row],[Notasave Error]]/Table134[[#This Row],[Inspection Total]]),"NA")</f>
        <v>1.6688918558077437E-3</v>
      </c>
    </row>
    <row r="84" spans="1:22" x14ac:dyDescent="0.35">
      <c r="A84" s="8">
        <v>45047.540393518517</v>
      </c>
      <c r="B84" s="9" t="s">
        <v>87</v>
      </c>
      <c r="C84" s="9">
        <v>40039201</v>
      </c>
      <c r="D84" s="9" t="s">
        <v>107</v>
      </c>
      <c r="E84" s="9" t="s">
        <v>93</v>
      </c>
      <c r="F84" s="9" t="s">
        <v>38</v>
      </c>
      <c r="G84" s="9">
        <v>2539</v>
      </c>
      <c r="H84" s="10">
        <v>5997</v>
      </c>
      <c r="I84" s="10">
        <v>5997</v>
      </c>
      <c r="J84" s="10">
        <v>3</v>
      </c>
      <c r="K84" s="10"/>
      <c r="L84" s="10">
        <f>SUM(Table134[[#This Row],[Waste (Before Impression)]:[Waste (After Impression)2]])</f>
        <v>3</v>
      </c>
      <c r="M84" s="10">
        <v>0</v>
      </c>
      <c r="N84" s="10">
        <v>30</v>
      </c>
      <c r="O84" s="11">
        <f>SUM(Table134[[#This Row],[Inspection Total]],Table134[[#This Row],[Waste (Before Impression)]])</f>
        <v>6000</v>
      </c>
      <c r="P84" s="12" t="s">
        <v>39</v>
      </c>
      <c r="Q84" s="9"/>
      <c r="R84" s="9">
        <f>IF(Table134[[#This Row],[Balanced]]="YES",0,Table134[[#This Row],[Total]]-6000)</f>
        <v>0</v>
      </c>
      <c r="S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4504725393305997YES</v>
      </c>
      <c r="T84">
        <f>ROW()-3</f>
        <v>81</v>
      </c>
      <c r="U84" s="1">
        <f>INT(Table134[[#This Row],[Date]])</f>
        <v>45047</v>
      </c>
      <c r="V84" s="13">
        <f>IFERROR(IF(OR(Table134[[#This Row],[Notasave Error]]&lt;0,Table134[[#This Row],[Notasave Error]]&gt;6000),"-",Table134[[#This Row],[Notasave Error]]/Table134[[#This Row],[Inspection Total]]),"NA")</f>
        <v>5.0025012506253125E-3</v>
      </c>
    </row>
    <row r="85" spans="1:22" x14ac:dyDescent="0.35">
      <c r="A85" s="8">
        <v>45047.511631944442</v>
      </c>
      <c r="B85" s="9" t="s">
        <v>87</v>
      </c>
      <c r="C85" s="9">
        <v>40039201</v>
      </c>
      <c r="D85" s="9" t="s">
        <v>107</v>
      </c>
      <c r="E85" s="9" t="s">
        <v>93</v>
      </c>
      <c r="F85" s="9" t="s">
        <v>38</v>
      </c>
      <c r="G85" s="9">
        <v>2538</v>
      </c>
      <c r="H85" s="10">
        <v>6000</v>
      </c>
      <c r="I85" s="10">
        <v>6000</v>
      </c>
      <c r="J85" s="10">
        <v>0</v>
      </c>
      <c r="K85" s="10"/>
      <c r="L85" s="10">
        <f>SUM(Table134[[#This Row],[Waste (Before Impression)]:[Waste (After Impression)2]])</f>
        <v>0</v>
      </c>
      <c r="M85" s="10">
        <v>0</v>
      </c>
      <c r="N85" s="10">
        <v>20</v>
      </c>
      <c r="O85" s="11">
        <f>SUM(Table134[[#This Row],[Inspection Total]],Table134[[#This Row],[Waste (Before Impression)]])</f>
        <v>6000</v>
      </c>
      <c r="P85" s="12" t="s">
        <v>39</v>
      </c>
      <c r="Q85" s="9"/>
      <c r="R85" s="9">
        <f>IF(Table134[[#This Row],[Balanced]]="YES",0,Table134[[#This Row],[Total]]-6000)</f>
        <v>0</v>
      </c>
      <c r="S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4504725380206000YES</v>
      </c>
      <c r="T85">
        <f>ROW()-3</f>
        <v>82</v>
      </c>
      <c r="U85" s="1">
        <f>INT(Table134[[#This Row],[Date]])</f>
        <v>45047</v>
      </c>
      <c r="V85" s="13">
        <f>IFERROR(IF(OR(Table134[[#This Row],[Notasave Error]]&lt;0,Table134[[#This Row],[Notasave Error]]&gt;6000),"-",Table134[[#This Row],[Notasave Error]]/Table134[[#This Row],[Inspection Total]]),"NA")</f>
        <v>3.3333333333333335E-3</v>
      </c>
    </row>
    <row r="86" spans="1:22" x14ac:dyDescent="0.35">
      <c r="A86" s="8">
        <v>45047.469687500001</v>
      </c>
      <c r="B86" s="9" t="s">
        <v>87</v>
      </c>
      <c r="C86" s="9">
        <v>40039201</v>
      </c>
      <c r="D86" s="9" t="s">
        <v>107</v>
      </c>
      <c r="E86" s="9" t="s">
        <v>93</v>
      </c>
      <c r="F86" s="9" t="s">
        <v>38</v>
      </c>
      <c r="G86" s="9">
        <v>2537</v>
      </c>
      <c r="H86" s="10">
        <v>5996</v>
      </c>
      <c r="I86" s="10">
        <v>5996</v>
      </c>
      <c r="J86" s="10">
        <v>4</v>
      </c>
      <c r="K86" s="10"/>
      <c r="L86" s="10">
        <f>SUM(Table134[[#This Row],[Waste (Before Impression)]:[Waste (After Impression)2]])</f>
        <v>4</v>
      </c>
      <c r="M86" s="10">
        <v>0</v>
      </c>
      <c r="N86" s="10">
        <v>15</v>
      </c>
      <c r="O86" s="11">
        <f>SUM(Table134[[#This Row],[Inspection Total]],Table134[[#This Row],[Waste (Before Impression)]])</f>
        <v>6000</v>
      </c>
      <c r="P86" s="12" t="s">
        <v>39</v>
      </c>
      <c r="Q86" s="9"/>
      <c r="R86" s="9">
        <f>IF(Table134[[#This Row],[Balanced]]="YES",0,Table134[[#This Row],[Total]]-6000)</f>
        <v>0</v>
      </c>
      <c r="S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4504725374155996YES</v>
      </c>
      <c r="T86">
        <f>ROW()-3</f>
        <v>83</v>
      </c>
      <c r="U86" s="1">
        <f>INT(Table134[[#This Row],[Date]])</f>
        <v>45047</v>
      </c>
      <c r="V86" s="13">
        <f>IFERROR(IF(OR(Table134[[#This Row],[Notasave Error]]&lt;0,Table134[[#This Row],[Notasave Error]]&gt;6000),"-",Table134[[#This Row],[Notasave Error]]/Table134[[#This Row],[Inspection Total]]),"NA")</f>
        <v>2.5016677785190127E-3</v>
      </c>
    </row>
    <row r="87" spans="1:22" x14ac:dyDescent="0.35">
      <c r="A87" s="8">
        <v>45047.439398148148</v>
      </c>
      <c r="B87" s="9" t="s">
        <v>87</v>
      </c>
      <c r="C87" s="9">
        <v>40039201</v>
      </c>
      <c r="D87" s="9" t="s">
        <v>107</v>
      </c>
      <c r="E87" s="9" t="s">
        <v>93</v>
      </c>
      <c r="F87" s="9" t="s">
        <v>38</v>
      </c>
      <c r="G87" s="9">
        <v>2536</v>
      </c>
      <c r="H87" s="10">
        <v>5995</v>
      </c>
      <c r="I87" s="10">
        <v>5995</v>
      </c>
      <c r="J87" s="10">
        <v>5</v>
      </c>
      <c r="K87" s="10"/>
      <c r="L87" s="10">
        <f>SUM(Table134[[#This Row],[Waste (Before Impression)]:[Waste (After Impression)2]])</f>
        <v>5</v>
      </c>
      <c r="M87" s="10">
        <v>0</v>
      </c>
      <c r="N87" s="10">
        <v>15</v>
      </c>
      <c r="O87" s="11">
        <f>SUM(Table134[[#This Row],[Inspection Total]],Table134[[#This Row],[Waste (Before Impression)]])</f>
        <v>6000</v>
      </c>
      <c r="P87" s="12" t="s">
        <v>39</v>
      </c>
      <c r="Q87" s="9"/>
      <c r="R87" s="9">
        <f>IF(Table134[[#This Row],[Balanced]]="YES",0,Table134[[#This Row],[Total]]-6000)</f>
        <v>0</v>
      </c>
      <c r="S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4504725365155995YES</v>
      </c>
      <c r="T87">
        <f>ROW()-3</f>
        <v>84</v>
      </c>
      <c r="U87" s="1">
        <f>INT(Table134[[#This Row],[Date]])</f>
        <v>45047</v>
      </c>
      <c r="V87" s="13">
        <f>IFERROR(IF(OR(Table134[[#This Row],[Notasave Error]]&lt;0,Table134[[#This Row],[Notasave Error]]&gt;6000),"-",Table134[[#This Row],[Notasave Error]]/Table134[[#This Row],[Inspection Total]]),"NA")</f>
        <v>2.5020850708924102E-3</v>
      </c>
    </row>
    <row r="88" spans="1:22" x14ac:dyDescent="0.35">
      <c r="A88" s="8">
        <v>45047.415578703702</v>
      </c>
      <c r="B88" s="9" t="s">
        <v>87</v>
      </c>
      <c r="C88" s="9">
        <v>40039201</v>
      </c>
      <c r="D88" s="9" t="s">
        <v>107</v>
      </c>
      <c r="E88" s="9" t="s">
        <v>93</v>
      </c>
      <c r="F88" s="9" t="s">
        <v>38</v>
      </c>
      <c r="G88" s="9">
        <v>2535</v>
      </c>
      <c r="H88" s="10">
        <v>5998</v>
      </c>
      <c r="I88" s="10">
        <v>5998</v>
      </c>
      <c r="J88" s="10">
        <v>2</v>
      </c>
      <c r="K88" s="10"/>
      <c r="L88" s="10">
        <f>SUM(Table134[[#This Row],[Waste (Before Impression)]:[Waste (After Impression)2]])</f>
        <v>2</v>
      </c>
      <c r="M88" s="10">
        <v>0</v>
      </c>
      <c r="N88" s="10">
        <v>290</v>
      </c>
      <c r="O88" s="11">
        <f>SUM(Table134[[#This Row],[Inspection Total]],Table134[[#This Row],[Waste (Before Impression)]])</f>
        <v>6000</v>
      </c>
      <c r="P88" s="12" t="s">
        <v>39</v>
      </c>
      <c r="Q88" s="9"/>
      <c r="R88" s="9">
        <f>IF(Table134[[#This Row],[Balanced]]="YES",0,Table134[[#This Row],[Total]]-6000)</f>
        <v>0</v>
      </c>
      <c r="S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45047253522905998YES</v>
      </c>
      <c r="T88">
        <f>ROW()-3</f>
        <v>85</v>
      </c>
      <c r="U88" s="1">
        <f>INT(Table134[[#This Row],[Date]])</f>
        <v>45047</v>
      </c>
      <c r="V88" s="13">
        <f>IFERROR(IF(OR(Table134[[#This Row],[Notasave Error]]&lt;0,Table134[[#This Row],[Notasave Error]]&gt;6000),"-",Table134[[#This Row],[Notasave Error]]/Table134[[#This Row],[Inspection Total]]),"NA")</f>
        <v>4.8349449816605536E-2</v>
      </c>
    </row>
    <row r="89" spans="1:22" x14ac:dyDescent="0.35">
      <c r="A89" s="8">
        <v>45047.278333333335</v>
      </c>
      <c r="B89" s="9" t="s">
        <v>87</v>
      </c>
      <c r="C89" s="9">
        <v>40039201</v>
      </c>
      <c r="D89" s="9" t="s">
        <v>107</v>
      </c>
      <c r="E89" s="9" t="s">
        <v>44</v>
      </c>
      <c r="F89" s="9" t="s">
        <v>40</v>
      </c>
      <c r="G89" s="9">
        <v>2560</v>
      </c>
      <c r="H89" s="10">
        <v>5999</v>
      </c>
      <c r="I89" s="10">
        <v>5999</v>
      </c>
      <c r="J89" s="10">
        <v>1</v>
      </c>
      <c r="K89" s="10"/>
      <c r="L89" s="10">
        <f>SUM(Table134[[#This Row],[Waste (Before Impression)]:[Waste (After Impression)2]])</f>
        <v>1</v>
      </c>
      <c r="M89" s="10">
        <v>0</v>
      </c>
      <c r="N89" s="10">
        <v>26</v>
      </c>
      <c r="O89" s="11">
        <f>SUM(Table134[[#This Row],[Inspection Total]],Table134[[#This Row],[Waste (Before Impression)]])</f>
        <v>6000</v>
      </c>
      <c r="P89" s="12" t="s">
        <v>39</v>
      </c>
      <c r="Q89" s="9"/>
      <c r="R89" s="9">
        <f>IF(Table134[[#This Row],[Balanced]]="YES",0,Table134[[#This Row],[Total]]-6000)</f>
        <v>0</v>
      </c>
      <c r="S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4504725601265999YES</v>
      </c>
      <c r="T89">
        <f>ROW()-3</f>
        <v>86</v>
      </c>
      <c r="U89" s="1">
        <f>INT(Table134[[#This Row],[Date]])</f>
        <v>45047</v>
      </c>
      <c r="V89" s="13">
        <f>IFERROR(IF(OR(Table134[[#This Row],[Notasave Error]]&lt;0,Table134[[#This Row],[Notasave Error]]&gt;6000),"-",Table134[[#This Row],[Notasave Error]]/Table134[[#This Row],[Inspection Total]]),"NA")</f>
        <v>4.3340556759459909E-3</v>
      </c>
    </row>
    <row r="90" spans="1:22" x14ac:dyDescent="0.35">
      <c r="A90" s="8">
        <v>45047.248657407406</v>
      </c>
      <c r="B90" s="9" t="s">
        <v>87</v>
      </c>
      <c r="C90" s="9">
        <v>40039201</v>
      </c>
      <c r="D90" s="9" t="s">
        <v>107</v>
      </c>
      <c r="E90" s="9" t="s">
        <v>44</v>
      </c>
      <c r="F90" s="9" t="s">
        <v>40</v>
      </c>
      <c r="G90" s="9">
        <v>2559</v>
      </c>
      <c r="H90" s="10">
        <v>5997</v>
      </c>
      <c r="I90" s="10">
        <v>5997</v>
      </c>
      <c r="J90" s="10">
        <v>3</v>
      </c>
      <c r="K90" s="10"/>
      <c r="L90" s="10">
        <f>SUM(Table134[[#This Row],[Waste (Before Impression)]:[Waste (After Impression)2]])</f>
        <v>3</v>
      </c>
      <c r="M90" s="10">
        <v>0</v>
      </c>
      <c r="N90" s="10">
        <v>29</v>
      </c>
      <c r="O90" s="11">
        <f>SUM(Table134[[#This Row],[Inspection Total]],Table134[[#This Row],[Waste (Before Impression)]])</f>
        <v>6000</v>
      </c>
      <c r="P90" s="12" t="s">
        <v>39</v>
      </c>
      <c r="Q90" s="9"/>
      <c r="R90" s="9">
        <f>IF(Table134[[#This Row],[Balanced]]="YES",0,Table134[[#This Row],[Total]]-6000)</f>
        <v>0</v>
      </c>
      <c r="S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4504725593295997YES</v>
      </c>
      <c r="T90">
        <f>ROW()-3</f>
        <v>87</v>
      </c>
      <c r="U90" s="1">
        <f>INT(Table134[[#This Row],[Date]])</f>
        <v>45047</v>
      </c>
      <c r="V90" s="13">
        <f>IFERROR(IF(OR(Table134[[#This Row],[Notasave Error]]&lt;0,Table134[[#This Row],[Notasave Error]]&gt;6000),"-",Table134[[#This Row],[Notasave Error]]/Table134[[#This Row],[Inspection Total]]),"NA")</f>
        <v>4.8357512089378021E-3</v>
      </c>
    </row>
    <row r="91" spans="1:22" x14ac:dyDescent="0.35">
      <c r="A91" s="8">
        <v>45047.213067129633</v>
      </c>
      <c r="B91" s="9" t="s">
        <v>87</v>
      </c>
      <c r="C91" s="9">
        <v>40039201</v>
      </c>
      <c r="D91" s="9" t="s">
        <v>107</v>
      </c>
      <c r="E91" s="9" t="s">
        <v>44</v>
      </c>
      <c r="F91" s="9" t="s">
        <v>40</v>
      </c>
      <c r="G91" s="9">
        <v>2558</v>
      </c>
      <c r="H91" s="10">
        <v>5997</v>
      </c>
      <c r="I91" s="10">
        <v>5997</v>
      </c>
      <c r="J91" s="10">
        <v>3</v>
      </c>
      <c r="K91" s="10"/>
      <c r="L91" s="10">
        <f>SUM(Table134[[#This Row],[Waste (Before Impression)]:[Waste (After Impression)2]])</f>
        <v>3</v>
      </c>
      <c r="M91" s="10">
        <v>0</v>
      </c>
      <c r="N91" s="10">
        <v>37</v>
      </c>
      <c r="O91" s="11">
        <f>SUM(Table134[[#This Row],[Inspection Total]],Table134[[#This Row],[Waste (Before Impression)]])</f>
        <v>6000</v>
      </c>
      <c r="P91" s="12" t="s">
        <v>39</v>
      </c>
      <c r="Q91" s="9"/>
      <c r="R91" s="9">
        <f>IF(Table134[[#This Row],[Balanced]]="YES",0,Table134[[#This Row],[Total]]-6000)</f>
        <v>0</v>
      </c>
      <c r="S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4504725583375997YES</v>
      </c>
      <c r="T91">
        <f>ROW()-3</f>
        <v>88</v>
      </c>
      <c r="U91" s="1">
        <f>INT(Table134[[#This Row],[Date]])</f>
        <v>45047</v>
      </c>
      <c r="V91" s="13">
        <f>IFERROR(IF(OR(Table134[[#This Row],[Notasave Error]]&lt;0,Table134[[#This Row],[Notasave Error]]&gt;6000),"-",Table134[[#This Row],[Notasave Error]]/Table134[[#This Row],[Inspection Total]]),"NA")</f>
        <v>6.1697515424378856E-3</v>
      </c>
    </row>
    <row r="92" spans="1:22" x14ac:dyDescent="0.35">
      <c r="A92" s="8">
        <v>45047.185590277775</v>
      </c>
      <c r="B92" s="9" t="s">
        <v>87</v>
      </c>
      <c r="C92" s="9">
        <v>40039201</v>
      </c>
      <c r="D92" s="9" t="s">
        <v>107</v>
      </c>
      <c r="E92" s="9" t="s">
        <v>44</v>
      </c>
      <c r="F92" s="9" t="s">
        <v>40</v>
      </c>
      <c r="G92" s="9">
        <v>2557</v>
      </c>
      <c r="H92" s="10">
        <v>6000</v>
      </c>
      <c r="I92" s="10">
        <v>6000</v>
      </c>
      <c r="J92" s="10">
        <v>0</v>
      </c>
      <c r="K92" s="10"/>
      <c r="L92" s="10">
        <f>SUM(Table134[[#This Row],[Waste (Before Impression)]:[Waste (After Impression)2]])</f>
        <v>0</v>
      </c>
      <c r="M92" s="10">
        <v>0</v>
      </c>
      <c r="N92" s="10">
        <v>18</v>
      </c>
      <c r="O92" s="11">
        <f>SUM(Table134[[#This Row],[Inspection Total]],Table134[[#This Row],[Waste (Before Impression)]])</f>
        <v>6000</v>
      </c>
      <c r="P92" s="12" t="s">
        <v>39</v>
      </c>
      <c r="Q92" s="9"/>
      <c r="R92" s="9">
        <f>IF(Table134[[#This Row],[Balanced]]="YES",0,Table134[[#This Row],[Total]]-6000)</f>
        <v>0</v>
      </c>
      <c r="S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4504725570186000YES</v>
      </c>
      <c r="T92">
        <f>ROW()-3</f>
        <v>89</v>
      </c>
      <c r="U92" s="1">
        <f>INT(Table134[[#This Row],[Date]])</f>
        <v>45047</v>
      </c>
      <c r="V92" s="13">
        <f>IFERROR(IF(OR(Table134[[#This Row],[Notasave Error]]&lt;0,Table134[[#This Row],[Notasave Error]]&gt;6000),"-",Table134[[#This Row],[Notasave Error]]/Table134[[#This Row],[Inspection Total]]),"NA")</f>
        <v>3.0000000000000001E-3</v>
      </c>
    </row>
    <row r="93" spans="1:22" x14ac:dyDescent="0.35">
      <c r="A93" s="8">
        <v>45047.15148148148</v>
      </c>
      <c r="B93" s="9" t="s">
        <v>87</v>
      </c>
      <c r="C93" s="9">
        <v>40039201</v>
      </c>
      <c r="D93" s="9" t="s">
        <v>107</v>
      </c>
      <c r="E93" s="9" t="s">
        <v>44</v>
      </c>
      <c r="F93" s="9" t="s">
        <v>40</v>
      </c>
      <c r="G93" s="9">
        <v>2556</v>
      </c>
      <c r="H93" s="10">
        <v>5986</v>
      </c>
      <c r="I93" s="10">
        <v>5986</v>
      </c>
      <c r="J93" s="10">
        <v>14</v>
      </c>
      <c r="K93" s="10"/>
      <c r="L93" s="10">
        <f>SUM(Table134[[#This Row],[Waste (Before Impression)]:[Waste (After Impression)2]])</f>
        <v>14</v>
      </c>
      <c r="M93" s="10">
        <v>0</v>
      </c>
      <c r="N93" s="10">
        <v>28</v>
      </c>
      <c r="O93" s="11">
        <f>SUM(Table134[[#This Row],[Inspection Total]],Table134[[#This Row],[Waste (Before Impression)]])</f>
        <v>6000</v>
      </c>
      <c r="P93" s="12" t="s">
        <v>39</v>
      </c>
      <c r="Q93" s="9"/>
      <c r="R93" s="9">
        <f>IF(Table134[[#This Row],[Balanced]]="YES",0,Table134[[#This Row],[Total]]-6000)</f>
        <v>0</v>
      </c>
      <c r="S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45047255614285986YES</v>
      </c>
      <c r="T93">
        <f>ROW()-3</f>
        <v>90</v>
      </c>
      <c r="U93" s="1">
        <f>INT(Table134[[#This Row],[Date]])</f>
        <v>45047</v>
      </c>
      <c r="V93" s="13">
        <f>IFERROR(IF(OR(Table134[[#This Row],[Notasave Error]]&lt;0,Table134[[#This Row],[Notasave Error]]&gt;6000),"-",Table134[[#This Row],[Notasave Error]]/Table134[[#This Row],[Inspection Total]]),"NA")</f>
        <v>4.6775810223855666E-3</v>
      </c>
    </row>
    <row r="94" spans="1:22" x14ac:dyDescent="0.35">
      <c r="A94" s="8">
        <v>45047.120821759258</v>
      </c>
      <c r="B94" s="9" t="s">
        <v>87</v>
      </c>
      <c r="C94" s="9">
        <v>40039201</v>
      </c>
      <c r="D94" s="9" t="s">
        <v>107</v>
      </c>
      <c r="E94" s="9" t="s">
        <v>44</v>
      </c>
      <c r="F94" s="9" t="s">
        <v>40</v>
      </c>
      <c r="G94" s="9">
        <v>2555</v>
      </c>
      <c r="H94" s="10">
        <v>6000</v>
      </c>
      <c r="I94" s="10">
        <v>6000</v>
      </c>
      <c r="J94" s="10">
        <v>0</v>
      </c>
      <c r="K94" s="10"/>
      <c r="L94" s="10">
        <f>SUM(Table134[[#This Row],[Waste (Before Impression)]:[Waste (After Impression)2]])</f>
        <v>0</v>
      </c>
      <c r="M94" s="10">
        <v>0</v>
      </c>
      <c r="N94" s="10">
        <v>16</v>
      </c>
      <c r="O94" s="11">
        <f>SUM(Table134[[#This Row],[Inspection Total]],Table134[[#This Row],[Waste (Before Impression)]])</f>
        <v>6000</v>
      </c>
      <c r="P94" s="12" t="s">
        <v>39</v>
      </c>
      <c r="Q94" s="9"/>
      <c r="R94" s="9">
        <f>IF(Table134[[#This Row],[Balanced]]="YES",0,Table134[[#This Row],[Total]]-6000)</f>
        <v>0</v>
      </c>
      <c r="S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4504725550166000YES</v>
      </c>
      <c r="T94">
        <f>ROW()-3</f>
        <v>91</v>
      </c>
      <c r="U94" s="1">
        <f>INT(Table134[[#This Row],[Date]])</f>
        <v>45047</v>
      </c>
      <c r="V94" s="13">
        <f>IFERROR(IF(OR(Table134[[#This Row],[Notasave Error]]&lt;0,Table134[[#This Row],[Notasave Error]]&gt;6000),"-",Table134[[#This Row],[Notasave Error]]/Table134[[#This Row],[Inspection Total]]),"NA")</f>
        <v>2.6666666666666666E-3</v>
      </c>
    </row>
    <row r="95" spans="1:22" x14ac:dyDescent="0.35">
      <c r="A95" s="8">
        <v>45047.092175925929</v>
      </c>
      <c r="B95" s="9" t="s">
        <v>87</v>
      </c>
      <c r="C95" s="9">
        <v>40039201</v>
      </c>
      <c r="D95" s="9" t="s">
        <v>107</v>
      </c>
      <c r="E95" s="9" t="s">
        <v>44</v>
      </c>
      <c r="F95" s="9" t="s">
        <v>40</v>
      </c>
      <c r="G95" s="9">
        <v>2554</v>
      </c>
      <c r="H95" s="10">
        <v>6000</v>
      </c>
      <c r="I95" s="10">
        <v>6000</v>
      </c>
      <c r="J95" s="10">
        <v>0</v>
      </c>
      <c r="K95" s="10"/>
      <c r="L95" s="10">
        <f>SUM(Table134[[#This Row],[Waste (Before Impression)]:[Waste (After Impression)2]])</f>
        <v>0</v>
      </c>
      <c r="M95" s="10">
        <v>0</v>
      </c>
      <c r="N95" s="10">
        <v>11</v>
      </c>
      <c r="O95" s="11">
        <f>SUM(Table134[[#This Row],[Inspection Total]],Table134[[#This Row],[Waste (Before Impression)]])</f>
        <v>6000</v>
      </c>
      <c r="P95" s="12" t="s">
        <v>39</v>
      </c>
      <c r="Q95" s="9"/>
      <c r="R95" s="9">
        <f>IF(Table134[[#This Row],[Balanced]]="YES",0,Table134[[#This Row],[Total]]-6000)</f>
        <v>0</v>
      </c>
      <c r="S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4504725540116000YES</v>
      </c>
      <c r="T95">
        <f>ROW()-3</f>
        <v>92</v>
      </c>
      <c r="U95" s="1">
        <f>INT(Table134[[#This Row],[Date]])</f>
        <v>45047</v>
      </c>
      <c r="V95" s="13">
        <f>IFERROR(IF(OR(Table134[[#This Row],[Notasave Error]]&lt;0,Table134[[#This Row],[Notasave Error]]&gt;6000),"-",Table134[[#This Row],[Notasave Error]]/Table134[[#This Row],[Inspection Total]]),"NA")</f>
        <v>1.8333333333333333E-3</v>
      </c>
    </row>
    <row r="96" spans="1:22" x14ac:dyDescent="0.35">
      <c r="A96" s="8">
        <v>45047.060555555552</v>
      </c>
      <c r="B96" s="9" t="s">
        <v>87</v>
      </c>
      <c r="C96" s="9">
        <v>40039201</v>
      </c>
      <c r="D96" s="9" t="s">
        <v>107</v>
      </c>
      <c r="E96" s="9" t="s">
        <v>44</v>
      </c>
      <c r="F96" s="9" t="s">
        <v>40</v>
      </c>
      <c r="G96" s="9">
        <v>2553</v>
      </c>
      <c r="H96" s="10">
        <v>5995</v>
      </c>
      <c r="I96" s="10">
        <v>5995</v>
      </c>
      <c r="J96" s="10">
        <v>5</v>
      </c>
      <c r="K96" s="10"/>
      <c r="L96" s="10">
        <f>SUM(Table134[[#This Row],[Waste (Before Impression)]:[Waste (After Impression)2]])</f>
        <v>5</v>
      </c>
      <c r="M96" s="10">
        <v>0</v>
      </c>
      <c r="N96" s="10">
        <v>15</v>
      </c>
      <c r="O96" s="11">
        <f>SUM(Table134[[#This Row],[Inspection Total]],Table134[[#This Row],[Waste (Before Impression)]])</f>
        <v>6000</v>
      </c>
      <c r="P96" s="12" t="s">
        <v>39</v>
      </c>
      <c r="Q96" s="9"/>
      <c r="R96" s="9">
        <f>IF(Table134[[#This Row],[Balanced]]="YES",0,Table134[[#This Row],[Total]]-6000)</f>
        <v>0</v>
      </c>
      <c r="S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4504725535155995YES</v>
      </c>
      <c r="T96">
        <f>ROW()-3</f>
        <v>93</v>
      </c>
      <c r="U96" s="1">
        <f>INT(Table134[[#This Row],[Date]])</f>
        <v>45047</v>
      </c>
      <c r="V96" s="13">
        <f>IFERROR(IF(OR(Table134[[#This Row],[Notasave Error]]&lt;0,Table134[[#This Row],[Notasave Error]]&gt;6000),"-",Table134[[#This Row],[Notasave Error]]/Table134[[#This Row],[Inspection Total]]),"NA")</f>
        <v>2.5020850708924102E-3</v>
      </c>
    </row>
    <row r="97" spans="1:22" x14ac:dyDescent="0.35">
      <c r="A97" s="8">
        <v>45045.968055555553</v>
      </c>
      <c r="B97" s="9" t="s">
        <v>87</v>
      </c>
      <c r="C97" s="9">
        <v>40039201</v>
      </c>
      <c r="D97" s="9" t="s">
        <v>107</v>
      </c>
      <c r="E97" s="9" t="s">
        <v>44</v>
      </c>
      <c r="F97" s="9" t="s">
        <v>40</v>
      </c>
      <c r="G97" s="9">
        <v>2527</v>
      </c>
      <c r="H97" s="10">
        <v>5999</v>
      </c>
      <c r="I97" s="10">
        <v>5999</v>
      </c>
      <c r="J97" s="10">
        <v>1</v>
      </c>
      <c r="K97" s="10"/>
      <c r="L97" s="10">
        <f>SUM(Table134[[#This Row],[Waste (Before Impression)]:[Waste (After Impression)2]])</f>
        <v>1</v>
      </c>
      <c r="M97" s="10">
        <v>0</v>
      </c>
      <c r="N97" s="10">
        <v>8</v>
      </c>
      <c r="O97" s="11">
        <f>SUM(Table134[[#This Row],[Inspection Total]],Table134[[#This Row],[Waste (Before Impression)]])</f>
        <v>6000</v>
      </c>
      <c r="P97" s="12" t="s">
        <v>39</v>
      </c>
      <c r="Q97" s="9"/>
      <c r="R97" s="9">
        <f>IF(Table134[[#This Row],[Balanced]]="YES",0,Table134[[#This Row],[Total]]-6000)</f>
        <v>0</v>
      </c>
      <c r="S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450452527185999YES</v>
      </c>
      <c r="T97">
        <f>ROW()-3</f>
        <v>94</v>
      </c>
      <c r="U97" s="1">
        <f>INT(Table134[[#This Row],[Date]])</f>
        <v>45045</v>
      </c>
      <c r="V97" s="13">
        <f>IFERROR(IF(OR(Table134[[#This Row],[Notasave Error]]&lt;0,Table134[[#This Row],[Notasave Error]]&gt;6000),"-",Table134[[#This Row],[Notasave Error]]/Table134[[#This Row],[Inspection Total]]),"NA")</f>
        <v>1.3335555925987664E-3</v>
      </c>
    </row>
    <row r="98" spans="1:22" x14ac:dyDescent="0.35">
      <c r="A98" s="8">
        <v>45045.933842592596</v>
      </c>
      <c r="B98" s="9" t="s">
        <v>87</v>
      </c>
      <c r="C98" s="9">
        <v>40039201</v>
      </c>
      <c r="D98" s="9" t="s">
        <v>107</v>
      </c>
      <c r="E98" s="9" t="s">
        <v>44</v>
      </c>
      <c r="F98" s="9" t="s">
        <v>40</v>
      </c>
      <c r="G98" s="9">
        <v>2526</v>
      </c>
      <c r="H98" s="10">
        <v>5994</v>
      </c>
      <c r="I98" s="10">
        <v>5994</v>
      </c>
      <c r="J98" s="10">
        <v>6</v>
      </c>
      <c r="K98" s="10"/>
      <c r="L98" s="10">
        <f>SUM(Table134[[#This Row],[Waste (Before Impression)]:[Waste (After Impression)2]])</f>
        <v>6</v>
      </c>
      <c r="M98" s="10">
        <v>0</v>
      </c>
      <c r="N98" s="10">
        <v>119</v>
      </c>
      <c r="O98" s="11">
        <f>SUM(Table134[[#This Row],[Inspection Total]],Table134[[#This Row],[Waste (Before Impression)]])</f>
        <v>6000</v>
      </c>
      <c r="P98" s="12" t="s">
        <v>39</v>
      </c>
      <c r="Q98" s="9"/>
      <c r="R98" s="9">
        <f>IF(Table134[[#This Row],[Balanced]]="YES",0,Table134[[#This Row],[Total]]-6000)</f>
        <v>0</v>
      </c>
      <c r="S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45045252661195994YES</v>
      </c>
      <c r="T98">
        <f>ROW()-3</f>
        <v>95</v>
      </c>
      <c r="U98" s="1">
        <f>INT(Table134[[#This Row],[Date]])</f>
        <v>45045</v>
      </c>
      <c r="V98" s="13">
        <f>IFERROR(IF(OR(Table134[[#This Row],[Notasave Error]]&lt;0,Table134[[#This Row],[Notasave Error]]&gt;6000),"-",Table134[[#This Row],[Notasave Error]]/Table134[[#This Row],[Inspection Total]]),"NA")</f>
        <v>1.9853186519853187E-2</v>
      </c>
    </row>
    <row r="99" spans="1:22" x14ac:dyDescent="0.35">
      <c r="A99" s="8">
        <v>45045.906018518515</v>
      </c>
      <c r="B99" s="9" t="s">
        <v>87</v>
      </c>
      <c r="C99" s="9">
        <v>40039201</v>
      </c>
      <c r="D99" s="9" t="s">
        <v>107</v>
      </c>
      <c r="E99" s="9" t="s">
        <v>44</v>
      </c>
      <c r="F99" s="9" t="s">
        <v>40</v>
      </c>
      <c r="G99" s="9">
        <v>2525</v>
      </c>
      <c r="H99" s="10">
        <v>6000</v>
      </c>
      <c r="I99" s="10">
        <v>6000</v>
      </c>
      <c r="J99" s="10">
        <v>0</v>
      </c>
      <c r="K99" s="10"/>
      <c r="L99" s="10">
        <f>SUM(Table134[[#This Row],[Waste (Before Impression)]:[Waste (After Impression)2]])</f>
        <v>0</v>
      </c>
      <c r="M99" s="10">
        <v>0</v>
      </c>
      <c r="N99" s="10">
        <v>19</v>
      </c>
      <c r="O99" s="11">
        <f>SUM(Table134[[#This Row],[Inspection Total]],Table134[[#This Row],[Waste (Before Impression)]])</f>
        <v>6000</v>
      </c>
      <c r="P99" s="12" t="s">
        <v>39</v>
      </c>
      <c r="Q99" s="9"/>
      <c r="R99" s="9">
        <f>IF(Table134[[#This Row],[Balanced]]="YES",0,Table134[[#This Row],[Total]]-6000)</f>
        <v>0</v>
      </c>
      <c r="S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4504525250196000YES</v>
      </c>
      <c r="T99">
        <f>ROW()-3</f>
        <v>96</v>
      </c>
      <c r="U99" s="1">
        <f>INT(Table134[[#This Row],[Date]])</f>
        <v>45045</v>
      </c>
      <c r="V99" s="13">
        <f>IFERROR(IF(OR(Table134[[#This Row],[Notasave Error]]&lt;0,Table134[[#This Row],[Notasave Error]]&gt;6000),"-",Table134[[#This Row],[Notasave Error]]/Table134[[#This Row],[Inspection Total]]),"NA")</f>
        <v>3.1666666666666666E-3</v>
      </c>
    </row>
    <row r="100" spans="1:22" x14ac:dyDescent="0.35">
      <c r="A100" s="8">
        <v>45045.871736111112</v>
      </c>
      <c r="B100" s="9" t="s">
        <v>87</v>
      </c>
      <c r="C100" s="9">
        <v>40039201</v>
      </c>
      <c r="D100" s="9" t="s">
        <v>107</v>
      </c>
      <c r="E100" s="9" t="s">
        <v>44</v>
      </c>
      <c r="F100" s="9" t="s">
        <v>40</v>
      </c>
      <c r="G100" s="9">
        <v>2524</v>
      </c>
      <c r="H100" s="10">
        <v>5995</v>
      </c>
      <c r="I100" s="10">
        <v>5995</v>
      </c>
      <c r="J100" s="10">
        <v>5</v>
      </c>
      <c r="K100" s="10"/>
      <c r="L100" s="10">
        <f>SUM(Table134[[#This Row],[Waste (Before Impression)]:[Waste (After Impression)2]])</f>
        <v>5</v>
      </c>
      <c r="M100" s="10">
        <v>0</v>
      </c>
      <c r="N100" s="10">
        <v>61</v>
      </c>
      <c r="O100" s="11">
        <f>SUM(Table134[[#This Row],[Inspection Total]],Table134[[#This Row],[Waste (Before Impression)]])</f>
        <v>6000</v>
      </c>
      <c r="P100" s="12" t="s">
        <v>39</v>
      </c>
      <c r="Q100" s="9"/>
      <c r="R100" s="9">
        <f>IF(Table134[[#This Row],[Balanced]]="YES",0,Table134[[#This Row],[Total]]-6000)</f>
        <v>0</v>
      </c>
      <c r="S1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4504525245615995YES</v>
      </c>
      <c r="T100">
        <f>ROW()-3</f>
        <v>97</v>
      </c>
      <c r="U100" s="1">
        <f>INT(Table134[[#This Row],[Date]])</f>
        <v>45045</v>
      </c>
      <c r="V100" s="13">
        <f>IFERROR(IF(OR(Table134[[#This Row],[Notasave Error]]&lt;0,Table134[[#This Row],[Notasave Error]]&gt;6000),"-",Table134[[#This Row],[Notasave Error]]/Table134[[#This Row],[Inspection Total]]),"NA")</f>
        <v>1.0175145954962469E-2</v>
      </c>
    </row>
    <row r="101" spans="1:22" x14ac:dyDescent="0.35">
      <c r="A101" s="8">
        <v>45045.84946759259</v>
      </c>
      <c r="B101" s="9" t="s">
        <v>87</v>
      </c>
      <c r="C101" s="9">
        <v>40039201</v>
      </c>
      <c r="D101" s="9" t="s">
        <v>107</v>
      </c>
      <c r="E101" s="9" t="s">
        <v>44</v>
      </c>
      <c r="F101" s="9" t="s">
        <v>40</v>
      </c>
      <c r="G101" s="9">
        <v>2523</v>
      </c>
      <c r="H101" s="10">
        <v>5995</v>
      </c>
      <c r="I101" s="10">
        <v>5995</v>
      </c>
      <c r="J101" s="10">
        <v>5</v>
      </c>
      <c r="K101" s="10"/>
      <c r="L101" s="10">
        <f>SUM(Table134[[#This Row],[Waste (Before Impression)]:[Waste (After Impression)2]])</f>
        <v>5</v>
      </c>
      <c r="M101" s="10">
        <v>0</v>
      </c>
      <c r="N101" s="10">
        <v>545</v>
      </c>
      <c r="O101" s="11">
        <f>SUM(Table134[[#This Row],[Inspection Total]],Table134[[#This Row],[Waste (Before Impression)]])</f>
        <v>6000</v>
      </c>
      <c r="P101" s="12" t="s">
        <v>39</v>
      </c>
      <c r="Q101" s="9"/>
      <c r="R101" s="9">
        <f>IF(Table134[[#This Row],[Balanced]]="YES",0,Table134[[#This Row],[Total]]-6000)</f>
        <v>0</v>
      </c>
      <c r="S1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45045252355455995YES</v>
      </c>
      <c r="T101">
        <f>ROW()-3</f>
        <v>98</v>
      </c>
      <c r="U101" s="1">
        <f>INT(Table134[[#This Row],[Date]])</f>
        <v>45045</v>
      </c>
      <c r="V101" s="13">
        <f>IFERROR(IF(OR(Table134[[#This Row],[Notasave Error]]&lt;0,Table134[[#This Row],[Notasave Error]]&gt;6000),"-",Table134[[#This Row],[Notasave Error]]/Table134[[#This Row],[Inspection Total]]),"NA")</f>
        <v>9.0909090909090912E-2</v>
      </c>
    </row>
    <row r="102" spans="1:22" x14ac:dyDescent="0.35">
      <c r="A102" s="8">
        <v>45045.780173611114</v>
      </c>
      <c r="B102" s="9" t="s">
        <v>87</v>
      </c>
      <c r="C102" s="9">
        <v>40039201</v>
      </c>
      <c r="D102" s="9" t="s">
        <v>107</v>
      </c>
      <c r="E102" s="9" t="s">
        <v>46</v>
      </c>
      <c r="F102" s="9" t="s">
        <v>38</v>
      </c>
      <c r="G102" s="9">
        <v>2522</v>
      </c>
      <c r="H102" s="10">
        <v>5999</v>
      </c>
      <c r="I102" s="10">
        <v>5999</v>
      </c>
      <c r="J102" s="10">
        <v>1</v>
      </c>
      <c r="K102" s="10"/>
      <c r="L102" s="10">
        <f>SUM(Table134[[#This Row],[Waste (Before Impression)]:[Waste (After Impression)2]])</f>
        <v>1</v>
      </c>
      <c r="M102" s="10">
        <v>0</v>
      </c>
      <c r="N102" s="10">
        <v>250</v>
      </c>
      <c r="O102" s="11">
        <f>SUM(Table134[[#This Row],[Inspection Total]],Table134[[#This Row],[Waste (Before Impression)]])</f>
        <v>6000</v>
      </c>
      <c r="P102" s="12" t="s">
        <v>39</v>
      </c>
      <c r="Q102" s="9"/>
      <c r="R102" s="9">
        <f>IF(Table134[[#This Row],[Balanced]]="YES",0,Table134[[#This Row],[Total]]-6000)</f>
        <v>0</v>
      </c>
      <c r="S1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45045252212505999YES</v>
      </c>
      <c r="T102">
        <f>ROW()-3</f>
        <v>99</v>
      </c>
      <c r="U102" s="1">
        <f>INT(Table134[[#This Row],[Date]])</f>
        <v>45045</v>
      </c>
      <c r="V102" s="13">
        <f>IFERROR(IF(OR(Table134[[#This Row],[Notasave Error]]&lt;0,Table134[[#This Row],[Notasave Error]]&gt;6000),"-",Table134[[#This Row],[Notasave Error]]/Table134[[#This Row],[Inspection Total]]),"NA")</f>
        <v>4.1673612268711455E-2</v>
      </c>
    </row>
    <row r="103" spans="1:22" x14ac:dyDescent="0.35">
      <c r="A103" s="8">
        <v>45045.749525462961</v>
      </c>
      <c r="B103" s="9" t="s">
        <v>87</v>
      </c>
      <c r="C103" s="9">
        <v>40039201</v>
      </c>
      <c r="D103" s="9" t="s">
        <v>107</v>
      </c>
      <c r="E103" s="9" t="s">
        <v>46</v>
      </c>
      <c r="F103" s="9" t="s">
        <v>38</v>
      </c>
      <c r="G103" s="9">
        <v>2521</v>
      </c>
      <c r="H103" s="10">
        <v>5996</v>
      </c>
      <c r="I103" s="10">
        <v>5996</v>
      </c>
      <c r="J103" s="10">
        <v>4</v>
      </c>
      <c r="K103" s="10"/>
      <c r="L103" s="10">
        <f>SUM(Table134[[#This Row],[Waste (Before Impression)]:[Waste (After Impression)2]])</f>
        <v>4</v>
      </c>
      <c r="M103" s="10">
        <v>0</v>
      </c>
      <c r="N103" s="10">
        <v>291</v>
      </c>
      <c r="O103" s="11">
        <f>SUM(Table134[[#This Row],[Inspection Total]],Table134[[#This Row],[Waste (Before Impression)]])</f>
        <v>6000</v>
      </c>
      <c r="P103" s="12" t="s">
        <v>39</v>
      </c>
      <c r="Q103" s="9"/>
      <c r="R103" s="9">
        <f>IF(Table134[[#This Row],[Balanced]]="YES",0,Table134[[#This Row],[Total]]-6000)</f>
        <v>0</v>
      </c>
      <c r="S1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45045252142915996YES</v>
      </c>
      <c r="T103">
        <f>ROW()-3</f>
        <v>100</v>
      </c>
      <c r="U103" s="1">
        <f>INT(Table134[[#This Row],[Date]])</f>
        <v>45045</v>
      </c>
      <c r="V103" s="13">
        <f>IFERROR(IF(OR(Table134[[#This Row],[Notasave Error]]&lt;0,Table134[[#This Row],[Notasave Error]]&gt;6000),"-",Table134[[#This Row],[Notasave Error]]/Table134[[#This Row],[Inspection Total]]),"NA")</f>
        <v>4.8532354903268848E-2</v>
      </c>
    </row>
    <row r="104" spans="1:22" x14ac:dyDescent="0.35">
      <c r="A104" s="8">
        <v>45045.719409722224</v>
      </c>
      <c r="B104" s="9" t="s">
        <v>87</v>
      </c>
      <c r="C104" s="9">
        <v>40039201</v>
      </c>
      <c r="D104" s="9" t="s">
        <v>107</v>
      </c>
      <c r="E104" s="9" t="s">
        <v>46</v>
      </c>
      <c r="F104" s="9" t="s">
        <v>38</v>
      </c>
      <c r="G104" s="9">
        <v>2520</v>
      </c>
      <c r="H104" s="10">
        <v>5998</v>
      </c>
      <c r="I104" s="10">
        <v>5998</v>
      </c>
      <c r="J104" s="10">
        <v>2</v>
      </c>
      <c r="K104" s="10"/>
      <c r="L104" s="10">
        <f>SUM(Table134[[#This Row],[Waste (Before Impression)]:[Waste (After Impression)2]])</f>
        <v>2</v>
      </c>
      <c r="M104" s="10">
        <v>0</v>
      </c>
      <c r="N104" s="10">
        <v>256</v>
      </c>
      <c r="O104" s="11">
        <f>SUM(Table134[[#This Row],[Inspection Total]],Table134[[#This Row],[Waste (Before Impression)]])</f>
        <v>6000</v>
      </c>
      <c r="P104" s="12" t="s">
        <v>39</v>
      </c>
      <c r="Q104" s="9"/>
      <c r="R104" s="9">
        <f>IF(Table134[[#This Row],[Balanced]]="YES",0,Table134[[#This Row],[Total]]-6000)</f>
        <v>0</v>
      </c>
      <c r="S1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45045252022565998YES</v>
      </c>
      <c r="T104">
        <f>ROW()-3</f>
        <v>101</v>
      </c>
      <c r="U104" s="1">
        <f>INT(Table134[[#This Row],[Date]])</f>
        <v>45045</v>
      </c>
      <c r="V104" s="13">
        <f>IFERROR(IF(OR(Table134[[#This Row],[Notasave Error]]&lt;0,Table134[[#This Row],[Notasave Error]]&gt;6000),"-",Table134[[#This Row],[Notasave Error]]/Table134[[#This Row],[Inspection Total]]),"NA")</f>
        <v>4.2680893631210401E-2</v>
      </c>
    </row>
    <row r="105" spans="1:22" x14ac:dyDescent="0.35">
      <c r="A105" s="8">
        <v>45045.688425925924</v>
      </c>
      <c r="B105" s="9" t="s">
        <v>87</v>
      </c>
      <c r="C105" s="9">
        <v>40039201</v>
      </c>
      <c r="D105" s="9" t="s">
        <v>107</v>
      </c>
      <c r="E105" s="9" t="s">
        <v>46</v>
      </c>
      <c r="F105" s="9" t="s">
        <v>38</v>
      </c>
      <c r="G105" s="9">
        <v>2519</v>
      </c>
      <c r="H105" s="10">
        <v>6000</v>
      </c>
      <c r="I105" s="10">
        <v>6000</v>
      </c>
      <c r="J105" s="10">
        <v>0</v>
      </c>
      <c r="K105" s="10"/>
      <c r="L105" s="10">
        <f>SUM(Table134[[#This Row],[Waste (Before Impression)]:[Waste (After Impression)2]])</f>
        <v>0</v>
      </c>
      <c r="M105" s="10">
        <v>0</v>
      </c>
      <c r="N105" s="10">
        <v>218</v>
      </c>
      <c r="O105" s="11">
        <f>SUM(Table134[[#This Row],[Inspection Total]],Table134[[#This Row],[Waste (Before Impression)]])</f>
        <v>6000</v>
      </c>
      <c r="P105" s="12" t="s">
        <v>39</v>
      </c>
      <c r="Q105" s="9"/>
      <c r="R105" s="9">
        <f>IF(Table134[[#This Row],[Balanced]]="YES",0,Table134[[#This Row],[Total]]-6000)</f>
        <v>0</v>
      </c>
      <c r="S1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45045251902186000YES</v>
      </c>
      <c r="T105">
        <f>ROW()-3</f>
        <v>102</v>
      </c>
      <c r="U105" s="1">
        <f>INT(Table134[[#This Row],[Date]])</f>
        <v>45045</v>
      </c>
      <c r="V105" s="13">
        <f>IFERROR(IF(OR(Table134[[#This Row],[Notasave Error]]&lt;0,Table134[[#This Row],[Notasave Error]]&gt;6000),"-",Table134[[#This Row],[Notasave Error]]/Table134[[#This Row],[Inspection Total]]),"NA")</f>
        <v>3.6333333333333336E-2</v>
      </c>
    </row>
    <row r="106" spans="1:22" x14ac:dyDescent="0.35">
      <c r="A106" s="8">
        <v>45045.65587962963</v>
      </c>
      <c r="B106" s="9" t="s">
        <v>87</v>
      </c>
      <c r="C106" s="9">
        <v>40039201</v>
      </c>
      <c r="D106" s="9" t="s">
        <v>107</v>
      </c>
      <c r="E106" s="9" t="s">
        <v>46</v>
      </c>
      <c r="F106" s="9" t="s">
        <v>38</v>
      </c>
      <c r="G106" s="9">
        <v>2518</v>
      </c>
      <c r="H106" s="10">
        <v>5999</v>
      </c>
      <c r="I106" s="10">
        <v>5999</v>
      </c>
      <c r="J106" s="10">
        <v>1</v>
      </c>
      <c r="K106" s="10"/>
      <c r="L106" s="10">
        <f>SUM(Table134[[#This Row],[Waste (Before Impression)]:[Waste (After Impression)2]])</f>
        <v>1</v>
      </c>
      <c r="M106" s="10">
        <v>0</v>
      </c>
      <c r="N106" s="10">
        <v>186</v>
      </c>
      <c r="O106" s="11">
        <f>SUM(Table134[[#This Row],[Inspection Total]],Table134[[#This Row],[Waste (Before Impression)]])</f>
        <v>6000</v>
      </c>
      <c r="P106" s="12" t="s">
        <v>39</v>
      </c>
      <c r="Q106" s="9"/>
      <c r="R106" s="9">
        <f>IF(Table134[[#This Row],[Balanced]]="YES",0,Table134[[#This Row],[Total]]-6000)</f>
        <v>0</v>
      </c>
      <c r="S1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45045251811865999YES</v>
      </c>
      <c r="T106">
        <f>ROW()-3</f>
        <v>103</v>
      </c>
      <c r="U106" s="1">
        <f>INT(Table134[[#This Row],[Date]])</f>
        <v>45045</v>
      </c>
      <c r="V106" s="13">
        <f>IFERROR(IF(OR(Table134[[#This Row],[Notasave Error]]&lt;0,Table134[[#This Row],[Notasave Error]]&gt;6000),"-",Table134[[#This Row],[Notasave Error]]/Table134[[#This Row],[Inspection Total]]),"NA")</f>
        <v>3.1005167527921321E-2</v>
      </c>
    </row>
    <row r="107" spans="1:22" x14ac:dyDescent="0.35">
      <c r="A107" s="8">
        <v>45045.611886574072</v>
      </c>
      <c r="B107" s="9" t="s">
        <v>87</v>
      </c>
      <c r="C107" s="9">
        <v>40039201</v>
      </c>
      <c r="D107" s="9" t="s">
        <v>107</v>
      </c>
      <c r="E107" s="9" t="s">
        <v>46</v>
      </c>
      <c r="F107" s="9" t="s">
        <v>38</v>
      </c>
      <c r="G107" s="9">
        <v>2517</v>
      </c>
      <c r="H107" s="10">
        <v>6000</v>
      </c>
      <c r="I107" s="10">
        <v>6000</v>
      </c>
      <c r="J107" s="10">
        <v>0</v>
      </c>
      <c r="K107" s="10"/>
      <c r="L107" s="10">
        <f>SUM(Table134[[#This Row],[Waste (Before Impression)]:[Waste (After Impression)2]])</f>
        <v>0</v>
      </c>
      <c r="M107" s="10">
        <v>0</v>
      </c>
      <c r="N107" s="10">
        <v>154</v>
      </c>
      <c r="O107" s="11">
        <f>SUM(Table134[[#This Row],[Inspection Total]],Table134[[#This Row],[Waste (Before Impression)]])</f>
        <v>6000</v>
      </c>
      <c r="P107" s="12" t="s">
        <v>39</v>
      </c>
      <c r="Q107" s="9"/>
      <c r="R107" s="9">
        <f>IF(Table134[[#This Row],[Balanced]]="YES",0,Table134[[#This Row],[Total]]-6000)</f>
        <v>0</v>
      </c>
      <c r="S1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45045251701546000YES</v>
      </c>
      <c r="T107">
        <f>ROW()-3</f>
        <v>104</v>
      </c>
      <c r="U107" s="1">
        <f>INT(Table134[[#This Row],[Date]])</f>
        <v>45045</v>
      </c>
      <c r="V107" s="13">
        <f>IFERROR(IF(OR(Table134[[#This Row],[Notasave Error]]&lt;0,Table134[[#This Row],[Notasave Error]]&gt;6000),"-",Table134[[#This Row],[Notasave Error]]/Table134[[#This Row],[Inspection Total]]),"NA")</f>
        <v>2.5666666666666667E-2</v>
      </c>
    </row>
    <row r="108" spans="1:22" x14ac:dyDescent="0.35">
      <c r="A108" s="8">
        <v>45045.593263888892</v>
      </c>
      <c r="B108" s="9" t="s">
        <v>87</v>
      </c>
      <c r="C108" s="9">
        <v>40039201</v>
      </c>
      <c r="D108" s="9" t="s">
        <v>107</v>
      </c>
      <c r="E108" s="9" t="s">
        <v>46</v>
      </c>
      <c r="F108" s="9" t="s">
        <v>38</v>
      </c>
      <c r="G108" s="9">
        <v>2516</v>
      </c>
      <c r="H108" s="10">
        <v>5985</v>
      </c>
      <c r="I108" s="10">
        <v>5985</v>
      </c>
      <c r="J108" s="10">
        <v>15</v>
      </c>
      <c r="K108" s="10"/>
      <c r="L108" s="10">
        <f>SUM(Table134[[#This Row],[Waste (Before Impression)]:[Waste (After Impression)2]])</f>
        <v>15</v>
      </c>
      <c r="M108" s="10">
        <v>0</v>
      </c>
      <c r="N108" s="10">
        <v>136</v>
      </c>
      <c r="O108" s="11">
        <f>SUM(Table134[[#This Row],[Inspection Total]],Table134[[#This Row],[Waste (Before Impression)]])</f>
        <v>6000</v>
      </c>
      <c r="P108" s="12" t="s">
        <v>39</v>
      </c>
      <c r="Q108" s="9"/>
      <c r="R108" s="9">
        <f>IF(Table134[[#This Row],[Balanced]]="YES",0,Table134[[#This Row],[Total]]-6000)</f>
        <v>0</v>
      </c>
      <c r="S1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450452516151365985YES</v>
      </c>
      <c r="T108">
        <f>ROW()-3</f>
        <v>105</v>
      </c>
      <c r="U108" s="1">
        <f>INT(Table134[[#This Row],[Date]])</f>
        <v>45045</v>
      </c>
      <c r="V108" s="13">
        <f>IFERROR(IF(OR(Table134[[#This Row],[Notasave Error]]&lt;0,Table134[[#This Row],[Notasave Error]]&gt;6000),"-",Table134[[#This Row],[Notasave Error]]/Table134[[#This Row],[Inspection Total]]),"NA")</f>
        <v>2.2723475355054302E-2</v>
      </c>
    </row>
    <row r="109" spans="1:22" x14ac:dyDescent="0.35">
      <c r="A109" s="8">
        <v>45045.555347222224</v>
      </c>
      <c r="B109" s="9" t="s">
        <v>87</v>
      </c>
      <c r="C109" s="9">
        <v>40039201</v>
      </c>
      <c r="D109" s="9" t="s">
        <v>107</v>
      </c>
      <c r="E109" s="9" t="s">
        <v>46</v>
      </c>
      <c r="F109" s="9" t="s">
        <v>38</v>
      </c>
      <c r="G109" s="9">
        <v>2515</v>
      </c>
      <c r="H109" s="10">
        <v>5999</v>
      </c>
      <c r="I109" s="10">
        <v>5999</v>
      </c>
      <c r="J109" s="10">
        <v>1</v>
      </c>
      <c r="K109" s="10"/>
      <c r="L109" s="10">
        <f>SUM(Table134[[#This Row],[Waste (Before Impression)]:[Waste (After Impression)2]])</f>
        <v>1</v>
      </c>
      <c r="M109" s="10">
        <v>0</v>
      </c>
      <c r="N109" s="10">
        <v>233</v>
      </c>
      <c r="O109" s="11">
        <f>SUM(Table134[[#This Row],[Inspection Total]],Table134[[#This Row],[Waste (Before Impression)]])</f>
        <v>6000</v>
      </c>
      <c r="P109" s="12" t="s">
        <v>39</v>
      </c>
      <c r="Q109" s="9"/>
      <c r="R109" s="9">
        <f>IF(Table134[[#This Row],[Balanced]]="YES",0,Table134[[#This Row],[Total]]-6000)</f>
        <v>0</v>
      </c>
      <c r="S1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45045251512335999YES</v>
      </c>
      <c r="T109">
        <f>ROW()-3</f>
        <v>106</v>
      </c>
      <c r="U109" s="1">
        <f>INT(Table134[[#This Row],[Date]])</f>
        <v>45045</v>
      </c>
      <c r="V109" s="13">
        <f>IFERROR(IF(OR(Table134[[#This Row],[Notasave Error]]&lt;0,Table134[[#This Row],[Notasave Error]]&gt;6000),"-",Table134[[#This Row],[Notasave Error]]/Table134[[#This Row],[Inspection Total]]),"NA")</f>
        <v>3.8839806634439075E-2</v>
      </c>
    </row>
    <row r="110" spans="1:22" x14ac:dyDescent="0.35">
      <c r="A110" s="8">
        <v>45045.521273148152</v>
      </c>
      <c r="B110" s="9" t="s">
        <v>87</v>
      </c>
      <c r="C110" s="9">
        <v>40039201</v>
      </c>
      <c r="D110" s="9" t="s">
        <v>107</v>
      </c>
      <c r="E110" s="9" t="s">
        <v>46</v>
      </c>
      <c r="F110" s="9" t="s">
        <v>38</v>
      </c>
      <c r="G110" s="9">
        <v>2514</v>
      </c>
      <c r="H110" s="10">
        <v>5993</v>
      </c>
      <c r="I110" s="10">
        <v>5993</v>
      </c>
      <c r="J110" s="10">
        <v>7</v>
      </c>
      <c r="K110" s="10"/>
      <c r="L110" s="10">
        <f>SUM(Table134[[#This Row],[Waste (Before Impression)]:[Waste (After Impression)2]])</f>
        <v>7</v>
      </c>
      <c r="M110" s="10">
        <v>0</v>
      </c>
      <c r="N110" s="10">
        <v>213</v>
      </c>
      <c r="O110" s="11">
        <f>SUM(Table134[[#This Row],[Inspection Total]],Table134[[#This Row],[Waste (Before Impression)]])</f>
        <v>6000</v>
      </c>
      <c r="P110" s="12" t="s">
        <v>39</v>
      </c>
      <c r="Q110" s="9"/>
      <c r="R110" s="9">
        <f>IF(Table134[[#This Row],[Balanced]]="YES",0,Table134[[#This Row],[Total]]-6000)</f>
        <v>0</v>
      </c>
      <c r="S1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45045251472135993YES</v>
      </c>
      <c r="T110">
        <f>ROW()-3</f>
        <v>107</v>
      </c>
      <c r="U110" s="1">
        <f>INT(Table134[[#This Row],[Date]])</f>
        <v>45045</v>
      </c>
      <c r="V110" s="13">
        <f>IFERROR(IF(OR(Table134[[#This Row],[Notasave Error]]&lt;0,Table134[[#This Row],[Notasave Error]]&gt;6000),"-",Table134[[#This Row],[Notasave Error]]/Table134[[#This Row],[Inspection Total]]),"NA")</f>
        <v>3.5541465042549639E-2</v>
      </c>
    </row>
    <row r="111" spans="1:22" x14ac:dyDescent="0.35">
      <c r="A111" s="8">
        <v>45045.470821759256</v>
      </c>
      <c r="B111" s="9" t="s">
        <v>87</v>
      </c>
      <c r="C111" s="9">
        <v>40039201</v>
      </c>
      <c r="D111" s="9" t="s">
        <v>107</v>
      </c>
      <c r="E111" s="9" t="s">
        <v>46</v>
      </c>
      <c r="F111" s="9" t="s">
        <v>38</v>
      </c>
      <c r="G111" s="9">
        <v>2513</v>
      </c>
      <c r="H111" s="10">
        <v>5997</v>
      </c>
      <c r="I111" s="10">
        <v>5997</v>
      </c>
      <c r="J111" s="10">
        <v>3</v>
      </c>
      <c r="K111" s="10"/>
      <c r="L111" s="10">
        <f>SUM(Table134[[#This Row],[Waste (Before Impression)]:[Waste (After Impression)2]])</f>
        <v>3</v>
      </c>
      <c r="M111" s="10">
        <v>0</v>
      </c>
      <c r="N111" s="10">
        <v>160</v>
      </c>
      <c r="O111" s="11">
        <f>SUM(Table134[[#This Row],[Inspection Total]],Table134[[#This Row],[Waste (Before Impression)]])</f>
        <v>6000</v>
      </c>
      <c r="P111" s="12" t="s">
        <v>39</v>
      </c>
      <c r="Q111" s="9"/>
      <c r="R111" s="9">
        <f>IF(Table134[[#This Row],[Balanced]]="YES",0,Table134[[#This Row],[Total]]-6000)</f>
        <v>0</v>
      </c>
      <c r="S1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45045251331605997YES</v>
      </c>
      <c r="T111">
        <f>ROW()-3</f>
        <v>108</v>
      </c>
      <c r="U111" s="1">
        <f>INT(Table134[[#This Row],[Date]])</f>
        <v>45045</v>
      </c>
      <c r="V111" s="13">
        <f>IFERROR(IF(OR(Table134[[#This Row],[Notasave Error]]&lt;0,Table134[[#This Row],[Notasave Error]]&gt;6000),"-",Table134[[#This Row],[Notasave Error]]/Table134[[#This Row],[Inspection Total]]),"NA")</f>
        <v>2.6680006670001668E-2</v>
      </c>
    </row>
    <row r="112" spans="1:22" x14ac:dyDescent="0.35">
      <c r="A112" s="8">
        <v>45045.440636574072</v>
      </c>
      <c r="B112" s="9" t="s">
        <v>87</v>
      </c>
      <c r="C112" s="9">
        <v>40039201</v>
      </c>
      <c r="D112" s="9" t="s">
        <v>107</v>
      </c>
      <c r="E112" s="9" t="s">
        <v>46</v>
      </c>
      <c r="F112" s="9" t="s">
        <v>38</v>
      </c>
      <c r="G112" s="9">
        <v>2512</v>
      </c>
      <c r="H112" s="10">
        <v>5997</v>
      </c>
      <c r="I112" s="10">
        <v>5997</v>
      </c>
      <c r="J112" s="10">
        <v>3</v>
      </c>
      <c r="K112" s="10"/>
      <c r="L112" s="10">
        <f>SUM(Table134[[#This Row],[Waste (Before Impression)]:[Waste (After Impression)2]])</f>
        <v>3</v>
      </c>
      <c r="M112" s="10">
        <v>0</v>
      </c>
      <c r="N112" s="10">
        <v>98</v>
      </c>
      <c r="O112" s="11">
        <f>SUM(Table134[[#This Row],[Inspection Total]],Table134[[#This Row],[Waste (Before Impression)]])</f>
        <v>6000</v>
      </c>
      <c r="P112" s="12" t="s">
        <v>39</v>
      </c>
      <c r="Q112" s="9"/>
      <c r="R112" s="9">
        <f>IF(Table134[[#This Row],[Balanced]]="YES",0,Table134[[#This Row],[Total]]-6000)</f>
        <v>0</v>
      </c>
      <c r="S1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4504525123985997YES</v>
      </c>
      <c r="T112">
        <f>ROW()-3</f>
        <v>109</v>
      </c>
      <c r="U112" s="1">
        <f>INT(Table134[[#This Row],[Date]])</f>
        <v>45045</v>
      </c>
      <c r="V112" s="13">
        <f>IFERROR(IF(OR(Table134[[#This Row],[Notasave Error]]&lt;0,Table134[[#This Row],[Notasave Error]]&gt;6000),"-",Table134[[#This Row],[Notasave Error]]/Table134[[#This Row],[Inspection Total]]),"NA")</f>
        <v>1.6341504085376022E-2</v>
      </c>
    </row>
    <row r="113" spans="1:22" x14ac:dyDescent="0.35">
      <c r="A113" s="8">
        <v>45045.411226851851</v>
      </c>
      <c r="B113" s="9" t="s">
        <v>87</v>
      </c>
      <c r="C113" s="9">
        <v>40039201</v>
      </c>
      <c r="D113" s="9" t="s">
        <v>107</v>
      </c>
      <c r="E113" s="9" t="s">
        <v>46</v>
      </c>
      <c r="F113" s="9" t="s">
        <v>38</v>
      </c>
      <c r="G113" s="9">
        <v>2511</v>
      </c>
      <c r="H113" s="10">
        <v>5993</v>
      </c>
      <c r="I113" s="10">
        <v>5993</v>
      </c>
      <c r="J113" s="10">
        <v>7</v>
      </c>
      <c r="K113" s="10">
        <v>2</v>
      </c>
      <c r="L113" s="10">
        <f>SUM(Table134[[#This Row],[Waste (Before Impression)]:[Waste (After Impression)2]])</f>
        <v>9</v>
      </c>
      <c r="M113" s="10">
        <v>0</v>
      </c>
      <c r="N113" s="10">
        <v>165</v>
      </c>
      <c r="O113" s="11">
        <f>SUM(Table134[[#This Row],[Inspection Total]],Table134[[#This Row],[Waste (Before Impression)]])</f>
        <v>6000</v>
      </c>
      <c r="P113" s="12" t="s">
        <v>39</v>
      </c>
      <c r="Q113" s="9"/>
      <c r="R113" s="9">
        <f>IF(Table134[[#This Row],[Balanced]]="YES",0,Table134[[#This Row],[Total]]-6000)</f>
        <v>0</v>
      </c>
      <c r="S1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45045251171655993YES</v>
      </c>
      <c r="T113">
        <f>ROW()-3</f>
        <v>110</v>
      </c>
      <c r="U113" s="1">
        <f>INT(Table134[[#This Row],[Date]])</f>
        <v>45045</v>
      </c>
      <c r="V113" s="13">
        <f>IFERROR(IF(OR(Table134[[#This Row],[Notasave Error]]&lt;0,Table134[[#This Row],[Notasave Error]]&gt;6000),"-",Table134[[#This Row],[Notasave Error]]/Table134[[#This Row],[Inspection Total]]),"NA")</f>
        <v>2.7532120807608876E-2</v>
      </c>
    </row>
    <row r="114" spans="1:22" x14ac:dyDescent="0.35">
      <c r="A114" s="8">
        <v>45045.375925925924</v>
      </c>
      <c r="B114" s="9" t="s">
        <v>87</v>
      </c>
      <c r="C114" s="9">
        <v>40039201</v>
      </c>
      <c r="D114" s="9" t="s">
        <v>107</v>
      </c>
      <c r="E114" s="9" t="s">
        <v>46</v>
      </c>
      <c r="F114" s="9" t="s">
        <v>38</v>
      </c>
      <c r="G114" s="9">
        <v>2510</v>
      </c>
      <c r="H114" s="10">
        <v>5993</v>
      </c>
      <c r="I114" s="10">
        <v>5993</v>
      </c>
      <c r="J114" s="10">
        <v>7</v>
      </c>
      <c r="K114" s="10"/>
      <c r="L114" s="10">
        <f>SUM(Table134[[#This Row],[Waste (Before Impression)]:[Waste (After Impression)2]])</f>
        <v>7</v>
      </c>
      <c r="M114" s="10">
        <v>0</v>
      </c>
      <c r="N114" s="10">
        <v>245</v>
      </c>
      <c r="O114" s="11">
        <f>SUM(Table134[[#This Row],[Inspection Total]],Table134[[#This Row],[Waste (Before Impression)]])</f>
        <v>6000</v>
      </c>
      <c r="P114" s="12" t="s">
        <v>39</v>
      </c>
      <c r="Q114" s="9"/>
      <c r="R114" s="9">
        <f>IF(Table134[[#This Row],[Balanced]]="YES",0,Table134[[#This Row],[Total]]-6000)</f>
        <v>0</v>
      </c>
      <c r="S1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45045251072455993YES</v>
      </c>
      <c r="T114">
        <f>ROW()-3</f>
        <v>111</v>
      </c>
      <c r="U114" s="1">
        <f>INT(Table134[[#This Row],[Date]])</f>
        <v>45045</v>
      </c>
      <c r="V114" s="13">
        <f>IFERROR(IF(OR(Table134[[#This Row],[Notasave Error]]&lt;0,Table134[[#This Row],[Notasave Error]]&gt;6000),"-",Table134[[#This Row],[Notasave Error]]/Table134[[#This Row],[Inspection Total]]),"NA")</f>
        <v>4.0881027865843488E-2</v>
      </c>
    </row>
    <row r="115" spans="1:22" x14ac:dyDescent="0.35">
      <c r="A115" s="8">
        <v>45045.19803240741</v>
      </c>
      <c r="B115" s="9" t="s">
        <v>87</v>
      </c>
      <c r="C115" s="9">
        <v>40039201</v>
      </c>
      <c r="D115" s="9" t="s">
        <v>107</v>
      </c>
      <c r="E115" s="9" t="s">
        <v>44</v>
      </c>
      <c r="F115" s="9" t="s">
        <v>40</v>
      </c>
      <c r="G115" s="9">
        <v>2534</v>
      </c>
      <c r="H115" s="10">
        <v>6000</v>
      </c>
      <c r="I115" s="10">
        <v>6000</v>
      </c>
      <c r="J115" s="10">
        <v>0</v>
      </c>
      <c r="K115" s="10"/>
      <c r="L115" s="10">
        <f>SUM(Table134[[#This Row],[Waste (Before Impression)]:[Waste (After Impression)2]])</f>
        <v>0</v>
      </c>
      <c r="M115" s="10">
        <v>0</v>
      </c>
      <c r="N115" s="10">
        <v>37</v>
      </c>
      <c r="O115" s="11">
        <f>SUM(Table134[[#This Row],[Inspection Total]],Table134[[#This Row],[Waste (Before Impression)]])</f>
        <v>6000</v>
      </c>
      <c r="P115" s="12" t="s">
        <v>39</v>
      </c>
      <c r="Q115" s="9"/>
      <c r="R115" s="9">
        <f>IF(Table134[[#This Row],[Balanced]]="YES",0,Table134[[#This Row],[Total]]-6000)</f>
        <v>0</v>
      </c>
      <c r="S1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4504525340376000YES</v>
      </c>
      <c r="T115">
        <f>ROW()-3</f>
        <v>112</v>
      </c>
      <c r="U115" s="1">
        <f>INT(Table134[[#This Row],[Date]])</f>
        <v>45045</v>
      </c>
      <c r="V115" s="13">
        <f>IFERROR(IF(OR(Table134[[#This Row],[Notasave Error]]&lt;0,Table134[[#This Row],[Notasave Error]]&gt;6000),"-",Table134[[#This Row],[Notasave Error]]/Table134[[#This Row],[Inspection Total]]),"NA")</f>
        <v>6.1666666666666667E-3</v>
      </c>
    </row>
    <row r="116" spans="1:22" x14ac:dyDescent="0.35">
      <c r="A116" s="8">
        <v>45045.166863425926</v>
      </c>
      <c r="B116" s="9" t="s">
        <v>87</v>
      </c>
      <c r="C116" s="9">
        <v>40039201</v>
      </c>
      <c r="D116" s="9" t="s">
        <v>107</v>
      </c>
      <c r="E116" s="9" t="s">
        <v>44</v>
      </c>
      <c r="F116" s="9" t="s">
        <v>40</v>
      </c>
      <c r="G116" s="9">
        <v>2533</v>
      </c>
      <c r="H116" s="10">
        <v>6000</v>
      </c>
      <c r="I116" s="10">
        <v>6000</v>
      </c>
      <c r="J116" s="10">
        <v>0</v>
      </c>
      <c r="K116" s="10"/>
      <c r="L116" s="10">
        <f>SUM(Table134[[#This Row],[Waste (Before Impression)]:[Waste (After Impression)2]])</f>
        <v>0</v>
      </c>
      <c r="M116" s="10">
        <v>0</v>
      </c>
      <c r="N116" s="10">
        <v>53</v>
      </c>
      <c r="O116" s="11">
        <f>SUM(Table134[[#This Row],[Inspection Total]],Table134[[#This Row],[Waste (Before Impression)]])</f>
        <v>6000</v>
      </c>
      <c r="P116" s="12" t="s">
        <v>39</v>
      </c>
      <c r="Q116" s="9"/>
      <c r="R116" s="9">
        <f>IF(Table134[[#This Row],[Balanced]]="YES",0,Table134[[#This Row],[Total]]-6000)</f>
        <v>0</v>
      </c>
      <c r="S1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4504525330536000YES</v>
      </c>
      <c r="T116">
        <f>ROW()-3</f>
        <v>113</v>
      </c>
      <c r="U116" s="1">
        <f>INT(Table134[[#This Row],[Date]])</f>
        <v>45045</v>
      </c>
      <c r="V116" s="13">
        <f>IFERROR(IF(OR(Table134[[#This Row],[Notasave Error]]&lt;0,Table134[[#This Row],[Notasave Error]]&gt;6000),"-",Table134[[#This Row],[Notasave Error]]/Table134[[#This Row],[Inspection Total]]),"NA")</f>
        <v>8.8333333333333337E-3</v>
      </c>
    </row>
    <row r="117" spans="1:22" x14ac:dyDescent="0.35">
      <c r="A117" s="8">
        <v>45045.13685185185</v>
      </c>
      <c r="B117" s="9" t="s">
        <v>87</v>
      </c>
      <c r="C117" s="9">
        <v>40039201</v>
      </c>
      <c r="D117" s="9" t="s">
        <v>107</v>
      </c>
      <c r="E117" s="9" t="s">
        <v>44</v>
      </c>
      <c r="F117" s="9" t="s">
        <v>40</v>
      </c>
      <c r="G117" s="9">
        <v>2532</v>
      </c>
      <c r="H117" s="10">
        <v>6000</v>
      </c>
      <c r="I117" s="10">
        <v>6000</v>
      </c>
      <c r="J117" s="10">
        <v>0</v>
      </c>
      <c r="K117" s="10"/>
      <c r="L117" s="10">
        <f>SUM(Table134[[#This Row],[Waste (Before Impression)]:[Waste (After Impression)2]])</f>
        <v>0</v>
      </c>
      <c r="M117" s="10">
        <v>0</v>
      </c>
      <c r="N117" s="10">
        <v>29</v>
      </c>
      <c r="O117" s="11">
        <f>SUM(Table134[[#This Row],[Inspection Total]],Table134[[#This Row],[Waste (Before Impression)]])</f>
        <v>6000</v>
      </c>
      <c r="P117" s="12" t="s">
        <v>39</v>
      </c>
      <c r="Q117" s="9"/>
      <c r="R117" s="9">
        <f>IF(Table134[[#This Row],[Balanced]]="YES",0,Table134[[#This Row],[Total]]-6000)</f>
        <v>0</v>
      </c>
      <c r="S1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4504525320296000YES</v>
      </c>
      <c r="T117">
        <f>ROW()-3</f>
        <v>114</v>
      </c>
      <c r="U117" s="1">
        <f>INT(Table134[[#This Row],[Date]])</f>
        <v>45045</v>
      </c>
      <c r="V117" s="13">
        <f>IFERROR(IF(OR(Table134[[#This Row],[Notasave Error]]&lt;0,Table134[[#This Row],[Notasave Error]]&gt;6000),"-",Table134[[#This Row],[Notasave Error]]/Table134[[#This Row],[Inspection Total]]),"NA")</f>
        <v>4.8333333333333336E-3</v>
      </c>
    </row>
    <row r="118" spans="1:22" x14ac:dyDescent="0.35">
      <c r="A118" s="8">
        <v>45045.106712962966</v>
      </c>
      <c r="B118" s="9" t="s">
        <v>87</v>
      </c>
      <c r="C118" s="9">
        <v>40039201</v>
      </c>
      <c r="D118" s="9" t="s">
        <v>107</v>
      </c>
      <c r="E118" s="9" t="s">
        <v>44</v>
      </c>
      <c r="F118" s="9" t="s">
        <v>40</v>
      </c>
      <c r="G118" s="9">
        <v>2531</v>
      </c>
      <c r="H118" s="10">
        <v>5999</v>
      </c>
      <c r="I118" s="10">
        <v>5999</v>
      </c>
      <c r="J118" s="10">
        <v>1</v>
      </c>
      <c r="K118" s="10"/>
      <c r="L118" s="10">
        <f>SUM(Table134[[#This Row],[Waste (Before Impression)]:[Waste (After Impression)2]])</f>
        <v>1</v>
      </c>
      <c r="M118" s="10">
        <v>0</v>
      </c>
      <c r="N118" s="10">
        <v>13</v>
      </c>
      <c r="O118" s="11">
        <f>SUM(Table134[[#This Row],[Inspection Total]],Table134[[#This Row],[Waste (Before Impression)]])</f>
        <v>6000</v>
      </c>
      <c r="P118" s="12" t="s">
        <v>39</v>
      </c>
      <c r="Q118" s="9"/>
      <c r="R118" s="9">
        <f>IF(Table134[[#This Row],[Balanced]]="YES",0,Table134[[#This Row],[Total]]-6000)</f>
        <v>0</v>
      </c>
      <c r="S1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4504525311135999YES</v>
      </c>
      <c r="T118">
        <f>ROW()-3</f>
        <v>115</v>
      </c>
      <c r="U118" s="1">
        <f>INT(Table134[[#This Row],[Date]])</f>
        <v>45045</v>
      </c>
      <c r="V118" s="13">
        <f>IFERROR(IF(OR(Table134[[#This Row],[Notasave Error]]&lt;0,Table134[[#This Row],[Notasave Error]]&gt;6000),"-",Table134[[#This Row],[Notasave Error]]/Table134[[#This Row],[Inspection Total]]),"NA")</f>
        <v>2.1670278379729954E-3</v>
      </c>
    </row>
    <row r="119" spans="1:22" x14ac:dyDescent="0.35">
      <c r="A119" s="8">
        <v>45045.073587962965</v>
      </c>
      <c r="B119" s="9" t="s">
        <v>87</v>
      </c>
      <c r="C119" s="9">
        <v>40039201</v>
      </c>
      <c r="D119" s="9" t="s">
        <v>107</v>
      </c>
      <c r="E119" s="9" t="s">
        <v>44</v>
      </c>
      <c r="F119" s="9" t="s">
        <v>40</v>
      </c>
      <c r="G119" s="9">
        <v>2530</v>
      </c>
      <c r="H119" s="10">
        <v>5999</v>
      </c>
      <c r="I119" s="10">
        <v>5999</v>
      </c>
      <c r="J119" s="10">
        <v>1</v>
      </c>
      <c r="K119" s="10"/>
      <c r="L119" s="10">
        <f>SUM(Table134[[#This Row],[Waste (Before Impression)]:[Waste (After Impression)2]])</f>
        <v>1</v>
      </c>
      <c r="M119" s="10">
        <v>0</v>
      </c>
      <c r="N119" s="10">
        <v>15</v>
      </c>
      <c r="O119" s="11">
        <f>SUM(Table134[[#This Row],[Inspection Total]],Table134[[#This Row],[Waste (Before Impression)]])</f>
        <v>6000</v>
      </c>
      <c r="P119" s="12" t="s">
        <v>39</v>
      </c>
      <c r="Q119" s="9"/>
      <c r="R119" s="9">
        <f>IF(Table134[[#This Row],[Balanced]]="YES",0,Table134[[#This Row],[Total]]-6000)</f>
        <v>0</v>
      </c>
      <c r="S1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4504525301155999YES</v>
      </c>
      <c r="T119">
        <f>ROW()-3</f>
        <v>116</v>
      </c>
      <c r="U119" s="1">
        <f>INT(Table134[[#This Row],[Date]])</f>
        <v>45045</v>
      </c>
      <c r="V119" s="13">
        <f>IFERROR(IF(OR(Table134[[#This Row],[Notasave Error]]&lt;0,Table134[[#This Row],[Notasave Error]]&gt;6000),"-",Table134[[#This Row],[Notasave Error]]/Table134[[#This Row],[Inspection Total]]),"NA")</f>
        <v>2.5004167361226872E-3</v>
      </c>
    </row>
    <row r="120" spans="1:22" x14ac:dyDescent="0.35">
      <c r="A120" s="8">
        <v>45045.039444444446</v>
      </c>
      <c r="B120" s="9" t="s">
        <v>87</v>
      </c>
      <c r="C120" s="9">
        <v>40039201</v>
      </c>
      <c r="D120" s="9" t="s">
        <v>107</v>
      </c>
      <c r="E120" s="9" t="s">
        <v>44</v>
      </c>
      <c r="F120" s="9" t="s">
        <v>40</v>
      </c>
      <c r="G120" s="9">
        <v>2529</v>
      </c>
      <c r="H120" s="10">
        <v>5999</v>
      </c>
      <c r="I120" s="10">
        <v>5999</v>
      </c>
      <c r="J120" s="10">
        <v>1</v>
      </c>
      <c r="K120" s="10"/>
      <c r="L120" s="10">
        <f>SUM(Table134[[#This Row],[Waste (Before Impression)]:[Waste (After Impression)2]])</f>
        <v>1</v>
      </c>
      <c r="M120" s="10">
        <v>0</v>
      </c>
      <c r="N120" s="10">
        <v>5</v>
      </c>
      <c r="O120" s="11">
        <f>SUM(Table134[[#This Row],[Inspection Total]],Table134[[#This Row],[Waste (Before Impression)]])</f>
        <v>6000</v>
      </c>
      <c r="P120" s="12" t="s">
        <v>39</v>
      </c>
      <c r="Q120" s="9"/>
      <c r="R120" s="9">
        <f>IF(Table134[[#This Row],[Balanced]]="YES",0,Table134[[#This Row],[Total]]-6000)</f>
        <v>0</v>
      </c>
      <c r="S1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450452529155999YES</v>
      </c>
      <c r="T120">
        <f>ROW()-3</f>
        <v>117</v>
      </c>
      <c r="U120" s="1">
        <f>INT(Table134[[#This Row],[Date]])</f>
        <v>45045</v>
      </c>
      <c r="V120" s="13">
        <f>IFERROR(IF(OR(Table134[[#This Row],[Notasave Error]]&lt;0,Table134[[#This Row],[Notasave Error]]&gt;6000),"-",Table134[[#This Row],[Notasave Error]]/Table134[[#This Row],[Inspection Total]]),"NA")</f>
        <v>8.33472245374229E-4</v>
      </c>
    </row>
    <row r="121" spans="1:22" x14ac:dyDescent="0.35">
      <c r="A121" s="8">
        <v>45045.01699074074</v>
      </c>
      <c r="B121" s="9" t="s">
        <v>87</v>
      </c>
      <c r="C121" s="9">
        <v>40039201</v>
      </c>
      <c r="D121" s="9" t="s">
        <v>107</v>
      </c>
      <c r="E121" s="9" t="s">
        <v>44</v>
      </c>
      <c r="F121" s="9" t="s">
        <v>40</v>
      </c>
      <c r="G121" s="9">
        <v>2528</v>
      </c>
      <c r="H121" s="10">
        <v>6000</v>
      </c>
      <c r="I121" s="10">
        <v>6000</v>
      </c>
      <c r="J121" s="10">
        <v>0</v>
      </c>
      <c r="K121" s="10"/>
      <c r="L121" s="10">
        <f>SUM(Table134[[#This Row],[Waste (Before Impression)]:[Waste (After Impression)2]])</f>
        <v>0</v>
      </c>
      <c r="M121" s="10">
        <v>0</v>
      </c>
      <c r="N121" s="10">
        <v>13</v>
      </c>
      <c r="O121" s="11">
        <f>SUM(Table134[[#This Row],[Inspection Total]],Table134[[#This Row],[Waste (Before Impression)]])</f>
        <v>6000</v>
      </c>
      <c r="P121" s="12" t="s">
        <v>39</v>
      </c>
      <c r="Q121" s="9"/>
      <c r="R121" s="9">
        <f>IF(Table134[[#This Row],[Balanced]]="YES",0,Table134[[#This Row],[Total]]-6000)</f>
        <v>0</v>
      </c>
      <c r="S1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4504525280136000YES</v>
      </c>
      <c r="T121">
        <f>ROW()-3</f>
        <v>118</v>
      </c>
      <c r="U121" s="1">
        <f>INT(Table134[[#This Row],[Date]])</f>
        <v>45045</v>
      </c>
      <c r="V121" s="13">
        <f>IFERROR(IF(OR(Table134[[#This Row],[Notasave Error]]&lt;0,Table134[[#This Row],[Notasave Error]]&gt;6000),"-",Table134[[#This Row],[Notasave Error]]/Table134[[#This Row],[Inspection Total]]),"NA")</f>
        <v>2.1666666666666666E-3</v>
      </c>
    </row>
    <row r="122" spans="1:22" x14ac:dyDescent="0.35">
      <c r="A122" s="8">
        <v>45044.977754629632</v>
      </c>
      <c r="B122" s="9" t="s">
        <v>87</v>
      </c>
      <c r="C122" s="9">
        <v>40039201</v>
      </c>
      <c r="D122" s="9" t="s">
        <v>107</v>
      </c>
      <c r="E122" s="9" t="s">
        <v>78</v>
      </c>
      <c r="F122" s="9" t="s">
        <v>40</v>
      </c>
      <c r="G122" s="9">
        <v>2501</v>
      </c>
      <c r="H122" s="10">
        <v>5993</v>
      </c>
      <c r="I122" s="10">
        <v>5993</v>
      </c>
      <c r="J122" s="10">
        <v>7</v>
      </c>
      <c r="K122" s="10"/>
      <c r="L122" s="10">
        <f>SUM(Table134[[#This Row],[Waste (Before Impression)]:[Waste (After Impression)2]])</f>
        <v>7</v>
      </c>
      <c r="M122" s="10">
        <v>0</v>
      </c>
      <c r="N122" s="10">
        <v>130</v>
      </c>
      <c r="O122" s="11">
        <f>SUM(Table134[[#This Row],[Inspection Total]],Table134[[#This Row],[Waste (Before Impression)]])</f>
        <v>6000</v>
      </c>
      <c r="P122" s="12" t="s">
        <v>39</v>
      </c>
      <c r="Q122" s="9"/>
      <c r="R122" s="9">
        <f>IF(Table134[[#This Row],[Balanced]]="YES",0,Table134[[#This Row],[Total]]-6000)</f>
        <v>0</v>
      </c>
      <c r="S1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45044250171305993YES</v>
      </c>
      <c r="T122">
        <f>ROW()-3</f>
        <v>119</v>
      </c>
      <c r="U122" s="1">
        <f>INT(Table134[[#This Row],[Date]])</f>
        <v>45044</v>
      </c>
      <c r="V122" s="13">
        <f>IFERROR(IF(OR(Table134[[#This Row],[Notasave Error]]&lt;0,Table134[[#This Row],[Notasave Error]]&gt;6000),"-",Table134[[#This Row],[Notasave Error]]/Table134[[#This Row],[Inspection Total]]),"NA")</f>
        <v>2.1691973969631236E-2</v>
      </c>
    </row>
    <row r="123" spans="1:22" x14ac:dyDescent="0.35">
      <c r="A123" s="8">
        <v>45044.937106481484</v>
      </c>
      <c r="B123" s="9" t="s">
        <v>87</v>
      </c>
      <c r="C123" s="9">
        <v>40039201</v>
      </c>
      <c r="D123" s="9" t="s">
        <v>107</v>
      </c>
      <c r="E123" s="9" t="s">
        <v>78</v>
      </c>
      <c r="F123" s="9" t="s">
        <v>40</v>
      </c>
      <c r="G123" s="9">
        <v>2500</v>
      </c>
      <c r="H123" s="10">
        <v>5988</v>
      </c>
      <c r="I123" s="10">
        <v>5988</v>
      </c>
      <c r="J123" s="10">
        <v>12</v>
      </c>
      <c r="K123" s="10"/>
      <c r="L123" s="10">
        <f>SUM(Table134[[#This Row],[Waste (Before Impression)]:[Waste (After Impression)2]])</f>
        <v>12</v>
      </c>
      <c r="M123" s="10">
        <v>0</v>
      </c>
      <c r="N123" s="10">
        <v>93</v>
      </c>
      <c r="O123" s="11">
        <f>SUM(Table134[[#This Row],[Inspection Total]],Table134[[#This Row],[Waste (Before Impression)]])</f>
        <v>6000</v>
      </c>
      <c r="P123" s="12" t="s">
        <v>39</v>
      </c>
      <c r="Q123" s="9"/>
      <c r="R123" s="9">
        <f>IF(Table134[[#This Row],[Balanced]]="YES",0,Table134[[#This Row],[Total]]-6000)</f>
        <v>0</v>
      </c>
      <c r="S1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45044250012935988YES</v>
      </c>
      <c r="T123">
        <f>ROW()-3</f>
        <v>120</v>
      </c>
      <c r="U123" s="1">
        <f>INT(Table134[[#This Row],[Date]])</f>
        <v>45044</v>
      </c>
      <c r="V123" s="13">
        <f>IFERROR(IF(OR(Table134[[#This Row],[Notasave Error]]&lt;0,Table134[[#This Row],[Notasave Error]]&gt;6000),"-",Table134[[#This Row],[Notasave Error]]/Table134[[#This Row],[Inspection Total]]),"NA")</f>
        <v>1.5531062124248497E-2</v>
      </c>
    </row>
    <row r="124" spans="1:22" x14ac:dyDescent="0.35">
      <c r="A124" s="8">
        <v>45044.904895833337</v>
      </c>
      <c r="B124" s="9" t="s">
        <v>87</v>
      </c>
      <c r="C124" s="9">
        <v>40039201</v>
      </c>
      <c r="D124" s="9" t="s">
        <v>107</v>
      </c>
      <c r="E124" s="9" t="s">
        <v>78</v>
      </c>
      <c r="F124" s="9" t="s">
        <v>40</v>
      </c>
      <c r="G124" s="9">
        <v>2499</v>
      </c>
      <c r="H124" s="10">
        <v>5991</v>
      </c>
      <c r="I124" s="10">
        <v>5991</v>
      </c>
      <c r="J124" s="10">
        <v>9</v>
      </c>
      <c r="K124" s="10"/>
      <c r="L124" s="10">
        <f>SUM(Table134[[#This Row],[Waste (Before Impression)]:[Waste (After Impression)2]])</f>
        <v>9</v>
      </c>
      <c r="M124" s="10">
        <v>0</v>
      </c>
      <c r="N124" s="10">
        <v>320</v>
      </c>
      <c r="O124" s="11">
        <f>SUM(Table134[[#This Row],[Inspection Total]],Table134[[#This Row],[Waste (Before Impression)]])</f>
        <v>6000</v>
      </c>
      <c r="P124" s="12" t="s">
        <v>39</v>
      </c>
      <c r="Q124" s="9"/>
      <c r="R124" s="9">
        <f>IF(Table134[[#This Row],[Balanced]]="YES",0,Table134[[#This Row],[Total]]-6000)</f>
        <v>0</v>
      </c>
      <c r="S1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45044249993205991YES</v>
      </c>
      <c r="T124">
        <f>ROW()-3</f>
        <v>121</v>
      </c>
      <c r="U124" s="1">
        <f>INT(Table134[[#This Row],[Date]])</f>
        <v>45044</v>
      </c>
      <c r="V124" s="13">
        <f>IFERROR(IF(OR(Table134[[#This Row],[Notasave Error]]&lt;0,Table134[[#This Row],[Notasave Error]]&gt;6000),"-",Table134[[#This Row],[Notasave Error]]/Table134[[#This Row],[Inspection Total]]),"NA")</f>
        <v>5.3413453513603736E-2</v>
      </c>
    </row>
    <row r="125" spans="1:22" x14ac:dyDescent="0.35">
      <c r="A125" s="8">
        <v>45044.861145833333</v>
      </c>
      <c r="B125" s="9" t="s">
        <v>87</v>
      </c>
      <c r="C125" s="9">
        <v>40039201</v>
      </c>
      <c r="D125" s="9" t="s">
        <v>107</v>
      </c>
      <c r="E125" s="9" t="s">
        <v>78</v>
      </c>
      <c r="F125" s="9" t="s">
        <v>40</v>
      </c>
      <c r="G125" s="9">
        <v>2498</v>
      </c>
      <c r="H125" s="10">
        <v>5996</v>
      </c>
      <c r="I125" s="10">
        <v>5996</v>
      </c>
      <c r="J125" s="10">
        <v>4</v>
      </c>
      <c r="K125" s="10"/>
      <c r="L125" s="10">
        <f>SUM(Table134[[#This Row],[Waste (Before Impression)]:[Waste (After Impression)2]])</f>
        <v>4</v>
      </c>
      <c r="M125" s="10">
        <v>0</v>
      </c>
      <c r="N125" s="10">
        <v>324</v>
      </c>
      <c r="O125" s="11">
        <f>SUM(Table134[[#This Row],[Inspection Total]],Table134[[#This Row],[Waste (Before Impression)]])</f>
        <v>6000</v>
      </c>
      <c r="P125" s="12" t="s">
        <v>39</v>
      </c>
      <c r="Q125" s="9"/>
      <c r="R125" s="9">
        <f>IF(Table134[[#This Row],[Balanced]]="YES",0,Table134[[#This Row],[Total]]-6000)</f>
        <v>0</v>
      </c>
      <c r="S1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45044249843245996YES</v>
      </c>
      <c r="T125">
        <f>ROW()-3</f>
        <v>122</v>
      </c>
      <c r="U125" s="1">
        <f>INT(Table134[[#This Row],[Date]])</f>
        <v>45044</v>
      </c>
      <c r="V125" s="13">
        <f>IFERROR(IF(OR(Table134[[#This Row],[Notasave Error]]&lt;0,Table134[[#This Row],[Notasave Error]]&gt;6000),"-",Table134[[#This Row],[Notasave Error]]/Table134[[#This Row],[Inspection Total]]),"NA")</f>
        <v>5.4036024016010674E-2</v>
      </c>
    </row>
    <row r="126" spans="1:22" x14ac:dyDescent="0.35">
      <c r="A126" s="8">
        <v>45044.807604166665</v>
      </c>
      <c r="B126" s="9" t="s">
        <v>87</v>
      </c>
      <c r="C126" s="9">
        <v>40039201</v>
      </c>
      <c r="D126" s="9" t="s">
        <v>107</v>
      </c>
      <c r="E126" s="9" t="s">
        <v>173</v>
      </c>
      <c r="F126" s="9" t="s">
        <v>40</v>
      </c>
      <c r="G126" s="9">
        <v>2497</v>
      </c>
      <c r="H126" s="10">
        <v>6000</v>
      </c>
      <c r="I126" s="10">
        <v>6000</v>
      </c>
      <c r="J126" s="10">
        <v>0</v>
      </c>
      <c r="K126" s="10"/>
      <c r="L126" s="10">
        <f>SUM(Table134[[#This Row],[Waste (Before Impression)]:[Waste (After Impression)2]])</f>
        <v>0</v>
      </c>
      <c r="M126" s="10">
        <v>0</v>
      </c>
      <c r="N126" s="10">
        <v>156</v>
      </c>
      <c r="O126" s="11">
        <f>SUM(Table134[[#This Row],[Inspection Total]],Table134[[#This Row],[Waste (Before Impression)]])</f>
        <v>6000</v>
      </c>
      <c r="P126" s="12" t="s">
        <v>39</v>
      </c>
      <c r="Q126" s="9"/>
      <c r="R126" s="9">
        <f>IF(Table134[[#This Row],[Balanced]]="YES",0,Table134[[#This Row],[Total]]-6000)</f>
        <v>0</v>
      </c>
      <c r="S1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45044249701566000YES</v>
      </c>
      <c r="T126">
        <f>ROW()-3</f>
        <v>123</v>
      </c>
      <c r="U126" s="1">
        <f>INT(Table134[[#This Row],[Date]])</f>
        <v>45044</v>
      </c>
      <c r="V126" s="13">
        <f>IFERROR(IF(OR(Table134[[#This Row],[Notasave Error]]&lt;0,Table134[[#This Row],[Notasave Error]]&gt;6000),"-",Table134[[#This Row],[Notasave Error]]/Table134[[#This Row],[Inspection Total]]),"NA")</f>
        <v>2.5999999999999999E-2</v>
      </c>
    </row>
    <row r="127" spans="1:22" x14ac:dyDescent="0.35">
      <c r="A127" s="8">
        <v>45044.760937500003</v>
      </c>
      <c r="B127" s="9" t="s">
        <v>87</v>
      </c>
      <c r="C127" s="9">
        <v>40039201</v>
      </c>
      <c r="D127" s="9" t="s">
        <v>107</v>
      </c>
      <c r="E127" s="9" t="s">
        <v>65</v>
      </c>
      <c r="F127" s="9" t="s">
        <v>38</v>
      </c>
      <c r="G127" s="9">
        <v>2496</v>
      </c>
      <c r="H127" s="10">
        <v>5994</v>
      </c>
      <c r="I127" s="10">
        <v>5994</v>
      </c>
      <c r="J127" s="10">
        <v>6</v>
      </c>
      <c r="K127" s="10"/>
      <c r="L127" s="10">
        <f>SUM(Table134[[#This Row],[Waste (Before Impression)]:[Waste (After Impression)2]])</f>
        <v>6</v>
      </c>
      <c r="M127" s="10">
        <v>0</v>
      </c>
      <c r="N127" s="10">
        <v>517</v>
      </c>
      <c r="O127" s="11">
        <f>SUM(Table134[[#This Row],[Inspection Total]],Table134[[#This Row],[Waste (Before Impression)]])</f>
        <v>6000</v>
      </c>
      <c r="P127" s="12" t="s">
        <v>39</v>
      </c>
      <c r="Q127" s="9"/>
      <c r="R127" s="9">
        <f>IF(Table134[[#This Row],[Balanced]]="YES",0,Table134[[#This Row],[Total]]-6000)</f>
        <v>0</v>
      </c>
      <c r="S1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45044249665175994YES</v>
      </c>
      <c r="T127">
        <f>ROW()-3</f>
        <v>124</v>
      </c>
      <c r="U127" s="1">
        <f>INT(Table134[[#This Row],[Date]])</f>
        <v>45044</v>
      </c>
      <c r="V127" s="13">
        <f>IFERROR(IF(OR(Table134[[#This Row],[Notasave Error]]&lt;0,Table134[[#This Row],[Notasave Error]]&gt;6000),"-",Table134[[#This Row],[Notasave Error]]/Table134[[#This Row],[Inspection Total]]),"NA")</f>
        <v>8.6252919586252919E-2</v>
      </c>
    </row>
    <row r="128" spans="1:22" x14ac:dyDescent="0.35">
      <c r="A128" s="8">
        <v>45044.723587962966</v>
      </c>
      <c r="B128" s="9" t="s">
        <v>87</v>
      </c>
      <c r="C128" s="9">
        <v>40039201</v>
      </c>
      <c r="D128" s="9" t="s">
        <v>107</v>
      </c>
      <c r="E128" s="9" t="s">
        <v>65</v>
      </c>
      <c r="F128" s="9" t="s">
        <v>38</v>
      </c>
      <c r="G128" s="9">
        <v>2495</v>
      </c>
      <c r="H128" s="10">
        <v>5997</v>
      </c>
      <c r="I128" s="10">
        <v>5997</v>
      </c>
      <c r="J128" s="10">
        <v>3</v>
      </c>
      <c r="K128" s="10"/>
      <c r="L128" s="10">
        <f>SUM(Table134[[#This Row],[Waste (Before Impression)]:[Waste (After Impression)2]])</f>
        <v>3</v>
      </c>
      <c r="M128" s="10">
        <v>0</v>
      </c>
      <c r="N128" s="10">
        <v>232</v>
      </c>
      <c r="O128" s="11">
        <f>SUM(Table134[[#This Row],[Inspection Total]],Table134[[#This Row],[Waste (Before Impression)]])</f>
        <v>6000</v>
      </c>
      <c r="P128" s="12" t="s">
        <v>39</v>
      </c>
      <c r="Q128" s="9"/>
      <c r="R128" s="9">
        <f>IF(Table134[[#This Row],[Balanced]]="YES",0,Table134[[#This Row],[Total]]-6000)</f>
        <v>0</v>
      </c>
      <c r="S1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45044249532325997YES</v>
      </c>
      <c r="T128">
        <f>ROW()-3</f>
        <v>125</v>
      </c>
      <c r="U128" s="1">
        <f>INT(Table134[[#This Row],[Date]])</f>
        <v>45044</v>
      </c>
      <c r="V128" s="13">
        <f>IFERROR(IF(OR(Table134[[#This Row],[Notasave Error]]&lt;0,Table134[[#This Row],[Notasave Error]]&gt;6000),"-",Table134[[#This Row],[Notasave Error]]/Table134[[#This Row],[Inspection Total]]),"NA")</f>
        <v>3.8686009671502417E-2</v>
      </c>
    </row>
    <row r="129" spans="1:22" x14ac:dyDescent="0.35">
      <c r="A129" s="8">
        <v>45044.680717592593</v>
      </c>
      <c r="B129" s="9" t="s">
        <v>87</v>
      </c>
      <c r="C129" s="9">
        <v>40039201</v>
      </c>
      <c r="D129" s="9" t="s">
        <v>107</v>
      </c>
      <c r="E129" s="9" t="s">
        <v>65</v>
      </c>
      <c r="F129" s="9" t="s">
        <v>38</v>
      </c>
      <c r="G129" s="9">
        <v>2494</v>
      </c>
      <c r="H129" s="10">
        <v>5999</v>
      </c>
      <c r="I129" s="10">
        <v>5999</v>
      </c>
      <c r="J129" s="10">
        <v>1</v>
      </c>
      <c r="K129" s="10"/>
      <c r="L129" s="10">
        <f>SUM(Table134[[#This Row],[Waste (Before Impression)]:[Waste (After Impression)2]])</f>
        <v>1</v>
      </c>
      <c r="M129" s="10">
        <v>0</v>
      </c>
      <c r="N129" s="10">
        <v>190</v>
      </c>
      <c r="O129" s="11">
        <f>SUM(Table134[[#This Row],[Inspection Total]],Table134[[#This Row],[Waste (Before Impression)]])</f>
        <v>6000</v>
      </c>
      <c r="P129" s="12" t="s">
        <v>39</v>
      </c>
      <c r="Q129" s="9"/>
      <c r="R129" s="9">
        <f>IF(Table134[[#This Row],[Balanced]]="YES",0,Table134[[#This Row],[Total]]-6000)</f>
        <v>0</v>
      </c>
      <c r="S1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45044249411905999YES</v>
      </c>
      <c r="T129">
        <f>ROW()-3</f>
        <v>126</v>
      </c>
      <c r="U129" s="1">
        <f>INT(Table134[[#This Row],[Date]])</f>
        <v>45044</v>
      </c>
      <c r="V129" s="13">
        <f>IFERROR(IF(OR(Table134[[#This Row],[Notasave Error]]&lt;0,Table134[[#This Row],[Notasave Error]]&gt;6000),"-",Table134[[#This Row],[Notasave Error]]/Table134[[#This Row],[Inspection Total]]),"NA")</f>
        <v>3.1671945324220706E-2</v>
      </c>
    </row>
    <row r="130" spans="1:22" x14ac:dyDescent="0.35">
      <c r="A130" s="8">
        <v>45044.647881944446</v>
      </c>
      <c r="B130" s="9" t="s">
        <v>87</v>
      </c>
      <c r="C130" s="9">
        <v>40039201</v>
      </c>
      <c r="D130" s="9" t="s">
        <v>107</v>
      </c>
      <c r="E130" s="9" t="s">
        <v>65</v>
      </c>
      <c r="F130" s="9" t="s">
        <v>38</v>
      </c>
      <c r="G130" s="9">
        <v>2493</v>
      </c>
      <c r="H130" s="10">
        <v>5996</v>
      </c>
      <c r="I130" s="10">
        <v>5996</v>
      </c>
      <c r="J130" s="10">
        <v>4</v>
      </c>
      <c r="K130" s="10"/>
      <c r="L130" s="10">
        <f>SUM(Table134[[#This Row],[Waste (Before Impression)]:[Waste (After Impression)2]])</f>
        <v>4</v>
      </c>
      <c r="M130" s="10">
        <v>0</v>
      </c>
      <c r="N130" s="10">
        <v>192</v>
      </c>
      <c r="O130" s="11">
        <f>SUM(Table134[[#This Row],[Inspection Total]],Table134[[#This Row],[Waste (Before Impression)]])</f>
        <v>6000</v>
      </c>
      <c r="P130" s="12" t="s">
        <v>39</v>
      </c>
      <c r="Q130" s="9"/>
      <c r="R130" s="9">
        <f>IF(Table134[[#This Row],[Balanced]]="YES",0,Table134[[#This Row],[Total]]-6000)</f>
        <v>0</v>
      </c>
      <c r="S1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45044249341925996YES</v>
      </c>
      <c r="T130">
        <f>ROW()-3</f>
        <v>127</v>
      </c>
      <c r="U130" s="1">
        <f>INT(Table134[[#This Row],[Date]])</f>
        <v>45044</v>
      </c>
      <c r="V130" s="13">
        <f>IFERROR(IF(OR(Table134[[#This Row],[Notasave Error]]&lt;0,Table134[[#This Row],[Notasave Error]]&gt;6000),"-",Table134[[#This Row],[Notasave Error]]/Table134[[#This Row],[Inspection Total]]),"NA")</f>
        <v>3.2021347565043365E-2</v>
      </c>
    </row>
    <row r="131" spans="1:22" x14ac:dyDescent="0.35">
      <c r="A131" s="8">
        <v>45044.61478009259</v>
      </c>
      <c r="B131" s="9" t="s">
        <v>87</v>
      </c>
      <c r="C131" s="9">
        <v>40039201</v>
      </c>
      <c r="D131" s="9" t="s">
        <v>107</v>
      </c>
      <c r="E131" s="9" t="s">
        <v>65</v>
      </c>
      <c r="F131" s="9" t="s">
        <v>38</v>
      </c>
      <c r="G131" s="9">
        <v>2492</v>
      </c>
      <c r="H131" s="10">
        <v>5994</v>
      </c>
      <c r="I131" s="10">
        <v>5994</v>
      </c>
      <c r="J131" s="10">
        <v>6</v>
      </c>
      <c r="K131" s="10"/>
      <c r="L131" s="10">
        <f>SUM(Table134[[#This Row],[Waste (Before Impression)]:[Waste (After Impression)2]])</f>
        <v>6</v>
      </c>
      <c r="M131" s="10">
        <v>0</v>
      </c>
      <c r="N131" s="10">
        <v>124</v>
      </c>
      <c r="O131" s="11">
        <f>SUM(Table134[[#This Row],[Inspection Total]],Table134[[#This Row],[Waste (Before Impression)]])</f>
        <v>6000</v>
      </c>
      <c r="P131" s="12" t="s">
        <v>39</v>
      </c>
      <c r="Q131" s="9"/>
      <c r="R131" s="9">
        <f>IF(Table134[[#This Row],[Balanced]]="YES",0,Table134[[#This Row],[Total]]-6000)</f>
        <v>0</v>
      </c>
      <c r="S1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45044249261245994YES</v>
      </c>
      <c r="T131">
        <f>ROW()-3</f>
        <v>128</v>
      </c>
      <c r="U131" s="1">
        <f>INT(Table134[[#This Row],[Date]])</f>
        <v>45044</v>
      </c>
      <c r="V131" s="13">
        <f>IFERROR(IF(OR(Table134[[#This Row],[Notasave Error]]&lt;0,Table134[[#This Row],[Notasave Error]]&gt;6000),"-",Table134[[#This Row],[Notasave Error]]/Table134[[#This Row],[Inspection Total]]),"NA")</f>
        <v>2.0687354020687353E-2</v>
      </c>
    </row>
    <row r="132" spans="1:22" x14ac:dyDescent="0.35">
      <c r="A132" s="8">
        <v>45044.5934837963</v>
      </c>
      <c r="B132" s="9" t="s">
        <v>87</v>
      </c>
      <c r="C132" s="9">
        <v>40039201</v>
      </c>
      <c r="D132" s="9" t="s">
        <v>107</v>
      </c>
      <c r="E132" s="9" t="s">
        <v>65</v>
      </c>
      <c r="F132" s="9" t="s">
        <v>38</v>
      </c>
      <c r="G132" s="9">
        <v>2491</v>
      </c>
      <c r="H132" s="10">
        <v>6000</v>
      </c>
      <c r="I132" s="10">
        <v>6000</v>
      </c>
      <c r="J132" s="10">
        <v>0</v>
      </c>
      <c r="K132" s="10"/>
      <c r="L132" s="10">
        <f>SUM(Table134[[#This Row],[Waste (Before Impression)]:[Waste (After Impression)2]])</f>
        <v>0</v>
      </c>
      <c r="M132" s="10">
        <v>0</v>
      </c>
      <c r="N132" s="10">
        <v>123</v>
      </c>
      <c r="O132" s="11">
        <f>SUM(Table134[[#This Row],[Inspection Total]],Table134[[#This Row],[Waste (Before Impression)]])</f>
        <v>6000</v>
      </c>
      <c r="P132" s="12" t="s">
        <v>39</v>
      </c>
      <c r="Q132" s="9"/>
      <c r="R132" s="9">
        <f>IF(Table134[[#This Row],[Balanced]]="YES",0,Table134[[#This Row],[Total]]-6000)</f>
        <v>0</v>
      </c>
      <c r="S1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45044249101236000YES</v>
      </c>
      <c r="T132">
        <f>ROW()-3</f>
        <v>129</v>
      </c>
      <c r="U132" s="1">
        <f>INT(Table134[[#This Row],[Date]])</f>
        <v>45044</v>
      </c>
      <c r="V132" s="13">
        <f>IFERROR(IF(OR(Table134[[#This Row],[Notasave Error]]&lt;0,Table134[[#This Row],[Notasave Error]]&gt;6000),"-",Table134[[#This Row],[Notasave Error]]/Table134[[#This Row],[Inspection Total]]),"NA")</f>
        <v>2.0500000000000001E-2</v>
      </c>
    </row>
    <row r="133" spans="1:22" x14ac:dyDescent="0.35">
      <c r="A133" s="8">
        <v>45044.553333333337</v>
      </c>
      <c r="B133" s="9" t="s">
        <v>87</v>
      </c>
      <c r="C133" s="9">
        <v>40039201</v>
      </c>
      <c r="D133" s="9" t="s">
        <v>107</v>
      </c>
      <c r="E133" s="9" t="s">
        <v>65</v>
      </c>
      <c r="F133" s="9" t="s">
        <v>38</v>
      </c>
      <c r="G133" s="9">
        <v>2490</v>
      </c>
      <c r="H133" s="10">
        <v>5992</v>
      </c>
      <c r="I133" s="10">
        <v>5992</v>
      </c>
      <c r="J133" s="10">
        <v>8</v>
      </c>
      <c r="K133" s="10"/>
      <c r="L133" s="10">
        <f>SUM(Table134[[#This Row],[Waste (Before Impression)]:[Waste (After Impression)2]])</f>
        <v>8</v>
      </c>
      <c r="M133" s="10">
        <v>0</v>
      </c>
      <c r="N133" s="10">
        <v>132</v>
      </c>
      <c r="O133" s="11">
        <f>SUM(Table134[[#This Row],[Inspection Total]],Table134[[#This Row],[Waste (Before Impression)]])</f>
        <v>6000</v>
      </c>
      <c r="P133" s="12" t="s">
        <v>39</v>
      </c>
      <c r="Q133" s="9"/>
      <c r="R133" s="9">
        <f>IF(Table134[[#This Row],[Balanced]]="YES",0,Table134[[#This Row],[Total]]-6000)</f>
        <v>0</v>
      </c>
      <c r="S1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45044249081325992YES</v>
      </c>
      <c r="T133">
        <f>ROW()-3</f>
        <v>130</v>
      </c>
      <c r="U133" s="1">
        <f>INT(Table134[[#This Row],[Date]])</f>
        <v>45044</v>
      </c>
      <c r="V133" s="13">
        <f>IFERROR(IF(OR(Table134[[#This Row],[Notasave Error]]&lt;0,Table134[[#This Row],[Notasave Error]]&gt;6000),"-",Table134[[#This Row],[Notasave Error]]/Table134[[#This Row],[Inspection Total]]),"NA")</f>
        <v>2.2029372496662217E-2</v>
      </c>
    </row>
    <row r="134" spans="1:22" x14ac:dyDescent="0.35">
      <c r="A134" s="8">
        <v>45044.529374999998</v>
      </c>
      <c r="B134" s="9" t="s">
        <v>87</v>
      </c>
      <c r="C134" s="9">
        <v>40039201</v>
      </c>
      <c r="D134" s="9" t="s">
        <v>107</v>
      </c>
      <c r="E134" s="9" t="s">
        <v>65</v>
      </c>
      <c r="F134" s="9" t="s">
        <v>38</v>
      </c>
      <c r="G134" s="9">
        <v>2489</v>
      </c>
      <c r="H134" s="10">
        <v>5996</v>
      </c>
      <c r="I134" s="10">
        <v>5996</v>
      </c>
      <c r="J134" s="10">
        <v>4</v>
      </c>
      <c r="K134" s="10"/>
      <c r="L134" s="10">
        <f>SUM(Table134[[#This Row],[Waste (Before Impression)]:[Waste (After Impression)2]])</f>
        <v>4</v>
      </c>
      <c r="M134" s="10">
        <v>0</v>
      </c>
      <c r="N134" s="10">
        <v>123</v>
      </c>
      <c r="O134" s="11">
        <f>SUM(Table134[[#This Row],[Inspection Total]],Table134[[#This Row],[Waste (Before Impression)]])</f>
        <v>6000</v>
      </c>
      <c r="P134" s="12" t="s">
        <v>39</v>
      </c>
      <c r="Q134" s="9"/>
      <c r="R134" s="9">
        <f>IF(Table134[[#This Row],[Balanced]]="YES",0,Table134[[#This Row],[Total]]-6000)</f>
        <v>0</v>
      </c>
      <c r="S1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45044248941235996YES</v>
      </c>
      <c r="T134">
        <f>ROW()-3</f>
        <v>131</v>
      </c>
      <c r="U134" s="1">
        <f>INT(Table134[[#This Row],[Date]])</f>
        <v>45044</v>
      </c>
      <c r="V134" s="13">
        <f>IFERROR(IF(OR(Table134[[#This Row],[Notasave Error]]&lt;0,Table134[[#This Row],[Notasave Error]]&gt;6000),"-",Table134[[#This Row],[Notasave Error]]/Table134[[#This Row],[Inspection Total]]),"NA")</f>
        <v>2.0513675783855902E-2</v>
      </c>
    </row>
    <row r="135" spans="1:22" x14ac:dyDescent="0.35">
      <c r="A135" s="8">
        <v>45044.507939814815</v>
      </c>
      <c r="B135" s="9" t="s">
        <v>87</v>
      </c>
      <c r="C135" s="9">
        <v>40039201</v>
      </c>
      <c r="D135" s="9" t="s">
        <v>107</v>
      </c>
      <c r="E135" s="9" t="s">
        <v>65</v>
      </c>
      <c r="F135" s="9" t="s">
        <v>38</v>
      </c>
      <c r="G135" s="9">
        <v>2488</v>
      </c>
      <c r="H135" s="10">
        <v>5990</v>
      </c>
      <c r="I135" s="10">
        <v>5990</v>
      </c>
      <c r="J135" s="10">
        <v>12</v>
      </c>
      <c r="K135" s="10"/>
      <c r="L135" s="10">
        <f>SUM(Table134[[#This Row],[Waste (Before Impression)]:[Waste (After Impression)2]])</f>
        <v>12</v>
      </c>
      <c r="M135" s="10">
        <v>0</v>
      </c>
      <c r="N135" s="10">
        <v>204</v>
      </c>
      <c r="O135" s="11">
        <f>SUM(Table134[[#This Row],[Inspection Total]],Table134[[#This Row],[Waste (Before Impression)]])</f>
        <v>6002</v>
      </c>
      <c r="P135" s="12" t="s">
        <v>34</v>
      </c>
      <c r="Q135" s="9" t="s">
        <v>79</v>
      </c>
      <c r="R135" s="9">
        <f>IF(Table134[[#This Row],[Balanced]]="YES",0,Table134[[#This Row],[Total]]-6000)</f>
        <v>2</v>
      </c>
      <c r="S1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450442488122045990NO</v>
      </c>
      <c r="T135">
        <f>ROW()-3</f>
        <v>132</v>
      </c>
      <c r="U135" s="1">
        <f>INT(Table134[[#This Row],[Date]])</f>
        <v>45044</v>
      </c>
      <c r="V135" s="13">
        <f>IFERROR(IF(OR(Table134[[#This Row],[Notasave Error]]&lt;0,Table134[[#This Row],[Notasave Error]]&gt;6000),"-",Table134[[#This Row],[Notasave Error]]/Table134[[#This Row],[Inspection Total]]),"NA")</f>
        <v>3.4056761268781301E-2</v>
      </c>
    </row>
    <row r="136" spans="1:22" x14ac:dyDescent="0.35">
      <c r="A136" s="8">
        <v>45044.497997685183</v>
      </c>
      <c r="B136" s="9" t="s">
        <v>87</v>
      </c>
      <c r="C136" s="9">
        <v>40039201</v>
      </c>
      <c r="D136" s="9" t="s">
        <v>107</v>
      </c>
      <c r="E136" s="9" t="s">
        <v>65</v>
      </c>
      <c r="F136" s="9" t="s">
        <v>38</v>
      </c>
      <c r="G136" s="9">
        <v>2487</v>
      </c>
      <c r="H136" s="10">
        <v>5998</v>
      </c>
      <c r="I136" s="10">
        <v>5998</v>
      </c>
      <c r="J136" s="10">
        <v>2</v>
      </c>
      <c r="K136" s="10"/>
      <c r="L136" s="10">
        <f>SUM(Table134[[#This Row],[Waste (Before Impression)]:[Waste (After Impression)2]])</f>
        <v>2</v>
      </c>
      <c r="M136" s="10">
        <v>0</v>
      </c>
      <c r="N136" s="10">
        <v>198</v>
      </c>
      <c r="O136" s="11">
        <f>SUM(Table134[[#This Row],[Inspection Total]],Table134[[#This Row],[Waste (Before Impression)]])</f>
        <v>6000</v>
      </c>
      <c r="P136" s="12" t="s">
        <v>39</v>
      </c>
      <c r="Q136" s="9"/>
      <c r="R136" s="9">
        <f>IF(Table134[[#This Row],[Balanced]]="YES",0,Table134[[#This Row],[Total]]-6000)</f>
        <v>0</v>
      </c>
      <c r="S1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45044248721985998YES</v>
      </c>
      <c r="T136">
        <f>ROW()-3</f>
        <v>133</v>
      </c>
      <c r="U136" s="1">
        <f>INT(Table134[[#This Row],[Date]])</f>
        <v>45044</v>
      </c>
      <c r="V136" s="13">
        <f>IFERROR(IF(OR(Table134[[#This Row],[Notasave Error]]&lt;0,Table134[[#This Row],[Notasave Error]]&gt;6000),"-",Table134[[#This Row],[Notasave Error]]/Table134[[#This Row],[Inspection Total]]),"NA")</f>
        <v>3.3011003667889297E-2</v>
      </c>
    </row>
    <row r="137" spans="1:22" x14ac:dyDescent="0.35">
      <c r="A137" s="8">
        <v>45044.433113425926</v>
      </c>
      <c r="B137" s="9" t="s">
        <v>87</v>
      </c>
      <c r="C137" s="9">
        <v>40039201</v>
      </c>
      <c r="D137" s="9" t="s">
        <v>107</v>
      </c>
      <c r="E137" s="9" t="s">
        <v>65</v>
      </c>
      <c r="F137" s="9" t="s">
        <v>38</v>
      </c>
      <c r="G137" s="9">
        <v>2486</v>
      </c>
      <c r="H137" s="10">
        <v>5992</v>
      </c>
      <c r="I137" s="10">
        <v>5992</v>
      </c>
      <c r="J137" s="10">
        <v>8</v>
      </c>
      <c r="K137" s="10"/>
      <c r="L137" s="10">
        <f>SUM(Table134[[#This Row],[Waste (Before Impression)]:[Waste (After Impression)2]])</f>
        <v>8</v>
      </c>
      <c r="M137" s="10">
        <v>0</v>
      </c>
      <c r="N137" s="10">
        <v>143</v>
      </c>
      <c r="O137" s="11">
        <f>SUM(Table134[[#This Row],[Inspection Total]],Table134[[#This Row],[Waste (Before Impression)]])</f>
        <v>6000</v>
      </c>
      <c r="P137" s="12" t="s">
        <v>39</v>
      </c>
      <c r="Q137" s="9"/>
      <c r="R137" s="9">
        <f>IF(Table134[[#This Row],[Balanced]]="YES",0,Table134[[#This Row],[Total]]-6000)</f>
        <v>0</v>
      </c>
      <c r="S1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45044248681435992YES</v>
      </c>
      <c r="T137">
        <f>ROW()-3</f>
        <v>134</v>
      </c>
      <c r="U137" s="1">
        <f>INT(Table134[[#This Row],[Date]])</f>
        <v>45044</v>
      </c>
      <c r="V137" s="13">
        <f>IFERROR(IF(OR(Table134[[#This Row],[Notasave Error]]&lt;0,Table134[[#This Row],[Notasave Error]]&gt;6000),"-",Table134[[#This Row],[Notasave Error]]/Table134[[#This Row],[Inspection Total]]),"NA")</f>
        <v>2.3865153538050736E-2</v>
      </c>
    </row>
    <row r="138" spans="1:22" x14ac:dyDescent="0.35">
      <c r="A138" s="8">
        <v>45044.397256944445</v>
      </c>
      <c r="B138" s="9" t="s">
        <v>87</v>
      </c>
      <c r="C138" s="9">
        <v>40039201</v>
      </c>
      <c r="D138" s="9" t="s">
        <v>107</v>
      </c>
      <c r="E138" s="9" t="s">
        <v>65</v>
      </c>
      <c r="F138" s="9" t="s">
        <v>38</v>
      </c>
      <c r="G138" s="9">
        <v>2485</v>
      </c>
      <c r="H138" s="10">
        <v>6000</v>
      </c>
      <c r="I138" s="10">
        <v>6000</v>
      </c>
      <c r="J138" s="10"/>
      <c r="K138" s="10"/>
      <c r="L138" s="10">
        <f>SUM(Table134[[#This Row],[Waste (Before Impression)]:[Waste (After Impression)2]])</f>
        <v>0</v>
      </c>
      <c r="M138" s="10">
        <v>0</v>
      </c>
      <c r="N138" s="10">
        <v>330</v>
      </c>
      <c r="O138" s="11">
        <f>SUM(Table134[[#This Row],[Inspection Total]],Table134[[#This Row],[Waste (Before Impression)]])</f>
        <v>6000</v>
      </c>
      <c r="P138" s="12" t="s">
        <v>39</v>
      </c>
      <c r="Q138" s="9"/>
      <c r="R138" s="9">
        <f>IF(Table134[[#This Row],[Balanced]]="YES",0,Table134[[#This Row],[Total]]-6000)</f>
        <v>0</v>
      </c>
      <c r="S1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4504424853306000YES</v>
      </c>
      <c r="T138">
        <f>ROW()-3</f>
        <v>135</v>
      </c>
      <c r="U138" s="1">
        <f>INT(Table134[[#This Row],[Date]])</f>
        <v>45044</v>
      </c>
      <c r="V138" s="13">
        <f>IFERROR(IF(OR(Table134[[#This Row],[Notasave Error]]&lt;0,Table134[[#This Row],[Notasave Error]]&gt;6000),"-",Table134[[#This Row],[Notasave Error]]/Table134[[#This Row],[Inspection Total]]),"NA")</f>
        <v>5.5E-2</v>
      </c>
    </row>
    <row r="139" spans="1:22" x14ac:dyDescent="0.35">
      <c r="A139" s="8">
        <v>45044.3669212963</v>
      </c>
      <c r="B139" s="9" t="s">
        <v>87</v>
      </c>
      <c r="C139" s="9">
        <v>40039201</v>
      </c>
      <c r="D139" s="9" t="s">
        <v>107</v>
      </c>
      <c r="E139" s="9" t="s">
        <v>65</v>
      </c>
      <c r="F139" s="9" t="s">
        <v>38</v>
      </c>
      <c r="G139" s="9">
        <v>2484</v>
      </c>
      <c r="H139" s="10">
        <v>5993</v>
      </c>
      <c r="I139" s="10">
        <v>5993</v>
      </c>
      <c r="J139" s="10">
        <v>7</v>
      </c>
      <c r="K139" s="10"/>
      <c r="L139" s="10">
        <f>SUM(Table134[[#This Row],[Waste (Before Impression)]:[Waste (After Impression)2]])</f>
        <v>7</v>
      </c>
      <c r="M139" s="10">
        <v>0</v>
      </c>
      <c r="N139" s="10">
        <v>201</v>
      </c>
      <c r="O139" s="11">
        <f>SUM(Table134[[#This Row],[Inspection Total]],Table134[[#This Row],[Waste (Before Impression)]])</f>
        <v>6000</v>
      </c>
      <c r="P139" s="12" t="s">
        <v>39</v>
      </c>
      <c r="Q139" s="9"/>
      <c r="R139" s="9">
        <f>IF(Table134[[#This Row],[Balanced]]="YES",0,Table134[[#This Row],[Total]]-6000)</f>
        <v>0</v>
      </c>
      <c r="S1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45044248472015993YES</v>
      </c>
      <c r="T139">
        <f>ROW()-3</f>
        <v>136</v>
      </c>
      <c r="U139" s="1">
        <f>INT(Table134[[#This Row],[Date]])</f>
        <v>45044</v>
      </c>
      <c r="V139" s="13">
        <f>IFERROR(IF(OR(Table134[[#This Row],[Notasave Error]]&lt;0,Table134[[#This Row],[Notasave Error]]&gt;6000),"-",Table134[[#This Row],[Notasave Error]]/Table134[[#This Row],[Inspection Total]]),"NA")</f>
        <v>3.3539128983814448E-2</v>
      </c>
    </row>
    <row r="140" spans="1:22" x14ac:dyDescent="0.35">
      <c r="A140" s="8">
        <v>45044.29047453704</v>
      </c>
      <c r="B140" s="9" t="s">
        <v>87</v>
      </c>
      <c r="C140" s="9">
        <v>40039201</v>
      </c>
      <c r="D140" s="9" t="s">
        <v>107</v>
      </c>
      <c r="E140" s="9" t="s">
        <v>78</v>
      </c>
      <c r="F140" s="9" t="s">
        <v>40</v>
      </c>
      <c r="G140" s="9">
        <v>2509</v>
      </c>
      <c r="H140" s="10">
        <v>5991</v>
      </c>
      <c r="I140" s="10">
        <v>5991</v>
      </c>
      <c r="J140" s="10">
        <v>9</v>
      </c>
      <c r="K140" s="10"/>
      <c r="L140" s="10">
        <f>SUM(Table134[[#This Row],[Waste (Before Impression)]:[Waste (After Impression)2]])</f>
        <v>9</v>
      </c>
      <c r="M140" s="10">
        <v>0</v>
      </c>
      <c r="N140" s="10">
        <v>499</v>
      </c>
      <c r="O140" s="11">
        <f>SUM(Table134[[#This Row],[Inspection Total]],Table134[[#This Row],[Waste (Before Impression)]])</f>
        <v>6000</v>
      </c>
      <c r="P140" s="12" t="s">
        <v>39</v>
      </c>
      <c r="Q140" s="9"/>
      <c r="R140" s="9">
        <f>IF(Table134[[#This Row],[Balanced]]="YES",0,Table134[[#This Row],[Total]]-6000)</f>
        <v>0</v>
      </c>
      <c r="S1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45044250994995991YES</v>
      </c>
      <c r="T140">
        <f>ROW()-3</f>
        <v>137</v>
      </c>
      <c r="U140" s="1">
        <f>INT(Table134[[#This Row],[Date]])</f>
        <v>45044</v>
      </c>
      <c r="V140" s="13">
        <f>IFERROR(IF(OR(Table134[[#This Row],[Notasave Error]]&lt;0,Table134[[#This Row],[Notasave Error]]&gt;6000),"-",Table134[[#This Row],[Notasave Error]]/Table134[[#This Row],[Inspection Total]]),"NA")</f>
        <v>8.3291604072775832E-2</v>
      </c>
    </row>
    <row r="141" spans="1:22" x14ac:dyDescent="0.35">
      <c r="A141" s="8">
        <v>45044.252592592595</v>
      </c>
      <c r="B141" s="9" t="s">
        <v>87</v>
      </c>
      <c r="C141" s="9">
        <v>40039201</v>
      </c>
      <c r="D141" s="9" t="s">
        <v>107</v>
      </c>
      <c r="E141" s="9" t="s">
        <v>78</v>
      </c>
      <c r="F141" s="9" t="s">
        <v>40</v>
      </c>
      <c r="G141" s="9">
        <v>2508</v>
      </c>
      <c r="H141" s="10">
        <v>5995</v>
      </c>
      <c r="I141" s="10">
        <v>5995</v>
      </c>
      <c r="J141" s="10">
        <v>5</v>
      </c>
      <c r="K141" s="10"/>
      <c r="L141" s="10">
        <f>SUM(Table134[[#This Row],[Waste (Before Impression)]:[Waste (After Impression)2]])</f>
        <v>5</v>
      </c>
      <c r="M141" s="10">
        <v>0</v>
      </c>
      <c r="N141" s="10">
        <v>385</v>
      </c>
      <c r="O141" s="11">
        <f>SUM(Table134[[#This Row],[Inspection Total]],Table134[[#This Row],[Waste (Before Impression)]])</f>
        <v>6000</v>
      </c>
      <c r="P141" s="12" t="s">
        <v>39</v>
      </c>
      <c r="Q141" s="9"/>
      <c r="R141" s="9">
        <f>IF(Table134[[#This Row],[Balanced]]="YES",0,Table134[[#This Row],[Total]]-6000)</f>
        <v>0</v>
      </c>
      <c r="S1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45044250853855995YES</v>
      </c>
      <c r="T141">
        <f>ROW()-3</f>
        <v>138</v>
      </c>
      <c r="U141" s="1">
        <f>INT(Table134[[#This Row],[Date]])</f>
        <v>45044</v>
      </c>
      <c r="V141" s="13">
        <f>IFERROR(IF(OR(Table134[[#This Row],[Notasave Error]]&lt;0,Table134[[#This Row],[Notasave Error]]&gt;6000),"-",Table134[[#This Row],[Notasave Error]]/Table134[[#This Row],[Inspection Total]]),"NA")</f>
        <v>6.4220183486238536E-2</v>
      </c>
    </row>
    <row r="142" spans="1:22" x14ac:dyDescent="0.35">
      <c r="A142" s="8">
        <v>45044.226076388892</v>
      </c>
      <c r="B142" s="9" t="s">
        <v>87</v>
      </c>
      <c r="C142" s="9">
        <v>40039201</v>
      </c>
      <c r="D142" s="9" t="s">
        <v>107</v>
      </c>
      <c r="E142" s="9" t="s">
        <v>78</v>
      </c>
      <c r="F142" s="9" t="s">
        <v>40</v>
      </c>
      <c r="G142" s="9">
        <v>2507</v>
      </c>
      <c r="H142" s="10">
        <v>5998</v>
      </c>
      <c r="I142" s="10">
        <v>5998</v>
      </c>
      <c r="J142" s="10">
        <v>2</v>
      </c>
      <c r="K142" s="10"/>
      <c r="L142" s="10">
        <f>SUM(Table134[[#This Row],[Waste (Before Impression)]:[Waste (After Impression)2]])</f>
        <v>2</v>
      </c>
      <c r="M142" s="10">
        <v>0</v>
      </c>
      <c r="N142" s="10">
        <v>460</v>
      </c>
      <c r="O142" s="11">
        <f>SUM(Table134[[#This Row],[Inspection Total]],Table134[[#This Row],[Waste (Before Impression)]])</f>
        <v>6000</v>
      </c>
      <c r="P142" s="12" t="s">
        <v>39</v>
      </c>
      <c r="Q142" s="9"/>
      <c r="R142" s="9">
        <f>IF(Table134[[#This Row],[Balanced]]="YES",0,Table134[[#This Row],[Total]]-6000)</f>
        <v>0</v>
      </c>
      <c r="S1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45044250724605998YES</v>
      </c>
      <c r="T142">
        <f>ROW()-3</f>
        <v>139</v>
      </c>
      <c r="U142" s="1">
        <f>INT(Table134[[#This Row],[Date]])</f>
        <v>45044</v>
      </c>
      <c r="V142" s="13">
        <f>IFERROR(IF(OR(Table134[[#This Row],[Notasave Error]]&lt;0,Table134[[#This Row],[Notasave Error]]&gt;6000),"-",Table134[[#This Row],[Notasave Error]]/Table134[[#This Row],[Inspection Total]]),"NA")</f>
        <v>7.6692230743581197E-2</v>
      </c>
    </row>
    <row r="143" spans="1:22" x14ac:dyDescent="0.35">
      <c r="A143" s="8">
        <v>45044.20553240741</v>
      </c>
      <c r="B143" s="9" t="s">
        <v>87</v>
      </c>
      <c r="C143" s="9">
        <v>40039201</v>
      </c>
      <c r="D143" s="9" t="s">
        <v>107</v>
      </c>
      <c r="E143" s="9" t="s">
        <v>78</v>
      </c>
      <c r="F143" s="9" t="s">
        <v>40</v>
      </c>
      <c r="G143" s="9">
        <v>2506</v>
      </c>
      <c r="H143" s="10">
        <v>6000</v>
      </c>
      <c r="I143" s="10">
        <v>6000</v>
      </c>
      <c r="J143" s="10">
        <v>0</v>
      </c>
      <c r="K143" s="10"/>
      <c r="L143" s="10">
        <f>SUM(Table134[[#This Row],[Waste (Before Impression)]:[Waste (After Impression)2]])</f>
        <v>0</v>
      </c>
      <c r="M143" s="10">
        <v>0</v>
      </c>
      <c r="N143" s="10">
        <v>165</v>
      </c>
      <c r="O143" s="11">
        <f>SUM(Table134[[#This Row],[Inspection Total]],Table134[[#This Row],[Waste (Before Impression)]])</f>
        <v>6000</v>
      </c>
      <c r="P143" s="12" t="s">
        <v>39</v>
      </c>
      <c r="Q143" s="9"/>
      <c r="R143" s="9">
        <f>IF(Table134[[#This Row],[Balanced]]="YES",0,Table134[[#This Row],[Total]]-6000)</f>
        <v>0</v>
      </c>
      <c r="S1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45044250601656000YES</v>
      </c>
      <c r="T143">
        <f>ROW()-3</f>
        <v>140</v>
      </c>
      <c r="U143" s="1">
        <f>INT(Table134[[#This Row],[Date]])</f>
        <v>45044</v>
      </c>
      <c r="V143" s="13">
        <f>IFERROR(IF(OR(Table134[[#This Row],[Notasave Error]]&lt;0,Table134[[#This Row],[Notasave Error]]&gt;6000),"-",Table134[[#This Row],[Notasave Error]]/Table134[[#This Row],[Inspection Total]]),"NA")</f>
        <v>2.75E-2</v>
      </c>
    </row>
    <row r="144" spans="1:22" x14ac:dyDescent="0.35">
      <c r="A144" s="8">
        <v>45044.133159722223</v>
      </c>
      <c r="B144" s="9" t="s">
        <v>87</v>
      </c>
      <c r="C144" s="9">
        <v>40039201</v>
      </c>
      <c r="D144" s="9" t="s">
        <v>107</v>
      </c>
      <c r="E144" s="9" t="s">
        <v>78</v>
      </c>
      <c r="F144" s="9" t="s">
        <v>40</v>
      </c>
      <c r="G144" s="9">
        <v>2505</v>
      </c>
      <c r="H144" s="10">
        <v>5996</v>
      </c>
      <c r="I144" s="10">
        <v>5996</v>
      </c>
      <c r="J144" s="10">
        <v>4</v>
      </c>
      <c r="K144" s="10"/>
      <c r="L144" s="10">
        <f>SUM(Table134[[#This Row],[Waste (Before Impression)]:[Waste (After Impression)2]])</f>
        <v>4</v>
      </c>
      <c r="M144" s="10">
        <v>0</v>
      </c>
      <c r="N144" s="10">
        <v>200</v>
      </c>
      <c r="O144" s="11">
        <f>SUM(Table134[[#This Row],[Inspection Total]],Table134[[#This Row],[Waste (Before Impression)]])</f>
        <v>6000</v>
      </c>
      <c r="P144" s="12" t="s">
        <v>39</v>
      </c>
      <c r="Q144" s="9"/>
      <c r="R144" s="9">
        <f>IF(Table134[[#This Row],[Balanced]]="YES",0,Table134[[#This Row],[Total]]-6000)</f>
        <v>0</v>
      </c>
      <c r="S1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45044250542005996YES</v>
      </c>
      <c r="T144">
        <f>ROW()-3</f>
        <v>141</v>
      </c>
      <c r="U144" s="1">
        <f>INT(Table134[[#This Row],[Date]])</f>
        <v>45044</v>
      </c>
      <c r="V144" s="13">
        <f>IFERROR(IF(OR(Table134[[#This Row],[Notasave Error]]&lt;0,Table134[[#This Row],[Notasave Error]]&gt;6000),"-",Table134[[#This Row],[Notasave Error]]/Table134[[#This Row],[Inspection Total]]),"NA")</f>
        <v>3.3355570380253503E-2</v>
      </c>
    </row>
    <row r="145" spans="1:22" x14ac:dyDescent="0.35">
      <c r="A145" s="8">
        <v>45044.092847222222</v>
      </c>
      <c r="B145" s="9" t="s">
        <v>87</v>
      </c>
      <c r="C145" s="9">
        <v>40039201</v>
      </c>
      <c r="D145" s="9" t="s">
        <v>107</v>
      </c>
      <c r="E145" s="9" t="s">
        <v>78</v>
      </c>
      <c r="F145" s="9" t="s">
        <v>40</v>
      </c>
      <c r="G145" s="9">
        <v>2504</v>
      </c>
      <c r="H145" s="10">
        <v>5992</v>
      </c>
      <c r="I145" s="10">
        <v>5992</v>
      </c>
      <c r="J145" s="10">
        <v>8</v>
      </c>
      <c r="K145" s="10"/>
      <c r="L145" s="10">
        <f>SUM(Table134[[#This Row],[Waste (Before Impression)]:[Waste (After Impression)2]])</f>
        <v>8</v>
      </c>
      <c r="M145" s="10">
        <v>0</v>
      </c>
      <c r="N145" s="10">
        <v>154</v>
      </c>
      <c r="O145" s="11">
        <f>SUM(Table134[[#This Row],[Inspection Total]],Table134[[#This Row],[Waste (Before Impression)]])</f>
        <v>6000</v>
      </c>
      <c r="P145" s="12" t="s">
        <v>39</v>
      </c>
      <c r="Q145" s="9"/>
      <c r="R145" s="9">
        <f>IF(Table134[[#This Row],[Balanced]]="YES",0,Table134[[#This Row],[Total]]-6000)</f>
        <v>0</v>
      </c>
      <c r="S1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45044250481545992YES</v>
      </c>
      <c r="T145">
        <f>ROW()-3</f>
        <v>142</v>
      </c>
      <c r="U145" s="1">
        <f>INT(Table134[[#This Row],[Date]])</f>
        <v>45044</v>
      </c>
      <c r="V145" s="13">
        <f>IFERROR(IF(OR(Table134[[#This Row],[Notasave Error]]&lt;0,Table134[[#This Row],[Notasave Error]]&gt;6000),"-",Table134[[#This Row],[Notasave Error]]/Table134[[#This Row],[Inspection Total]]),"NA")</f>
        <v>2.5700934579439252E-2</v>
      </c>
    </row>
    <row r="146" spans="1:22" x14ac:dyDescent="0.35">
      <c r="A146" s="8">
        <v>45044.06653935185</v>
      </c>
      <c r="B146" s="9" t="s">
        <v>87</v>
      </c>
      <c r="C146" s="9">
        <v>40039201</v>
      </c>
      <c r="D146" s="9" t="s">
        <v>107</v>
      </c>
      <c r="E146" s="9" t="s">
        <v>78</v>
      </c>
      <c r="F146" s="9" t="s">
        <v>40</v>
      </c>
      <c r="G146" s="9">
        <v>2503</v>
      </c>
      <c r="H146" s="10">
        <v>5994</v>
      </c>
      <c r="I146" s="10">
        <v>5994</v>
      </c>
      <c r="J146" s="10">
        <v>6</v>
      </c>
      <c r="K146" s="10"/>
      <c r="L146" s="10">
        <f>SUM(Table134[[#This Row],[Waste (Before Impression)]:[Waste (After Impression)2]])</f>
        <v>6</v>
      </c>
      <c r="M146" s="10">
        <v>0</v>
      </c>
      <c r="N146" s="10">
        <v>236</v>
      </c>
      <c r="O146" s="11">
        <f>SUM(Table134[[#This Row],[Inspection Total]],Table134[[#This Row],[Waste (Before Impression)]])</f>
        <v>6000</v>
      </c>
      <c r="P146" s="12" t="s">
        <v>39</v>
      </c>
      <c r="Q146" s="9"/>
      <c r="R146" s="9">
        <f>IF(Table134[[#This Row],[Balanced]]="YES",0,Table134[[#This Row],[Total]]-6000)</f>
        <v>0</v>
      </c>
      <c r="S1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45044250362365994YES</v>
      </c>
      <c r="T146">
        <f>ROW()-3</f>
        <v>143</v>
      </c>
      <c r="U146" s="1">
        <f>INT(Table134[[#This Row],[Date]])</f>
        <v>45044</v>
      </c>
      <c r="V146" s="13">
        <f>IFERROR(IF(OR(Table134[[#This Row],[Notasave Error]]&lt;0,Table134[[#This Row],[Notasave Error]]&gt;6000),"-",Table134[[#This Row],[Notasave Error]]/Table134[[#This Row],[Inspection Total]]),"NA")</f>
        <v>3.9372706039372707E-2</v>
      </c>
    </row>
    <row r="147" spans="1:22" x14ac:dyDescent="0.35">
      <c r="A147" s="8">
        <v>45044.027650462966</v>
      </c>
      <c r="B147" s="9" t="s">
        <v>87</v>
      </c>
      <c r="C147" s="9">
        <v>40039201</v>
      </c>
      <c r="D147" s="9" t="s">
        <v>107</v>
      </c>
      <c r="E147" s="9" t="s">
        <v>78</v>
      </c>
      <c r="F147" s="9" t="s">
        <v>40</v>
      </c>
      <c r="G147" s="9">
        <v>2502</v>
      </c>
      <c r="H147" s="10">
        <v>5983</v>
      </c>
      <c r="I147" s="10">
        <v>5983</v>
      </c>
      <c r="J147" s="10">
        <v>17</v>
      </c>
      <c r="K147" s="10"/>
      <c r="L147" s="10">
        <f>SUM(Table134[[#This Row],[Waste (Before Impression)]:[Waste (After Impression)2]])</f>
        <v>17</v>
      </c>
      <c r="M147" s="10">
        <v>0</v>
      </c>
      <c r="N147" s="10">
        <v>337</v>
      </c>
      <c r="O147" s="11">
        <f>SUM(Table134[[#This Row],[Inspection Total]],Table134[[#This Row],[Waste (Before Impression)]])</f>
        <v>6000</v>
      </c>
      <c r="P147" s="12" t="s">
        <v>39</v>
      </c>
      <c r="Q147" s="9"/>
      <c r="R147" s="9">
        <f>IF(Table134[[#This Row],[Balanced]]="YES",0,Table134[[#This Row],[Total]]-6000)</f>
        <v>0</v>
      </c>
      <c r="S1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450442502173375983YES</v>
      </c>
      <c r="T147">
        <f>ROW()-3</f>
        <v>144</v>
      </c>
      <c r="U147" s="1">
        <f>INT(Table134[[#This Row],[Date]])</f>
        <v>45044</v>
      </c>
      <c r="V147" s="13">
        <f>IFERROR(IF(OR(Table134[[#This Row],[Notasave Error]]&lt;0,Table134[[#This Row],[Notasave Error]]&gt;6000),"-",Table134[[#This Row],[Notasave Error]]/Table134[[#This Row],[Inspection Total]]),"NA")</f>
        <v>5.6326257730235668E-2</v>
      </c>
    </row>
    <row r="148" spans="1:22" x14ac:dyDescent="0.35">
      <c r="A148" s="8">
        <v>45043.988680555558</v>
      </c>
      <c r="B148" s="9" t="s">
        <v>87</v>
      </c>
      <c r="C148" s="9">
        <v>40039201</v>
      </c>
      <c r="D148" s="9" t="s">
        <v>107</v>
      </c>
      <c r="E148" s="9" t="s">
        <v>53</v>
      </c>
      <c r="F148" s="9" t="s">
        <v>40</v>
      </c>
      <c r="G148" s="9">
        <v>2474</v>
      </c>
      <c r="H148" s="10">
        <v>5996</v>
      </c>
      <c r="I148" s="10">
        <v>5996</v>
      </c>
      <c r="J148" s="10">
        <v>4</v>
      </c>
      <c r="K148" s="10"/>
      <c r="L148" s="10">
        <f>SUM(Table134[[#This Row],[Waste (Before Impression)]:[Waste (After Impression)2]])</f>
        <v>4</v>
      </c>
      <c r="M148" s="10">
        <v>0</v>
      </c>
      <c r="N148" s="10">
        <v>75</v>
      </c>
      <c r="O148" s="11">
        <f>SUM(Table134[[#This Row],[Inspection Total]],Table134[[#This Row],[Waste (Before Impression)]])</f>
        <v>6000</v>
      </c>
      <c r="P148" s="12" t="s">
        <v>39</v>
      </c>
      <c r="Q148" s="9"/>
      <c r="R148" s="9">
        <f>IF(Table134[[#This Row],[Balanced]]="YES",0,Table134[[#This Row],[Total]]-6000)</f>
        <v>0</v>
      </c>
      <c r="S1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4504324744755996YES</v>
      </c>
      <c r="T148">
        <f>ROW()-3</f>
        <v>145</v>
      </c>
      <c r="U148" s="1">
        <f>INT(Table134[[#This Row],[Date]])</f>
        <v>45043</v>
      </c>
      <c r="V148" s="13">
        <f>IFERROR(IF(OR(Table134[[#This Row],[Notasave Error]]&lt;0,Table134[[#This Row],[Notasave Error]]&gt;6000),"-",Table134[[#This Row],[Notasave Error]]/Table134[[#This Row],[Inspection Total]]),"NA")</f>
        <v>1.2508338892595063E-2</v>
      </c>
    </row>
    <row r="149" spans="1:22" x14ac:dyDescent="0.35">
      <c r="A149" s="8">
        <v>45043.959120370368</v>
      </c>
      <c r="B149" s="9" t="s">
        <v>87</v>
      </c>
      <c r="C149" s="9">
        <v>40039201</v>
      </c>
      <c r="D149" s="9" t="s">
        <v>107</v>
      </c>
      <c r="E149" s="9" t="s">
        <v>53</v>
      </c>
      <c r="F149" s="9" t="s">
        <v>40</v>
      </c>
      <c r="G149" s="9">
        <v>2473</v>
      </c>
      <c r="H149" s="10">
        <v>5997</v>
      </c>
      <c r="I149" s="10">
        <v>5997</v>
      </c>
      <c r="J149" s="10">
        <v>3</v>
      </c>
      <c r="K149" s="10"/>
      <c r="L149" s="10">
        <f>SUM(Table134[[#This Row],[Waste (Before Impression)]:[Waste (After Impression)2]])</f>
        <v>3</v>
      </c>
      <c r="M149" s="10">
        <v>0</v>
      </c>
      <c r="N149" s="10">
        <v>105</v>
      </c>
      <c r="O149" s="11">
        <f>SUM(Table134[[#This Row],[Inspection Total]],Table134[[#This Row],[Waste (Before Impression)]])</f>
        <v>6000</v>
      </c>
      <c r="P149" s="12" t="s">
        <v>39</v>
      </c>
      <c r="Q149" s="9"/>
      <c r="R149" s="9">
        <f>IF(Table134[[#This Row],[Balanced]]="YES",0,Table134[[#This Row],[Total]]-6000)</f>
        <v>0</v>
      </c>
      <c r="S1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45043247331055997YES</v>
      </c>
      <c r="T149">
        <f>ROW()-3</f>
        <v>146</v>
      </c>
      <c r="U149" s="1">
        <f>INT(Table134[[#This Row],[Date]])</f>
        <v>45043</v>
      </c>
      <c r="V149" s="13">
        <f>IFERROR(IF(OR(Table134[[#This Row],[Notasave Error]]&lt;0,Table134[[#This Row],[Notasave Error]]&gt;6000),"-",Table134[[#This Row],[Notasave Error]]/Table134[[#This Row],[Inspection Total]]),"NA")</f>
        <v>1.7508754377188594E-2</v>
      </c>
    </row>
    <row r="150" spans="1:22" x14ac:dyDescent="0.35">
      <c r="A150" s="8">
        <v>45043.951331018521</v>
      </c>
      <c r="B150" s="9" t="s">
        <v>87</v>
      </c>
      <c r="C150" s="9">
        <v>40039201</v>
      </c>
      <c r="D150" s="9" t="s">
        <v>107</v>
      </c>
      <c r="E150" s="9" t="s">
        <v>53</v>
      </c>
      <c r="F150" s="9" t="s">
        <v>40</v>
      </c>
      <c r="G150" s="9">
        <v>2472</v>
      </c>
      <c r="H150" s="10">
        <v>5994</v>
      </c>
      <c r="I150" s="10">
        <v>5994</v>
      </c>
      <c r="J150" s="10">
        <v>6</v>
      </c>
      <c r="K150" s="10"/>
      <c r="L150" s="10">
        <f>SUM(Table134[[#This Row],[Waste (Before Impression)]:[Waste (After Impression)2]])</f>
        <v>6</v>
      </c>
      <c r="M150" s="10">
        <v>0</v>
      </c>
      <c r="N150" s="10">
        <v>130</v>
      </c>
      <c r="O150" s="11">
        <f>SUM(Table134[[#This Row],[Inspection Total]],Table134[[#This Row],[Waste (Before Impression)]])</f>
        <v>6000</v>
      </c>
      <c r="P150" s="12" t="s">
        <v>39</v>
      </c>
      <c r="Q150" s="9"/>
      <c r="R150" s="9">
        <f>IF(Table134[[#This Row],[Balanced]]="YES",0,Table134[[#This Row],[Total]]-6000)</f>
        <v>0</v>
      </c>
      <c r="S1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45043247261305994YES</v>
      </c>
      <c r="T150">
        <f>ROW()-3</f>
        <v>147</v>
      </c>
      <c r="U150" s="1">
        <f>INT(Table134[[#This Row],[Date]])</f>
        <v>45043</v>
      </c>
      <c r="V150" s="13">
        <f>IFERROR(IF(OR(Table134[[#This Row],[Notasave Error]]&lt;0,Table134[[#This Row],[Notasave Error]]&gt;6000),"-",Table134[[#This Row],[Notasave Error]]/Table134[[#This Row],[Inspection Total]]),"NA")</f>
        <v>2.1688355021688355E-2</v>
      </c>
    </row>
    <row r="151" spans="1:22" x14ac:dyDescent="0.35">
      <c r="A151" s="8">
        <v>45043.897974537038</v>
      </c>
      <c r="B151" s="9" t="s">
        <v>87</v>
      </c>
      <c r="C151" s="9">
        <v>40039201</v>
      </c>
      <c r="D151" s="9" t="s">
        <v>107</v>
      </c>
      <c r="E151" s="9" t="s">
        <v>53</v>
      </c>
      <c r="F151" s="9" t="s">
        <v>40</v>
      </c>
      <c r="G151" s="9">
        <v>2471</v>
      </c>
      <c r="H151" s="10">
        <v>5983</v>
      </c>
      <c r="I151" s="10">
        <v>5983</v>
      </c>
      <c r="J151" s="10">
        <v>17</v>
      </c>
      <c r="K151" s="10"/>
      <c r="L151" s="10">
        <f>SUM(Table134[[#This Row],[Waste (Before Impression)]:[Waste (After Impression)2]])</f>
        <v>17</v>
      </c>
      <c r="M151" s="10">
        <v>0</v>
      </c>
      <c r="N151" s="10">
        <v>140</v>
      </c>
      <c r="O151" s="11">
        <f>SUM(Table134[[#This Row],[Inspection Total]],Table134[[#This Row],[Waste (Before Impression)]])</f>
        <v>6000</v>
      </c>
      <c r="P151" s="12" t="s">
        <v>39</v>
      </c>
      <c r="Q151" s="9"/>
      <c r="R151" s="9">
        <f>IF(Table134[[#This Row],[Balanced]]="YES",0,Table134[[#This Row],[Total]]-6000)</f>
        <v>0</v>
      </c>
      <c r="S1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450432471171405983YES</v>
      </c>
      <c r="T151">
        <f>ROW()-3</f>
        <v>148</v>
      </c>
      <c r="U151" s="1">
        <f>INT(Table134[[#This Row],[Date]])</f>
        <v>45043</v>
      </c>
      <c r="V151" s="13">
        <f>IFERROR(IF(OR(Table134[[#This Row],[Notasave Error]]&lt;0,Table134[[#This Row],[Notasave Error]]&gt;6000),"-",Table134[[#This Row],[Notasave Error]]/Table134[[#This Row],[Inspection Total]]),"NA")</f>
        <v>2.3399632291492563E-2</v>
      </c>
    </row>
    <row r="152" spans="1:22" x14ac:dyDescent="0.35">
      <c r="A152" s="8">
        <v>45043.861064814817</v>
      </c>
      <c r="B152" s="9" t="s">
        <v>87</v>
      </c>
      <c r="C152" s="9">
        <v>40039201</v>
      </c>
      <c r="D152" s="9" t="s">
        <v>107</v>
      </c>
      <c r="E152" s="9" t="s">
        <v>53</v>
      </c>
      <c r="F152" s="9" t="s">
        <v>40</v>
      </c>
      <c r="G152" s="9">
        <v>2470</v>
      </c>
      <c r="H152" s="10">
        <v>5994</v>
      </c>
      <c r="I152" s="10">
        <v>5994</v>
      </c>
      <c r="J152" s="10">
        <v>6</v>
      </c>
      <c r="K152" s="10"/>
      <c r="L152" s="10">
        <f>SUM(Table134[[#This Row],[Waste (Before Impression)]:[Waste (After Impression)2]])</f>
        <v>6</v>
      </c>
      <c r="M152" s="10">
        <v>0</v>
      </c>
      <c r="N152" s="10">
        <v>160</v>
      </c>
      <c r="O152" s="11">
        <f>SUM(Table134[[#This Row],[Inspection Total]],Table134[[#This Row],[Waste (Before Impression)]])</f>
        <v>6000</v>
      </c>
      <c r="P152" s="12" t="s">
        <v>39</v>
      </c>
      <c r="Q152" s="9"/>
      <c r="R152" s="9">
        <f>IF(Table134[[#This Row],[Balanced]]="YES",0,Table134[[#This Row],[Total]]-6000)</f>
        <v>0</v>
      </c>
      <c r="S1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45043247061605994YES</v>
      </c>
      <c r="T152">
        <f>ROW()-3</f>
        <v>149</v>
      </c>
      <c r="U152" s="1">
        <f>INT(Table134[[#This Row],[Date]])</f>
        <v>45043</v>
      </c>
      <c r="V152" s="13">
        <f>IFERROR(IF(OR(Table134[[#This Row],[Notasave Error]]&lt;0,Table134[[#This Row],[Notasave Error]]&gt;6000),"-",Table134[[#This Row],[Notasave Error]]/Table134[[#This Row],[Inspection Total]]),"NA")</f>
        <v>2.6693360026693359E-2</v>
      </c>
    </row>
    <row r="153" spans="1:22" x14ac:dyDescent="0.35">
      <c r="A153" s="8">
        <v>45043.779004629629</v>
      </c>
      <c r="B153" s="9" t="s">
        <v>87</v>
      </c>
      <c r="C153" s="9">
        <v>40039201</v>
      </c>
      <c r="D153" s="9" t="s">
        <v>107</v>
      </c>
      <c r="E153" s="9" t="s">
        <v>46</v>
      </c>
      <c r="F153" s="9" t="s">
        <v>38</v>
      </c>
      <c r="G153" s="9">
        <v>2469</v>
      </c>
      <c r="H153" s="10">
        <v>5992</v>
      </c>
      <c r="I153" s="10">
        <v>5992</v>
      </c>
      <c r="J153" s="10">
        <v>8</v>
      </c>
      <c r="K153" s="10"/>
      <c r="L153" s="10">
        <f>SUM(Table134[[#This Row],[Waste (Before Impression)]:[Waste (After Impression)2]])</f>
        <v>8</v>
      </c>
      <c r="M153" s="10">
        <v>0</v>
      </c>
      <c r="N153" s="10">
        <v>78</v>
      </c>
      <c r="O153" s="11">
        <f>SUM(Table134[[#This Row],[Inspection Total]],Table134[[#This Row],[Waste (Before Impression)]])</f>
        <v>6000</v>
      </c>
      <c r="P153" s="12" t="s">
        <v>39</v>
      </c>
      <c r="Q153" s="9"/>
      <c r="R153" s="9">
        <f>IF(Table134[[#This Row],[Balanced]]="YES",0,Table134[[#This Row],[Total]]-6000)</f>
        <v>0</v>
      </c>
      <c r="S1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4504324698785992YES</v>
      </c>
      <c r="T153">
        <f>ROW()-3</f>
        <v>150</v>
      </c>
      <c r="U153" s="1">
        <f>INT(Table134[[#This Row],[Date]])</f>
        <v>45043</v>
      </c>
      <c r="V153" s="13">
        <f>IFERROR(IF(OR(Table134[[#This Row],[Notasave Error]]&lt;0,Table134[[#This Row],[Notasave Error]]&gt;6000),"-",Table134[[#This Row],[Notasave Error]]/Table134[[#This Row],[Inspection Total]]),"NA")</f>
        <v>1.30173564753004E-2</v>
      </c>
    </row>
    <row r="154" spans="1:22" x14ac:dyDescent="0.35">
      <c r="A154" s="8">
        <v>45043.751469907409</v>
      </c>
      <c r="B154" s="9" t="s">
        <v>87</v>
      </c>
      <c r="C154" s="9">
        <v>40039201</v>
      </c>
      <c r="D154" s="9" t="s">
        <v>107</v>
      </c>
      <c r="E154" s="9" t="s">
        <v>46</v>
      </c>
      <c r="F154" s="9" t="s">
        <v>38</v>
      </c>
      <c r="G154" s="9">
        <v>2468</v>
      </c>
      <c r="H154" s="10">
        <v>5991</v>
      </c>
      <c r="I154" s="10">
        <v>5991</v>
      </c>
      <c r="J154" s="10">
        <v>8</v>
      </c>
      <c r="K154" s="10"/>
      <c r="L154" s="10">
        <f>SUM(Table134[[#This Row],[Waste (Before Impression)]:[Waste (After Impression)2]])</f>
        <v>8</v>
      </c>
      <c r="M154" s="10">
        <v>0</v>
      </c>
      <c r="N154" s="10">
        <v>165</v>
      </c>
      <c r="O154" s="11">
        <f>SUM(Table134[[#This Row],[Inspection Total]],Table134[[#This Row],[Waste (Before Impression)]])</f>
        <v>5999</v>
      </c>
      <c r="P154" s="12" t="s">
        <v>34</v>
      </c>
      <c r="Q154" s="9" t="s">
        <v>75</v>
      </c>
      <c r="R154" s="9">
        <f>IF(Table134[[#This Row],[Balanced]]="YES",0,Table134[[#This Row],[Total]]-6000)</f>
        <v>-1</v>
      </c>
      <c r="S1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45043246881655991NO</v>
      </c>
      <c r="T154">
        <f>ROW()-3</f>
        <v>151</v>
      </c>
      <c r="U154" s="1">
        <f>INT(Table134[[#This Row],[Date]])</f>
        <v>45043</v>
      </c>
      <c r="V154" s="13">
        <f>IFERROR(IF(OR(Table134[[#This Row],[Notasave Error]]&lt;0,Table134[[#This Row],[Notasave Error]]&gt;6000),"-",Table134[[#This Row],[Notasave Error]]/Table134[[#This Row],[Inspection Total]]),"NA")</f>
        <v>2.7541311967951929E-2</v>
      </c>
    </row>
    <row r="155" spans="1:22" x14ac:dyDescent="0.35">
      <c r="A155" s="8">
        <v>45043.543796296297</v>
      </c>
      <c r="B155" s="9" t="s">
        <v>87</v>
      </c>
      <c r="C155" s="9">
        <v>40039201</v>
      </c>
      <c r="D155" s="9" t="s">
        <v>107</v>
      </c>
      <c r="E155" s="9" t="s">
        <v>46</v>
      </c>
      <c r="F155" s="9" t="s">
        <v>38</v>
      </c>
      <c r="G155" s="9">
        <v>2467</v>
      </c>
      <c r="H155" s="10">
        <v>5997</v>
      </c>
      <c r="I155" s="10">
        <v>5997</v>
      </c>
      <c r="J155" s="10">
        <v>3</v>
      </c>
      <c r="K155" s="10"/>
      <c r="L155" s="10">
        <f>SUM(Table134[[#This Row],[Waste (Before Impression)]:[Waste (After Impression)2]])</f>
        <v>3</v>
      </c>
      <c r="M155" s="10">
        <v>0</v>
      </c>
      <c r="N155" s="10">
        <v>127</v>
      </c>
      <c r="O155" s="11">
        <f>SUM(Table134[[#This Row],[Inspection Total]],Table134[[#This Row],[Waste (Before Impression)]])</f>
        <v>6000</v>
      </c>
      <c r="P155" s="12" t="s">
        <v>39</v>
      </c>
      <c r="Q155" s="9"/>
      <c r="R155" s="9">
        <f>IF(Table134[[#This Row],[Balanced]]="YES",0,Table134[[#This Row],[Total]]-6000)</f>
        <v>0</v>
      </c>
      <c r="S1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45043246731275997YES</v>
      </c>
      <c r="T155">
        <f>ROW()-3</f>
        <v>152</v>
      </c>
      <c r="U155" s="1">
        <f>INT(Table134[[#This Row],[Date]])</f>
        <v>45043</v>
      </c>
      <c r="V155" s="13">
        <f>IFERROR(IF(OR(Table134[[#This Row],[Notasave Error]]&lt;0,Table134[[#This Row],[Notasave Error]]&gt;6000),"-",Table134[[#This Row],[Notasave Error]]/Table134[[#This Row],[Inspection Total]]),"NA")</f>
        <v>2.1177255294313822E-2</v>
      </c>
    </row>
    <row r="156" spans="1:22" x14ac:dyDescent="0.35">
      <c r="A156" s="8">
        <v>45043.516956018517</v>
      </c>
      <c r="B156" s="9" t="s">
        <v>87</v>
      </c>
      <c r="C156" s="9">
        <v>40039201</v>
      </c>
      <c r="D156" s="9" t="s">
        <v>107</v>
      </c>
      <c r="E156" s="9" t="s">
        <v>46</v>
      </c>
      <c r="F156" s="9" t="s">
        <v>38</v>
      </c>
      <c r="G156" s="9">
        <v>2466</v>
      </c>
      <c r="H156" s="10">
        <v>5969</v>
      </c>
      <c r="I156" s="10">
        <v>5969</v>
      </c>
      <c r="J156" s="10">
        <v>31</v>
      </c>
      <c r="K156" s="10"/>
      <c r="L156" s="10">
        <f>SUM(Table134[[#This Row],[Waste (Before Impression)]:[Waste (After Impression)2]])</f>
        <v>31</v>
      </c>
      <c r="M156" s="10">
        <v>0</v>
      </c>
      <c r="N156" s="10">
        <v>146</v>
      </c>
      <c r="O156" s="11">
        <f>SUM(Table134[[#This Row],[Inspection Total]],Table134[[#This Row],[Waste (Before Impression)]])</f>
        <v>6000</v>
      </c>
      <c r="P156" s="12" t="s">
        <v>39</v>
      </c>
      <c r="Q156" s="9"/>
      <c r="R156" s="9">
        <f>IF(Table134[[#This Row],[Balanced]]="YES",0,Table134[[#This Row],[Total]]-6000)</f>
        <v>0</v>
      </c>
      <c r="S1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450432466311465969YES</v>
      </c>
      <c r="T156">
        <f>ROW()-3</f>
        <v>153</v>
      </c>
      <c r="U156" s="1">
        <f>INT(Table134[[#This Row],[Date]])</f>
        <v>45043</v>
      </c>
      <c r="V156" s="13">
        <f>IFERROR(IF(OR(Table134[[#This Row],[Notasave Error]]&lt;0,Table134[[#This Row],[Notasave Error]]&gt;6000),"-",Table134[[#This Row],[Notasave Error]]/Table134[[#This Row],[Inspection Total]]),"NA")</f>
        <v>2.4459708493885072E-2</v>
      </c>
    </row>
    <row r="157" spans="1:22" x14ac:dyDescent="0.35">
      <c r="A157" s="8">
        <v>45043.495509259257</v>
      </c>
      <c r="B157" s="9" t="s">
        <v>87</v>
      </c>
      <c r="C157" s="9">
        <v>40039201</v>
      </c>
      <c r="D157" s="9" t="s">
        <v>107</v>
      </c>
      <c r="E157" s="9" t="s">
        <v>46</v>
      </c>
      <c r="F157" s="9" t="s">
        <v>38</v>
      </c>
      <c r="G157" s="9">
        <v>2465</v>
      </c>
      <c r="H157" s="10">
        <v>5992</v>
      </c>
      <c r="I157" s="10">
        <v>5992</v>
      </c>
      <c r="J157" s="10">
        <v>8</v>
      </c>
      <c r="K157" s="10"/>
      <c r="L157" s="10">
        <f>SUM(Table134[[#This Row],[Waste (Before Impression)]:[Waste (After Impression)2]])</f>
        <v>8</v>
      </c>
      <c r="M157" s="10">
        <v>0</v>
      </c>
      <c r="N157" s="10">
        <v>130</v>
      </c>
      <c r="O157" s="11">
        <f>SUM(Table134[[#This Row],[Inspection Total]],Table134[[#This Row],[Waste (Before Impression)]])</f>
        <v>6000</v>
      </c>
      <c r="P157" s="12" t="s">
        <v>39</v>
      </c>
      <c r="Q157" s="9"/>
      <c r="R157" s="9">
        <f>IF(Table134[[#This Row],[Balanced]]="YES",0,Table134[[#This Row],[Total]]-6000)</f>
        <v>0</v>
      </c>
      <c r="S1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45043246581305992YES</v>
      </c>
      <c r="T157">
        <f>ROW()-3</f>
        <v>154</v>
      </c>
      <c r="U157" s="1">
        <f>INT(Table134[[#This Row],[Date]])</f>
        <v>45043</v>
      </c>
      <c r="V157" s="13">
        <f>IFERROR(IF(OR(Table134[[#This Row],[Notasave Error]]&lt;0,Table134[[#This Row],[Notasave Error]]&gt;6000),"-",Table134[[#This Row],[Notasave Error]]/Table134[[#This Row],[Inspection Total]]),"NA")</f>
        <v>2.1695594125500667E-2</v>
      </c>
    </row>
    <row r="158" spans="1:22" x14ac:dyDescent="0.35">
      <c r="A158" s="8">
        <v>45043.442326388889</v>
      </c>
      <c r="B158" s="9" t="s">
        <v>87</v>
      </c>
      <c r="C158" s="9">
        <v>40039201</v>
      </c>
      <c r="D158" s="9" t="s">
        <v>107</v>
      </c>
      <c r="E158" s="9" t="s">
        <v>46</v>
      </c>
      <c r="F158" s="9" t="s">
        <v>38</v>
      </c>
      <c r="G158" s="9">
        <v>2464</v>
      </c>
      <c r="H158" s="10">
        <v>5999</v>
      </c>
      <c r="I158" s="10">
        <v>5999</v>
      </c>
      <c r="J158" s="10">
        <v>1</v>
      </c>
      <c r="K158" s="10"/>
      <c r="L158" s="10">
        <f>SUM(Table134[[#This Row],[Waste (Before Impression)]:[Waste (After Impression)2]])</f>
        <v>1</v>
      </c>
      <c r="M158" s="10">
        <v>0</v>
      </c>
      <c r="N158" s="10">
        <v>114</v>
      </c>
      <c r="O158" s="11">
        <f>SUM(Table134[[#This Row],[Inspection Total]],Table134[[#This Row],[Waste (Before Impression)]])</f>
        <v>6000</v>
      </c>
      <c r="P158" s="12" t="s">
        <v>39</v>
      </c>
      <c r="Q158" s="9"/>
      <c r="R158" s="9">
        <f>IF(Table134[[#This Row],[Balanced]]="YES",0,Table134[[#This Row],[Total]]-6000)</f>
        <v>0</v>
      </c>
      <c r="S1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45043246411145999YES</v>
      </c>
      <c r="T158">
        <f>ROW()-3</f>
        <v>155</v>
      </c>
      <c r="U158" s="1">
        <f>INT(Table134[[#This Row],[Date]])</f>
        <v>45043</v>
      </c>
      <c r="V158" s="13">
        <f>IFERROR(IF(OR(Table134[[#This Row],[Notasave Error]]&lt;0,Table134[[#This Row],[Notasave Error]]&gt;6000),"-",Table134[[#This Row],[Notasave Error]]/Table134[[#This Row],[Inspection Total]]),"NA")</f>
        <v>1.9003167194532423E-2</v>
      </c>
    </row>
    <row r="159" spans="1:22" x14ac:dyDescent="0.35">
      <c r="A159" s="8">
        <v>45043.410624999997</v>
      </c>
      <c r="B159" s="9" t="s">
        <v>87</v>
      </c>
      <c r="C159" s="9">
        <v>40039201</v>
      </c>
      <c r="D159" s="9" t="s">
        <v>107</v>
      </c>
      <c r="E159" s="9" t="s">
        <v>46</v>
      </c>
      <c r="F159" s="9" t="s">
        <v>38</v>
      </c>
      <c r="G159" s="9">
        <v>2463</v>
      </c>
      <c r="H159" s="10">
        <v>5994</v>
      </c>
      <c r="I159" s="10">
        <v>5994</v>
      </c>
      <c r="J159" s="10">
        <v>6</v>
      </c>
      <c r="K159" s="10"/>
      <c r="L159" s="10">
        <f>SUM(Table134[[#This Row],[Waste (Before Impression)]:[Waste (After Impression)2]])</f>
        <v>6</v>
      </c>
      <c r="M159" s="10">
        <v>0</v>
      </c>
      <c r="N159" s="10">
        <v>323</v>
      </c>
      <c r="O159" s="11">
        <f>SUM(Table134[[#This Row],[Inspection Total]],Table134[[#This Row],[Waste (Before Impression)]])</f>
        <v>6000</v>
      </c>
      <c r="P159" s="12" t="s">
        <v>39</v>
      </c>
      <c r="Q159" s="9"/>
      <c r="R159" s="9">
        <f>IF(Table134[[#This Row],[Balanced]]="YES",0,Table134[[#This Row],[Total]]-6000)</f>
        <v>0</v>
      </c>
      <c r="S1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45043246363235994YES</v>
      </c>
      <c r="T159">
        <f>ROW()-3</f>
        <v>156</v>
      </c>
      <c r="U159" s="1">
        <f>INT(Table134[[#This Row],[Date]])</f>
        <v>45043</v>
      </c>
      <c r="V159" s="13">
        <f>IFERROR(IF(OR(Table134[[#This Row],[Notasave Error]]&lt;0,Table134[[#This Row],[Notasave Error]]&gt;6000),"-",Table134[[#This Row],[Notasave Error]]/Table134[[#This Row],[Inspection Total]]),"NA")</f>
        <v>5.388722055388722E-2</v>
      </c>
    </row>
    <row r="160" spans="1:22" x14ac:dyDescent="0.35">
      <c r="A160" s="8">
        <v>45043.385949074072</v>
      </c>
      <c r="B160" s="9" t="s">
        <v>87</v>
      </c>
      <c r="C160" s="9">
        <v>40039201</v>
      </c>
      <c r="D160" s="9" t="s">
        <v>107</v>
      </c>
      <c r="E160" s="9" t="s">
        <v>46</v>
      </c>
      <c r="F160" s="9" t="s">
        <v>38</v>
      </c>
      <c r="G160" s="9">
        <v>2462</v>
      </c>
      <c r="H160" s="10">
        <v>5998</v>
      </c>
      <c r="I160" s="10">
        <v>5998</v>
      </c>
      <c r="J160" s="10">
        <v>2</v>
      </c>
      <c r="K160" s="10"/>
      <c r="L160" s="10">
        <f>SUM(Table134[[#This Row],[Waste (Before Impression)]:[Waste (After Impression)2]])</f>
        <v>2</v>
      </c>
      <c r="M160" s="10">
        <v>0</v>
      </c>
      <c r="N160" s="10">
        <v>0</v>
      </c>
      <c r="O160" s="11">
        <f>SUM(Table134[[#This Row],[Inspection Total]],Table134[[#This Row],[Waste (Before Impression)]])</f>
        <v>6000</v>
      </c>
      <c r="P160" s="12" t="s">
        <v>39</v>
      </c>
      <c r="Q160" s="9"/>
      <c r="R160" s="9">
        <f>IF(Table134[[#This Row],[Balanced]]="YES",0,Table134[[#This Row],[Total]]-6000)</f>
        <v>0</v>
      </c>
      <c r="S1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450432462205998YES</v>
      </c>
      <c r="T160">
        <f>ROW()-3</f>
        <v>157</v>
      </c>
      <c r="U160" s="1">
        <f>INT(Table134[[#This Row],[Date]])</f>
        <v>45043</v>
      </c>
      <c r="V160" s="13">
        <f>IFERROR(IF(OR(Table134[[#This Row],[Notasave Error]]&lt;0,Table134[[#This Row],[Notasave Error]]&gt;6000),"-",Table134[[#This Row],[Notasave Error]]/Table134[[#This Row],[Inspection Total]]),"NA")</f>
        <v>0</v>
      </c>
    </row>
    <row r="161" spans="1:22" x14ac:dyDescent="0.35">
      <c r="A161" s="8">
        <v>45043.299305555556</v>
      </c>
      <c r="B161" s="9" t="s">
        <v>87</v>
      </c>
      <c r="C161" s="9">
        <v>40039201</v>
      </c>
      <c r="D161" s="9" t="s">
        <v>107</v>
      </c>
      <c r="E161" s="9" t="s">
        <v>53</v>
      </c>
      <c r="F161" s="9" t="s">
        <v>40</v>
      </c>
      <c r="G161" s="9">
        <v>2483</v>
      </c>
      <c r="H161" s="10">
        <v>5995</v>
      </c>
      <c r="I161" s="10">
        <v>5995</v>
      </c>
      <c r="J161" s="10">
        <v>5</v>
      </c>
      <c r="K161" s="10"/>
      <c r="L161" s="10">
        <f>SUM(Table134[[#This Row],[Waste (Before Impression)]:[Waste (After Impression)2]])</f>
        <v>5</v>
      </c>
      <c r="M161" s="10">
        <v>0</v>
      </c>
      <c r="N161" s="10">
        <v>152</v>
      </c>
      <c r="O161" s="11">
        <f>SUM(Table134[[#This Row],[Inspection Total]],Table134[[#This Row],[Waste (Before Impression)]])</f>
        <v>6000</v>
      </c>
      <c r="P161" s="12" t="s">
        <v>39</v>
      </c>
      <c r="Q161" s="9"/>
      <c r="R161" s="9">
        <f>IF(Table134[[#This Row],[Balanced]]="YES",0,Table134[[#This Row],[Total]]-6000)</f>
        <v>0</v>
      </c>
      <c r="S1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45043248351525995YES</v>
      </c>
      <c r="T161">
        <f>ROW()-3</f>
        <v>158</v>
      </c>
      <c r="U161" s="1">
        <f>INT(Table134[[#This Row],[Date]])</f>
        <v>45043</v>
      </c>
      <c r="V161" s="13">
        <f>IFERROR(IF(OR(Table134[[#This Row],[Notasave Error]]&lt;0,Table134[[#This Row],[Notasave Error]]&gt;6000),"-",Table134[[#This Row],[Notasave Error]]/Table134[[#This Row],[Inspection Total]]),"NA")</f>
        <v>2.5354462051709759E-2</v>
      </c>
    </row>
    <row r="162" spans="1:22" x14ac:dyDescent="0.35">
      <c r="A162" s="8">
        <v>45043.27</v>
      </c>
      <c r="B162" s="9" t="s">
        <v>87</v>
      </c>
      <c r="C162" s="9">
        <v>40039201</v>
      </c>
      <c r="D162" s="9" t="s">
        <v>107</v>
      </c>
      <c r="E162" s="9" t="s">
        <v>53</v>
      </c>
      <c r="F162" s="9" t="s">
        <v>40</v>
      </c>
      <c r="G162" s="9">
        <v>2482</v>
      </c>
      <c r="H162" s="10">
        <v>5997</v>
      </c>
      <c r="I162" s="10">
        <v>5997</v>
      </c>
      <c r="J162" s="10">
        <v>3</v>
      </c>
      <c r="K162" s="10"/>
      <c r="L162" s="10">
        <f>SUM(Table134[[#This Row],[Waste (Before Impression)]:[Waste (After Impression)2]])</f>
        <v>3</v>
      </c>
      <c r="M162" s="10">
        <v>0</v>
      </c>
      <c r="N162" s="10">
        <v>172</v>
      </c>
      <c r="O162" s="11">
        <f>SUM(Table134[[#This Row],[Inspection Total]],Table134[[#This Row],[Waste (Before Impression)]])</f>
        <v>6000</v>
      </c>
      <c r="P162" s="12" t="s">
        <v>39</v>
      </c>
      <c r="Q162" s="9"/>
      <c r="R162" s="9">
        <f>IF(Table134[[#This Row],[Balanced]]="YES",0,Table134[[#This Row],[Total]]-6000)</f>
        <v>0</v>
      </c>
      <c r="S1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45043248231725997YES</v>
      </c>
      <c r="T162">
        <f>ROW()-3</f>
        <v>159</v>
      </c>
      <c r="U162" s="1">
        <f>INT(Table134[[#This Row],[Date]])</f>
        <v>45043</v>
      </c>
      <c r="V162" s="13">
        <f>IFERROR(IF(OR(Table134[[#This Row],[Notasave Error]]&lt;0,Table134[[#This Row],[Notasave Error]]&gt;6000),"-",Table134[[#This Row],[Notasave Error]]/Table134[[#This Row],[Inspection Total]]),"NA")</f>
        <v>2.8681007170251793E-2</v>
      </c>
    </row>
    <row r="163" spans="1:22" x14ac:dyDescent="0.35">
      <c r="A163" s="8">
        <v>45043.241805555554</v>
      </c>
      <c r="B163" s="9" t="s">
        <v>87</v>
      </c>
      <c r="C163" s="9">
        <v>40039201</v>
      </c>
      <c r="D163" s="9" t="s">
        <v>107</v>
      </c>
      <c r="E163" s="9" t="s">
        <v>53</v>
      </c>
      <c r="F163" s="9" t="s">
        <v>40</v>
      </c>
      <c r="G163" s="9">
        <v>2481</v>
      </c>
      <c r="H163" s="10">
        <v>5997</v>
      </c>
      <c r="I163" s="10">
        <v>5997</v>
      </c>
      <c r="J163" s="10">
        <v>6</v>
      </c>
      <c r="K163" s="10"/>
      <c r="L163" s="10">
        <f>SUM(Table134[[#This Row],[Waste (Before Impression)]:[Waste (After Impression)2]])</f>
        <v>6</v>
      </c>
      <c r="M163" s="10">
        <v>0</v>
      </c>
      <c r="N163" s="10">
        <v>153</v>
      </c>
      <c r="O163" s="11">
        <f>SUM(Table134[[#This Row],[Inspection Total]],Table134[[#This Row],[Waste (Before Impression)]])</f>
        <v>6003</v>
      </c>
      <c r="P163" s="12" t="s">
        <v>34</v>
      </c>
      <c r="Q163" s="9" t="s">
        <v>172</v>
      </c>
      <c r="R163" s="9">
        <f>IF(Table134[[#This Row],[Balanced]]="YES",0,Table134[[#This Row],[Total]]-6000)</f>
        <v>3</v>
      </c>
      <c r="S1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45043248161535997NO</v>
      </c>
      <c r="T163">
        <f>ROW()-3</f>
        <v>160</v>
      </c>
      <c r="U163" s="1">
        <f>INT(Table134[[#This Row],[Date]])</f>
        <v>45043</v>
      </c>
      <c r="V163" s="13">
        <f>IFERROR(IF(OR(Table134[[#This Row],[Notasave Error]]&lt;0,Table134[[#This Row],[Notasave Error]]&gt;6000),"-",Table134[[#This Row],[Notasave Error]]/Table134[[#This Row],[Inspection Total]]),"NA")</f>
        <v>2.5512756378189096E-2</v>
      </c>
    </row>
    <row r="164" spans="1:22" x14ac:dyDescent="0.35">
      <c r="A164" s="8">
        <v>45043.207407407404</v>
      </c>
      <c r="B164" s="9" t="s">
        <v>87</v>
      </c>
      <c r="C164" s="9">
        <v>40039201</v>
      </c>
      <c r="D164" s="9" t="s">
        <v>107</v>
      </c>
      <c r="E164" s="9" t="s">
        <v>53</v>
      </c>
      <c r="F164" s="9" t="s">
        <v>40</v>
      </c>
      <c r="G164" s="9">
        <v>2480</v>
      </c>
      <c r="H164" s="10">
        <v>5997</v>
      </c>
      <c r="I164" s="10">
        <v>5997</v>
      </c>
      <c r="J164" s="10">
        <v>3</v>
      </c>
      <c r="K164" s="10"/>
      <c r="L164" s="10">
        <f>SUM(Table134[[#This Row],[Waste (Before Impression)]:[Waste (After Impression)2]])</f>
        <v>3</v>
      </c>
      <c r="M164" s="10">
        <v>0</v>
      </c>
      <c r="N164" s="10">
        <v>125</v>
      </c>
      <c r="O164" s="11">
        <f>SUM(Table134[[#This Row],[Inspection Total]],Table134[[#This Row],[Waste (Before Impression)]])</f>
        <v>6000</v>
      </c>
      <c r="P164" s="12" t="s">
        <v>39</v>
      </c>
      <c r="Q164" s="9"/>
      <c r="R164" s="9">
        <f>IF(Table134[[#This Row],[Balanced]]="YES",0,Table134[[#This Row],[Total]]-6000)</f>
        <v>0</v>
      </c>
      <c r="S1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45043248031255997YES</v>
      </c>
      <c r="T164">
        <f>ROW()-3</f>
        <v>161</v>
      </c>
      <c r="U164" s="1">
        <f>INT(Table134[[#This Row],[Date]])</f>
        <v>45043</v>
      </c>
      <c r="V164" s="13">
        <f>IFERROR(IF(OR(Table134[[#This Row],[Notasave Error]]&lt;0,Table134[[#This Row],[Notasave Error]]&gt;6000),"-",Table134[[#This Row],[Notasave Error]]/Table134[[#This Row],[Inspection Total]]),"NA")</f>
        <v>2.0843755210938803E-2</v>
      </c>
    </row>
    <row r="165" spans="1:22" x14ac:dyDescent="0.35">
      <c r="A165" s="8">
        <v>45043.182164351849</v>
      </c>
      <c r="B165" s="9" t="s">
        <v>87</v>
      </c>
      <c r="C165" s="9">
        <v>40039201</v>
      </c>
      <c r="D165" s="9" t="s">
        <v>107</v>
      </c>
      <c r="E165" s="9" t="s">
        <v>53</v>
      </c>
      <c r="F165" s="9" t="s">
        <v>40</v>
      </c>
      <c r="G165" s="9">
        <v>2479</v>
      </c>
      <c r="H165" s="10">
        <v>5999</v>
      </c>
      <c r="I165" s="10">
        <v>5999</v>
      </c>
      <c r="J165" s="10">
        <v>1</v>
      </c>
      <c r="K165" s="10"/>
      <c r="L165" s="10">
        <f>SUM(Table134[[#This Row],[Waste (Before Impression)]:[Waste (After Impression)2]])</f>
        <v>1</v>
      </c>
      <c r="M165" s="10">
        <v>0</v>
      </c>
      <c r="N165" s="10">
        <v>124</v>
      </c>
      <c r="O165" s="11">
        <f>SUM(Table134[[#This Row],[Inspection Total]],Table134[[#This Row],[Waste (Before Impression)]])</f>
        <v>6000</v>
      </c>
      <c r="P165" s="12" t="s">
        <v>39</v>
      </c>
      <c r="Q165" s="9"/>
      <c r="R165" s="9">
        <f>IF(Table134[[#This Row],[Balanced]]="YES",0,Table134[[#This Row],[Total]]-6000)</f>
        <v>0</v>
      </c>
      <c r="S1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45043247911245999YES</v>
      </c>
      <c r="T165">
        <f>ROW()-3</f>
        <v>162</v>
      </c>
      <c r="U165" s="1">
        <f>INT(Table134[[#This Row],[Date]])</f>
        <v>45043</v>
      </c>
      <c r="V165" s="13">
        <f>IFERROR(IF(OR(Table134[[#This Row],[Notasave Error]]&lt;0,Table134[[#This Row],[Notasave Error]]&gt;6000),"-",Table134[[#This Row],[Notasave Error]]/Table134[[#This Row],[Inspection Total]]),"NA")</f>
        <v>2.0670111685280879E-2</v>
      </c>
    </row>
    <row r="166" spans="1:22" x14ac:dyDescent="0.35">
      <c r="A166" s="8">
        <v>45043.137569444443</v>
      </c>
      <c r="B166" s="9" t="s">
        <v>87</v>
      </c>
      <c r="C166" s="9">
        <v>40039201</v>
      </c>
      <c r="D166" s="9" t="s">
        <v>107</v>
      </c>
      <c r="E166" s="9" t="s">
        <v>53</v>
      </c>
      <c r="F166" s="9" t="s">
        <v>40</v>
      </c>
      <c r="G166" s="9">
        <v>2478</v>
      </c>
      <c r="H166" s="10">
        <v>5998</v>
      </c>
      <c r="I166" s="10">
        <v>5998</v>
      </c>
      <c r="J166" s="10">
        <v>2</v>
      </c>
      <c r="K166" s="10"/>
      <c r="L166" s="10">
        <f>SUM(Table134[[#This Row],[Waste (Before Impression)]:[Waste (After Impression)2]])</f>
        <v>2</v>
      </c>
      <c r="M166" s="10">
        <v>0</v>
      </c>
      <c r="N166" s="10">
        <v>101</v>
      </c>
      <c r="O166" s="11">
        <f>SUM(Table134[[#This Row],[Inspection Total]],Table134[[#This Row],[Waste (Before Impression)]])</f>
        <v>6000</v>
      </c>
      <c r="P166" s="12" t="s">
        <v>39</v>
      </c>
      <c r="Q166" s="9"/>
      <c r="R166" s="9">
        <f>IF(Table134[[#This Row],[Balanced]]="YES",0,Table134[[#This Row],[Total]]-6000)</f>
        <v>0</v>
      </c>
      <c r="S1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45043247821015998YES</v>
      </c>
      <c r="T166">
        <f>ROW()-3</f>
        <v>163</v>
      </c>
      <c r="U166" s="1">
        <f>INT(Table134[[#This Row],[Date]])</f>
        <v>45043</v>
      </c>
      <c r="V166" s="13">
        <f>IFERROR(IF(OR(Table134[[#This Row],[Notasave Error]]&lt;0,Table134[[#This Row],[Notasave Error]]&gt;6000),"-",Table134[[#This Row],[Notasave Error]]/Table134[[#This Row],[Inspection Total]]),"NA")</f>
        <v>1.6838946315438478E-2</v>
      </c>
    </row>
    <row r="167" spans="1:22" x14ac:dyDescent="0.35">
      <c r="A167" s="8">
        <v>45043.105509259258</v>
      </c>
      <c r="B167" s="9" t="s">
        <v>87</v>
      </c>
      <c r="C167" s="9">
        <v>40039201</v>
      </c>
      <c r="D167" s="9" t="s">
        <v>107</v>
      </c>
      <c r="E167" s="9" t="s">
        <v>53</v>
      </c>
      <c r="F167" s="9" t="s">
        <v>40</v>
      </c>
      <c r="G167" s="9">
        <v>2477</v>
      </c>
      <c r="H167" s="10">
        <v>5994</v>
      </c>
      <c r="I167" s="10">
        <v>5994</v>
      </c>
      <c r="J167" s="10">
        <v>6</v>
      </c>
      <c r="K167" s="10"/>
      <c r="L167" s="10">
        <f>SUM(Table134[[#This Row],[Waste (Before Impression)]:[Waste (After Impression)2]])</f>
        <v>6</v>
      </c>
      <c r="M167" s="10">
        <v>0</v>
      </c>
      <c r="N167" s="10">
        <v>112</v>
      </c>
      <c r="O167" s="11">
        <f>SUM(Table134[[#This Row],[Inspection Total]],Table134[[#This Row],[Waste (Before Impression)]])</f>
        <v>6000</v>
      </c>
      <c r="P167" s="12" t="s">
        <v>39</v>
      </c>
      <c r="Q167" s="9"/>
      <c r="R167" s="9">
        <f>IF(Table134[[#This Row],[Balanced]]="YES",0,Table134[[#This Row],[Total]]-6000)</f>
        <v>0</v>
      </c>
      <c r="S1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45043247761125994YES</v>
      </c>
      <c r="T167">
        <f>ROW()-3</f>
        <v>164</v>
      </c>
      <c r="U167" s="1">
        <f>INT(Table134[[#This Row],[Date]])</f>
        <v>45043</v>
      </c>
      <c r="V167" s="13">
        <f>IFERROR(IF(OR(Table134[[#This Row],[Notasave Error]]&lt;0,Table134[[#This Row],[Notasave Error]]&gt;6000),"-",Table134[[#This Row],[Notasave Error]]/Table134[[#This Row],[Inspection Total]]),"NA")</f>
        <v>1.8685352018685351E-2</v>
      </c>
    </row>
    <row r="168" spans="1:22" x14ac:dyDescent="0.35">
      <c r="A168" s="8">
        <v>45043.081354166665</v>
      </c>
      <c r="B168" s="9" t="s">
        <v>87</v>
      </c>
      <c r="C168" s="9">
        <v>40039201</v>
      </c>
      <c r="D168" s="9" t="s">
        <v>107</v>
      </c>
      <c r="E168" s="9" t="s">
        <v>53</v>
      </c>
      <c r="F168" s="9" t="s">
        <v>40</v>
      </c>
      <c r="G168" s="9">
        <v>2476</v>
      </c>
      <c r="H168" s="10">
        <v>5998</v>
      </c>
      <c r="I168" s="10">
        <v>5998</v>
      </c>
      <c r="J168" s="10">
        <v>2</v>
      </c>
      <c r="K168" s="10"/>
      <c r="L168" s="10">
        <f>SUM(Table134[[#This Row],[Waste (Before Impression)]:[Waste (After Impression)2]])</f>
        <v>2</v>
      </c>
      <c r="M168" s="10">
        <v>0</v>
      </c>
      <c r="N168" s="10">
        <v>190</v>
      </c>
      <c r="O168" s="11">
        <f>SUM(Table134[[#This Row],[Inspection Total]],Table134[[#This Row],[Waste (Before Impression)]])</f>
        <v>6000</v>
      </c>
      <c r="P168" s="12" t="s">
        <v>39</v>
      </c>
      <c r="Q168" s="9"/>
      <c r="R168" s="9">
        <f>IF(Table134[[#This Row],[Balanced]]="YES",0,Table134[[#This Row],[Total]]-6000)</f>
        <v>0</v>
      </c>
      <c r="S1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45043247621905998YES</v>
      </c>
      <c r="T168">
        <f>ROW()-3</f>
        <v>165</v>
      </c>
      <c r="U168" s="1">
        <f>INT(Table134[[#This Row],[Date]])</f>
        <v>45043</v>
      </c>
      <c r="V168" s="13">
        <f>IFERROR(IF(OR(Table134[[#This Row],[Notasave Error]]&lt;0,Table134[[#This Row],[Notasave Error]]&gt;6000),"-",Table134[[#This Row],[Notasave Error]]/Table134[[#This Row],[Inspection Total]]),"NA")</f>
        <v>3.1677225741913971E-2</v>
      </c>
    </row>
    <row r="169" spans="1:22" x14ac:dyDescent="0.35">
      <c r="A169" s="8">
        <v>45043.030624999999</v>
      </c>
      <c r="B169" s="9" t="s">
        <v>87</v>
      </c>
      <c r="C169" s="9">
        <v>40039201</v>
      </c>
      <c r="D169" s="9" t="s">
        <v>107</v>
      </c>
      <c r="E169" s="9" t="s">
        <v>53</v>
      </c>
      <c r="F169" s="9" t="s">
        <v>40</v>
      </c>
      <c r="G169" s="9">
        <v>2475</v>
      </c>
      <c r="H169" s="10">
        <v>5982</v>
      </c>
      <c r="I169" s="10">
        <v>5982</v>
      </c>
      <c r="J169" s="10">
        <v>18</v>
      </c>
      <c r="K169" s="10"/>
      <c r="L169" s="10">
        <f>SUM(Table134[[#This Row],[Waste (Before Impression)]:[Waste (After Impression)2]])</f>
        <v>18</v>
      </c>
      <c r="M169" s="10">
        <v>0</v>
      </c>
      <c r="N169" s="10">
        <v>110</v>
      </c>
      <c r="O169" s="11">
        <f>SUM(Table134[[#This Row],[Inspection Total]],Table134[[#This Row],[Waste (Before Impression)]])</f>
        <v>6000</v>
      </c>
      <c r="P169" s="12" t="s">
        <v>39</v>
      </c>
      <c r="Q169" s="9"/>
      <c r="R169" s="9">
        <f>IF(Table134[[#This Row],[Balanced]]="YES",0,Table134[[#This Row],[Total]]-6000)</f>
        <v>0</v>
      </c>
      <c r="S1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450432475181105982YES</v>
      </c>
      <c r="T169">
        <f>ROW()-3</f>
        <v>166</v>
      </c>
      <c r="U169" s="1">
        <f>INT(Table134[[#This Row],[Date]])</f>
        <v>45043</v>
      </c>
      <c r="V169" s="13">
        <f>IFERROR(IF(OR(Table134[[#This Row],[Notasave Error]]&lt;0,Table134[[#This Row],[Notasave Error]]&gt;6000),"-",Table134[[#This Row],[Notasave Error]]/Table134[[#This Row],[Inspection Total]]),"NA")</f>
        <v>1.83884988298228E-2</v>
      </c>
    </row>
    <row r="170" spans="1:22" x14ac:dyDescent="0.35">
      <c r="A170" s="8">
        <v>45034.952696759261</v>
      </c>
      <c r="B170" s="9" t="s">
        <v>87</v>
      </c>
      <c r="C170" s="9">
        <v>40039201</v>
      </c>
      <c r="D170" s="9" t="s">
        <v>107</v>
      </c>
      <c r="E170" s="9" t="s">
        <v>64</v>
      </c>
      <c r="F170" s="9" t="s">
        <v>40</v>
      </c>
      <c r="G170" s="9">
        <v>2456</v>
      </c>
      <c r="H170" s="10">
        <v>5990</v>
      </c>
      <c r="I170" s="10">
        <v>5990</v>
      </c>
      <c r="J170" s="10">
        <v>10</v>
      </c>
      <c r="K170" s="10"/>
      <c r="L170" s="10">
        <f>SUM(Table134[[#This Row],[Waste (Before Impression)]:[Waste (After Impression)2]])</f>
        <v>10</v>
      </c>
      <c r="M170" s="10">
        <v>0</v>
      </c>
      <c r="N170" s="10">
        <v>64</v>
      </c>
      <c r="O170" s="11">
        <f>SUM(Table134[[#This Row],[Inspection Total]],Table134[[#This Row],[Waste (Before Impression)]])</f>
        <v>6000</v>
      </c>
      <c r="P170" s="12" t="s">
        <v>39</v>
      </c>
      <c r="Q170" s="9"/>
      <c r="R170" s="9">
        <f>IF(Table134[[#This Row],[Balanced]]="YES",0,Table134[[#This Row],[Total]]-6000)</f>
        <v>0</v>
      </c>
      <c r="S1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45034245610645990YES</v>
      </c>
      <c r="T170">
        <f>ROW()-3</f>
        <v>167</v>
      </c>
      <c r="U170" s="1">
        <f>INT(Table134[[#This Row],[Date]])</f>
        <v>45034</v>
      </c>
      <c r="V170" s="13">
        <f>IFERROR(IF(OR(Table134[[#This Row],[Notasave Error]]&lt;0,Table134[[#This Row],[Notasave Error]]&gt;6000),"-",Table134[[#This Row],[Notasave Error]]/Table134[[#This Row],[Inspection Total]]),"NA")</f>
        <v>1.0684474123539232E-2</v>
      </c>
    </row>
    <row r="171" spans="1:22" x14ac:dyDescent="0.35">
      <c r="A171" s="8">
        <v>45034.92597222222</v>
      </c>
      <c r="B171" s="9" t="s">
        <v>87</v>
      </c>
      <c r="C171" s="9">
        <v>40039201</v>
      </c>
      <c r="D171" s="9" t="s">
        <v>107</v>
      </c>
      <c r="E171" s="9" t="s">
        <v>64</v>
      </c>
      <c r="F171" s="9" t="s">
        <v>40</v>
      </c>
      <c r="G171" s="9">
        <v>2455</v>
      </c>
      <c r="H171" s="10">
        <v>6000</v>
      </c>
      <c r="I171" s="10">
        <v>6000</v>
      </c>
      <c r="J171" s="10">
        <v>0</v>
      </c>
      <c r="K171" s="10">
        <v>3</v>
      </c>
      <c r="L171" s="10">
        <f>SUM(Table134[[#This Row],[Waste (Before Impression)]:[Waste (After Impression)2]])</f>
        <v>3</v>
      </c>
      <c r="M171" s="10">
        <v>0</v>
      </c>
      <c r="N171" s="10">
        <v>86</v>
      </c>
      <c r="O171" s="11">
        <f>SUM(Table134[[#This Row],[Inspection Total]],Table134[[#This Row],[Waste (Before Impression)]])</f>
        <v>6000</v>
      </c>
      <c r="P171" s="12" t="s">
        <v>39</v>
      </c>
      <c r="Q171" s="9"/>
      <c r="R171" s="9">
        <f>IF(Table134[[#This Row],[Balanced]]="YES",0,Table134[[#This Row],[Total]]-6000)</f>
        <v>0</v>
      </c>
      <c r="S1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4503424550866000YES</v>
      </c>
      <c r="T171">
        <f>ROW()-3</f>
        <v>168</v>
      </c>
      <c r="U171" s="1">
        <f>INT(Table134[[#This Row],[Date]])</f>
        <v>45034</v>
      </c>
      <c r="V171" s="13">
        <f>IFERROR(IF(OR(Table134[[#This Row],[Notasave Error]]&lt;0,Table134[[#This Row],[Notasave Error]]&gt;6000),"-",Table134[[#This Row],[Notasave Error]]/Table134[[#This Row],[Inspection Total]]),"NA")</f>
        <v>1.4333333333333333E-2</v>
      </c>
    </row>
    <row r="172" spans="1:22" x14ac:dyDescent="0.35">
      <c r="A172" s="8">
        <v>45034.877199074072</v>
      </c>
      <c r="B172" s="9" t="s">
        <v>87</v>
      </c>
      <c r="C172" s="9">
        <v>40039201</v>
      </c>
      <c r="D172" s="9" t="s">
        <v>107</v>
      </c>
      <c r="E172" s="9" t="s">
        <v>64</v>
      </c>
      <c r="F172" s="9" t="s">
        <v>40</v>
      </c>
      <c r="G172" s="9">
        <v>2454</v>
      </c>
      <c r="H172" s="10">
        <v>6000</v>
      </c>
      <c r="I172" s="10">
        <v>6000</v>
      </c>
      <c r="J172" s="10">
        <v>0</v>
      </c>
      <c r="K172" s="10"/>
      <c r="L172" s="10">
        <f>SUM(Table134[[#This Row],[Waste (Before Impression)]:[Waste (After Impression)2]])</f>
        <v>0</v>
      </c>
      <c r="M172" s="10">
        <v>0</v>
      </c>
      <c r="N172" s="10">
        <v>19</v>
      </c>
      <c r="O172" s="11">
        <f>SUM(Table134[[#This Row],[Inspection Total]],Table134[[#This Row],[Waste (Before Impression)]])</f>
        <v>6000</v>
      </c>
      <c r="P172" s="12" t="s">
        <v>39</v>
      </c>
      <c r="Q172" s="9"/>
      <c r="R172" s="9">
        <f>IF(Table134[[#This Row],[Balanced]]="YES",0,Table134[[#This Row],[Total]]-6000)</f>
        <v>0</v>
      </c>
      <c r="S1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4503424540196000YES</v>
      </c>
      <c r="T172">
        <f>ROW()-3</f>
        <v>169</v>
      </c>
      <c r="U172" s="1">
        <f>INT(Table134[[#This Row],[Date]])</f>
        <v>45034</v>
      </c>
      <c r="V172" s="13">
        <f>IFERROR(IF(OR(Table134[[#This Row],[Notasave Error]]&lt;0,Table134[[#This Row],[Notasave Error]]&gt;6000),"-",Table134[[#This Row],[Notasave Error]]/Table134[[#This Row],[Inspection Total]]),"NA")</f>
        <v>3.1666666666666666E-3</v>
      </c>
    </row>
    <row r="173" spans="1:22" x14ac:dyDescent="0.35">
      <c r="A173" s="8">
        <v>45034.83761574074</v>
      </c>
      <c r="B173" s="9" t="s">
        <v>87</v>
      </c>
      <c r="C173" s="9">
        <v>40039201</v>
      </c>
      <c r="D173" s="9" t="s">
        <v>107</v>
      </c>
      <c r="E173" s="9" t="s">
        <v>96</v>
      </c>
      <c r="F173" s="9" t="s">
        <v>38</v>
      </c>
      <c r="G173" s="9">
        <v>2453</v>
      </c>
      <c r="H173" s="10">
        <v>6000</v>
      </c>
      <c r="I173" s="10">
        <v>6000</v>
      </c>
      <c r="J173" s="10">
        <v>0</v>
      </c>
      <c r="K173" s="10">
        <v>0</v>
      </c>
      <c r="L173" s="10">
        <f>SUM(Table134[[#This Row],[Waste (Before Impression)]:[Waste (After Impression)2]])</f>
        <v>0</v>
      </c>
      <c r="M173" s="10">
        <v>0</v>
      </c>
      <c r="N173" s="10">
        <v>40</v>
      </c>
      <c r="O173" s="11">
        <f>SUM(Table134[[#This Row],[Inspection Total]],Table134[[#This Row],[Waste (Before Impression)]])</f>
        <v>6000</v>
      </c>
      <c r="P173" s="12" t="s">
        <v>39</v>
      </c>
      <c r="Q173" s="9"/>
      <c r="R173" s="9">
        <f>IF(Table134[[#This Row],[Balanced]]="YES",0,Table134[[#This Row],[Total]]-6000)</f>
        <v>0</v>
      </c>
      <c r="S1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4503424530406000YES</v>
      </c>
      <c r="T173">
        <f>ROW()-3</f>
        <v>170</v>
      </c>
      <c r="U173" s="1">
        <f>INT(Table134[[#This Row],[Date]])</f>
        <v>45034</v>
      </c>
      <c r="V173" s="13">
        <f>IFERROR(IF(OR(Table134[[#This Row],[Notasave Error]]&lt;0,Table134[[#This Row],[Notasave Error]]&gt;6000),"-",Table134[[#This Row],[Notasave Error]]/Table134[[#This Row],[Inspection Total]]),"NA")</f>
        <v>6.6666666666666671E-3</v>
      </c>
    </row>
    <row r="174" spans="1:22" x14ac:dyDescent="0.35">
      <c r="A174" s="8">
        <v>45034.755474537036</v>
      </c>
      <c r="B174" s="9" t="s">
        <v>87</v>
      </c>
      <c r="C174" s="9">
        <v>40039201</v>
      </c>
      <c r="D174" s="9" t="s">
        <v>107</v>
      </c>
      <c r="E174" s="9" t="s">
        <v>96</v>
      </c>
      <c r="F174" s="9" t="s">
        <v>38</v>
      </c>
      <c r="G174" s="9">
        <v>2452</v>
      </c>
      <c r="H174" s="10">
        <v>5997</v>
      </c>
      <c r="I174" s="10">
        <v>5997</v>
      </c>
      <c r="J174" s="10">
        <v>3</v>
      </c>
      <c r="K174" s="10">
        <v>0</v>
      </c>
      <c r="L174" s="10">
        <f>SUM(Table134[[#This Row],[Waste (Before Impression)]:[Waste (After Impression)2]])</f>
        <v>3</v>
      </c>
      <c r="M174" s="10">
        <v>0</v>
      </c>
      <c r="N174" s="10">
        <v>639</v>
      </c>
      <c r="O174" s="11">
        <f>SUM(Table134[[#This Row],[Inspection Total]],Table134[[#This Row],[Waste (Before Impression)]])</f>
        <v>6000</v>
      </c>
      <c r="P174" s="12" t="s">
        <v>39</v>
      </c>
      <c r="Q174" s="9"/>
      <c r="R174" s="9">
        <f>IF(Table134[[#This Row],[Balanced]]="YES",0,Table134[[#This Row],[Total]]-6000)</f>
        <v>0</v>
      </c>
      <c r="S1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45034245236395997YES</v>
      </c>
      <c r="T174">
        <f>ROW()-3</f>
        <v>171</v>
      </c>
      <c r="U174" s="1">
        <f>INT(Table134[[#This Row],[Date]])</f>
        <v>45034</v>
      </c>
      <c r="V174" s="13">
        <f>IFERROR(IF(OR(Table134[[#This Row],[Notasave Error]]&lt;0,Table134[[#This Row],[Notasave Error]]&gt;6000),"-",Table134[[#This Row],[Notasave Error]]/Table134[[#This Row],[Inspection Total]]),"NA")</f>
        <v>0.10655327663831916</v>
      </c>
    </row>
    <row r="175" spans="1:22" x14ac:dyDescent="0.35">
      <c r="A175" s="8">
        <v>45034.733518518522</v>
      </c>
      <c r="B175" s="9" t="s">
        <v>87</v>
      </c>
      <c r="C175" s="9">
        <v>40039201</v>
      </c>
      <c r="D175" s="9" t="s">
        <v>107</v>
      </c>
      <c r="E175" s="9" t="s">
        <v>96</v>
      </c>
      <c r="F175" s="9" t="s">
        <v>38</v>
      </c>
      <c r="G175" s="9">
        <v>2451</v>
      </c>
      <c r="H175" s="10">
        <v>6000</v>
      </c>
      <c r="I175" s="10">
        <v>6000</v>
      </c>
      <c r="J175" s="10">
        <v>0</v>
      </c>
      <c r="K175" s="10"/>
      <c r="L175" s="10">
        <f>SUM(Table134[[#This Row],[Waste (Before Impression)]:[Waste (After Impression)2]])</f>
        <v>0</v>
      </c>
      <c r="M175" s="10">
        <v>0</v>
      </c>
      <c r="N175" s="10">
        <v>749</v>
      </c>
      <c r="O175" s="11">
        <f>SUM(Table134[[#This Row],[Inspection Total]],Table134[[#This Row],[Waste (Before Impression)]])</f>
        <v>6000</v>
      </c>
      <c r="P175" s="12" t="s">
        <v>39</v>
      </c>
      <c r="Q175" s="9"/>
      <c r="R175" s="9">
        <f>IF(Table134[[#This Row],[Balanced]]="YES",0,Table134[[#This Row],[Total]]-6000)</f>
        <v>0</v>
      </c>
      <c r="S1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45034245107496000YES</v>
      </c>
      <c r="T175">
        <f>ROW()-3</f>
        <v>172</v>
      </c>
      <c r="U175" s="1">
        <f>INT(Table134[[#This Row],[Date]])</f>
        <v>45034</v>
      </c>
      <c r="V175" s="13">
        <f>IFERROR(IF(OR(Table134[[#This Row],[Notasave Error]]&lt;0,Table134[[#This Row],[Notasave Error]]&gt;6000),"-",Table134[[#This Row],[Notasave Error]]/Table134[[#This Row],[Inspection Total]]),"NA")</f>
        <v>0.12483333333333334</v>
      </c>
    </row>
    <row r="176" spans="1:22" x14ac:dyDescent="0.35">
      <c r="A176" s="8">
        <v>45034.703912037039</v>
      </c>
      <c r="B176" s="9" t="s">
        <v>87</v>
      </c>
      <c r="C176" s="9">
        <v>40039201</v>
      </c>
      <c r="D176" s="9" t="s">
        <v>107</v>
      </c>
      <c r="E176" s="9" t="s">
        <v>96</v>
      </c>
      <c r="F176" s="9" t="s">
        <v>38</v>
      </c>
      <c r="G176" s="9">
        <v>2450</v>
      </c>
      <c r="H176" s="10">
        <v>5998</v>
      </c>
      <c r="I176" s="10">
        <v>5998</v>
      </c>
      <c r="J176" s="10">
        <v>2</v>
      </c>
      <c r="K176" s="10"/>
      <c r="L176" s="10">
        <f>SUM(Table134[[#This Row],[Waste (Before Impression)]:[Waste (After Impression)2]])</f>
        <v>2</v>
      </c>
      <c r="M176" s="10">
        <v>0</v>
      </c>
      <c r="N176" s="10">
        <v>79</v>
      </c>
      <c r="O176" s="11">
        <f>SUM(Table134[[#This Row],[Inspection Total]],Table134[[#This Row],[Waste (Before Impression)]])</f>
        <v>6000</v>
      </c>
      <c r="P176" s="12" t="s">
        <v>39</v>
      </c>
      <c r="Q176" s="9"/>
      <c r="R176" s="9">
        <f>IF(Table134[[#This Row],[Balanced]]="YES",0,Table134[[#This Row],[Total]]-6000)</f>
        <v>0</v>
      </c>
      <c r="S1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4503424502795998YES</v>
      </c>
      <c r="T176">
        <f>ROW()-3</f>
        <v>173</v>
      </c>
      <c r="U176" s="1">
        <f>INT(Table134[[#This Row],[Date]])</f>
        <v>45034</v>
      </c>
      <c r="V176" s="13">
        <f>IFERROR(IF(OR(Table134[[#This Row],[Notasave Error]]&lt;0,Table134[[#This Row],[Notasave Error]]&gt;6000),"-",Table134[[#This Row],[Notasave Error]]/Table134[[#This Row],[Inspection Total]]),"NA")</f>
        <v>1.3171057019006335E-2</v>
      </c>
    </row>
    <row r="177" spans="1:22" x14ac:dyDescent="0.35">
      <c r="A177" s="8">
        <v>45034.668287037035</v>
      </c>
      <c r="B177" s="9" t="s">
        <v>87</v>
      </c>
      <c r="C177" s="9">
        <v>40039201</v>
      </c>
      <c r="D177" s="9" t="s">
        <v>107</v>
      </c>
      <c r="E177" s="9" t="s">
        <v>96</v>
      </c>
      <c r="F177" s="9" t="s">
        <v>38</v>
      </c>
      <c r="G177" s="9">
        <v>2449</v>
      </c>
      <c r="H177" s="10">
        <v>5995</v>
      </c>
      <c r="I177" s="10">
        <v>5995</v>
      </c>
      <c r="J177" s="10">
        <v>5</v>
      </c>
      <c r="K177" s="10">
        <v>0</v>
      </c>
      <c r="L177" s="10">
        <f>SUM(Table134[[#This Row],[Waste (Before Impression)]:[Waste (After Impression)2]])</f>
        <v>5</v>
      </c>
      <c r="M177" s="10">
        <v>0</v>
      </c>
      <c r="N177" s="10">
        <v>72</v>
      </c>
      <c r="O177" s="11">
        <f>SUM(Table134[[#This Row],[Inspection Total]],Table134[[#This Row],[Waste (Before Impression)]])</f>
        <v>6000</v>
      </c>
      <c r="P177" s="12" t="s">
        <v>39</v>
      </c>
      <c r="Q177" s="9"/>
      <c r="R177" s="9">
        <f>IF(Table134[[#This Row],[Balanced]]="YES",0,Table134[[#This Row],[Total]]-6000)</f>
        <v>0</v>
      </c>
      <c r="S1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4503424495725995YES</v>
      </c>
      <c r="T177">
        <f>ROW()-3</f>
        <v>174</v>
      </c>
      <c r="U177" s="1">
        <f>INT(Table134[[#This Row],[Date]])</f>
        <v>45034</v>
      </c>
      <c r="V177" s="13">
        <f>IFERROR(IF(OR(Table134[[#This Row],[Notasave Error]]&lt;0,Table134[[#This Row],[Notasave Error]]&gt;6000),"-",Table134[[#This Row],[Notasave Error]]/Table134[[#This Row],[Inspection Total]]),"NA")</f>
        <v>1.201000834028357E-2</v>
      </c>
    </row>
    <row r="178" spans="1:22" x14ac:dyDescent="0.35">
      <c r="A178" s="8">
        <v>45034.636145833334</v>
      </c>
      <c r="B178" s="9" t="s">
        <v>171</v>
      </c>
      <c r="C178" s="9">
        <v>40039201</v>
      </c>
      <c r="D178" s="9" t="s">
        <v>107</v>
      </c>
      <c r="E178" s="9" t="s">
        <v>96</v>
      </c>
      <c r="F178" s="9" t="s">
        <v>38</v>
      </c>
      <c r="G178" s="9">
        <v>2448</v>
      </c>
      <c r="H178" s="10">
        <v>5999</v>
      </c>
      <c r="I178" s="10">
        <v>5999</v>
      </c>
      <c r="J178" s="10">
        <v>1</v>
      </c>
      <c r="K178" s="10">
        <v>0</v>
      </c>
      <c r="L178" s="10">
        <f>SUM(Table134[[#This Row],[Waste (Before Impression)]:[Waste (After Impression)2]])</f>
        <v>1</v>
      </c>
      <c r="M178" s="10">
        <v>0</v>
      </c>
      <c r="N178" s="10">
        <v>66</v>
      </c>
      <c r="O178" s="11">
        <f>SUM(Table134[[#This Row],[Inspection Total]],Table134[[#This Row],[Waste (Before Impression)]])</f>
        <v>6000</v>
      </c>
      <c r="P178" s="12" t="s">
        <v>39</v>
      </c>
      <c r="Q178" s="9"/>
      <c r="R178" s="9">
        <f>IF(Table134[[#This Row],[Balanced]]="YES",0,Table134[[#This Row],[Total]]-6000)</f>
        <v>0</v>
      </c>
      <c r="S1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4503424481665999YES</v>
      </c>
      <c r="T178">
        <f>ROW()-3</f>
        <v>175</v>
      </c>
      <c r="U178" s="1">
        <f>INT(Table134[[#This Row],[Date]])</f>
        <v>45034</v>
      </c>
      <c r="V178" s="13">
        <f>IFERROR(IF(OR(Table134[[#This Row],[Notasave Error]]&lt;0,Table134[[#This Row],[Notasave Error]]&gt;6000),"-",Table134[[#This Row],[Notasave Error]]/Table134[[#This Row],[Inspection Total]]),"NA")</f>
        <v>1.1001833638939824E-2</v>
      </c>
    </row>
    <row r="179" spans="1:22" x14ac:dyDescent="0.35">
      <c r="A179" s="8">
        <v>45034.602280092593</v>
      </c>
      <c r="B179" s="9" t="s">
        <v>171</v>
      </c>
      <c r="C179" s="9">
        <v>40039201</v>
      </c>
      <c r="D179" s="9" t="s">
        <v>107</v>
      </c>
      <c r="E179" s="9" t="s">
        <v>96</v>
      </c>
      <c r="F179" s="9" t="s">
        <v>38</v>
      </c>
      <c r="G179" s="9">
        <v>2447</v>
      </c>
      <c r="H179" s="10">
        <v>5999</v>
      </c>
      <c r="I179" s="10">
        <v>5999</v>
      </c>
      <c r="J179" s="10">
        <v>1</v>
      </c>
      <c r="K179" s="10"/>
      <c r="L179" s="10">
        <f>SUM(Table134[[#This Row],[Waste (Before Impression)]:[Waste (After Impression)2]])</f>
        <v>1</v>
      </c>
      <c r="M179" s="10">
        <v>0</v>
      </c>
      <c r="N179" s="10">
        <v>128</v>
      </c>
      <c r="O179" s="11">
        <f>SUM(Table134[[#This Row],[Inspection Total]],Table134[[#This Row],[Waste (Before Impression)]])</f>
        <v>6000</v>
      </c>
      <c r="P179" s="12" t="s">
        <v>39</v>
      </c>
      <c r="Q179" s="9"/>
      <c r="R179" s="9">
        <f>IF(Table134[[#This Row],[Balanced]]="YES",0,Table134[[#This Row],[Total]]-6000)</f>
        <v>0</v>
      </c>
      <c r="S1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45034244711285999YES</v>
      </c>
      <c r="T179">
        <f>ROW()-3</f>
        <v>176</v>
      </c>
      <c r="U179" s="1">
        <f>INT(Table134[[#This Row],[Date]])</f>
        <v>45034</v>
      </c>
      <c r="V179" s="13">
        <f>IFERROR(IF(OR(Table134[[#This Row],[Notasave Error]]&lt;0,Table134[[#This Row],[Notasave Error]]&gt;6000),"-",Table134[[#This Row],[Notasave Error]]/Table134[[#This Row],[Inspection Total]]),"NA")</f>
        <v>2.1336889481580263E-2</v>
      </c>
    </row>
    <row r="180" spans="1:22" x14ac:dyDescent="0.35">
      <c r="A180" s="8">
        <v>45034.555474537039</v>
      </c>
      <c r="B180" s="9" t="s">
        <v>171</v>
      </c>
      <c r="C180" s="9">
        <v>40039201</v>
      </c>
      <c r="D180" s="9" t="s">
        <v>107</v>
      </c>
      <c r="E180" s="9" t="s">
        <v>96</v>
      </c>
      <c r="F180" s="9" t="s">
        <v>38</v>
      </c>
      <c r="G180" s="9">
        <v>2446</v>
      </c>
      <c r="H180" s="10">
        <v>5996</v>
      </c>
      <c r="I180" s="10">
        <v>5996</v>
      </c>
      <c r="J180" s="10">
        <v>4</v>
      </c>
      <c r="K180" s="10">
        <v>0</v>
      </c>
      <c r="L180" s="10">
        <f>SUM(Table134[[#This Row],[Waste (Before Impression)]:[Waste (After Impression)2]])</f>
        <v>4</v>
      </c>
      <c r="M180" s="10">
        <v>0</v>
      </c>
      <c r="N180" s="10">
        <v>96</v>
      </c>
      <c r="O180" s="11">
        <f>SUM(Table134[[#This Row],[Inspection Total]],Table134[[#This Row],[Waste (Before Impression)]])</f>
        <v>6000</v>
      </c>
      <c r="P180" s="12" t="s">
        <v>39</v>
      </c>
      <c r="Q180" s="9"/>
      <c r="R180" s="9">
        <f>IF(Table134[[#This Row],[Balanced]]="YES",0,Table134[[#This Row],[Total]]-6000)</f>
        <v>0</v>
      </c>
      <c r="S1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4503424464965996YES</v>
      </c>
      <c r="T180">
        <f>ROW()-3</f>
        <v>177</v>
      </c>
      <c r="U180" s="1">
        <f>INT(Table134[[#This Row],[Date]])</f>
        <v>45034</v>
      </c>
      <c r="V180" s="13">
        <f>IFERROR(IF(OR(Table134[[#This Row],[Notasave Error]]&lt;0,Table134[[#This Row],[Notasave Error]]&gt;6000),"-",Table134[[#This Row],[Notasave Error]]/Table134[[#This Row],[Inspection Total]]),"NA")</f>
        <v>1.6010673782521682E-2</v>
      </c>
    </row>
    <row r="181" spans="1:22" x14ac:dyDescent="0.35">
      <c r="A181" s="8">
        <v>45034.490300925929</v>
      </c>
      <c r="B181" s="9" t="s">
        <v>171</v>
      </c>
      <c r="C181" s="9">
        <v>40039201</v>
      </c>
      <c r="D181" s="9" t="s">
        <v>107</v>
      </c>
      <c r="E181" s="9" t="s">
        <v>96</v>
      </c>
      <c r="F181" s="9" t="s">
        <v>38</v>
      </c>
      <c r="G181" s="9">
        <v>2445</v>
      </c>
      <c r="H181" s="10">
        <v>5998</v>
      </c>
      <c r="I181" s="10">
        <v>5998</v>
      </c>
      <c r="J181" s="10">
        <v>2</v>
      </c>
      <c r="K181" s="10">
        <v>0</v>
      </c>
      <c r="L181" s="10">
        <f>SUM(Table134[[#This Row],[Waste (Before Impression)]:[Waste (After Impression)2]])</f>
        <v>2</v>
      </c>
      <c r="M181" s="10">
        <v>0</v>
      </c>
      <c r="N181" s="10">
        <v>108</v>
      </c>
      <c r="O181" s="11">
        <f>SUM(Table134[[#This Row],[Inspection Total]],Table134[[#This Row],[Waste (Before Impression)]])</f>
        <v>6000</v>
      </c>
      <c r="P181" s="12" t="s">
        <v>39</v>
      </c>
      <c r="Q181" s="9"/>
      <c r="R181" s="9">
        <f>IF(Table134[[#This Row],[Balanced]]="YES",0,Table134[[#This Row],[Total]]-6000)</f>
        <v>0</v>
      </c>
      <c r="S1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45034244521085998YES</v>
      </c>
      <c r="T181">
        <f>ROW()-3</f>
        <v>178</v>
      </c>
      <c r="U181" s="1">
        <f>INT(Table134[[#This Row],[Date]])</f>
        <v>45034</v>
      </c>
      <c r="V181" s="13">
        <f>IFERROR(IF(OR(Table134[[#This Row],[Notasave Error]]&lt;0,Table134[[#This Row],[Notasave Error]]&gt;6000),"-",Table134[[#This Row],[Notasave Error]]/Table134[[#This Row],[Inspection Total]]),"NA")</f>
        <v>1.800600200066689E-2</v>
      </c>
    </row>
    <row r="182" spans="1:22" x14ac:dyDescent="0.35">
      <c r="A182" s="8">
        <v>45034.461099537039</v>
      </c>
      <c r="B182" s="9" t="s">
        <v>171</v>
      </c>
      <c r="C182" s="9">
        <v>40039201</v>
      </c>
      <c r="D182" s="9" t="s">
        <v>107</v>
      </c>
      <c r="E182" s="9" t="s">
        <v>96</v>
      </c>
      <c r="F182" s="9" t="s">
        <v>38</v>
      </c>
      <c r="G182" s="9">
        <v>2444</v>
      </c>
      <c r="H182" s="10">
        <v>5999</v>
      </c>
      <c r="I182" s="10">
        <v>5999</v>
      </c>
      <c r="J182" s="10">
        <v>1</v>
      </c>
      <c r="K182" s="10"/>
      <c r="L182" s="10">
        <f>SUM(Table134[[#This Row],[Waste (Before Impression)]:[Waste (After Impression)2]])</f>
        <v>1</v>
      </c>
      <c r="M182" s="10">
        <v>0</v>
      </c>
      <c r="N182" s="10">
        <v>75</v>
      </c>
      <c r="O182" s="11">
        <f>SUM(Table134[[#This Row],[Inspection Total]],Table134[[#This Row],[Waste (Before Impression)]])</f>
        <v>6000</v>
      </c>
      <c r="P182" s="12" t="s">
        <v>39</v>
      </c>
      <c r="Q182" s="9"/>
      <c r="R182" s="9">
        <f>IF(Table134[[#This Row],[Balanced]]="YES",0,Table134[[#This Row],[Total]]-6000)</f>
        <v>0</v>
      </c>
      <c r="S1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4503424441755999YES</v>
      </c>
      <c r="T182">
        <f>ROW()-3</f>
        <v>179</v>
      </c>
      <c r="U182" s="1">
        <f>INT(Table134[[#This Row],[Date]])</f>
        <v>45034</v>
      </c>
      <c r="V182" s="13">
        <f>IFERROR(IF(OR(Table134[[#This Row],[Notasave Error]]&lt;0,Table134[[#This Row],[Notasave Error]]&gt;6000),"-",Table134[[#This Row],[Notasave Error]]/Table134[[#This Row],[Inspection Total]]),"NA")</f>
        <v>1.2502083680613436E-2</v>
      </c>
    </row>
    <row r="183" spans="1:22" x14ac:dyDescent="0.35">
      <c r="A183" s="8">
        <v>45034.43482638889</v>
      </c>
      <c r="B183" s="9" t="s">
        <v>171</v>
      </c>
      <c r="C183" s="9">
        <v>40039201</v>
      </c>
      <c r="D183" s="9" t="s">
        <v>107</v>
      </c>
      <c r="E183" s="9" t="s">
        <v>96</v>
      </c>
      <c r="F183" s="9" t="s">
        <v>38</v>
      </c>
      <c r="G183" s="9">
        <v>2443</v>
      </c>
      <c r="H183" s="10">
        <v>5994</v>
      </c>
      <c r="I183" s="10">
        <v>5994</v>
      </c>
      <c r="J183" s="10">
        <v>6</v>
      </c>
      <c r="K183" s="10"/>
      <c r="L183" s="10">
        <f>SUM(Table134[[#This Row],[Waste (Before Impression)]:[Waste (After Impression)2]])</f>
        <v>6</v>
      </c>
      <c r="M183" s="10">
        <v>0</v>
      </c>
      <c r="N183" s="10">
        <v>127</v>
      </c>
      <c r="O183" s="11">
        <f>SUM(Table134[[#This Row],[Inspection Total]],Table134[[#This Row],[Waste (Before Impression)]])</f>
        <v>6000</v>
      </c>
      <c r="P183" s="12" t="s">
        <v>39</v>
      </c>
      <c r="Q183" s="9"/>
      <c r="R183" s="9">
        <f>IF(Table134[[#This Row],[Balanced]]="YES",0,Table134[[#This Row],[Total]]-6000)</f>
        <v>0</v>
      </c>
      <c r="S1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45034244361275994YES</v>
      </c>
      <c r="T183">
        <f>ROW()-3</f>
        <v>180</v>
      </c>
      <c r="U183" s="1">
        <f>INT(Table134[[#This Row],[Date]])</f>
        <v>45034</v>
      </c>
      <c r="V183" s="13">
        <f>IFERROR(IF(OR(Table134[[#This Row],[Notasave Error]]&lt;0,Table134[[#This Row],[Notasave Error]]&gt;6000),"-",Table134[[#This Row],[Notasave Error]]/Table134[[#This Row],[Inspection Total]]),"NA")</f>
        <v>2.1187854521187856E-2</v>
      </c>
    </row>
    <row r="184" spans="1:22" x14ac:dyDescent="0.35">
      <c r="A184" s="8">
        <v>45034.41201388889</v>
      </c>
      <c r="B184" s="9" t="s">
        <v>171</v>
      </c>
      <c r="C184" s="9">
        <v>40039201</v>
      </c>
      <c r="D184" s="9" t="s">
        <v>107</v>
      </c>
      <c r="E184" s="9" t="s">
        <v>96</v>
      </c>
      <c r="F184" s="9" t="s">
        <v>38</v>
      </c>
      <c r="G184" s="9">
        <v>2442</v>
      </c>
      <c r="H184" s="10">
        <v>5990</v>
      </c>
      <c r="I184" s="10">
        <v>5990</v>
      </c>
      <c r="J184" s="10">
        <v>10</v>
      </c>
      <c r="K184" s="10"/>
      <c r="L184" s="10">
        <f>SUM(Table134[[#This Row],[Waste (Before Impression)]:[Waste (After Impression)2]])</f>
        <v>10</v>
      </c>
      <c r="M184" s="10">
        <v>0</v>
      </c>
      <c r="N184" s="10">
        <v>90</v>
      </c>
      <c r="O184" s="11">
        <f>SUM(Table134[[#This Row],[Inspection Total]],Table134[[#This Row],[Waste (Before Impression)]])</f>
        <v>6000</v>
      </c>
      <c r="P184" s="12" t="s">
        <v>39</v>
      </c>
      <c r="Q184" s="9"/>
      <c r="R184" s="9">
        <f>IF(Table134[[#This Row],[Balanced]]="YES",0,Table134[[#This Row],[Total]]-6000)</f>
        <v>0</v>
      </c>
      <c r="S1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45034244210905990YES</v>
      </c>
      <c r="T184">
        <f>ROW()-3</f>
        <v>181</v>
      </c>
      <c r="U184" s="1">
        <f>INT(Table134[[#This Row],[Date]])</f>
        <v>45034</v>
      </c>
      <c r="V184" s="13">
        <f>IFERROR(IF(OR(Table134[[#This Row],[Notasave Error]]&lt;0,Table134[[#This Row],[Notasave Error]]&gt;6000),"-",Table134[[#This Row],[Notasave Error]]/Table134[[#This Row],[Inspection Total]]),"NA")</f>
        <v>1.5025041736227046E-2</v>
      </c>
    </row>
    <row r="185" spans="1:22" x14ac:dyDescent="0.35">
      <c r="A185" s="8">
        <v>45034.240624999999</v>
      </c>
      <c r="B185" s="9" t="s">
        <v>87</v>
      </c>
      <c r="C185" s="9">
        <v>40039201</v>
      </c>
      <c r="D185" s="9" t="s">
        <v>107</v>
      </c>
      <c r="E185" s="9" t="s">
        <v>64</v>
      </c>
      <c r="F185" s="9" t="s">
        <v>40</v>
      </c>
      <c r="G185" s="9">
        <v>2461</v>
      </c>
      <c r="H185" s="10">
        <v>6000</v>
      </c>
      <c r="I185" s="10">
        <v>6000</v>
      </c>
      <c r="J185" s="10">
        <v>0</v>
      </c>
      <c r="K185" s="10"/>
      <c r="L185" s="10">
        <f>SUM(Table134[[#This Row],[Waste (Before Impression)]:[Waste (After Impression)2]])</f>
        <v>0</v>
      </c>
      <c r="M185" s="10">
        <v>0</v>
      </c>
      <c r="N185" s="10">
        <v>180</v>
      </c>
      <c r="O185" s="11">
        <f>SUM(Table134[[#This Row],[Inspection Total]],Table134[[#This Row],[Waste (Before Impression)]])</f>
        <v>6000</v>
      </c>
      <c r="P185" s="12" t="s">
        <v>39</v>
      </c>
      <c r="Q185" s="9"/>
      <c r="R185" s="9">
        <f>IF(Table134[[#This Row],[Balanced]]="YES",0,Table134[[#This Row],[Total]]-6000)</f>
        <v>0</v>
      </c>
      <c r="S1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45034246101806000YES</v>
      </c>
      <c r="T185">
        <f>ROW()-3</f>
        <v>182</v>
      </c>
      <c r="U185" s="1">
        <f>INT(Table134[[#This Row],[Date]])</f>
        <v>45034</v>
      </c>
      <c r="V185" s="13">
        <f>IFERROR(IF(OR(Table134[[#This Row],[Notasave Error]]&lt;0,Table134[[#This Row],[Notasave Error]]&gt;6000),"-",Table134[[#This Row],[Notasave Error]]/Table134[[#This Row],[Inspection Total]]),"NA")</f>
        <v>0.03</v>
      </c>
    </row>
    <row r="186" spans="1:22" x14ac:dyDescent="0.35">
      <c r="A186" s="8">
        <v>45034.110173611109</v>
      </c>
      <c r="B186" s="9" t="s">
        <v>87</v>
      </c>
      <c r="C186" s="9">
        <v>40039201</v>
      </c>
      <c r="D186" s="9" t="s">
        <v>107</v>
      </c>
      <c r="E186" s="9" t="s">
        <v>64</v>
      </c>
      <c r="F186" s="9" t="s">
        <v>40</v>
      </c>
      <c r="G186" s="9">
        <v>2460</v>
      </c>
      <c r="H186" s="10">
        <v>6000</v>
      </c>
      <c r="I186" s="10">
        <v>6000</v>
      </c>
      <c r="J186" s="10">
        <v>0</v>
      </c>
      <c r="K186" s="10"/>
      <c r="L186" s="10">
        <f>SUM(Table134[[#This Row],[Waste (Before Impression)]:[Waste (After Impression)2]])</f>
        <v>0</v>
      </c>
      <c r="M186" s="10">
        <v>0</v>
      </c>
      <c r="N186" s="10">
        <v>181</v>
      </c>
      <c r="O186" s="11">
        <f>SUM(Table134[[#This Row],[Inspection Total]],Table134[[#This Row],[Waste (Before Impression)]])</f>
        <v>6000</v>
      </c>
      <c r="P186" s="12" t="s">
        <v>39</v>
      </c>
      <c r="Q186" s="9"/>
      <c r="R186" s="9">
        <f>IF(Table134[[#This Row],[Balanced]]="YES",0,Table134[[#This Row],[Total]]-6000)</f>
        <v>0</v>
      </c>
      <c r="S1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45034246001816000YES</v>
      </c>
      <c r="T186">
        <f>ROW()-3</f>
        <v>183</v>
      </c>
      <c r="U186" s="1">
        <f>INT(Table134[[#This Row],[Date]])</f>
        <v>45034</v>
      </c>
      <c r="V186" s="13">
        <f>IFERROR(IF(OR(Table134[[#This Row],[Notasave Error]]&lt;0,Table134[[#This Row],[Notasave Error]]&gt;6000),"-",Table134[[#This Row],[Notasave Error]]/Table134[[#This Row],[Inspection Total]]),"NA")</f>
        <v>3.0166666666666668E-2</v>
      </c>
    </row>
    <row r="187" spans="1:22" x14ac:dyDescent="0.35">
      <c r="A187" s="8">
        <v>45034.069374999999</v>
      </c>
      <c r="B187" s="9" t="s">
        <v>87</v>
      </c>
      <c r="C187" s="9">
        <v>40039201</v>
      </c>
      <c r="D187" s="9" t="s">
        <v>107</v>
      </c>
      <c r="E187" s="9" t="s">
        <v>64</v>
      </c>
      <c r="F187" s="9" t="s">
        <v>40</v>
      </c>
      <c r="G187" s="9">
        <v>2459</v>
      </c>
      <c r="H187" s="10">
        <v>5999</v>
      </c>
      <c r="I187" s="10">
        <v>5999</v>
      </c>
      <c r="J187" s="10">
        <v>1</v>
      </c>
      <c r="K187" s="10"/>
      <c r="L187" s="10">
        <f>SUM(Table134[[#This Row],[Waste (Before Impression)]:[Waste (After Impression)2]])</f>
        <v>1</v>
      </c>
      <c r="M187" s="10">
        <v>0</v>
      </c>
      <c r="N187" s="10">
        <v>77</v>
      </c>
      <c r="O187" s="11">
        <f>SUM(Table134[[#This Row],[Inspection Total]],Table134[[#This Row],[Waste (Before Impression)]])</f>
        <v>6000</v>
      </c>
      <c r="P187" s="12" t="s">
        <v>39</v>
      </c>
      <c r="Q187" s="9"/>
      <c r="R187" s="9">
        <f>IF(Table134[[#This Row],[Balanced]]="YES",0,Table134[[#This Row],[Total]]-6000)</f>
        <v>0</v>
      </c>
      <c r="S1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4503424591775999YES</v>
      </c>
      <c r="T187">
        <f>ROW()-3</f>
        <v>184</v>
      </c>
      <c r="U187" s="1">
        <f>INT(Table134[[#This Row],[Date]])</f>
        <v>45034</v>
      </c>
      <c r="V187" s="13">
        <f>IFERROR(IF(OR(Table134[[#This Row],[Notasave Error]]&lt;0,Table134[[#This Row],[Notasave Error]]&gt;6000),"-",Table134[[#This Row],[Notasave Error]]/Table134[[#This Row],[Inspection Total]]),"NA")</f>
        <v>1.2835472578763127E-2</v>
      </c>
    </row>
    <row r="188" spans="1:22" x14ac:dyDescent="0.35">
      <c r="A188" s="8">
        <v>45034.032638888886</v>
      </c>
      <c r="B188" s="9" t="s">
        <v>87</v>
      </c>
      <c r="C188" s="9">
        <v>40039201</v>
      </c>
      <c r="D188" s="9" t="s">
        <v>107</v>
      </c>
      <c r="E188" s="9" t="s">
        <v>64</v>
      </c>
      <c r="F188" s="9" t="s">
        <v>40</v>
      </c>
      <c r="G188" s="9">
        <v>2458</v>
      </c>
      <c r="H188" s="10">
        <v>5998</v>
      </c>
      <c r="I188" s="10">
        <v>5998</v>
      </c>
      <c r="J188" s="10">
        <v>2</v>
      </c>
      <c r="K188" s="10"/>
      <c r="L188" s="10">
        <f>SUM(Table134[[#This Row],[Waste (Before Impression)]:[Waste (After Impression)2]])</f>
        <v>2</v>
      </c>
      <c r="M188" s="10">
        <v>0</v>
      </c>
      <c r="N188" s="10">
        <v>106</v>
      </c>
      <c r="O188" s="11">
        <f>SUM(Table134[[#This Row],[Inspection Total]],Table134[[#This Row],[Waste (Before Impression)]])</f>
        <v>6000</v>
      </c>
      <c r="P188" s="12" t="s">
        <v>39</v>
      </c>
      <c r="Q188" s="9"/>
      <c r="R188" s="9">
        <f>IF(Table134[[#This Row],[Balanced]]="YES",0,Table134[[#This Row],[Total]]-6000)</f>
        <v>0</v>
      </c>
      <c r="S1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45034245821065998YES</v>
      </c>
      <c r="T188">
        <f>ROW()-3</f>
        <v>185</v>
      </c>
      <c r="U188" s="1">
        <f>INT(Table134[[#This Row],[Date]])</f>
        <v>45034</v>
      </c>
      <c r="V188" s="13">
        <f>IFERROR(IF(OR(Table134[[#This Row],[Notasave Error]]&lt;0,Table134[[#This Row],[Notasave Error]]&gt;6000),"-",Table134[[#This Row],[Notasave Error]]/Table134[[#This Row],[Inspection Total]]),"NA")</f>
        <v>1.7672557519173057E-2</v>
      </c>
    </row>
    <row r="189" spans="1:22" x14ac:dyDescent="0.35">
      <c r="A189" s="8">
        <v>45034.00068287037</v>
      </c>
      <c r="B189" s="9" t="s">
        <v>87</v>
      </c>
      <c r="C189" s="9">
        <v>40039201</v>
      </c>
      <c r="D189" s="9" t="s">
        <v>107</v>
      </c>
      <c r="E189" s="9" t="s">
        <v>64</v>
      </c>
      <c r="F189" s="9" t="s">
        <v>40</v>
      </c>
      <c r="G189" s="9">
        <v>2457</v>
      </c>
      <c r="H189" s="10">
        <v>6000</v>
      </c>
      <c r="I189" s="10">
        <v>6000</v>
      </c>
      <c r="J189" s="10">
        <v>0</v>
      </c>
      <c r="K189" s="10"/>
      <c r="L189" s="10">
        <f>SUM(Table134[[#This Row],[Waste (Before Impression)]:[Waste (After Impression)2]])</f>
        <v>0</v>
      </c>
      <c r="M189" s="10">
        <v>0</v>
      </c>
      <c r="N189" s="10">
        <v>145</v>
      </c>
      <c r="O189" s="11">
        <f>SUM(Table134[[#This Row],[Inspection Total]],Table134[[#This Row],[Waste (Before Impression)]])</f>
        <v>6000</v>
      </c>
      <c r="P189" s="12" t="s">
        <v>39</v>
      </c>
      <c r="Q189" s="9"/>
      <c r="R189" s="9">
        <f>IF(Table134[[#This Row],[Balanced]]="YES",0,Table134[[#This Row],[Total]]-6000)</f>
        <v>0</v>
      </c>
      <c r="S1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45034245701456000YES</v>
      </c>
      <c r="T189">
        <f>ROW()-3</f>
        <v>186</v>
      </c>
      <c r="U189" s="1">
        <f>INT(Table134[[#This Row],[Date]])</f>
        <v>45034</v>
      </c>
      <c r="V189" s="13">
        <f>IFERROR(IF(OR(Table134[[#This Row],[Notasave Error]]&lt;0,Table134[[#This Row],[Notasave Error]]&gt;6000),"-",Table134[[#This Row],[Notasave Error]]/Table134[[#This Row],[Inspection Total]]),"NA")</f>
        <v>2.4166666666666666E-2</v>
      </c>
    </row>
    <row r="190" spans="1:22" x14ac:dyDescent="0.35">
      <c r="A190" s="8">
        <v>45033.986331018517</v>
      </c>
      <c r="B190" s="9" t="s">
        <v>171</v>
      </c>
      <c r="C190" s="9">
        <v>40039201</v>
      </c>
      <c r="D190" s="9" t="s">
        <v>107</v>
      </c>
      <c r="E190" s="9" t="s">
        <v>65</v>
      </c>
      <c r="F190" s="9" t="s">
        <v>40</v>
      </c>
      <c r="G190" s="9">
        <v>2345</v>
      </c>
      <c r="H190" s="10">
        <v>6000</v>
      </c>
      <c r="I190" s="10">
        <v>6000</v>
      </c>
      <c r="J190" s="10">
        <v>0</v>
      </c>
      <c r="K190" s="10">
        <v>4</v>
      </c>
      <c r="L190" s="10">
        <f>SUM(Table134[[#This Row],[Waste (Before Impression)]:[Waste (After Impression)2]])</f>
        <v>4</v>
      </c>
      <c r="M190" s="10">
        <v>0</v>
      </c>
      <c r="N190" s="10">
        <v>144</v>
      </c>
      <c r="O190" s="11">
        <f>SUM(Table134[[#This Row],[Inspection Total]],Table134[[#This Row],[Waste (Before Impression)]])</f>
        <v>6000</v>
      </c>
      <c r="P190" s="12" t="s">
        <v>39</v>
      </c>
      <c r="Q190" s="9"/>
      <c r="R190" s="9">
        <f>IF(Table134[[#This Row],[Balanced]]="YES",0,Table134[[#This Row],[Total]]-6000)</f>
        <v>0</v>
      </c>
      <c r="S1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45033234501446000YES</v>
      </c>
      <c r="T190">
        <f>ROW()-3</f>
        <v>187</v>
      </c>
      <c r="U190" s="1">
        <f>INT(Table134[[#This Row],[Date]])</f>
        <v>45033</v>
      </c>
      <c r="V190" s="13">
        <f>IFERROR(IF(OR(Table134[[#This Row],[Notasave Error]]&lt;0,Table134[[#This Row],[Notasave Error]]&gt;6000),"-",Table134[[#This Row],[Notasave Error]]/Table134[[#This Row],[Inspection Total]]),"NA")</f>
        <v>2.4E-2</v>
      </c>
    </row>
    <row r="191" spans="1:22" x14ac:dyDescent="0.35">
      <c r="A191" s="8">
        <v>45033.954930555556</v>
      </c>
      <c r="B191" s="9" t="s">
        <v>171</v>
      </c>
      <c r="C191" s="9">
        <v>40039201</v>
      </c>
      <c r="D191" s="9" t="s">
        <v>107</v>
      </c>
      <c r="E191" s="9" t="s">
        <v>65</v>
      </c>
      <c r="F191" s="9" t="s">
        <v>40</v>
      </c>
      <c r="G191" s="9">
        <v>2334</v>
      </c>
      <c r="H191" s="10">
        <v>6000</v>
      </c>
      <c r="I191" s="10">
        <v>6000</v>
      </c>
      <c r="J191" s="10">
        <v>0</v>
      </c>
      <c r="K191" s="10"/>
      <c r="L191" s="10">
        <f>SUM(Table134[[#This Row],[Waste (Before Impression)]:[Waste (After Impression)2]])</f>
        <v>0</v>
      </c>
      <c r="M191" s="10">
        <v>0</v>
      </c>
      <c r="N191" s="10">
        <v>493</v>
      </c>
      <c r="O191" s="11">
        <f>SUM(Table134[[#This Row],[Inspection Total]],Table134[[#This Row],[Waste (Before Impression)]])</f>
        <v>6000</v>
      </c>
      <c r="P191" s="12" t="s">
        <v>39</v>
      </c>
      <c r="Q191" s="9"/>
      <c r="R191" s="9">
        <f>IF(Table134[[#This Row],[Balanced]]="YES",0,Table134[[#This Row],[Total]]-6000)</f>
        <v>0</v>
      </c>
      <c r="S1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45033233404936000YES</v>
      </c>
      <c r="T191">
        <f>ROW()-3</f>
        <v>188</v>
      </c>
      <c r="U191" s="1">
        <f>INT(Table134[[#This Row],[Date]])</f>
        <v>45033</v>
      </c>
      <c r="V191" s="13">
        <f>IFERROR(IF(OR(Table134[[#This Row],[Notasave Error]]&lt;0,Table134[[#This Row],[Notasave Error]]&gt;6000),"-",Table134[[#This Row],[Notasave Error]]/Table134[[#This Row],[Inspection Total]]),"NA")</f>
        <v>8.2166666666666666E-2</v>
      </c>
    </row>
    <row r="192" spans="1:22" x14ac:dyDescent="0.35">
      <c r="A192" s="8">
        <v>45033.95453703704</v>
      </c>
      <c r="B192" s="9" t="s">
        <v>171</v>
      </c>
      <c r="C192" s="9">
        <v>40039201</v>
      </c>
      <c r="D192" s="9" t="s">
        <v>107</v>
      </c>
      <c r="E192" s="9" t="s">
        <v>65</v>
      </c>
      <c r="F192" s="9" t="s">
        <v>40</v>
      </c>
      <c r="G192" s="9">
        <v>2433</v>
      </c>
      <c r="H192" s="10">
        <v>5998</v>
      </c>
      <c r="I192" s="10">
        <v>5998</v>
      </c>
      <c r="J192" s="10">
        <v>2</v>
      </c>
      <c r="K192" s="10"/>
      <c r="L192" s="10">
        <f>SUM(Table134[[#This Row],[Waste (Before Impression)]:[Waste (After Impression)2]])</f>
        <v>2</v>
      </c>
      <c r="M192" s="10">
        <v>0</v>
      </c>
      <c r="N192" s="10">
        <v>104</v>
      </c>
      <c r="O192" s="11">
        <f>SUM(Table134[[#This Row],[Inspection Total]],Table134[[#This Row],[Waste (Before Impression)]])</f>
        <v>6000</v>
      </c>
      <c r="P192" s="12" t="s">
        <v>39</v>
      </c>
      <c r="Q192" s="9"/>
      <c r="R192" s="9">
        <f>IF(Table134[[#This Row],[Balanced]]="YES",0,Table134[[#This Row],[Total]]-6000)</f>
        <v>0</v>
      </c>
      <c r="S1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45033243321045998YES</v>
      </c>
      <c r="T192">
        <f>ROW()-3</f>
        <v>189</v>
      </c>
      <c r="U192" s="1">
        <f>INT(Table134[[#This Row],[Date]])</f>
        <v>45033</v>
      </c>
      <c r="V192" s="13">
        <f>IFERROR(IF(OR(Table134[[#This Row],[Notasave Error]]&lt;0,Table134[[#This Row],[Notasave Error]]&gt;6000),"-",Table134[[#This Row],[Notasave Error]]/Table134[[#This Row],[Inspection Total]]),"NA")</f>
        <v>1.7339113037679228E-2</v>
      </c>
    </row>
    <row r="193" spans="1:22" x14ac:dyDescent="0.35">
      <c r="A193" s="8">
        <v>45033.876250000001</v>
      </c>
      <c r="B193" s="9" t="s">
        <v>171</v>
      </c>
      <c r="C193" s="9">
        <v>40039201</v>
      </c>
      <c r="D193" s="9" t="s">
        <v>107</v>
      </c>
      <c r="E193" s="9" t="s">
        <v>65</v>
      </c>
      <c r="F193" s="9" t="s">
        <v>40</v>
      </c>
      <c r="G193" s="9">
        <v>2432</v>
      </c>
      <c r="H193" s="10">
        <v>5998</v>
      </c>
      <c r="I193" s="10">
        <v>5998</v>
      </c>
      <c r="J193" s="10">
        <v>2</v>
      </c>
      <c r="K193" s="10"/>
      <c r="L193" s="10">
        <f>SUM(Table134[[#This Row],[Waste (Before Impression)]:[Waste (After Impression)2]])</f>
        <v>2</v>
      </c>
      <c r="M193" s="10">
        <v>0</v>
      </c>
      <c r="N193" s="10">
        <v>138</v>
      </c>
      <c r="O193" s="11">
        <f>SUM(Table134[[#This Row],[Inspection Total]],Table134[[#This Row],[Waste (Before Impression)]])</f>
        <v>6000</v>
      </c>
      <c r="P193" s="12" t="s">
        <v>39</v>
      </c>
      <c r="Q193" s="9"/>
      <c r="R193" s="9">
        <f>IF(Table134[[#This Row],[Balanced]]="YES",0,Table134[[#This Row],[Total]]-6000)</f>
        <v>0</v>
      </c>
      <c r="S1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45033243221385998YES</v>
      </c>
      <c r="T193">
        <f>ROW()-3</f>
        <v>190</v>
      </c>
      <c r="U193" s="1">
        <f>INT(Table134[[#This Row],[Date]])</f>
        <v>45033</v>
      </c>
      <c r="V193" s="13">
        <f>IFERROR(IF(OR(Table134[[#This Row],[Notasave Error]]&lt;0,Table134[[#This Row],[Notasave Error]]&gt;6000),"-",Table134[[#This Row],[Notasave Error]]/Table134[[#This Row],[Inspection Total]]),"NA")</f>
        <v>2.3007669223074359E-2</v>
      </c>
    </row>
    <row r="194" spans="1:22" x14ac:dyDescent="0.35">
      <c r="A194" s="8">
        <v>45033.800706018519</v>
      </c>
      <c r="B194" s="9" t="s">
        <v>171</v>
      </c>
      <c r="C194" s="9">
        <v>40039201</v>
      </c>
      <c r="D194" s="9" t="s">
        <v>107</v>
      </c>
      <c r="E194" s="9" t="s">
        <v>97</v>
      </c>
      <c r="F194" s="9" t="s">
        <v>38</v>
      </c>
      <c r="G194" s="9">
        <v>2431</v>
      </c>
      <c r="H194" s="10">
        <v>6000</v>
      </c>
      <c r="I194" s="10">
        <v>6000</v>
      </c>
      <c r="J194" s="10">
        <v>0</v>
      </c>
      <c r="K194" s="10"/>
      <c r="L194" s="10">
        <f>SUM(Table134[[#This Row],[Waste (Before Impression)]:[Waste (After Impression)2]])</f>
        <v>0</v>
      </c>
      <c r="M194" s="10">
        <v>0</v>
      </c>
      <c r="N194" s="10">
        <v>73</v>
      </c>
      <c r="O194" s="11">
        <f>SUM(Table134[[#This Row],[Inspection Total]],Table134[[#This Row],[Waste (Before Impression)]])</f>
        <v>6000</v>
      </c>
      <c r="P194" s="12" t="s">
        <v>39</v>
      </c>
      <c r="Q194" s="9"/>
      <c r="R194" s="9">
        <f>IF(Table134[[#This Row],[Balanced]]="YES",0,Table134[[#This Row],[Total]]-6000)</f>
        <v>0</v>
      </c>
      <c r="S1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4503324310736000YES</v>
      </c>
      <c r="T194">
        <f>ROW()-3</f>
        <v>191</v>
      </c>
      <c r="U194" s="1">
        <f>INT(Table134[[#This Row],[Date]])</f>
        <v>45033</v>
      </c>
      <c r="V194" s="13">
        <f>IFERROR(IF(OR(Table134[[#This Row],[Notasave Error]]&lt;0,Table134[[#This Row],[Notasave Error]]&gt;6000),"-",Table134[[#This Row],[Notasave Error]]/Table134[[#This Row],[Inspection Total]]),"NA")</f>
        <v>1.2166666666666666E-2</v>
      </c>
    </row>
    <row r="195" spans="1:22" x14ac:dyDescent="0.35">
      <c r="A195" s="8">
        <v>45033.752233796295</v>
      </c>
      <c r="B195" s="9" t="s">
        <v>171</v>
      </c>
      <c r="C195" s="9">
        <v>40039201</v>
      </c>
      <c r="D195" s="9" t="s">
        <v>107</v>
      </c>
      <c r="E195" s="9" t="s">
        <v>97</v>
      </c>
      <c r="F195" s="9" t="s">
        <v>38</v>
      </c>
      <c r="G195" s="9">
        <v>2430</v>
      </c>
      <c r="H195" s="10">
        <v>6000</v>
      </c>
      <c r="I195" s="10">
        <v>6000</v>
      </c>
      <c r="J195" s="10">
        <v>0</v>
      </c>
      <c r="K195" s="10"/>
      <c r="L195" s="10">
        <f>SUM(Table134[[#This Row],[Waste (Before Impression)]:[Waste (After Impression)2]])</f>
        <v>0</v>
      </c>
      <c r="M195" s="10">
        <v>0</v>
      </c>
      <c r="N195" s="10">
        <v>182</v>
      </c>
      <c r="O195" s="11">
        <f>SUM(Table134[[#This Row],[Inspection Total]],Table134[[#This Row],[Waste (Before Impression)]])</f>
        <v>6000</v>
      </c>
      <c r="P195" s="12" t="s">
        <v>39</v>
      </c>
      <c r="Q195" s="9"/>
      <c r="R195" s="9">
        <f>IF(Table134[[#This Row],[Balanced]]="YES",0,Table134[[#This Row],[Total]]-6000)</f>
        <v>0</v>
      </c>
      <c r="S1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45033243001826000YES</v>
      </c>
      <c r="T195">
        <f>ROW()-3</f>
        <v>192</v>
      </c>
      <c r="U195" s="1">
        <f>INT(Table134[[#This Row],[Date]])</f>
        <v>45033</v>
      </c>
      <c r="V195" s="13">
        <f>IFERROR(IF(OR(Table134[[#This Row],[Notasave Error]]&lt;0,Table134[[#This Row],[Notasave Error]]&gt;6000),"-",Table134[[#This Row],[Notasave Error]]/Table134[[#This Row],[Inspection Total]]),"NA")</f>
        <v>3.0333333333333334E-2</v>
      </c>
    </row>
    <row r="196" spans="1:22" x14ac:dyDescent="0.35">
      <c r="A196" s="8">
        <v>45033.72074074074</v>
      </c>
      <c r="B196" s="9" t="s">
        <v>171</v>
      </c>
      <c r="C196" s="9">
        <v>40039201</v>
      </c>
      <c r="D196" s="9" t="s">
        <v>107</v>
      </c>
      <c r="E196" s="9" t="s">
        <v>97</v>
      </c>
      <c r="F196" s="9" t="s">
        <v>38</v>
      </c>
      <c r="G196" s="9">
        <v>2429</v>
      </c>
      <c r="H196" s="10">
        <v>5996</v>
      </c>
      <c r="I196" s="10">
        <v>5996</v>
      </c>
      <c r="J196" s="10">
        <v>4</v>
      </c>
      <c r="K196" s="10"/>
      <c r="L196" s="10">
        <f>SUM(Table134[[#This Row],[Waste (Before Impression)]:[Waste (After Impression)2]])</f>
        <v>4</v>
      </c>
      <c r="M196" s="10">
        <v>0</v>
      </c>
      <c r="N196" s="10">
        <v>115</v>
      </c>
      <c r="O196" s="11">
        <f>SUM(Table134[[#This Row],[Inspection Total]],Table134[[#This Row],[Waste (Before Impression)]])</f>
        <v>6000</v>
      </c>
      <c r="P196" s="12" t="s">
        <v>39</v>
      </c>
      <c r="Q196" s="9"/>
      <c r="R196" s="9">
        <f>IF(Table134[[#This Row],[Balanced]]="YES",0,Table134[[#This Row],[Total]]-6000)</f>
        <v>0</v>
      </c>
      <c r="S1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45033242941155996YES</v>
      </c>
      <c r="T196">
        <f>ROW()-3</f>
        <v>193</v>
      </c>
      <c r="U196" s="1">
        <f>INT(Table134[[#This Row],[Date]])</f>
        <v>45033</v>
      </c>
      <c r="V196" s="13">
        <f>IFERROR(IF(OR(Table134[[#This Row],[Notasave Error]]&lt;0,Table134[[#This Row],[Notasave Error]]&gt;6000),"-",Table134[[#This Row],[Notasave Error]]/Table134[[#This Row],[Inspection Total]]),"NA")</f>
        <v>1.9179452968645764E-2</v>
      </c>
    </row>
    <row r="197" spans="1:22" x14ac:dyDescent="0.35">
      <c r="A197" s="8">
        <v>45033.683749999997</v>
      </c>
      <c r="B197" s="9" t="s">
        <v>171</v>
      </c>
      <c r="C197" s="9">
        <v>40039201</v>
      </c>
      <c r="D197" s="9" t="s">
        <v>107</v>
      </c>
      <c r="E197" s="9" t="s">
        <v>97</v>
      </c>
      <c r="F197" s="9" t="s">
        <v>38</v>
      </c>
      <c r="G197" s="9">
        <v>2428</v>
      </c>
      <c r="H197" s="10">
        <v>5998</v>
      </c>
      <c r="I197" s="10">
        <v>5998</v>
      </c>
      <c r="J197" s="10">
        <v>2</v>
      </c>
      <c r="K197" s="10"/>
      <c r="L197" s="10">
        <f>SUM(Table134[[#This Row],[Waste (Before Impression)]:[Waste (After Impression)2]])</f>
        <v>2</v>
      </c>
      <c r="M197" s="10">
        <v>0</v>
      </c>
      <c r="N197" s="10">
        <v>116</v>
      </c>
      <c r="O197" s="11">
        <f>SUM(Table134[[#This Row],[Inspection Total]],Table134[[#This Row],[Waste (Before Impression)]])</f>
        <v>6000</v>
      </c>
      <c r="P197" s="12" t="s">
        <v>39</v>
      </c>
      <c r="Q197" s="9"/>
      <c r="R197" s="9">
        <f>IF(Table134[[#This Row],[Balanced]]="YES",0,Table134[[#This Row],[Total]]-6000)</f>
        <v>0</v>
      </c>
      <c r="S1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45033242821165998YES</v>
      </c>
      <c r="T197">
        <f>ROW()-3</f>
        <v>194</v>
      </c>
      <c r="U197" s="1">
        <f>INT(Table134[[#This Row],[Date]])</f>
        <v>45033</v>
      </c>
      <c r="V197" s="13">
        <f>IFERROR(IF(OR(Table134[[#This Row],[Notasave Error]]&lt;0,Table134[[#This Row],[Notasave Error]]&gt;6000),"-",Table134[[#This Row],[Notasave Error]]/Table134[[#This Row],[Inspection Total]]),"NA")</f>
        <v>1.9339779926642216E-2</v>
      </c>
    </row>
    <row r="198" spans="1:22" x14ac:dyDescent="0.35">
      <c r="A198" s="8">
        <v>45033.648298611108</v>
      </c>
      <c r="B198" s="9" t="s">
        <v>171</v>
      </c>
      <c r="C198" s="9">
        <v>40039201</v>
      </c>
      <c r="D198" s="9" t="s">
        <v>107</v>
      </c>
      <c r="E198" s="9" t="s">
        <v>97</v>
      </c>
      <c r="F198" s="9" t="s">
        <v>38</v>
      </c>
      <c r="G198" s="9">
        <v>2427</v>
      </c>
      <c r="H198" s="10">
        <v>5998</v>
      </c>
      <c r="I198" s="10">
        <v>5998</v>
      </c>
      <c r="J198" s="10">
        <v>2</v>
      </c>
      <c r="K198" s="10"/>
      <c r="L198" s="10">
        <f>SUM(Table134[[#This Row],[Waste (Before Impression)]:[Waste (After Impression)2]])</f>
        <v>2</v>
      </c>
      <c r="M198" s="10">
        <v>0</v>
      </c>
      <c r="N198" s="10">
        <v>109</v>
      </c>
      <c r="O198" s="11">
        <f>SUM(Table134[[#This Row],[Inspection Total]],Table134[[#This Row],[Waste (Before Impression)]])</f>
        <v>6000</v>
      </c>
      <c r="P198" s="12" t="s">
        <v>39</v>
      </c>
      <c r="Q198" s="9"/>
      <c r="R198" s="9">
        <f>IF(Table134[[#This Row],[Balanced]]="YES",0,Table134[[#This Row],[Total]]-6000)</f>
        <v>0</v>
      </c>
      <c r="S1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45033242721095998YES</v>
      </c>
      <c r="T198">
        <f>ROW()-3</f>
        <v>195</v>
      </c>
      <c r="U198" s="1">
        <f>INT(Table134[[#This Row],[Date]])</f>
        <v>45033</v>
      </c>
      <c r="V198" s="13">
        <f>IFERROR(IF(OR(Table134[[#This Row],[Notasave Error]]&lt;0,Table134[[#This Row],[Notasave Error]]&gt;6000),"-",Table134[[#This Row],[Notasave Error]]/Table134[[#This Row],[Inspection Total]]),"NA")</f>
        <v>1.8172724241413803E-2</v>
      </c>
    </row>
    <row r="199" spans="1:22" x14ac:dyDescent="0.35">
      <c r="A199" s="8">
        <v>45033.607407407406</v>
      </c>
      <c r="B199" s="9" t="s">
        <v>171</v>
      </c>
      <c r="C199" s="9">
        <v>40039201</v>
      </c>
      <c r="D199" s="9" t="s">
        <v>107</v>
      </c>
      <c r="E199" s="9" t="s">
        <v>97</v>
      </c>
      <c r="F199" s="9" t="s">
        <v>38</v>
      </c>
      <c r="G199" s="9">
        <v>2426</v>
      </c>
      <c r="H199" s="10">
        <v>5995</v>
      </c>
      <c r="I199" s="10">
        <v>5995</v>
      </c>
      <c r="J199" s="10">
        <v>5</v>
      </c>
      <c r="K199" s="10"/>
      <c r="L199" s="10">
        <f>SUM(Table134[[#This Row],[Waste (Before Impression)]:[Waste (After Impression)2]])</f>
        <v>5</v>
      </c>
      <c r="M199" s="10">
        <v>0</v>
      </c>
      <c r="N199" s="10">
        <v>94</v>
      </c>
      <c r="O199" s="11">
        <f>SUM(Table134[[#This Row],[Inspection Total]],Table134[[#This Row],[Waste (Before Impression)]])</f>
        <v>6000</v>
      </c>
      <c r="P199" s="12" t="s">
        <v>39</v>
      </c>
      <c r="Q199" s="9"/>
      <c r="R199" s="9">
        <f>IF(Table134[[#This Row],[Balanced]]="YES",0,Table134[[#This Row],[Total]]-6000)</f>
        <v>0</v>
      </c>
      <c r="S1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4503324265945995YES</v>
      </c>
      <c r="T199">
        <f>ROW()-3</f>
        <v>196</v>
      </c>
      <c r="U199" s="1">
        <f>INT(Table134[[#This Row],[Date]])</f>
        <v>45033</v>
      </c>
      <c r="V199" s="13">
        <f>IFERROR(IF(OR(Table134[[#This Row],[Notasave Error]]&lt;0,Table134[[#This Row],[Notasave Error]]&gt;6000),"-",Table134[[#This Row],[Notasave Error]]/Table134[[#This Row],[Inspection Total]]),"NA")</f>
        <v>1.567973311092577E-2</v>
      </c>
    </row>
    <row r="200" spans="1:22" x14ac:dyDescent="0.35">
      <c r="A200" s="8">
        <v>45033.574791666666</v>
      </c>
      <c r="B200" s="9" t="s">
        <v>171</v>
      </c>
      <c r="C200" s="9">
        <v>40039201</v>
      </c>
      <c r="D200" s="9" t="s">
        <v>107</v>
      </c>
      <c r="E200" s="9" t="s">
        <v>97</v>
      </c>
      <c r="F200" s="9" t="s">
        <v>38</v>
      </c>
      <c r="G200" s="9">
        <v>2425</v>
      </c>
      <c r="H200" s="10">
        <v>5999</v>
      </c>
      <c r="I200" s="10">
        <v>5999</v>
      </c>
      <c r="J200" s="10">
        <v>1</v>
      </c>
      <c r="K200" s="10"/>
      <c r="L200" s="10">
        <f>SUM(Table134[[#This Row],[Waste (Before Impression)]:[Waste (After Impression)2]])</f>
        <v>1</v>
      </c>
      <c r="M200" s="10">
        <v>0</v>
      </c>
      <c r="N200" s="10">
        <v>134</v>
      </c>
      <c r="O200" s="11">
        <f>SUM(Table134[[#This Row],[Inspection Total]],Table134[[#This Row],[Waste (Before Impression)]])</f>
        <v>6000</v>
      </c>
      <c r="P200" s="12" t="s">
        <v>39</v>
      </c>
      <c r="Q200" s="9"/>
      <c r="R200" s="9">
        <f>IF(Table134[[#This Row],[Balanced]]="YES",0,Table134[[#This Row],[Total]]-6000)</f>
        <v>0</v>
      </c>
      <c r="S2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45033242511345999YES</v>
      </c>
      <c r="T200">
        <f>ROW()-3</f>
        <v>197</v>
      </c>
      <c r="U200" s="1">
        <f>INT(Table134[[#This Row],[Date]])</f>
        <v>45033</v>
      </c>
      <c r="V200" s="13">
        <f>IFERROR(IF(OR(Table134[[#This Row],[Notasave Error]]&lt;0,Table134[[#This Row],[Notasave Error]]&gt;6000),"-",Table134[[#This Row],[Notasave Error]]/Table134[[#This Row],[Inspection Total]]),"NA")</f>
        <v>2.2337056176029338E-2</v>
      </c>
    </row>
    <row r="201" spans="1:22" x14ac:dyDescent="0.35">
      <c r="A201" s="8">
        <v>45033.545717592591</v>
      </c>
      <c r="B201" s="9" t="s">
        <v>171</v>
      </c>
      <c r="C201" s="9">
        <v>40039201</v>
      </c>
      <c r="D201" s="9" t="s">
        <v>107</v>
      </c>
      <c r="E201" s="9" t="s">
        <v>97</v>
      </c>
      <c r="F201" s="9" t="s">
        <v>38</v>
      </c>
      <c r="G201" s="9">
        <v>2424</v>
      </c>
      <c r="H201" s="10">
        <v>5995</v>
      </c>
      <c r="I201" s="10">
        <v>5995</v>
      </c>
      <c r="J201" s="10">
        <v>5</v>
      </c>
      <c r="K201" s="10"/>
      <c r="L201" s="10">
        <f>SUM(Table134[[#This Row],[Waste (Before Impression)]:[Waste (After Impression)2]])</f>
        <v>5</v>
      </c>
      <c r="M201" s="10">
        <v>0</v>
      </c>
      <c r="N201" s="10">
        <v>98</v>
      </c>
      <c r="O201" s="11">
        <f>SUM(Table134[[#This Row],[Inspection Total]],Table134[[#This Row],[Waste (Before Impression)]])</f>
        <v>6000</v>
      </c>
      <c r="P201" s="12" t="s">
        <v>39</v>
      </c>
      <c r="Q201" s="9"/>
      <c r="R201" s="9">
        <f>IF(Table134[[#This Row],[Balanced]]="YES",0,Table134[[#This Row],[Total]]-6000)</f>
        <v>0</v>
      </c>
      <c r="S2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4503324245985995YES</v>
      </c>
      <c r="T201">
        <f>ROW()-3</f>
        <v>198</v>
      </c>
      <c r="U201" s="1">
        <f>INT(Table134[[#This Row],[Date]])</f>
        <v>45033</v>
      </c>
      <c r="V201" s="13">
        <f>IFERROR(IF(OR(Table134[[#This Row],[Notasave Error]]&lt;0,Table134[[#This Row],[Notasave Error]]&gt;6000),"-",Table134[[#This Row],[Notasave Error]]/Table134[[#This Row],[Inspection Total]]),"NA")</f>
        <v>1.634695579649708E-2</v>
      </c>
    </row>
    <row r="202" spans="1:22" x14ac:dyDescent="0.35">
      <c r="A202" s="8">
        <v>45033.514976851853</v>
      </c>
      <c r="B202" s="9" t="s">
        <v>171</v>
      </c>
      <c r="C202" s="9">
        <v>40039201</v>
      </c>
      <c r="D202" s="9" t="s">
        <v>107</v>
      </c>
      <c r="E202" s="9" t="s">
        <v>97</v>
      </c>
      <c r="F202" s="9" t="s">
        <v>38</v>
      </c>
      <c r="G202" s="9">
        <v>2423</v>
      </c>
      <c r="H202" s="10">
        <v>5966</v>
      </c>
      <c r="I202" s="10">
        <v>5966</v>
      </c>
      <c r="J202" s="10">
        <v>34</v>
      </c>
      <c r="K202" s="10"/>
      <c r="L202" s="10">
        <f>SUM(Table134[[#This Row],[Waste (Before Impression)]:[Waste (After Impression)2]])</f>
        <v>34</v>
      </c>
      <c r="M202" s="10">
        <v>0</v>
      </c>
      <c r="N202" s="10">
        <v>236</v>
      </c>
      <c r="O202" s="11">
        <f>SUM(Table134[[#This Row],[Inspection Total]],Table134[[#This Row],[Waste (Before Impression)]])</f>
        <v>6000</v>
      </c>
      <c r="P202" s="12" t="s">
        <v>39</v>
      </c>
      <c r="Q202" s="9"/>
      <c r="R202" s="9">
        <f>IF(Table134[[#This Row],[Balanced]]="YES",0,Table134[[#This Row],[Total]]-6000)</f>
        <v>0</v>
      </c>
      <c r="S2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450332423342365966YES</v>
      </c>
      <c r="T202">
        <f>ROW()-3</f>
        <v>199</v>
      </c>
      <c r="U202" s="1">
        <f>INT(Table134[[#This Row],[Date]])</f>
        <v>45033</v>
      </c>
      <c r="V202" s="13">
        <f>IFERROR(IF(OR(Table134[[#This Row],[Notasave Error]]&lt;0,Table134[[#This Row],[Notasave Error]]&gt;6000),"-",Table134[[#This Row],[Notasave Error]]/Table134[[#This Row],[Inspection Total]]),"NA")</f>
        <v>3.9557492457257794E-2</v>
      </c>
    </row>
    <row r="203" spans="1:22" x14ac:dyDescent="0.35">
      <c r="A203" s="8">
        <v>45033.457928240743</v>
      </c>
      <c r="B203" s="9" t="s">
        <v>171</v>
      </c>
      <c r="C203" s="9">
        <v>40039201</v>
      </c>
      <c r="D203" s="9" t="s">
        <v>107</v>
      </c>
      <c r="E203" s="9" t="s">
        <v>97</v>
      </c>
      <c r="F203" s="9" t="s">
        <v>38</v>
      </c>
      <c r="G203" s="9">
        <v>2422</v>
      </c>
      <c r="H203" s="10">
        <v>5980</v>
      </c>
      <c r="I203" s="10">
        <v>5980</v>
      </c>
      <c r="J203" s="10">
        <v>20</v>
      </c>
      <c r="K203" s="10"/>
      <c r="L203" s="10">
        <f>SUM(Table134[[#This Row],[Waste (Before Impression)]:[Waste (After Impression)2]])</f>
        <v>20</v>
      </c>
      <c r="M203" s="10">
        <v>0</v>
      </c>
      <c r="N203" s="10">
        <v>85</v>
      </c>
      <c r="O203" s="11">
        <f>SUM(Table134[[#This Row],[Inspection Total]],Table134[[#This Row],[Waste (Before Impression)]])</f>
        <v>6000</v>
      </c>
      <c r="P203" s="12" t="s">
        <v>39</v>
      </c>
      <c r="Q203" s="9"/>
      <c r="R203" s="9">
        <f>IF(Table134[[#This Row],[Balanced]]="YES",0,Table134[[#This Row],[Total]]-6000)</f>
        <v>0</v>
      </c>
      <c r="S2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45033242220855980YES</v>
      </c>
      <c r="T203">
        <f>ROW()-3</f>
        <v>200</v>
      </c>
      <c r="U203" s="1">
        <f>INT(Table134[[#This Row],[Date]])</f>
        <v>45033</v>
      </c>
      <c r="V203" s="13">
        <f>IFERROR(IF(OR(Table134[[#This Row],[Notasave Error]]&lt;0,Table134[[#This Row],[Notasave Error]]&gt;6000),"-",Table134[[#This Row],[Notasave Error]]/Table134[[#This Row],[Inspection Total]]),"NA")</f>
        <v>1.4214046822742474E-2</v>
      </c>
    </row>
    <row r="204" spans="1:22" x14ac:dyDescent="0.35">
      <c r="A204" s="8">
        <v>45033.447048611109</v>
      </c>
      <c r="B204" s="9" t="s">
        <v>171</v>
      </c>
      <c r="C204" s="9">
        <v>40039201</v>
      </c>
      <c r="D204" s="9" t="s">
        <v>107</v>
      </c>
      <c r="E204" s="9" t="s">
        <v>97</v>
      </c>
      <c r="F204" s="9" t="s">
        <v>38</v>
      </c>
      <c r="G204" s="9">
        <v>2421</v>
      </c>
      <c r="H204" s="10">
        <v>5992</v>
      </c>
      <c r="I204" s="10">
        <v>5992</v>
      </c>
      <c r="J204" s="10">
        <v>8</v>
      </c>
      <c r="K204" s="10"/>
      <c r="L204" s="10">
        <f>SUM(Table134[[#This Row],[Waste (Before Impression)]:[Waste (After Impression)2]])</f>
        <v>8</v>
      </c>
      <c r="M204" s="10">
        <v>0</v>
      </c>
      <c r="N204" s="10">
        <v>249</v>
      </c>
      <c r="O204" s="11">
        <f>SUM(Table134[[#This Row],[Inspection Total]],Table134[[#This Row],[Waste (Before Impression)]])</f>
        <v>6000</v>
      </c>
      <c r="P204" s="12" t="s">
        <v>39</v>
      </c>
      <c r="Q204" s="9"/>
      <c r="R204" s="9">
        <f>IF(Table134[[#This Row],[Balanced]]="YES",0,Table134[[#This Row],[Total]]-6000)</f>
        <v>0</v>
      </c>
      <c r="S2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45033242182495992YES</v>
      </c>
      <c r="T204">
        <f>ROW()-3</f>
        <v>201</v>
      </c>
      <c r="U204" s="1">
        <f>INT(Table134[[#This Row],[Date]])</f>
        <v>45033</v>
      </c>
      <c r="V204" s="13">
        <f>IFERROR(IF(OR(Table134[[#This Row],[Notasave Error]]&lt;0,Table134[[#This Row],[Notasave Error]]&gt;6000),"-",Table134[[#This Row],[Notasave Error]]/Table134[[#This Row],[Inspection Total]]),"NA")</f>
        <v>4.1555407209612816E-2</v>
      </c>
    </row>
    <row r="205" spans="1:22" x14ac:dyDescent="0.35">
      <c r="A205" s="8">
        <v>45033.446516203701</v>
      </c>
      <c r="B205" s="9" t="s">
        <v>171</v>
      </c>
      <c r="C205" s="9">
        <v>40039201</v>
      </c>
      <c r="D205" s="9" t="s">
        <v>107</v>
      </c>
      <c r="E205" s="9" t="s">
        <v>97</v>
      </c>
      <c r="F205" s="9" t="s">
        <v>38</v>
      </c>
      <c r="G205" s="9">
        <v>2420</v>
      </c>
      <c r="H205" s="10">
        <v>5991</v>
      </c>
      <c r="I205" s="10">
        <v>5991</v>
      </c>
      <c r="J205" s="10">
        <v>9</v>
      </c>
      <c r="K205" s="10"/>
      <c r="L205" s="10">
        <f>SUM(Table134[[#This Row],[Waste (Before Impression)]:[Waste (After Impression)2]])</f>
        <v>9</v>
      </c>
      <c r="M205" s="10">
        <v>0</v>
      </c>
      <c r="N205" s="10">
        <v>96</v>
      </c>
      <c r="O205" s="11">
        <f>SUM(Table134[[#This Row],[Inspection Total]],Table134[[#This Row],[Waste (Before Impression)]])</f>
        <v>6000</v>
      </c>
      <c r="P205" s="12" t="s">
        <v>39</v>
      </c>
      <c r="Q205" s="9"/>
      <c r="R205" s="9">
        <f>IF(Table134[[#This Row],[Balanced]]="YES",0,Table134[[#This Row],[Total]]-6000)</f>
        <v>0</v>
      </c>
      <c r="S2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4503324209965991YES</v>
      </c>
      <c r="T205">
        <f>ROW()-3</f>
        <v>202</v>
      </c>
      <c r="U205" s="1">
        <f>INT(Table134[[#This Row],[Date]])</f>
        <v>45033</v>
      </c>
      <c r="V205" s="13">
        <f>IFERROR(IF(OR(Table134[[#This Row],[Notasave Error]]&lt;0,Table134[[#This Row],[Notasave Error]]&gt;6000),"-",Table134[[#This Row],[Notasave Error]]/Table134[[#This Row],[Inspection Total]]),"NA")</f>
        <v>1.602403605408112E-2</v>
      </c>
    </row>
    <row r="206" spans="1:22" x14ac:dyDescent="0.35">
      <c r="A206" s="8">
        <v>45033.425243055557</v>
      </c>
      <c r="B206" s="9" t="s">
        <v>87</v>
      </c>
      <c r="C206" s="9">
        <v>40039201</v>
      </c>
      <c r="D206" s="9" t="s">
        <v>107</v>
      </c>
      <c r="E206" s="9" t="s">
        <v>97</v>
      </c>
      <c r="F206" s="9" t="s">
        <v>38</v>
      </c>
      <c r="G206" s="9">
        <v>2421</v>
      </c>
      <c r="H206" s="10">
        <v>5992</v>
      </c>
      <c r="I206" s="10">
        <v>5992</v>
      </c>
      <c r="J206" s="10">
        <v>8</v>
      </c>
      <c r="K206" s="10"/>
      <c r="L206" s="10">
        <f>SUM(Table134[[#This Row],[Waste (Before Impression)]:[Waste (After Impression)2]])</f>
        <v>8</v>
      </c>
      <c r="M206" s="10">
        <v>0</v>
      </c>
      <c r="N206" s="10">
        <v>249</v>
      </c>
      <c r="O206" s="11">
        <f>SUM(Table134[[#This Row],[Inspection Total]],Table134[[#This Row],[Waste (Before Impression)]])</f>
        <v>6000</v>
      </c>
      <c r="P206" s="12" t="s">
        <v>39</v>
      </c>
      <c r="Q206" s="9"/>
      <c r="R206" s="9">
        <f>IF(Table134[[#This Row],[Balanced]]="YES",0,Table134[[#This Row],[Total]]-6000)</f>
        <v>0</v>
      </c>
      <c r="S2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45033242182495992YES</v>
      </c>
      <c r="T206">
        <f>ROW()-3</f>
        <v>203</v>
      </c>
      <c r="U206" s="1">
        <f>INT(Table134[[#This Row],[Date]])</f>
        <v>45033</v>
      </c>
      <c r="V206" s="13">
        <f>IFERROR(IF(OR(Table134[[#This Row],[Notasave Error]]&lt;0,Table134[[#This Row],[Notasave Error]]&gt;6000),"-",Table134[[#This Row],[Notasave Error]]/Table134[[#This Row],[Inspection Total]]),"NA")</f>
        <v>4.1555407209612816E-2</v>
      </c>
    </row>
    <row r="207" spans="1:22" x14ac:dyDescent="0.35">
      <c r="A207" s="8">
        <v>45033.416863425926</v>
      </c>
      <c r="B207" s="9" t="s">
        <v>87</v>
      </c>
      <c r="C207" s="9">
        <v>40039201</v>
      </c>
      <c r="D207" s="9" t="s">
        <v>107</v>
      </c>
      <c r="E207" s="9" t="s">
        <v>97</v>
      </c>
      <c r="F207" s="9" t="s">
        <v>38</v>
      </c>
      <c r="G207" s="9">
        <v>2420</v>
      </c>
      <c r="H207" s="10">
        <v>5995</v>
      </c>
      <c r="I207" s="10">
        <v>5995</v>
      </c>
      <c r="J207" s="10">
        <v>5</v>
      </c>
      <c r="K207" s="10"/>
      <c r="L207" s="10">
        <f>SUM(Table134[[#This Row],[Waste (Before Impression)]:[Waste (After Impression)2]])</f>
        <v>5</v>
      </c>
      <c r="M207" s="10">
        <v>0</v>
      </c>
      <c r="N207" s="10">
        <v>96</v>
      </c>
      <c r="O207" s="11">
        <f>SUM(Table134[[#This Row],[Inspection Total]],Table134[[#This Row],[Waste (Before Impression)]])</f>
        <v>6000</v>
      </c>
      <c r="P207" s="12" t="s">
        <v>39</v>
      </c>
      <c r="Q207" s="9"/>
      <c r="R207" s="9">
        <f>IF(Table134[[#This Row],[Balanced]]="YES",0,Table134[[#This Row],[Total]]-6000)</f>
        <v>0</v>
      </c>
      <c r="S2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4503324205965995YES</v>
      </c>
      <c r="T207">
        <f>ROW()-3</f>
        <v>204</v>
      </c>
      <c r="U207" s="1">
        <f>INT(Table134[[#This Row],[Date]])</f>
        <v>45033</v>
      </c>
      <c r="V207" s="13">
        <f>IFERROR(IF(OR(Table134[[#This Row],[Notasave Error]]&lt;0,Table134[[#This Row],[Notasave Error]]&gt;6000),"-",Table134[[#This Row],[Notasave Error]]/Table134[[#This Row],[Inspection Total]]),"NA")</f>
        <v>1.6013344453711425E-2</v>
      </c>
    </row>
    <row r="208" spans="1:22" x14ac:dyDescent="0.35">
      <c r="A208" s="8">
        <v>45033.336493055554</v>
      </c>
      <c r="B208" s="9" t="s">
        <v>171</v>
      </c>
      <c r="C208" s="9">
        <v>40039201</v>
      </c>
      <c r="D208" s="9" t="s">
        <v>107</v>
      </c>
      <c r="E208" s="9" t="s">
        <v>65</v>
      </c>
      <c r="F208" s="9" t="s">
        <v>40</v>
      </c>
      <c r="G208" s="9">
        <v>2441</v>
      </c>
      <c r="H208" s="10">
        <v>5998</v>
      </c>
      <c r="I208" s="10">
        <v>5998</v>
      </c>
      <c r="J208" s="10">
        <v>2</v>
      </c>
      <c r="K208" s="10"/>
      <c r="L208" s="10">
        <f>SUM(Table134[[#This Row],[Waste (Before Impression)]:[Waste (After Impression)2]])</f>
        <v>2</v>
      </c>
      <c r="M208" s="10">
        <v>0</v>
      </c>
      <c r="N208" s="10">
        <v>125</v>
      </c>
      <c r="O208" s="11">
        <f>SUM(Table134[[#This Row],[Inspection Total]],Table134[[#This Row],[Waste (Before Impression)]])</f>
        <v>6000</v>
      </c>
      <c r="P208" s="12" t="s">
        <v>39</v>
      </c>
      <c r="Q208" s="9"/>
      <c r="R208" s="9">
        <f>IF(Table134[[#This Row],[Balanced]]="YES",0,Table134[[#This Row],[Total]]-6000)</f>
        <v>0</v>
      </c>
      <c r="S2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45033244121255998YES</v>
      </c>
      <c r="T208">
        <f>ROW()-3</f>
        <v>205</v>
      </c>
      <c r="U208" s="1">
        <f>INT(Table134[[#This Row],[Date]])</f>
        <v>45033</v>
      </c>
      <c r="V208" s="13">
        <f>IFERROR(IF(OR(Table134[[#This Row],[Notasave Error]]&lt;0,Table134[[#This Row],[Notasave Error]]&gt;6000),"-",Table134[[#This Row],[Notasave Error]]/Table134[[#This Row],[Inspection Total]]),"NA")</f>
        <v>2.0840280093364454E-2</v>
      </c>
    </row>
    <row r="209" spans="1:22" x14ac:dyDescent="0.35">
      <c r="A209" s="8">
        <v>45033.280601851853</v>
      </c>
      <c r="B209" s="9" t="s">
        <v>171</v>
      </c>
      <c r="C209" s="9">
        <v>40039201</v>
      </c>
      <c r="D209" s="9" t="s">
        <v>107</v>
      </c>
      <c r="E209" s="9" t="s">
        <v>65</v>
      </c>
      <c r="F209" s="9" t="s">
        <v>40</v>
      </c>
      <c r="G209" s="9">
        <v>2440</v>
      </c>
      <c r="H209" s="10">
        <v>5954</v>
      </c>
      <c r="I209" s="10">
        <v>5954</v>
      </c>
      <c r="J209" s="10">
        <v>46</v>
      </c>
      <c r="K209" s="10"/>
      <c r="L209" s="10">
        <f>SUM(Table134[[#This Row],[Waste (Before Impression)]:[Waste (After Impression)2]])</f>
        <v>46</v>
      </c>
      <c r="M209" s="10">
        <v>0</v>
      </c>
      <c r="N209" s="10">
        <v>188</v>
      </c>
      <c r="O209" s="11">
        <f>SUM(Table134[[#This Row],[Inspection Total]],Table134[[#This Row],[Waste (Before Impression)]])</f>
        <v>6000</v>
      </c>
      <c r="P209" s="12" t="s">
        <v>39</v>
      </c>
      <c r="Q209" s="9"/>
      <c r="R209" s="9">
        <f>IF(Table134[[#This Row],[Balanced]]="YES",0,Table134[[#This Row],[Total]]-6000)</f>
        <v>0</v>
      </c>
      <c r="S2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450332440461885954YES</v>
      </c>
      <c r="T209">
        <f>ROW()-3</f>
        <v>206</v>
      </c>
      <c r="U209" s="1">
        <f>INT(Table134[[#This Row],[Date]])</f>
        <v>45033</v>
      </c>
      <c r="V209" s="13">
        <f>IFERROR(IF(OR(Table134[[#This Row],[Notasave Error]]&lt;0,Table134[[#This Row],[Notasave Error]]&gt;6000),"-",Table134[[#This Row],[Notasave Error]]/Table134[[#This Row],[Inspection Total]]),"NA")</f>
        <v>3.1575411488075245E-2</v>
      </c>
    </row>
    <row r="210" spans="1:22" x14ac:dyDescent="0.35">
      <c r="A210" s="8">
        <v>45033.218599537038</v>
      </c>
      <c r="B210" s="9" t="s">
        <v>171</v>
      </c>
      <c r="C210" s="9">
        <v>40039201</v>
      </c>
      <c r="D210" s="9" t="s">
        <v>107</v>
      </c>
      <c r="E210" s="9" t="s">
        <v>65</v>
      </c>
      <c r="F210" s="9" t="s">
        <v>40</v>
      </c>
      <c r="G210" s="9">
        <v>2439</v>
      </c>
      <c r="H210" s="10">
        <v>6000</v>
      </c>
      <c r="I210" s="10">
        <v>6000</v>
      </c>
      <c r="J210" s="10">
        <v>0</v>
      </c>
      <c r="K210" s="10"/>
      <c r="L210" s="10">
        <f>SUM(Table134[[#This Row],[Waste (Before Impression)]:[Waste (After Impression)2]])</f>
        <v>0</v>
      </c>
      <c r="M210" s="10">
        <v>0</v>
      </c>
      <c r="N210" s="10">
        <v>154</v>
      </c>
      <c r="O210" s="11">
        <f>SUM(Table134[[#This Row],[Inspection Total]],Table134[[#This Row],[Waste (Before Impression)]])</f>
        <v>6000</v>
      </c>
      <c r="P210" s="12" t="s">
        <v>39</v>
      </c>
      <c r="Q210" s="9"/>
      <c r="R210" s="9">
        <f>IF(Table134[[#This Row],[Balanced]]="YES",0,Table134[[#This Row],[Total]]-6000)</f>
        <v>0</v>
      </c>
      <c r="S2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45033243901546000YES</v>
      </c>
      <c r="T210">
        <f>ROW()-3</f>
        <v>207</v>
      </c>
      <c r="U210" s="1">
        <f>INT(Table134[[#This Row],[Date]])</f>
        <v>45033</v>
      </c>
      <c r="V210" s="13">
        <f>IFERROR(IF(OR(Table134[[#This Row],[Notasave Error]]&lt;0,Table134[[#This Row],[Notasave Error]]&gt;6000),"-",Table134[[#This Row],[Notasave Error]]/Table134[[#This Row],[Inspection Total]]),"NA")</f>
        <v>2.5666666666666667E-2</v>
      </c>
    </row>
    <row r="211" spans="1:22" x14ac:dyDescent="0.35">
      <c r="A211" s="8">
        <v>45033.113611111112</v>
      </c>
      <c r="B211" s="9" t="s">
        <v>171</v>
      </c>
      <c r="C211" s="9">
        <v>40039201</v>
      </c>
      <c r="D211" s="9" t="s">
        <v>107</v>
      </c>
      <c r="E211" s="9" t="s">
        <v>65</v>
      </c>
      <c r="F211" s="9" t="s">
        <v>40</v>
      </c>
      <c r="G211" s="9">
        <v>2438</v>
      </c>
      <c r="H211" s="10">
        <v>5998</v>
      </c>
      <c r="I211" s="10">
        <v>5998</v>
      </c>
      <c r="J211" s="10">
        <v>2</v>
      </c>
      <c r="K211" s="10"/>
      <c r="L211" s="10">
        <f>SUM(Table134[[#This Row],[Waste (Before Impression)]:[Waste (After Impression)2]])</f>
        <v>2</v>
      </c>
      <c r="M211" s="10">
        <v>0</v>
      </c>
      <c r="N211" s="10">
        <v>99</v>
      </c>
      <c r="O211" s="11">
        <f>SUM(Table134[[#This Row],[Inspection Total]],Table134[[#This Row],[Waste (Before Impression)]])</f>
        <v>6000</v>
      </c>
      <c r="P211" s="12" t="s">
        <v>39</v>
      </c>
      <c r="Q211" s="9"/>
      <c r="R211" s="9">
        <f>IF(Table134[[#This Row],[Balanced]]="YES",0,Table134[[#This Row],[Total]]-6000)</f>
        <v>0</v>
      </c>
      <c r="S2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4503324382995998YES</v>
      </c>
      <c r="T211">
        <f>ROW()-3</f>
        <v>208</v>
      </c>
      <c r="U211" s="1">
        <f>INT(Table134[[#This Row],[Date]])</f>
        <v>45033</v>
      </c>
      <c r="V211" s="13">
        <f>IFERROR(IF(OR(Table134[[#This Row],[Notasave Error]]&lt;0,Table134[[#This Row],[Notasave Error]]&gt;6000),"-",Table134[[#This Row],[Notasave Error]]/Table134[[#This Row],[Inspection Total]]),"NA")</f>
        <v>1.6505501833944648E-2</v>
      </c>
    </row>
    <row r="212" spans="1:22" x14ac:dyDescent="0.35">
      <c r="A212" s="8">
        <v>45033.071458333332</v>
      </c>
      <c r="B212" s="9" t="s">
        <v>171</v>
      </c>
      <c r="C212" s="9">
        <v>40039201</v>
      </c>
      <c r="D212" s="9" t="s">
        <v>107</v>
      </c>
      <c r="E212" s="9" t="s">
        <v>65</v>
      </c>
      <c r="F212" s="9" t="s">
        <v>40</v>
      </c>
      <c r="G212" s="9">
        <v>2437</v>
      </c>
      <c r="H212" s="10">
        <v>5991</v>
      </c>
      <c r="I212" s="10">
        <v>5991</v>
      </c>
      <c r="J212" s="10">
        <v>9</v>
      </c>
      <c r="K212" s="10">
        <v>5</v>
      </c>
      <c r="L212" s="10">
        <f>SUM(Table134[[#This Row],[Waste (Before Impression)]:[Waste (After Impression)2]])</f>
        <v>14</v>
      </c>
      <c r="M212" s="10">
        <v>0</v>
      </c>
      <c r="N212" s="10">
        <v>128</v>
      </c>
      <c r="O212" s="11">
        <f>SUM(Table134[[#This Row],[Inspection Total]],Table134[[#This Row],[Waste (Before Impression)]])</f>
        <v>6000</v>
      </c>
      <c r="P212" s="12" t="s">
        <v>39</v>
      </c>
      <c r="Q212" s="9"/>
      <c r="R212" s="9">
        <f>IF(Table134[[#This Row],[Balanced]]="YES",0,Table134[[#This Row],[Total]]-6000)</f>
        <v>0</v>
      </c>
      <c r="S2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45033243791285991YES</v>
      </c>
      <c r="T212">
        <f>ROW()-3</f>
        <v>209</v>
      </c>
      <c r="U212" s="1">
        <f>INT(Table134[[#This Row],[Date]])</f>
        <v>45033</v>
      </c>
      <c r="V212" s="13">
        <f>IFERROR(IF(OR(Table134[[#This Row],[Notasave Error]]&lt;0,Table134[[#This Row],[Notasave Error]]&gt;6000),"-",Table134[[#This Row],[Notasave Error]]/Table134[[#This Row],[Inspection Total]]),"NA")</f>
        <v>2.1365381405441496E-2</v>
      </c>
    </row>
    <row r="213" spans="1:22" x14ac:dyDescent="0.35">
      <c r="A213" s="8">
        <v>45033.032696759263</v>
      </c>
      <c r="B213" s="9" t="s">
        <v>171</v>
      </c>
      <c r="C213" s="9">
        <v>40039201</v>
      </c>
      <c r="D213" s="9" t="s">
        <v>107</v>
      </c>
      <c r="E213" s="9" t="s">
        <v>65</v>
      </c>
      <c r="F213" s="9" t="s">
        <v>40</v>
      </c>
      <c r="G213" s="9">
        <v>2436</v>
      </c>
      <c r="H213" s="10">
        <v>5997</v>
      </c>
      <c r="I213" s="10">
        <v>5997</v>
      </c>
      <c r="J213" s="10">
        <v>3</v>
      </c>
      <c r="K213" s="10"/>
      <c r="L213" s="10">
        <f>SUM(Table134[[#This Row],[Waste (Before Impression)]:[Waste (After Impression)2]])</f>
        <v>3</v>
      </c>
      <c r="M213" s="10">
        <v>0</v>
      </c>
      <c r="N213" s="10">
        <v>147</v>
      </c>
      <c r="O213" s="11">
        <f>SUM(Table134[[#This Row],[Inspection Total]],Table134[[#This Row],[Waste (Before Impression)]])</f>
        <v>6000</v>
      </c>
      <c r="P213" s="12" t="s">
        <v>39</v>
      </c>
      <c r="Q213" s="9"/>
      <c r="R213" s="9">
        <f>IF(Table134[[#This Row],[Balanced]]="YES",0,Table134[[#This Row],[Total]]-6000)</f>
        <v>0</v>
      </c>
      <c r="S2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45033243631475997YES</v>
      </c>
      <c r="T213">
        <f>ROW()-3</f>
        <v>210</v>
      </c>
      <c r="U213" s="1">
        <f>INT(Table134[[#This Row],[Date]])</f>
        <v>45033</v>
      </c>
      <c r="V213" s="13">
        <f>IFERROR(IF(OR(Table134[[#This Row],[Notasave Error]]&lt;0,Table134[[#This Row],[Notasave Error]]&gt;6000),"-",Table134[[#This Row],[Notasave Error]]/Table134[[#This Row],[Inspection Total]]),"NA")</f>
        <v>2.4512256128064031E-2</v>
      </c>
    </row>
    <row r="214" spans="1:22" x14ac:dyDescent="0.35">
      <c r="A214" s="8">
        <v>45030.997337962966</v>
      </c>
      <c r="B214" s="9" t="s">
        <v>87</v>
      </c>
      <c r="C214" s="9">
        <v>40039201</v>
      </c>
      <c r="D214" s="9" t="s">
        <v>107</v>
      </c>
      <c r="E214" s="9" t="s">
        <v>97</v>
      </c>
      <c r="F214" s="9" t="s">
        <v>40</v>
      </c>
      <c r="G214" s="9">
        <v>2413</v>
      </c>
      <c r="H214" s="10">
        <v>5999</v>
      </c>
      <c r="I214" s="10">
        <v>5999</v>
      </c>
      <c r="J214" s="10">
        <v>1</v>
      </c>
      <c r="K214" s="10"/>
      <c r="L214" s="10">
        <f>SUM(Table134[[#This Row],[Waste (Before Impression)]:[Waste (After Impression)2]])</f>
        <v>1</v>
      </c>
      <c r="M214" s="10">
        <v>0</v>
      </c>
      <c r="N214" s="10">
        <v>159</v>
      </c>
      <c r="O214" s="11">
        <f>SUM(Table134[[#This Row],[Inspection Total]],Table134[[#This Row],[Waste (Before Impression)]])</f>
        <v>6000</v>
      </c>
      <c r="P214" s="12" t="s">
        <v>39</v>
      </c>
      <c r="Q214" s="9"/>
      <c r="R214" s="9">
        <f>IF(Table134[[#This Row],[Balanced]]="YES",0,Table134[[#This Row],[Total]]-6000)</f>
        <v>0</v>
      </c>
      <c r="S2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45030241311595999YES</v>
      </c>
      <c r="T214">
        <f>ROW()-3</f>
        <v>211</v>
      </c>
      <c r="U214" s="1">
        <f>INT(Table134[[#This Row],[Date]])</f>
        <v>45030</v>
      </c>
      <c r="V214" s="13">
        <f>IFERROR(IF(OR(Table134[[#This Row],[Notasave Error]]&lt;0,Table134[[#This Row],[Notasave Error]]&gt;6000),"-",Table134[[#This Row],[Notasave Error]]/Table134[[#This Row],[Inspection Total]]),"NA")</f>
        <v>2.6504417402900483E-2</v>
      </c>
    </row>
    <row r="215" spans="1:22" x14ac:dyDescent="0.35">
      <c r="A215" s="8">
        <v>45030.961319444446</v>
      </c>
      <c r="B215" s="9" t="s">
        <v>87</v>
      </c>
      <c r="C215" s="9">
        <v>40039201</v>
      </c>
      <c r="D215" s="9" t="s">
        <v>107</v>
      </c>
      <c r="E215" s="9" t="s">
        <v>97</v>
      </c>
      <c r="F215" s="9" t="s">
        <v>40</v>
      </c>
      <c r="G215" s="9">
        <v>2412</v>
      </c>
      <c r="H215" s="10">
        <v>6000</v>
      </c>
      <c r="I215" s="10">
        <v>6000</v>
      </c>
      <c r="J215" s="10">
        <v>0</v>
      </c>
      <c r="K215" s="10"/>
      <c r="L215" s="10">
        <f>SUM(Table134[[#This Row],[Waste (Before Impression)]:[Waste (After Impression)2]])</f>
        <v>0</v>
      </c>
      <c r="M215" s="10">
        <v>0</v>
      </c>
      <c r="N215" s="10">
        <v>150</v>
      </c>
      <c r="O215" s="11">
        <f>SUM(Table134[[#This Row],[Inspection Total]],Table134[[#This Row],[Waste (Before Impression)]])</f>
        <v>6000</v>
      </c>
      <c r="P215" s="12" t="s">
        <v>39</v>
      </c>
      <c r="Q215" s="9"/>
      <c r="R215" s="9">
        <f>IF(Table134[[#This Row],[Balanced]]="YES",0,Table134[[#This Row],[Total]]-6000)</f>
        <v>0</v>
      </c>
      <c r="S2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45030241201506000YES</v>
      </c>
      <c r="T215">
        <f>ROW()-3</f>
        <v>212</v>
      </c>
      <c r="U215" s="1">
        <f>INT(Table134[[#This Row],[Date]])</f>
        <v>45030</v>
      </c>
      <c r="V215" s="13">
        <f>IFERROR(IF(OR(Table134[[#This Row],[Notasave Error]]&lt;0,Table134[[#This Row],[Notasave Error]]&gt;6000),"-",Table134[[#This Row],[Notasave Error]]/Table134[[#This Row],[Inspection Total]]),"NA")</f>
        <v>2.5000000000000001E-2</v>
      </c>
    </row>
    <row r="216" spans="1:22" x14ac:dyDescent="0.35">
      <c r="A216" s="8">
        <v>45030.932881944442</v>
      </c>
      <c r="B216" s="9" t="s">
        <v>87</v>
      </c>
      <c r="C216" s="9">
        <v>40039201</v>
      </c>
      <c r="D216" s="9" t="s">
        <v>107</v>
      </c>
      <c r="E216" s="9" t="s">
        <v>97</v>
      </c>
      <c r="F216" s="9" t="s">
        <v>40</v>
      </c>
      <c r="G216" s="9">
        <v>2411</v>
      </c>
      <c r="H216" s="10">
        <v>6000</v>
      </c>
      <c r="I216" s="10">
        <v>6000</v>
      </c>
      <c r="J216" s="10">
        <v>0</v>
      </c>
      <c r="K216" s="10"/>
      <c r="L216" s="10">
        <f>SUM(Table134[[#This Row],[Waste (Before Impression)]:[Waste (After Impression)2]])</f>
        <v>0</v>
      </c>
      <c r="M216" s="10">
        <v>0</v>
      </c>
      <c r="N216" s="10">
        <v>200</v>
      </c>
      <c r="O216" s="11">
        <f>SUM(Table134[[#This Row],[Inspection Total]],Table134[[#This Row],[Waste (Before Impression)]])</f>
        <v>6000</v>
      </c>
      <c r="P216" s="12" t="s">
        <v>39</v>
      </c>
      <c r="Q216" s="9"/>
      <c r="R216" s="9">
        <f>IF(Table134[[#This Row],[Balanced]]="YES",0,Table134[[#This Row],[Total]]-6000)</f>
        <v>0</v>
      </c>
      <c r="S2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45030241102006000YES</v>
      </c>
      <c r="T216">
        <f>ROW()-3</f>
        <v>213</v>
      </c>
      <c r="U216" s="1">
        <f>INT(Table134[[#This Row],[Date]])</f>
        <v>45030</v>
      </c>
      <c r="V216" s="13">
        <f>IFERROR(IF(OR(Table134[[#This Row],[Notasave Error]]&lt;0,Table134[[#This Row],[Notasave Error]]&gt;6000),"-",Table134[[#This Row],[Notasave Error]]/Table134[[#This Row],[Inspection Total]]),"NA")</f>
        <v>3.3333333333333333E-2</v>
      </c>
    </row>
    <row r="217" spans="1:22" x14ac:dyDescent="0.35">
      <c r="A217" s="8">
        <v>45030.881631944445</v>
      </c>
      <c r="B217" s="9" t="s">
        <v>87</v>
      </c>
      <c r="C217" s="9">
        <v>40039201</v>
      </c>
      <c r="D217" s="9" t="s">
        <v>107</v>
      </c>
      <c r="E217" s="9" t="s">
        <v>97</v>
      </c>
      <c r="F217" s="9" t="s">
        <v>40</v>
      </c>
      <c r="G217" s="9">
        <v>2410</v>
      </c>
      <c r="H217" s="10">
        <v>5997</v>
      </c>
      <c r="I217" s="10">
        <v>5997</v>
      </c>
      <c r="J217" s="10">
        <v>3</v>
      </c>
      <c r="K217" s="10"/>
      <c r="L217" s="10">
        <f>SUM(Table134[[#This Row],[Waste (Before Impression)]:[Waste (After Impression)2]])</f>
        <v>3</v>
      </c>
      <c r="M217" s="10">
        <v>0</v>
      </c>
      <c r="N217" s="10">
        <v>156</v>
      </c>
      <c r="O217" s="11">
        <f>SUM(Table134[[#This Row],[Inspection Total]],Table134[[#This Row],[Waste (Before Impression)]])</f>
        <v>6000</v>
      </c>
      <c r="P217" s="12" t="s">
        <v>39</v>
      </c>
      <c r="Q217" s="9"/>
      <c r="R217" s="9">
        <f>IF(Table134[[#This Row],[Balanced]]="YES",0,Table134[[#This Row],[Total]]-6000)</f>
        <v>0</v>
      </c>
      <c r="S2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45030241031565997YES</v>
      </c>
      <c r="T217">
        <f>ROW()-3</f>
        <v>214</v>
      </c>
      <c r="U217" s="1">
        <f>INT(Table134[[#This Row],[Date]])</f>
        <v>45030</v>
      </c>
      <c r="V217" s="13">
        <f>IFERROR(IF(OR(Table134[[#This Row],[Notasave Error]]&lt;0,Table134[[#This Row],[Notasave Error]]&gt;6000),"-",Table134[[#This Row],[Notasave Error]]/Table134[[#This Row],[Inspection Total]]),"NA")</f>
        <v>2.6013006503251626E-2</v>
      </c>
    </row>
    <row r="218" spans="1:22" x14ac:dyDescent="0.35">
      <c r="A218" s="8">
        <v>45030.789722222224</v>
      </c>
      <c r="B218" s="9" t="s">
        <v>87</v>
      </c>
      <c r="C218" s="9">
        <v>40039201</v>
      </c>
      <c r="D218" s="9" t="s">
        <v>107</v>
      </c>
      <c r="E218" s="9" t="s">
        <v>37</v>
      </c>
      <c r="F218" s="9" t="s">
        <v>38</v>
      </c>
      <c r="G218" s="9">
        <v>2409</v>
      </c>
      <c r="H218" s="10">
        <v>5999</v>
      </c>
      <c r="I218" s="10">
        <v>5999</v>
      </c>
      <c r="J218" s="10">
        <v>1</v>
      </c>
      <c r="K218" s="10"/>
      <c r="L218" s="10">
        <f>SUM(Table134[[#This Row],[Waste (Before Impression)]:[Waste (After Impression)2]])</f>
        <v>1</v>
      </c>
      <c r="M218" s="10">
        <v>0</v>
      </c>
      <c r="N218" s="10">
        <v>154</v>
      </c>
      <c r="O218" s="11">
        <f>SUM(Table134[[#This Row],[Inspection Total]],Table134[[#This Row],[Waste (Before Impression)]])</f>
        <v>6000</v>
      </c>
      <c r="P218" s="12" t="s">
        <v>39</v>
      </c>
      <c r="Q218" s="9"/>
      <c r="R218" s="9">
        <f>IF(Table134[[#This Row],[Balanced]]="YES",0,Table134[[#This Row],[Total]]-6000)</f>
        <v>0</v>
      </c>
      <c r="S2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45030240911545999YES</v>
      </c>
      <c r="T218">
        <f>ROW()-3</f>
        <v>215</v>
      </c>
      <c r="U218" s="1">
        <f>INT(Table134[[#This Row],[Date]])</f>
        <v>45030</v>
      </c>
      <c r="V218" s="13">
        <f>IFERROR(IF(OR(Table134[[#This Row],[Notasave Error]]&lt;0,Table134[[#This Row],[Notasave Error]]&gt;6000),"-",Table134[[#This Row],[Notasave Error]]/Table134[[#This Row],[Inspection Total]]),"NA")</f>
        <v>2.5670945157526253E-2</v>
      </c>
    </row>
    <row r="219" spans="1:22" x14ac:dyDescent="0.35">
      <c r="A219" s="8">
        <v>45030.761979166666</v>
      </c>
      <c r="B219" s="9" t="s">
        <v>87</v>
      </c>
      <c r="C219" s="9">
        <v>40039201</v>
      </c>
      <c r="D219" s="9" t="s">
        <v>107</v>
      </c>
      <c r="E219" s="9" t="s">
        <v>37</v>
      </c>
      <c r="F219" s="9" t="s">
        <v>38</v>
      </c>
      <c r="G219" s="9">
        <v>2408</v>
      </c>
      <c r="H219" s="10">
        <v>5983</v>
      </c>
      <c r="I219" s="10">
        <v>5983</v>
      </c>
      <c r="J219" s="10">
        <v>17</v>
      </c>
      <c r="K219" s="10"/>
      <c r="L219" s="10">
        <f>SUM(Table134[[#This Row],[Waste (Before Impression)]:[Waste (After Impression)2]])</f>
        <v>17</v>
      </c>
      <c r="M219" s="10">
        <v>0</v>
      </c>
      <c r="N219" s="10">
        <v>154</v>
      </c>
      <c r="O219" s="11">
        <f>SUM(Table134[[#This Row],[Inspection Total]],Table134[[#This Row],[Waste (Before Impression)]])</f>
        <v>6000</v>
      </c>
      <c r="P219" s="12" t="s">
        <v>39</v>
      </c>
      <c r="Q219" s="9"/>
      <c r="R219" s="9">
        <f>IF(Table134[[#This Row],[Balanced]]="YES",0,Table134[[#This Row],[Total]]-6000)</f>
        <v>0</v>
      </c>
      <c r="S2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450302408171545983YES</v>
      </c>
      <c r="T219">
        <f>ROW()-3</f>
        <v>216</v>
      </c>
      <c r="U219" s="1">
        <f>INT(Table134[[#This Row],[Date]])</f>
        <v>45030</v>
      </c>
      <c r="V219" s="13">
        <f>IFERROR(IF(OR(Table134[[#This Row],[Notasave Error]]&lt;0,Table134[[#This Row],[Notasave Error]]&gt;6000),"-",Table134[[#This Row],[Notasave Error]]/Table134[[#This Row],[Inspection Total]]),"NA")</f>
        <v>2.5739595520641818E-2</v>
      </c>
    </row>
    <row r="220" spans="1:22" x14ac:dyDescent="0.35">
      <c r="A220" s="8">
        <v>45030.723321759258</v>
      </c>
      <c r="B220" s="9" t="s">
        <v>87</v>
      </c>
      <c r="C220" s="9">
        <v>40039201</v>
      </c>
      <c r="D220" s="9" t="s">
        <v>107</v>
      </c>
      <c r="E220" s="9" t="s">
        <v>37</v>
      </c>
      <c r="F220" s="9" t="s">
        <v>38</v>
      </c>
      <c r="G220" s="9">
        <v>2407</v>
      </c>
      <c r="H220" s="10">
        <v>6000</v>
      </c>
      <c r="I220" s="10">
        <v>6000</v>
      </c>
      <c r="J220" s="10">
        <v>0</v>
      </c>
      <c r="K220" s="10"/>
      <c r="L220" s="10">
        <f>SUM(Table134[[#This Row],[Waste (Before Impression)]:[Waste (After Impression)2]])</f>
        <v>0</v>
      </c>
      <c r="M220" s="10">
        <v>0</v>
      </c>
      <c r="N220" s="10">
        <v>235</v>
      </c>
      <c r="O220" s="11">
        <f>SUM(Table134[[#This Row],[Inspection Total]],Table134[[#This Row],[Waste (Before Impression)]])</f>
        <v>6000</v>
      </c>
      <c r="P220" s="12" t="s">
        <v>39</v>
      </c>
      <c r="Q220" s="9"/>
      <c r="R220" s="9">
        <f>IF(Table134[[#This Row],[Balanced]]="YES",0,Table134[[#This Row],[Total]]-6000)</f>
        <v>0</v>
      </c>
      <c r="S2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45030240702356000YES</v>
      </c>
      <c r="T220">
        <f>ROW()-3</f>
        <v>217</v>
      </c>
      <c r="U220" s="1">
        <f>INT(Table134[[#This Row],[Date]])</f>
        <v>45030</v>
      </c>
      <c r="V220" s="13">
        <f>IFERROR(IF(OR(Table134[[#This Row],[Notasave Error]]&lt;0,Table134[[#This Row],[Notasave Error]]&gt;6000),"-",Table134[[#This Row],[Notasave Error]]/Table134[[#This Row],[Inspection Total]]),"NA")</f>
        <v>3.9166666666666669E-2</v>
      </c>
    </row>
    <row r="221" spans="1:22" x14ac:dyDescent="0.35">
      <c r="A221" s="8">
        <v>45030.691006944442</v>
      </c>
      <c r="B221" s="9" t="s">
        <v>87</v>
      </c>
      <c r="C221" s="9">
        <v>40039201</v>
      </c>
      <c r="D221" s="9" t="s">
        <v>107</v>
      </c>
      <c r="E221" s="9" t="s">
        <v>37</v>
      </c>
      <c r="F221" s="9" t="s">
        <v>38</v>
      </c>
      <c r="G221" s="9">
        <v>2406</v>
      </c>
      <c r="H221" s="10">
        <v>5993</v>
      </c>
      <c r="I221" s="10">
        <v>5993</v>
      </c>
      <c r="J221" s="10">
        <v>7</v>
      </c>
      <c r="K221" s="10">
        <v>14</v>
      </c>
      <c r="L221" s="10">
        <f>SUM(Table134[[#This Row],[Waste (Before Impression)]:[Waste (After Impression)2]])</f>
        <v>21</v>
      </c>
      <c r="M221" s="10">
        <v>0</v>
      </c>
      <c r="N221" s="10">
        <v>222</v>
      </c>
      <c r="O221" s="11">
        <f>SUM(Table134[[#This Row],[Inspection Total]],Table134[[#This Row],[Waste (Before Impression)]])</f>
        <v>6000</v>
      </c>
      <c r="P221" s="12" t="s">
        <v>39</v>
      </c>
      <c r="Q221" s="9"/>
      <c r="R221" s="9">
        <f>IF(Table134[[#This Row],[Balanced]]="YES",0,Table134[[#This Row],[Total]]-6000)</f>
        <v>0</v>
      </c>
      <c r="S2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45030240672225993YES</v>
      </c>
      <c r="T221">
        <f>ROW()-3</f>
        <v>218</v>
      </c>
      <c r="U221" s="1">
        <f>INT(Table134[[#This Row],[Date]])</f>
        <v>45030</v>
      </c>
      <c r="V221" s="13">
        <f>IFERROR(IF(OR(Table134[[#This Row],[Notasave Error]]&lt;0,Table134[[#This Row],[Notasave Error]]&gt;6000),"-",Table134[[#This Row],[Notasave Error]]/Table134[[#This Row],[Inspection Total]]),"NA")</f>
        <v>3.7043217086601035E-2</v>
      </c>
    </row>
    <row r="222" spans="1:22" x14ac:dyDescent="0.35">
      <c r="A222" s="8">
        <v>45030.655324074076</v>
      </c>
      <c r="B222" s="9" t="s">
        <v>87</v>
      </c>
      <c r="C222" s="9">
        <v>40039201</v>
      </c>
      <c r="D222" s="9" t="s">
        <v>107</v>
      </c>
      <c r="E222" s="9" t="s">
        <v>37</v>
      </c>
      <c r="F222" s="9" t="s">
        <v>38</v>
      </c>
      <c r="G222" s="9">
        <v>2405</v>
      </c>
      <c r="H222" s="10">
        <v>5999</v>
      </c>
      <c r="I222" s="10">
        <v>5999</v>
      </c>
      <c r="J222" s="10">
        <v>1</v>
      </c>
      <c r="K222" s="10"/>
      <c r="L222" s="10">
        <f>SUM(Table134[[#This Row],[Waste (Before Impression)]:[Waste (After Impression)2]])</f>
        <v>1</v>
      </c>
      <c r="M222" s="10">
        <v>0</v>
      </c>
      <c r="N222" s="10">
        <v>224</v>
      </c>
      <c r="O222" s="11">
        <f>SUM(Table134[[#This Row],[Inspection Total]],Table134[[#This Row],[Waste (Before Impression)]])</f>
        <v>6000</v>
      </c>
      <c r="P222" s="12" t="s">
        <v>39</v>
      </c>
      <c r="Q222" s="9"/>
      <c r="R222" s="9">
        <f>IF(Table134[[#This Row],[Balanced]]="YES",0,Table134[[#This Row],[Total]]-6000)</f>
        <v>0</v>
      </c>
      <c r="S2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45030240512245999YES</v>
      </c>
      <c r="T222">
        <f>ROW()-3</f>
        <v>219</v>
      </c>
      <c r="U222" s="1">
        <f>INT(Table134[[#This Row],[Date]])</f>
        <v>45030</v>
      </c>
      <c r="V222" s="13">
        <f>IFERROR(IF(OR(Table134[[#This Row],[Notasave Error]]&lt;0,Table134[[#This Row],[Notasave Error]]&gt;6000),"-",Table134[[#This Row],[Notasave Error]]/Table134[[#This Row],[Inspection Total]]),"NA")</f>
        <v>3.7339556592765458E-2</v>
      </c>
    </row>
    <row r="223" spans="1:22" x14ac:dyDescent="0.35">
      <c r="A223" s="8">
        <v>45030.600844907407</v>
      </c>
      <c r="B223" s="9" t="s">
        <v>87</v>
      </c>
      <c r="C223" s="9">
        <v>40039201</v>
      </c>
      <c r="D223" s="9" t="s">
        <v>107</v>
      </c>
      <c r="E223" s="9" t="s">
        <v>37</v>
      </c>
      <c r="F223" s="9" t="s">
        <v>38</v>
      </c>
      <c r="G223" s="9">
        <v>2404</v>
      </c>
      <c r="H223" s="10">
        <v>5999</v>
      </c>
      <c r="I223" s="10">
        <v>5999</v>
      </c>
      <c r="J223" s="10">
        <v>1</v>
      </c>
      <c r="K223" s="10"/>
      <c r="L223" s="10">
        <f>SUM(Table134[[#This Row],[Waste (Before Impression)]:[Waste (After Impression)2]])</f>
        <v>1</v>
      </c>
      <c r="M223" s="10">
        <v>0</v>
      </c>
      <c r="N223" s="10">
        <v>163</v>
      </c>
      <c r="O223" s="11">
        <f>SUM(Table134[[#This Row],[Inspection Total]],Table134[[#This Row],[Waste (Before Impression)]])</f>
        <v>6000</v>
      </c>
      <c r="P223" s="12" t="s">
        <v>39</v>
      </c>
      <c r="Q223" s="9"/>
      <c r="R223" s="9">
        <f>IF(Table134[[#This Row],[Balanced]]="YES",0,Table134[[#This Row],[Total]]-6000)</f>
        <v>0</v>
      </c>
      <c r="S2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45030240411635999YES</v>
      </c>
      <c r="T223">
        <f>ROW()-3</f>
        <v>220</v>
      </c>
      <c r="U223" s="1">
        <f>INT(Table134[[#This Row],[Date]])</f>
        <v>45030</v>
      </c>
      <c r="V223" s="13">
        <f>IFERROR(IF(OR(Table134[[#This Row],[Notasave Error]]&lt;0,Table134[[#This Row],[Notasave Error]]&gt;6000),"-",Table134[[#This Row],[Notasave Error]]/Table134[[#This Row],[Inspection Total]]),"NA")</f>
        <v>2.7171195199199867E-2</v>
      </c>
    </row>
    <row r="224" spans="1:22" x14ac:dyDescent="0.35">
      <c r="A224" s="8">
        <v>45030.559120370373</v>
      </c>
      <c r="B224" s="9" t="s">
        <v>87</v>
      </c>
      <c r="C224" s="9">
        <v>40039201</v>
      </c>
      <c r="D224" s="9" t="s">
        <v>107</v>
      </c>
      <c r="E224" s="9" t="s">
        <v>37</v>
      </c>
      <c r="F224" s="9" t="s">
        <v>38</v>
      </c>
      <c r="G224" s="9">
        <v>2403</v>
      </c>
      <c r="H224" s="10">
        <v>5998</v>
      </c>
      <c r="I224" s="10">
        <v>5998</v>
      </c>
      <c r="J224" s="10">
        <v>2</v>
      </c>
      <c r="K224" s="10"/>
      <c r="L224" s="10">
        <f>SUM(Table134[[#This Row],[Waste (Before Impression)]:[Waste (After Impression)2]])</f>
        <v>2</v>
      </c>
      <c r="M224" s="10">
        <v>0</v>
      </c>
      <c r="N224" s="10">
        <v>273</v>
      </c>
      <c r="O224" s="11">
        <f>SUM(Table134[[#This Row],[Inspection Total]],Table134[[#This Row],[Waste (Before Impression)]])</f>
        <v>6000</v>
      </c>
      <c r="P224" s="12" t="s">
        <v>39</v>
      </c>
      <c r="Q224" s="9"/>
      <c r="R224" s="9">
        <f>IF(Table134[[#This Row],[Balanced]]="YES",0,Table134[[#This Row],[Total]]-6000)</f>
        <v>0</v>
      </c>
      <c r="S2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45030240322735998YES</v>
      </c>
      <c r="T224">
        <f>ROW()-3</f>
        <v>221</v>
      </c>
      <c r="U224" s="1">
        <f>INT(Table134[[#This Row],[Date]])</f>
        <v>45030</v>
      </c>
      <c r="V224" s="13">
        <f>IFERROR(IF(OR(Table134[[#This Row],[Notasave Error]]&lt;0,Table134[[#This Row],[Notasave Error]]&gt;6000),"-",Table134[[#This Row],[Notasave Error]]/Table134[[#This Row],[Inspection Total]]),"NA")</f>
        <v>4.5515171723907968E-2</v>
      </c>
    </row>
    <row r="225" spans="1:22" x14ac:dyDescent="0.35">
      <c r="A225" s="8">
        <v>45030.543240740742</v>
      </c>
      <c r="B225" s="9" t="s">
        <v>87</v>
      </c>
      <c r="C225" s="9">
        <v>40039201</v>
      </c>
      <c r="D225" s="9" t="s">
        <v>107</v>
      </c>
      <c r="E225" s="9" t="s">
        <v>37</v>
      </c>
      <c r="F225" s="9" t="s">
        <v>38</v>
      </c>
      <c r="G225" s="9">
        <v>2402</v>
      </c>
      <c r="H225" s="10">
        <v>6000</v>
      </c>
      <c r="I225" s="10">
        <v>6000</v>
      </c>
      <c r="J225" s="10">
        <v>0</v>
      </c>
      <c r="K225" s="10"/>
      <c r="L225" s="10">
        <f>SUM(Table134[[#This Row],[Waste (Before Impression)]:[Waste (After Impression)2]])</f>
        <v>0</v>
      </c>
      <c r="M225" s="10">
        <v>0</v>
      </c>
      <c r="N225" s="10">
        <v>121</v>
      </c>
      <c r="O225" s="11">
        <f>SUM(Table134[[#This Row],[Inspection Total]],Table134[[#This Row],[Waste (Before Impression)]])</f>
        <v>6000</v>
      </c>
      <c r="P225" s="12" t="s">
        <v>39</v>
      </c>
      <c r="Q225" s="9"/>
      <c r="R225" s="9">
        <f>IF(Table134[[#This Row],[Balanced]]="YES",0,Table134[[#This Row],[Total]]-6000)</f>
        <v>0</v>
      </c>
      <c r="S2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45030240201216000YES</v>
      </c>
      <c r="T225">
        <f>ROW()-3</f>
        <v>222</v>
      </c>
      <c r="U225" s="1">
        <f>INT(Table134[[#This Row],[Date]])</f>
        <v>45030</v>
      </c>
      <c r="V225" s="13">
        <f>IFERROR(IF(OR(Table134[[#This Row],[Notasave Error]]&lt;0,Table134[[#This Row],[Notasave Error]]&gt;6000),"-",Table134[[#This Row],[Notasave Error]]/Table134[[#This Row],[Inspection Total]]),"NA")</f>
        <v>2.0166666666666666E-2</v>
      </c>
    </row>
    <row r="226" spans="1:22" x14ac:dyDescent="0.35">
      <c r="A226" s="8">
        <v>45030.498356481483</v>
      </c>
      <c r="B226" s="9" t="s">
        <v>87</v>
      </c>
      <c r="C226" s="9">
        <v>40039201</v>
      </c>
      <c r="D226" s="9" t="s">
        <v>107</v>
      </c>
      <c r="E226" s="9" t="s">
        <v>37</v>
      </c>
      <c r="F226" s="9" t="s">
        <v>38</v>
      </c>
      <c r="G226" s="9">
        <v>2401</v>
      </c>
      <c r="H226" s="10">
        <v>6000</v>
      </c>
      <c r="I226" s="10">
        <v>6000</v>
      </c>
      <c r="J226" s="10">
        <v>0</v>
      </c>
      <c r="K226" s="10"/>
      <c r="L226" s="10">
        <f>SUM(Table134[[#This Row],[Waste (Before Impression)]:[Waste (After Impression)2]])</f>
        <v>0</v>
      </c>
      <c r="M226" s="10">
        <v>0</v>
      </c>
      <c r="N226" s="10">
        <v>159</v>
      </c>
      <c r="O226" s="11">
        <f>SUM(Table134[[#This Row],[Inspection Total]],Table134[[#This Row],[Waste (Before Impression)]])</f>
        <v>6000</v>
      </c>
      <c r="P226" s="12" t="s">
        <v>39</v>
      </c>
      <c r="Q226" s="9"/>
      <c r="R226" s="9">
        <f>IF(Table134[[#This Row],[Balanced]]="YES",0,Table134[[#This Row],[Total]]-6000)</f>
        <v>0</v>
      </c>
      <c r="S2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45030240101596000YES</v>
      </c>
      <c r="T226">
        <f>ROW()-3</f>
        <v>223</v>
      </c>
      <c r="U226" s="1">
        <f>INT(Table134[[#This Row],[Date]])</f>
        <v>45030</v>
      </c>
      <c r="V226" s="13">
        <f>IFERROR(IF(OR(Table134[[#This Row],[Notasave Error]]&lt;0,Table134[[#This Row],[Notasave Error]]&gt;6000),"-",Table134[[#This Row],[Notasave Error]]/Table134[[#This Row],[Inspection Total]]),"NA")</f>
        <v>2.6499999999999999E-2</v>
      </c>
    </row>
    <row r="227" spans="1:22" x14ac:dyDescent="0.35">
      <c r="A227" s="8">
        <v>45030.46875</v>
      </c>
      <c r="B227" s="9" t="s">
        <v>87</v>
      </c>
      <c r="C227" s="9">
        <v>40039201</v>
      </c>
      <c r="D227" s="9" t="s">
        <v>107</v>
      </c>
      <c r="E227" s="9" t="s">
        <v>37</v>
      </c>
      <c r="F227" s="9" t="s">
        <v>38</v>
      </c>
      <c r="G227" s="9">
        <v>2400</v>
      </c>
      <c r="H227" s="10">
        <v>5999</v>
      </c>
      <c r="I227" s="10">
        <v>5999</v>
      </c>
      <c r="J227" s="10">
        <v>1</v>
      </c>
      <c r="K227" s="10"/>
      <c r="L227" s="10">
        <f>SUM(Table134[[#This Row],[Waste (Before Impression)]:[Waste (After Impression)2]])</f>
        <v>1</v>
      </c>
      <c r="M227" s="10">
        <v>0</v>
      </c>
      <c r="N227" s="10">
        <v>168</v>
      </c>
      <c r="O227" s="11">
        <f>SUM(Table134[[#This Row],[Inspection Total]],Table134[[#This Row],[Waste (Before Impression)]])</f>
        <v>6000</v>
      </c>
      <c r="P227" s="12" t="s">
        <v>39</v>
      </c>
      <c r="Q227" s="9"/>
      <c r="R227" s="9">
        <f>IF(Table134[[#This Row],[Balanced]]="YES",0,Table134[[#This Row],[Total]]-6000)</f>
        <v>0</v>
      </c>
      <c r="S2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45030240011685999YES</v>
      </c>
      <c r="T227">
        <f>ROW()-3</f>
        <v>224</v>
      </c>
      <c r="U227" s="1">
        <f>INT(Table134[[#This Row],[Date]])</f>
        <v>45030</v>
      </c>
      <c r="V227" s="13">
        <f>IFERROR(IF(OR(Table134[[#This Row],[Notasave Error]]&lt;0,Table134[[#This Row],[Notasave Error]]&gt;6000),"-",Table134[[#This Row],[Notasave Error]]/Table134[[#This Row],[Inspection Total]]),"NA")</f>
        <v>2.8004667444574097E-2</v>
      </c>
    </row>
    <row r="228" spans="1:22" x14ac:dyDescent="0.35">
      <c r="A228" s="8">
        <v>45030.430185185185</v>
      </c>
      <c r="B228" s="9" t="s">
        <v>87</v>
      </c>
      <c r="C228" s="9">
        <v>40039201</v>
      </c>
      <c r="D228" s="9" t="s">
        <v>107</v>
      </c>
      <c r="E228" s="9" t="s">
        <v>37</v>
      </c>
      <c r="F228" s="9" t="s">
        <v>38</v>
      </c>
      <c r="G228" s="9">
        <v>2399</v>
      </c>
      <c r="H228" s="10">
        <v>5999</v>
      </c>
      <c r="I228" s="10">
        <v>5999</v>
      </c>
      <c r="J228" s="10">
        <v>1</v>
      </c>
      <c r="K228" s="10"/>
      <c r="L228" s="10">
        <f>SUM(Table134[[#This Row],[Waste (Before Impression)]:[Waste (After Impression)2]])</f>
        <v>1</v>
      </c>
      <c r="M228" s="10">
        <v>0</v>
      </c>
      <c r="N228" s="10">
        <v>155</v>
      </c>
      <c r="O228" s="11">
        <f>SUM(Table134[[#This Row],[Inspection Total]],Table134[[#This Row],[Waste (Before Impression)]])</f>
        <v>6000</v>
      </c>
      <c r="P228" s="12" t="s">
        <v>39</v>
      </c>
      <c r="Q228" s="9"/>
      <c r="R228" s="9">
        <f>IF(Table134[[#This Row],[Balanced]]="YES",0,Table134[[#This Row],[Total]]-6000)</f>
        <v>0</v>
      </c>
      <c r="S2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45030239911555999YES</v>
      </c>
      <c r="T228">
        <f>ROW()-3</f>
        <v>225</v>
      </c>
      <c r="U228" s="1">
        <f>INT(Table134[[#This Row],[Date]])</f>
        <v>45030</v>
      </c>
      <c r="V228" s="13">
        <f>IFERROR(IF(OR(Table134[[#This Row],[Notasave Error]]&lt;0,Table134[[#This Row],[Notasave Error]]&gt;6000),"-",Table134[[#This Row],[Notasave Error]]/Table134[[#This Row],[Inspection Total]]),"NA")</f>
        <v>2.5837639606601102E-2</v>
      </c>
    </row>
    <row r="229" spans="1:22" x14ac:dyDescent="0.35">
      <c r="A229" s="8">
        <v>45030.401423611111</v>
      </c>
      <c r="B229" s="9" t="s">
        <v>87</v>
      </c>
      <c r="C229" s="9">
        <v>40039201</v>
      </c>
      <c r="D229" s="9" t="s">
        <v>107</v>
      </c>
      <c r="E229" s="9" t="s">
        <v>37</v>
      </c>
      <c r="F229" s="9" t="s">
        <v>38</v>
      </c>
      <c r="G229" s="9">
        <v>2398</v>
      </c>
      <c r="H229" s="10">
        <v>5997</v>
      </c>
      <c r="I229" s="10">
        <v>5997</v>
      </c>
      <c r="J229" s="10">
        <v>3</v>
      </c>
      <c r="K229" s="10">
        <v>6</v>
      </c>
      <c r="L229" s="10">
        <f>SUM(Table134[[#This Row],[Waste (Before Impression)]:[Waste (After Impression)2]])</f>
        <v>9</v>
      </c>
      <c r="M229" s="10">
        <v>0</v>
      </c>
      <c r="N229" s="10">
        <v>114</v>
      </c>
      <c r="O229" s="11">
        <f>SUM(Table134[[#This Row],[Inspection Total]],Table134[[#This Row],[Waste (Before Impression)]])</f>
        <v>6000</v>
      </c>
      <c r="P229" s="12" t="s">
        <v>39</v>
      </c>
      <c r="Q229" s="9"/>
      <c r="R229" s="9">
        <f>IF(Table134[[#This Row],[Balanced]]="YES",0,Table134[[#This Row],[Total]]-6000)</f>
        <v>0</v>
      </c>
      <c r="S2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45030239831145997YES</v>
      </c>
      <c r="T229">
        <f>ROW()-3</f>
        <v>226</v>
      </c>
      <c r="U229" s="1">
        <f>INT(Table134[[#This Row],[Date]])</f>
        <v>45030</v>
      </c>
      <c r="V229" s="13">
        <f>IFERROR(IF(OR(Table134[[#This Row],[Notasave Error]]&lt;0,Table134[[#This Row],[Notasave Error]]&gt;6000),"-",Table134[[#This Row],[Notasave Error]]/Table134[[#This Row],[Inspection Total]]),"NA")</f>
        <v>1.9009504752376189E-2</v>
      </c>
    </row>
    <row r="230" spans="1:22" x14ac:dyDescent="0.35">
      <c r="A230" s="8">
        <v>45030.363888888889</v>
      </c>
      <c r="B230" s="9" t="s">
        <v>87</v>
      </c>
      <c r="C230" s="9">
        <v>40039201</v>
      </c>
      <c r="D230" s="9" t="s">
        <v>107</v>
      </c>
      <c r="E230" s="9" t="s">
        <v>37</v>
      </c>
      <c r="F230" s="9" t="s">
        <v>38</v>
      </c>
      <c r="G230" s="9">
        <v>2397</v>
      </c>
      <c r="H230" s="10">
        <v>5999</v>
      </c>
      <c r="I230" s="10">
        <v>5999</v>
      </c>
      <c r="J230" s="10">
        <v>1</v>
      </c>
      <c r="K230" s="10">
        <v>2</v>
      </c>
      <c r="L230" s="10">
        <f>SUM(Table134[[#This Row],[Waste (Before Impression)]:[Waste (After Impression)2]])</f>
        <v>3</v>
      </c>
      <c r="M230" s="10">
        <v>0</v>
      </c>
      <c r="N230" s="10">
        <v>172</v>
      </c>
      <c r="O230" s="11">
        <f>SUM(Table134[[#This Row],[Inspection Total]],Table134[[#This Row],[Waste (Before Impression)]])</f>
        <v>6000</v>
      </c>
      <c r="P230" s="12" t="s">
        <v>39</v>
      </c>
      <c r="Q230" s="9"/>
      <c r="R230" s="9">
        <f>IF(Table134[[#This Row],[Balanced]]="YES",0,Table134[[#This Row],[Total]]-6000)</f>
        <v>0</v>
      </c>
      <c r="S2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45030239711725999YES</v>
      </c>
      <c r="T230">
        <f>ROW()-3</f>
        <v>227</v>
      </c>
      <c r="U230" s="1">
        <f>INT(Table134[[#This Row],[Date]])</f>
        <v>45030</v>
      </c>
      <c r="V230" s="13">
        <f>IFERROR(IF(OR(Table134[[#This Row],[Notasave Error]]&lt;0,Table134[[#This Row],[Notasave Error]]&gt;6000),"-",Table134[[#This Row],[Notasave Error]]/Table134[[#This Row],[Inspection Total]]),"NA")</f>
        <v>2.8671445240873478E-2</v>
      </c>
    </row>
    <row r="231" spans="1:22" x14ac:dyDescent="0.35">
      <c r="A231" s="8">
        <v>45030.319305555553</v>
      </c>
      <c r="B231" s="9" t="s">
        <v>87</v>
      </c>
      <c r="C231" s="9">
        <v>40039201</v>
      </c>
      <c r="D231" s="9" t="s">
        <v>107</v>
      </c>
      <c r="E231" s="9" t="s">
        <v>37</v>
      </c>
      <c r="F231" s="9" t="s">
        <v>38</v>
      </c>
      <c r="G231" s="9">
        <v>2396</v>
      </c>
      <c r="H231" s="10">
        <v>5998</v>
      </c>
      <c r="I231" s="10">
        <v>5998</v>
      </c>
      <c r="J231" s="10">
        <v>2</v>
      </c>
      <c r="K231" s="10"/>
      <c r="L231" s="10">
        <f>SUM(Table134[[#This Row],[Waste (Before Impression)]:[Waste (After Impression)2]])</f>
        <v>2</v>
      </c>
      <c r="M231" s="10">
        <v>0</v>
      </c>
      <c r="N231" s="10">
        <v>109</v>
      </c>
      <c r="O231" s="11">
        <f>SUM(Table134[[#This Row],[Inspection Total]],Table134[[#This Row],[Waste (Before Impression)]])</f>
        <v>6000</v>
      </c>
      <c r="P231" s="12" t="s">
        <v>39</v>
      </c>
      <c r="Q231" s="9"/>
      <c r="R231" s="9">
        <f>IF(Table134[[#This Row],[Balanced]]="YES",0,Table134[[#This Row],[Total]]-6000)</f>
        <v>0</v>
      </c>
      <c r="S2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45030239621095998YES</v>
      </c>
      <c r="T231">
        <f>ROW()-3</f>
        <v>228</v>
      </c>
      <c r="U231" s="1">
        <f>INT(Table134[[#This Row],[Date]])</f>
        <v>45030</v>
      </c>
      <c r="V231" s="13">
        <f>IFERROR(IF(OR(Table134[[#This Row],[Notasave Error]]&lt;0,Table134[[#This Row],[Notasave Error]]&gt;6000),"-",Table134[[#This Row],[Notasave Error]]/Table134[[#This Row],[Inspection Total]]),"NA")</f>
        <v>1.8172724241413803E-2</v>
      </c>
    </row>
    <row r="232" spans="1:22" x14ac:dyDescent="0.35">
      <c r="A232" s="8">
        <v>45030.223043981481</v>
      </c>
      <c r="B232" s="9" t="s">
        <v>87</v>
      </c>
      <c r="C232" s="9">
        <v>40039201</v>
      </c>
      <c r="D232" s="9" t="s">
        <v>107</v>
      </c>
      <c r="E232" s="9" t="s">
        <v>97</v>
      </c>
      <c r="F232" s="9" t="s">
        <v>40</v>
      </c>
      <c r="G232" s="9">
        <v>2419</v>
      </c>
      <c r="H232" s="10">
        <v>5996</v>
      </c>
      <c r="I232" s="10">
        <v>5996</v>
      </c>
      <c r="J232" s="10">
        <v>4</v>
      </c>
      <c r="K232" s="10"/>
      <c r="L232" s="10">
        <f>SUM(Table134[[#This Row],[Waste (Before Impression)]:[Waste (After Impression)2]])</f>
        <v>4</v>
      </c>
      <c r="M232" s="10">
        <v>0</v>
      </c>
      <c r="N232" s="10">
        <v>100</v>
      </c>
      <c r="O232" s="11">
        <f>SUM(Table134[[#This Row],[Inspection Total]],Table134[[#This Row],[Waste (Before Impression)]])</f>
        <v>6000</v>
      </c>
      <c r="P232" s="12" t="s">
        <v>39</v>
      </c>
      <c r="Q232" s="9"/>
      <c r="R232" s="9">
        <f>IF(Table134[[#This Row],[Balanced]]="YES",0,Table134[[#This Row],[Total]]-6000)</f>
        <v>0</v>
      </c>
      <c r="S2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45030241941005996YES</v>
      </c>
      <c r="T232">
        <f>ROW()-3</f>
        <v>229</v>
      </c>
      <c r="U232" s="1">
        <f>INT(Table134[[#This Row],[Date]])</f>
        <v>45030</v>
      </c>
      <c r="V232" s="13">
        <f>IFERROR(IF(OR(Table134[[#This Row],[Notasave Error]]&lt;0,Table134[[#This Row],[Notasave Error]]&gt;6000),"-",Table134[[#This Row],[Notasave Error]]/Table134[[#This Row],[Inspection Total]]),"NA")</f>
        <v>1.6677785190126752E-2</v>
      </c>
    </row>
    <row r="233" spans="1:22" x14ac:dyDescent="0.35">
      <c r="A233" s="8">
        <v>45030.194409722222</v>
      </c>
      <c r="B233" s="9" t="s">
        <v>87</v>
      </c>
      <c r="C233" s="9">
        <v>40039201</v>
      </c>
      <c r="D233" s="9" t="s">
        <v>107</v>
      </c>
      <c r="E233" s="9" t="s">
        <v>97</v>
      </c>
      <c r="F233" s="9" t="s">
        <v>40</v>
      </c>
      <c r="G233" s="9">
        <v>2418</v>
      </c>
      <c r="H233" s="10">
        <v>5976</v>
      </c>
      <c r="I233" s="10">
        <v>5976</v>
      </c>
      <c r="J233" s="10">
        <v>24</v>
      </c>
      <c r="K233" s="10"/>
      <c r="L233" s="10">
        <f>SUM(Table134[[#This Row],[Waste (Before Impression)]:[Waste (After Impression)2]])</f>
        <v>24</v>
      </c>
      <c r="M233" s="10">
        <v>0</v>
      </c>
      <c r="N233" s="10">
        <v>117</v>
      </c>
      <c r="O233" s="11">
        <f>SUM(Table134[[#This Row],[Inspection Total]],Table134[[#This Row],[Waste (Before Impression)]])</f>
        <v>6000</v>
      </c>
      <c r="P233" s="12" t="s">
        <v>39</v>
      </c>
      <c r="Q233" s="9"/>
      <c r="R233" s="9">
        <f>IF(Table134[[#This Row],[Balanced]]="YES",0,Table134[[#This Row],[Total]]-6000)</f>
        <v>0</v>
      </c>
      <c r="S2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450302418241175976YES</v>
      </c>
      <c r="T233">
        <f>ROW()-3</f>
        <v>230</v>
      </c>
      <c r="U233" s="1">
        <f>INT(Table134[[#This Row],[Date]])</f>
        <v>45030</v>
      </c>
      <c r="V233" s="13">
        <f>IFERROR(IF(OR(Table134[[#This Row],[Notasave Error]]&lt;0,Table134[[#This Row],[Notasave Error]]&gt;6000),"-",Table134[[#This Row],[Notasave Error]]/Table134[[#This Row],[Inspection Total]]),"NA")</f>
        <v>1.9578313253012049E-2</v>
      </c>
    </row>
    <row r="234" spans="1:22" x14ac:dyDescent="0.35">
      <c r="A234" s="8">
        <v>45030.163090277776</v>
      </c>
      <c r="B234" s="9" t="s">
        <v>87</v>
      </c>
      <c r="C234" s="9">
        <v>40039201</v>
      </c>
      <c r="D234" s="9" t="s">
        <v>107</v>
      </c>
      <c r="E234" s="9" t="s">
        <v>97</v>
      </c>
      <c r="F234" s="9" t="s">
        <v>40</v>
      </c>
      <c r="G234" s="9">
        <v>2417</v>
      </c>
      <c r="H234" s="10">
        <v>5994</v>
      </c>
      <c r="I234" s="10">
        <v>5994</v>
      </c>
      <c r="J234" s="10">
        <v>6</v>
      </c>
      <c r="K234" s="10"/>
      <c r="L234" s="10">
        <f>SUM(Table134[[#This Row],[Waste (Before Impression)]:[Waste (After Impression)2]])</f>
        <v>6</v>
      </c>
      <c r="M234" s="10">
        <v>0</v>
      </c>
      <c r="N234" s="10">
        <v>99</v>
      </c>
      <c r="O234" s="11">
        <f>SUM(Table134[[#This Row],[Inspection Total]],Table134[[#This Row],[Waste (Before Impression)]])</f>
        <v>6000</v>
      </c>
      <c r="P234" s="12" t="s">
        <v>39</v>
      </c>
      <c r="Q234" s="9"/>
      <c r="R234" s="9">
        <f>IF(Table134[[#This Row],[Balanced]]="YES",0,Table134[[#This Row],[Total]]-6000)</f>
        <v>0</v>
      </c>
      <c r="S2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4503024176995994YES</v>
      </c>
      <c r="T234">
        <f>ROW()-3</f>
        <v>231</v>
      </c>
      <c r="U234" s="1">
        <f>INT(Table134[[#This Row],[Date]])</f>
        <v>45030</v>
      </c>
      <c r="V234" s="13">
        <f>IFERROR(IF(OR(Table134[[#This Row],[Notasave Error]]&lt;0,Table134[[#This Row],[Notasave Error]]&gt;6000),"-",Table134[[#This Row],[Notasave Error]]/Table134[[#This Row],[Inspection Total]]),"NA")</f>
        <v>1.6516516516516516E-2</v>
      </c>
    </row>
    <row r="235" spans="1:22" x14ac:dyDescent="0.35">
      <c r="A235" s="8">
        <v>45030.129513888889</v>
      </c>
      <c r="B235" s="9" t="s">
        <v>87</v>
      </c>
      <c r="C235" s="9">
        <v>40039201</v>
      </c>
      <c r="D235" s="9" t="s">
        <v>107</v>
      </c>
      <c r="E235" s="9" t="s">
        <v>97</v>
      </c>
      <c r="F235" s="9" t="s">
        <v>40</v>
      </c>
      <c r="G235" s="9">
        <v>2416</v>
      </c>
      <c r="H235" s="10">
        <v>5991</v>
      </c>
      <c r="I235" s="10">
        <v>5991</v>
      </c>
      <c r="J235" s="10">
        <v>9</v>
      </c>
      <c r="K235" s="10"/>
      <c r="L235" s="10">
        <f>SUM(Table134[[#This Row],[Waste (Before Impression)]:[Waste (After Impression)2]])</f>
        <v>9</v>
      </c>
      <c r="M235" s="10">
        <v>0</v>
      </c>
      <c r="N235" s="10">
        <v>58</v>
      </c>
      <c r="O235" s="11">
        <f>SUM(Table134[[#This Row],[Inspection Total]],Table134[[#This Row],[Waste (Before Impression)]])</f>
        <v>6000</v>
      </c>
      <c r="P235" s="12" t="s">
        <v>39</v>
      </c>
      <c r="Q235" s="9"/>
      <c r="R235" s="9">
        <f>IF(Table134[[#This Row],[Balanced]]="YES",0,Table134[[#This Row],[Total]]-6000)</f>
        <v>0</v>
      </c>
      <c r="S2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4503024169585991YES</v>
      </c>
      <c r="T235">
        <f>ROW()-3</f>
        <v>232</v>
      </c>
      <c r="U235" s="1">
        <f>INT(Table134[[#This Row],[Date]])</f>
        <v>45030</v>
      </c>
      <c r="V235" s="13">
        <f>IFERROR(IF(OR(Table134[[#This Row],[Notasave Error]]&lt;0,Table134[[#This Row],[Notasave Error]]&gt;6000),"-",Table134[[#This Row],[Notasave Error]]/Table134[[#This Row],[Inspection Total]]),"NA")</f>
        <v>9.6811884493406778E-3</v>
      </c>
    </row>
    <row r="236" spans="1:22" x14ac:dyDescent="0.35">
      <c r="A236" s="8">
        <v>45030.099189814813</v>
      </c>
      <c r="B236" s="9" t="s">
        <v>87</v>
      </c>
      <c r="C236" s="9">
        <v>40039201</v>
      </c>
      <c r="D236" s="9" t="s">
        <v>107</v>
      </c>
      <c r="E236" s="9" t="s">
        <v>97</v>
      </c>
      <c r="F236" s="9" t="s">
        <v>40</v>
      </c>
      <c r="G236" s="9">
        <v>2415</v>
      </c>
      <c r="H236" s="10">
        <v>5992</v>
      </c>
      <c r="I236" s="10">
        <v>5992</v>
      </c>
      <c r="J236" s="10">
        <v>8</v>
      </c>
      <c r="K236" s="10"/>
      <c r="L236" s="10">
        <f>SUM(Table134[[#This Row],[Waste (Before Impression)]:[Waste (After Impression)2]])</f>
        <v>8</v>
      </c>
      <c r="M236" s="10">
        <v>0</v>
      </c>
      <c r="N236" s="10">
        <v>147</v>
      </c>
      <c r="O236" s="11">
        <f>SUM(Table134[[#This Row],[Inspection Total]],Table134[[#This Row],[Waste (Before Impression)]])</f>
        <v>6000</v>
      </c>
      <c r="P236" s="12" t="s">
        <v>39</v>
      </c>
      <c r="Q236" s="9"/>
      <c r="R236" s="9">
        <f>IF(Table134[[#This Row],[Balanced]]="YES",0,Table134[[#This Row],[Total]]-6000)</f>
        <v>0</v>
      </c>
      <c r="S2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45030241581475992YES</v>
      </c>
      <c r="T236">
        <f>ROW()-3</f>
        <v>233</v>
      </c>
      <c r="U236" s="1">
        <f>INT(Table134[[#This Row],[Date]])</f>
        <v>45030</v>
      </c>
      <c r="V236" s="13">
        <f>IFERROR(IF(OR(Table134[[#This Row],[Notasave Error]]&lt;0,Table134[[#This Row],[Notasave Error]]&gt;6000),"-",Table134[[#This Row],[Notasave Error]]/Table134[[#This Row],[Inspection Total]]),"NA")</f>
        <v>2.4532710280373831E-2</v>
      </c>
    </row>
    <row r="237" spans="1:22" x14ac:dyDescent="0.35">
      <c r="A237" s="8">
        <v>45030.038854166669</v>
      </c>
      <c r="B237" s="9" t="s">
        <v>87</v>
      </c>
      <c r="C237" s="9">
        <v>40039201</v>
      </c>
      <c r="D237" s="9" t="s">
        <v>107</v>
      </c>
      <c r="E237" s="9" t="s">
        <v>97</v>
      </c>
      <c r="F237" s="9" t="s">
        <v>40</v>
      </c>
      <c r="G237" s="9">
        <v>2414</v>
      </c>
      <c r="H237" s="10">
        <v>5995</v>
      </c>
      <c r="I237" s="10">
        <v>5995</v>
      </c>
      <c r="J237" s="10">
        <v>5</v>
      </c>
      <c r="K237" s="10"/>
      <c r="L237" s="10">
        <f>SUM(Table134[[#This Row],[Waste (Before Impression)]:[Waste (After Impression)2]])</f>
        <v>5</v>
      </c>
      <c r="M237" s="10">
        <v>0</v>
      </c>
      <c r="N237" s="10">
        <v>114</v>
      </c>
      <c r="O237" s="11">
        <f>SUM(Table134[[#This Row],[Inspection Total]],Table134[[#This Row],[Waste (Before Impression)]])</f>
        <v>6000</v>
      </c>
      <c r="P237" s="12" t="s">
        <v>39</v>
      </c>
      <c r="Q237" s="9"/>
      <c r="R237" s="9">
        <f>IF(Table134[[#This Row],[Balanced]]="YES",0,Table134[[#This Row],[Total]]-6000)</f>
        <v>0</v>
      </c>
      <c r="S2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45030241451145995YES</v>
      </c>
      <c r="T237">
        <f>ROW()-3</f>
        <v>234</v>
      </c>
      <c r="U237" s="1">
        <f>INT(Table134[[#This Row],[Date]])</f>
        <v>45030</v>
      </c>
      <c r="V237" s="13">
        <f>IFERROR(IF(OR(Table134[[#This Row],[Notasave Error]]&lt;0,Table134[[#This Row],[Notasave Error]]&gt;6000),"-",Table134[[#This Row],[Notasave Error]]/Table134[[#This Row],[Inspection Total]]),"NA")</f>
        <v>1.901584653878232E-2</v>
      </c>
    </row>
    <row r="238" spans="1:22" x14ac:dyDescent="0.35">
      <c r="A238" s="8">
        <v>45029.997256944444</v>
      </c>
      <c r="B238" s="9" t="s">
        <v>87</v>
      </c>
      <c r="C238" s="9">
        <v>40039201</v>
      </c>
      <c r="D238" s="9" t="s">
        <v>107</v>
      </c>
      <c r="E238" s="9" t="s">
        <v>170</v>
      </c>
      <c r="F238" s="9" t="s">
        <v>40</v>
      </c>
      <c r="G238" s="9">
        <v>2390</v>
      </c>
      <c r="H238" s="10">
        <v>5993</v>
      </c>
      <c r="I238" s="10">
        <v>5993</v>
      </c>
      <c r="J238" s="10">
        <v>7</v>
      </c>
      <c r="K238" s="10"/>
      <c r="L238" s="10">
        <f>SUM(Table134[[#This Row],[Waste (Before Impression)]:[Waste (After Impression)2]])</f>
        <v>7</v>
      </c>
      <c r="M238" s="10">
        <v>0</v>
      </c>
      <c r="N238" s="10">
        <v>81</v>
      </c>
      <c r="O238" s="11">
        <f>SUM(Table134[[#This Row],[Inspection Total]],Table134[[#This Row],[Waste (Before Impression)]])</f>
        <v>6000</v>
      </c>
      <c r="P238" s="12" t="s">
        <v>39</v>
      </c>
      <c r="Q238" s="9"/>
      <c r="R238" s="9">
        <f>IF(Table134[[#This Row],[Balanced]]="YES",0,Table134[[#This Row],[Total]]-6000)</f>
        <v>0</v>
      </c>
      <c r="S2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4502923907815993YES</v>
      </c>
      <c r="T238">
        <f>ROW()-3</f>
        <v>235</v>
      </c>
      <c r="U238" s="1">
        <f>INT(Table134[[#This Row],[Date]])</f>
        <v>45029</v>
      </c>
      <c r="V238" s="13">
        <f>IFERROR(IF(OR(Table134[[#This Row],[Notasave Error]]&lt;0,Table134[[#This Row],[Notasave Error]]&gt;6000),"-",Table134[[#This Row],[Notasave Error]]/Table134[[#This Row],[Inspection Total]]),"NA")</f>
        <v>1.3515768396462539E-2</v>
      </c>
    </row>
    <row r="239" spans="1:22" x14ac:dyDescent="0.35">
      <c r="A239" s="8">
        <v>45029.962129629632</v>
      </c>
      <c r="B239" s="9" t="s">
        <v>87</v>
      </c>
      <c r="C239" s="9">
        <v>40039201</v>
      </c>
      <c r="D239" s="9" t="s">
        <v>107</v>
      </c>
      <c r="E239" s="9" t="s">
        <v>170</v>
      </c>
      <c r="F239" s="9" t="s">
        <v>40</v>
      </c>
      <c r="G239" s="9">
        <v>2389</v>
      </c>
      <c r="H239" s="10">
        <v>6000</v>
      </c>
      <c r="I239" s="10">
        <v>6000</v>
      </c>
      <c r="J239" s="10">
        <v>0</v>
      </c>
      <c r="K239" s="10"/>
      <c r="L239" s="10">
        <f>SUM(Table134[[#This Row],[Waste (Before Impression)]:[Waste (After Impression)2]])</f>
        <v>0</v>
      </c>
      <c r="M239" s="10">
        <v>0</v>
      </c>
      <c r="N239" s="10">
        <v>60</v>
      </c>
      <c r="O239" s="11">
        <f>SUM(Table134[[#This Row],[Inspection Total]],Table134[[#This Row],[Waste (Before Impression)]])</f>
        <v>6000</v>
      </c>
      <c r="P239" s="12" t="s">
        <v>39</v>
      </c>
      <c r="Q239" s="9"/>
      <c r="R239" s="9">
        <f>IF(Table134[[#This Row],[Balanced]]="YES",0,Table134[[#This Row],[Total]]-6000)</f>
        <v>0</v>
      </c>
      <c r="S2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4502923890606000YES</v>
      </c>
      <c r="T239">
        <f>ROW()-3</f>
        <v>236</v>
      </c>
      <c r="U239" s="1">
        <f>INT(Table134[[#This Row],[Date]])</f>
        <v>45029</v>
      </c>
      <c r="V239" s="13">
        <f>IFERROR(IF(OR(Table134[[#This Row],[Notasave Error]]&lt;0,Table134[[#This Row],[Notasave Error]]&gt;6000),"-",Table134[[#This Row],[Notasave Error]]/Table134[[#This Row],[Inspection Total]]),"NA")</f>
        <v>0.01</v>
      </c>
    </row>
    <row r="240" spans="1:22" x14ac:dyDescent="0.35">
      <c r="A240" s="8">
        <v>45029.93445601852</v>
      </c>
      <c r="B240" s="9" t="s">
        <v>87</v>
      </c>
      <c r="C240" s="9">
        <v>40039201</v>
      </c>
      <c r="D240" s="9" t="s">
        <v>107</v>
      </c>
      <c r="E240" s="9" t="s">
        <v>170</v>
      </c>
      <c r="F240" s="9" t="s">
        <v>40</v>
      </c>
      <c r="G240" s="9">
        <v>2388</v>
      </c>
      <c r="H240" s="10">
        <v>6000</v>
      </c>
      <c r="I240" s="10">
        <v>6000</v>
      </c>
      <c r="J240" s="10"/>
      <c r="K240" s="10"/>
      <c r="L240" s="10">
        <f>SUM(Table134[[#This Row],[Waste (Before Impression)]:[Waste (After Impression)2]])</f>
        <v>0</v>
      </c>
      <c r="M240" s="10">
        <v>0</v>
      </c>
      <c r="N240" s="10">
        <v>105</v>
      </c>
      <c r="O240" s="11">
        <f>SUM(Table134[[#This Row],[Inspection Total]],Table134[[#This Row],[Waste (Before Impression)]])</f>
        <v>6000</v>
      </c>
      <c r="P240" s="12" t="s">
        <v>39</v>
      </c>
      <c r="Q240" s="9"/>
      <c r="R240" s="9">
        <f>IF(Table134[[#This Row],[Balanced]]="YES",0,Table134[[#This Row],[Total]]-6000)</f>
        <v>0</v>
      </c>
      <c r="S2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4502923881056000YES</v>
      </c>
      <c r="T240">
        <f>ROW()-3</f>
        <v>237</v>
      </c>
      <c r="U240" s="1">
        <f>INT(Table134[[#This Row],[Date]])</f>
        <v>45029</v>
      </c>
      <c r="V240" s="13">
        <f>IFERROR(IF(OR(Table134[[#This Row],[Notasave Error]]&lt;0,Table134[[#This Row],[Notasave Error]]&gt;6000),"-",Table134[[#This Row],[Notasave Error]]/Table134[[#This Row],[Inspection Total]]),"NA")</f>
        <v>1.7500000000000002E-2</v>
      </c>
    </row>
    <row r="241" spans="1:22" x14ac:dyDescent="0.35">
      <c r="A241" s="8">
        <v>45029.898113425923</v>
      </c>
      <c r="B241" s="9" t="s">
        <v>87</v>
      </c>
      <c r="C241" s="9">
        <v>40039201</v>
      </c>
      <c r="D241" s="9" t="s">
        <v>107</v>
      </c>
      <c r="E241" s="9" t="s">
        <v>170</v>
      </c>
      <c r="F241" s="9" t="s">
        <v>40</v>
      </c>
      <c r="G241" s="9">
        <v>2387</v>
      </c>
      <c r="H241" s="10">
        <v>6000</v>
      </c>
      <c r="I241" s="10">
        <v>6000</v>
      </c>
      <c r="J241" s="10">
        <v>0</v>
      </c>
      <c r="K241" s="10"/>
      <c r="L241" s="10">
        <f>SUM(Table134[[#This Row],[Waste (Before Impression)]:[Waste (After Impression)2]])</f>
        <v>0</v>
      </c>
      <c r="M241" s="10">
        <v>0</v>
      </c>
      <c r="N241" s="10">
        <v>64</v>
      </c>
      <c r="O241" s="11">
        <f>SUM(Table134[[#This Row],[Inspection Total]],Table134[[#This Row],[Waste (Before Impression)]])</f>
        <v>6000</v>
      </c>
      <c r="P241" s="12" t="s">
        <v>39</v>
      </c>
      <c r="Q241" s="9"/>
      <c r="R241" s="9">
        <f>IF(Table134[[#This Row],[Balanced]]="YES",0,Table134[[#This Row],[Total]]-6000)</f>
        <v>0</v>
      </c>
      <c r="S2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4502923870646000YES</v>
      </c>
      <c r="T241">
        <f>ROW()-3</f>
        <v>238</v>
      </c>
      <c r="U241" s="1">
        <f>INT(Table134[[#This Row],[Date]])</f>
        <v>45029</v>
      </c>
      <c r="V241" s="13">
        <f>IFERROR(IF(OR(Table134[[#This Row],[Notasave Error]]&lt;0,Table134[[#This Row],[Notasave Error]]&gt;6000),"-",Table134[[#This Row],[Notasave Error]]/Table134[[#This Row],[Inspection Total]]),"NA")</f>
        <v>1.0666666666666666E-2</v>
      </c>
    </row>
    <row r="242" spans="1:22" x14ac:dyDescent="0.35">
      <c r="A242" s="8">
        <v>45029.846388888887</v>
      </c>
      <c r="B242" s="9" t="s">
        <v>87</v>
      </c>
      <c r="C242" s="9">
        <v>40039201</v>
      </c>
      <c r="D242" s="9" t="s">
        <v>107</v>
      </c>
      <c r="E242" s="9" t="s">
        <v>37</v>
      </c>
      <c r="F242" s="9" t="s">
        <v>38</v>
      </c>
      <c r="G242" s="9">
        <v>2386</v>
      </c>
      <c r="H242" s="10">
        <v>6000</v>
      </c>
      <c r="I242" s="10">
        <v>6000</v>
      </c>
      <c r="J242" s="10">
        <v>0</v>
      </c>
      <c r="K242" s="10"/>
      <c r="L242" s="10">
        <f>SUM(Table134[[#This Row],[Waste (Before Impression)]:[Waste (After Impression)2]])</f>
        <v>0</v>
      </c>
      <c r="M242" s="10">
        <v>0</v>
      </c>
      <c r="N242" s="10">
        <v>128</v>
      </c>
      <c r="O242" s="11">
        <f>SUM(Table134[[#This Row],[Inspection Total]],Table134[[#This Row],[Waste (Before Impression)]])</f>
        <v>6000</v>
      </c>
      <c r="P242" s="12" t="s">
        <v>39</v>
      </c>
      <c r="Q242" s="9"/>
      <c r="R242" s="9">
        <f>IF(Table134[[#This Row],[Balanced]]="YES",0,Table134[[#This Row],[Total]]-6000)</f>
        <v>0</v>
      </c>
      <c r="S2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45029238601286000YES</v>
      </c>
      <c r="T242">
        <f>ROW()-3</f>
        <v>239</v>
      </c>
      <c r="U242" s="1">
        <f>INT(Table134[[#This Row],[Date]])</f>
        <v>45029</v>
      </c>
      <c r="V242" s="13">
        <f>IFERROR(IF(OR(Table134[[#This Row],[Notasave Error]]&lt;0,Table134[[#This Row],[Notasave Error]]&gt;6000),"-",Table134[[#This Row],[Notasave Error]]/Table134[[#This Row],[Inspection Total]]),"NA")</f>
        <v>2.1333333333333333E-2</v>
      </c>
    </row>
    <row r="243" spans="1:22" x14ac:dyDescent="0.35">
      <c r="A243" s="8">
        <v>45029.751793981479</v>
      </c>
      <c r="B243" s="9" t="s">
        <v>87</v>
      </c>
      <c r="C243" s="9">
        <v>40039201</v>
      </c>
      <c r="D243" s="9" t="s">
        <v>107</v>
      </c>
      <c r="E243" s="9" t="s">
        <v>37</v>
      </c>
      <c r="F243" s="9" t="s">
        <v>38</v>
      </c>
      <c r="G243" s="9">
        <v>2385</v>
      </c>
      <c r="H243" s="10">
        <v>6000</v>
      </c>
      <c r="I243" s="10">
        <v>5964</v>
      </c>
      <c r="J243" s="10">
        <v>0</v>
      </c>
      <c r="K243" s="10"/>
      <c r="L243" s="10">
        <f>SUM(Table134[[#This Row],[Waste (Before Impression)]:[Waste (After Impression)2]])</f>
        <v>0</v>
      </c>
      <c r="M243" s="10">
        <v>0</v>
      </c>
      <c r="N243" s="10">
        <v>117</v>
      </c>
      <c r="O243" s="11">
        <f>SUM(Table134[[#This Row],[Inspection Total]],Table134[[#This Row],[Waste (Before Impression)]])</f>
        <v>6000</v>
      </c>
      <c r="P243" s="12" t="s">
        <v>39</v>
      </c>
      <c r="Q243" s="9"/>
      <c r="R243" s="9">
        <f>IF(Table134[[#This Row],[Balanced]]="YES",0,Table134[[#This Row],[Total]]-6000)</f>
        <v>0</v>
      </c>
      <c r="S2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45029238501176000YES</v>
      </c>
      <c r="T243">
        <f>ROW()-3</f>
        <v>240</v>
      </c>
      <c r="U243" s="1">
        <f>INT(Table134[[#This Row],[Date]])</f>
        <v>45029</v>
      </c>
      <c r="V243" s="13">
        <f>IFERROR(IF(OR(Table134[[#This Row],[Notasave Error]]&lt;0,Table134[[#This Row],[Notasave Error]]&gt;6000),"-",Table134[[#This Row],[Notasave Error]]/Table134[[#This Row],[Inspection Total]]),"NA")</f>
        <v>1.95E-2</v>
      </c>
    </row>
    <row r="244" spans="1:22" x14ac:dyDescent="0.35">
      <c r="A244" s="8">
        <v>45029.729872685188</v>
      </c>
      <c r="B244" s="9" t="s">
        <v>87</v>
      </c>
      <c r="C244" s="9">
        <v>40039201</v>
      </c>
      <c r="D244" s="9" t="s">
        <v>107</v>
      </c>
      <c r="E244" s="9" t="s">
        <v>37</v>
      </c>
      <c r="F244" s="9" t="s">
        <v>38</v>
      </c>
      <c r="G244" s="9">
        <v>2384</v>
      </c>
      <c r="H244" s="10">
        <v>5964</v>
      </c>
      <c r="I244" s="10">
        <v>6000</v>
      </c>
      <c r="J244" s="10">
        <v>36</v>
      </c>
      <c r="K244" s="10"/>
      <c r="L244" s="10">
        <f>SUM(Table134[[#This Row],[Waste (Before Impression)]:[Waste (After Impression)2]])</f>
        <v>36</v>
      </c>
      <c r="M244" s="10">
        <v>0</v>
      </c>
      <c r="N244" s="10">
        <v>101</v>
      </c>
      <c r="O244" s="11">
        <f>SUM(Table134[[#This Row],[Inspection Total]],Table134[[#This Row],[Waste (Before Impression)]])</f>
        <v>6000</v>
      </c>
      <c r="P244" s="12" t="s">
        <v>39</v>
      </c>
      <c r="Q244" s="9"/>
      <c r="R244" s="9">
        <f>IF(Table134[[#This Row],[Balanced]]="YES",0,Table134[[#This Row],[Total]]-6000)</f>
        <v>0</v>
      </c>
      <c r="S2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450292384361015964YES</v>
      </c>
      <c r="T244">
        <f>ROW()-3</f>
        <v>241</v>
      </c>
      <c r="U244" s="1">
        <f>INT(Table134[[#This Row],[Date]])</f>
        <v>45029</v>
      </c>
      <c r="V244" s="13">
        <f>IFERROR(IF(OR(Table134[[#This Row],[Notasave Error]]&lt;0,Table134[[#This Row],[Notasave Error]]&gt;6000),"-",Table134[[#This Row],[Notasave Error]]/Table134[[#This Row],[Inspection Total]]),"NA")</f>
        <v>1.6934942991281021E-2</v>
      </c>
    </row>
    <row r="245" spans="1:22" x14ac:dyDescent="0.35">
      <c r="A245" s="8">
        <v>45029.696030092593</v>
      </c>
      <c r="B245" s="9" t="s">
        <v>87</v>
      </c>
      <c r="C245" s="9">
        <v>40039201</v>
      </c>
      <c r="D245" s="9" t="s">
        <v>107</v>
      </c>
      <c r="E245" s="9" t="s">
        <v>37</v>
      </c>
      <c r="F245" s="9" t="s">
        <v>38</v>
      </c>
      <c r="G245" s="9">
        <v>2383</v>
      </c>
      <c r="H245" s="10">
        <v>6000</v>
      </c>
      <c r="I245" s="10">
        <v>6000</v>
      </c>
      <c r="J245" s="10">
        <v>0</v>
      </c>
      <c r="K245" s="10"/>
      <c r="L245" s="10">
        <f>SUM(Table134[[#This Row],[Waste (Before Impression)]:[Waste (After Impression)2]])</f>
        <v>0</v>
      </c>
      <c r="M245" s="10">
        <v>0</v>
      </c>
      <c r="N245" s="10">
        <v>89</v>
      </c>
      <c r="O245" s="11">
        <f>SUM(Table134[[#This Row],[Inspection Total]],Table134[[#This Row],[Waste (Before Impression)]])</f>
        <v>6000</v>
      </c>
      <c r="P245" s="12" t="s">
        <v>39</v>
      </c>
      <c r="Q245" s="9"/>
      <c r="R245" s="9">
        <f>IF(Table134[[#This Row],[Balanced]]="YES",0,Table134[[#This Row],[Total]]-6000)</f>
        <v>0</v>
      </c>
      <c r="S2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4502923830896000YES</v>
      </c>
      <c r="T245">
        <f>ROW()-3</f>
        <v>242</v>
      </c>
      <c r="U245" s="1">
        <f>INT(Table134[[#This Row],[Date]])</f>
        <v>45029</v>
      </c>
      <c r="V245" s="13">
        <f>IFERROR(IF(OR(Table134[[#This Row],[Notasave Error]]&lt;0,Table134[[#This Row],[Notasave Error]]&gt;6000),"-",Table134[[#This Row],[Notasave Error]]/Table134[[#This Row],[Inspection Total]]),"NA")</f>
        <v>1.4833333333333334E-2</v>
      </c>
    </row>
    <row r="246" spans="1:22" x14ac:dyDescent="0.35">
      <c r="A246" s="8">
        <v>45029.660173611112</v>
      </c>
      <c r="B246" s="9" t="s">
        <v>87</v>
      </c>
      <c r="C246" s="9">
        <v>40039201</v>
      </c>
      <c r="D246" s="9" t="s">
        <v>107</v>
      </c>
      <c r="E246" s="9" t="s">
        <v>37</v>
      </c>
      <c r="F246" s="9" t="s">
        <v>38</v>
      </c>
      <c r="G246" s="9">
        <v>2382</v>
      </c>
      <c r="H246" s="10">
        <v>6000</v>
      </c>
      <c r="I246" s="10">
        <v>6000</v>
      </c>
      <c r="J246" s="10">
        <v>0</v>
      </c>
      <c r="K246" s="10"/>
      <c r="L246" s="10">
        <f>SUM(Table134[[#This Row],[Waste (Before Impression)]:[Waste (After Impression)2]])</f>
        <v>0</v>
      </c>
      <c r="M246" s="10">
        <v>0</v>
      </c>
      <c r="N246" s="10">
        <v>69</v>
      </c>
      <c r="O246" s="11">
        <f>SUM(Table134[[#This Row],[Inspection Total]],Table134[[#This Row],[Waste (Before Impression)]])</f>
        <v>6000</v>
      </c>
      <c r="P246" s="12" t="s">
        <v>39</v>
      </c>
      <c r="Q246" s="9"/>
      <c r="R246" s="9">
        <f>IF(Table134[[#This Row],[Balanced]]="YES",0,Table134[[#This Row],[Total]]-6000)</f>
        <v>0</v>
      </c>
      <c r="S2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4502923820696000YES</v>
      </c>
      <c r="T246">
        <f>ROW()-3</f>
        <v>243</v>
      </c>
      <c r="U246" s="1">
        <f>INT(Table134[[#This Row],[Date]])</f>
        <v>45029</v>
      </c>
      <c r="V246" s="13">
        <f>IFERROR(IF(OR(Table134[[#This Row],[Notasave Error]]&lt;0,Table134[[#This Row],[Notasave Error]]&gt;6000),"-",Table134[[#This Row],[Notasave Error]]/Table134[[#This Row],[Inspection Total]]),"NA")</f>
        <v>1.15E-2</v>
      </c>
    </row>
    <row r="247" spans="1:22" x14ac:dyDescent="0.35">
      <c r="A247" s="8">
        <v>45029.650358796294</v>
      </c>
      <c r="B247" s="9" t="s">
        <v>87</v>
      </c>
      <c r="C247" s="9">
        <v>40039201</v>
      </c>
      <c r="D247" s="9" t="s">
        <v>107</v>
      </c>
      <c r="E247" s="9" t="s">
        <v>37</v>
      </c>
      <c r="F247" s="9" t="s">
        <v>38</v>
      </c>
      <c r="G247" s="9">
        <v>2381</v>
      </c>
      <c r="H247" s="10">
        <v>5995</v>
      </c>
      <c r="I247" s="10">
        <v>5995</v>
      </c>
      <c r="J247" s="10">
        <v>5</v>
      </c>
      <c r="K247" s="10"/>
      <c r="L247" s="10">
        <f>SUM(Table134[[#This Row],[Waste (Before Impression)]:[Waste (After Impression)2]])</f>
        <v>5</v>
      </c>
      <c r="M247" s="10">
        <v>0</v>
      </c>
      <c r="N247" s="10">
        <v>86</v>
      </c>
      <c r="O247" s="11">
        <f>SUM(Table134[[#This Row],[Inspection Total]],Table134[[#This Row],[Waste (Before Impression)]])</f>
        <v>6000</v>
      </c>
      <c r="P247" s="12" t="s">
        <v>39</v>
      </c>
      <c r="Q247" s="9"/>
      <c r="R247" s="9">
        <f>IF(Table134[[#This Row],[Balanced]]="YES",0,Table134[[#This Row],[Total]]-6000)</f>
        <v>0</v>
      </c>
      <c r="S2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4502923815865995YES</v>
      </c>
      <c r="T247">
        <f>ROW()-3</f>
        <v>244</v>
      </c>
      <c r="U247" s="1">
        <f>INT(Table134[[#This Row],[Date]])</f>
        <v>45029</v>
      </c>
      <c r="V247" s="13">
        <f>IFERROR(IF(OR(Table134[[#This Row],[Notasave Error]]&lt;0,Table134[[#This Row],[Notasave Error]]&gt;6000),"-",Table134[[#This Row],[Notasave Error]]/Table134[[#This Row],[Inspection Total]]),"NA")</f>
        <v>1.4345287739783153E-2</v>
      </c>
    </row>
    <row r="248" spans="1:22" x14ac:dyDescent="0.35">
      <c r="A248" s="8">
        <v>45029.559571759259</v>
      </c>
      <c r="B248" s="9" t="s">
        <v>87</v>
      </c>
      <c r="C248" s="9">
        <v>40039201</v>
      </c>
      <c r="D248" s="9" t="s">
        <v>107</v>
      </c>
      <c r="E248" s="9" t="s">
        <v>37</v>
      </c>
      <c r="F248" s="9" t="s">
        <v>38</v>
      </c>
      <c r="G248" s="9">
        <v>2380</v>
      </c>
      <c r="H248" s="10">
        <v>5998</v>
      </c>
      <c r="I248" s="10">
        <v>5998</v>
      </c>
      <c r="J248" s="10">
        <v>2</v>
      </c>
      <c r="K248" s="10"/>
      <c r="L248" s="10">
        <f>SUM(Table134[[#This Row],[Waste (Before Impression)]:[Waste (After Impression)2]])</f>
        <v>2</v>
      </c>
      <c r="M248" s="10">
        <v>0</v>
      </c>
      <c r="N248" s="10">
        <v>118</v>
      </c>
      <c r="O248" s="11">
        <f>SUM(Table134[[#This Row],[Inspection Total]],Table134[[#This Row],[Waste (Before Impression)]])</f>
        <v>6000</v>
      </c>
      <c r="P248" s="12" t="s">
        <v>39</v>
      </c>
      <c r="Q248" s="9"/>
      <c r="R248" s="9">
        <f>IF(Table134[[#This Row],[Balanced]]="YES",0,Table134[[#This Row],[Total]]-6000)</f>
        <v>0</v>
      </c>
      <c r="S2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45029238021185998YES</v>
      </c>
      <c r="T248">
        <f>ROW()-3</f>
        <v>245</v>
      </c>
      <c r="U248" s="1">
        <f>INT(Table134[[#This Row],[Date]])</f>
        <v>45029</v>
      </c>
      <c r="V248" s="13">
        <f>IFERROR(IF(OR(Table134[[#This Row],[Notasave Error]]&lt;0,Table134[[#This Row],[Notasave Error]]&gt;6000),"-",Table134[[#This Row],[Notasave Error]]/Table134[[#This Row],[Inspection Total]]),"NA")</f>
        <v>1.9673224408136045E-2</v>
      </c>
    </row>
    <row r="249" spans="1:22" x14ac:dyDescent="0.35">
      <c r="A249" s="8">
        <v>45029.528402777774</v>
      </c>
      <c r="B249" s="9" t="s">
        <v>87</v>
      </c>
      <c r="C249" s="9">
        <v>40039201</v>
      </c>
      <c r="D249" s="9" t="s">
        <v>107</v>
      </c>
      <c r="E249" s="9" t="s">
        <v>37</v>
      </c>
      <c r="F249" s="9" t="s">
        <v>38</v>
      </c>
      <c r="G249" s="9">
        <v>2379</v>
      </c>
      <c r="H249" s="10">
        <v>5999</v>
      </c>
      <c r="I249" s="10">
        <v>5999</v>
      </c>
      <c r="J249" s="10">
        <v>1</v>
      </c>
      <c r="K249" s="10"/>
      <c r="L249" s="10">
        <f>SUM(Table134[[#This Row],[Waste (Before Impression)]:[Waste (After Impression)2]])</f>
        <v>1</v>
      </c>
      <c r="M249" s="10">
        <v>0</v>
      </c>
      <c r="N249" s="10">
        <v>92</v>
      </c>
      <c r="O249" s="11">
        <f>SUM(Table134[[#This Row],[Inspection Total]],Table134[[#This Row],[Waste (Before Impression)]])</f>
        <v>6000</v>
      </c>
      <c r="P249" s="12" t="s">
        <v>39</v>
      </c>
      <c r="Q249" s="9"/>
      <c r="R249" s="9">
        <f>IF(Table134[[#This Row],[Balanced]]="YES",0,Table134[[#This Row],[Total]]-6000)</f>
        <v>0</v>
      </c>
      <c r="S2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4502923791925999YES</v>
      </c>
      <c r="T249">
        <f>ROW()-3</f>
        <v>246</v>
      </c>
      <c r="U249" s="1">
        <f>INT(Table134[[#This Row],[Date]])</f>
        <v>45029</v>
      </c>
      <c r="V249" s="13">
        <f>IFERROR(IF(OR(Table134[[#This Row],[Notasave Error]]&lt;0,Table134[[#This Row],[Notasave Error]]&gt;6000),"-",Table134[[#This Row],[Notasave Error]]/Table134[[#This Row],[Inspection Total]]),"NA")</f>
        <v>1.5335889314885814E-2</v>
      </c>
    </row>
    <row r="250" spans="1:22" x14ac:dyDescent="0.35">
      <c r="A250" s="8">
        <v>45029.498414351852</v>
      </c>
      <c r="B250" s="9" t="s">
        <v>87</v>
      </c>
      <c r="C250" s="9">
        <v>40039201</v>
      </c>
      <c r="D250" s="9" t="s">
        <v>107</v>
      </c>
      <c r="E250" s="9" t="s">
        <v>37</v>
      </c>
      <c r="F250" s="9" t="s">
        <v>38</v>
      </c>
      <c r="G250" s="9">
        <v>2378</v>
      </c>
      <c r="H250" s="10">
        <v>5997</v>
      </c>
      <c r="I250" s="10">
        <v>5997</v>
      </c>
      <c r="J250" s="10">
        <v>3</v>
      </c>
      <c r="K250" s="10"/>
      <c r="L250" s="10">
        <f>SUM(Table134[[#This Row],[Waste (Before Impression)]:[Waste (After Impression)2]])</f>
        <v>3</v>
      </c>
      <c r="M250" s="10">
        <v>0</v>
      </c>
      <c r="N250" s="10">
        <v>95</v>
      </c>
      <c r="O250" s="11">
        <f>SUM(Table134[[#This Row],[Inspection Total]],Table134[[#This Row],[Waste (Before Impression)]])</f>
        <v>6000</v>
      </c>
      <c r="P250" s="12" t="s">
        <v>39</v>
      </c>
      <c r="Q250" s="9"/>
      <c r="R250" s="9">
        <f>IF(Table134[[#This Row],[Balanced]]="YES",0,Table134[[#This Row],[Total]]-6000)</f>
        <v>0</v>
      </c>
      <c r="S2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4502923783955997YES</v>
      </c>
      <c r="T250">
        <f>ROW()-3</f>
        <v>247</v>
      </c>
      <c r="U250" s="1">
        <f>INT(Table134[[#This Row],[Date]])</f>
        <v>45029</v>
      </c>
      <c r="V250" s="13">
        <f>IFERROR(IF(OR(Table134[[#This Row],[Notasave Error]]&lt;0,Table134[[#This Row],[Notasave Error]]&gt;6000),"-",Table134[[#This Row],[Notasave Error]]/Table134[[#This Row],[Inspection Total]]),"NA")</f>
        <v>1.5841253960313492E-2</v>
      </c>
    </row>
    <row r="251" spans="1:22" x14ac:dyDescent="0.35">
      <c r="A251" s="8">
        <v>45029.4684837963</v>
      </c>
      <c r="B251" s="9" t="s">
        <v>87</v>
      </c>
      <c r="C251" s="9">
        <v>40039201</v>
      </c>
      <c r="D251" s="9" t="s">
        <v>107</v>
      </c>
      <c r="E251" s="9" t="s">
        <v>37</v>
      </c>
      <c r="F251" s="9" t="s">
        <v>38</v>
      </c>
      <c r="G251" s="9">
        <v>2377</v>
      </c>
      <c r="H251" s="10">
        <v>5989</v>
      </c>
      <c r="I251" s="10">
        <v>5989</v>
      </c>
      <c r="J251" s="10">
        <v>11</v>
      </c>
      <c r="K251" s="10"/>
      <c r="L251" s="10">
        <f>SUM(Table134[[#This Row],[Waste (Before Impression)]:[Waste (After Impression)2]])</f>
        <v>11</v>
      </c>
      <c r="M251" s="10">
        <v>0</v>
      </c>
      <c r="N251" s="10">
        <v>184</v>
      </c>
      <c r="O251" s="11">
        <f>SUM(Table134[[#This Row],[Inspection Total]],Table134[[#This Row],[Waste (Before Impression)]])</f>
        <v>6000</v>
      </c>
      <c r="P251" s="12" t="s">
        <v>39</v>
      </c>
      <c r="Q251" s="9"/>
      <c r="R251" s="9">
        <f>IF(Table134[[#This Row],[Balanced]]="YES",0,Table134[[#This Row],[Total]]-6000)</f>
        <v>0</v>
      </c>
      <c r="S2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450292377111845989YES</v>
      </c>
      <c r="T251">
        <f>ROW()-3</f>
        <v>248</v>
      </c>
      <c r="U251" s="1">
        <f>INT(Table134[[#This Row],[Date]])</f>
        <v>45029</v>
      </c>
      <c r="V251" s="13">
        <f>IFERROR(IF(OR(Table134[[#This Row],[Notasave Error]]&lt;0,Table134[[#This Row],[Notasave Error]]&gt;6000),"-",Table134[[#This Row],[Notasave Error]]/Table134[[#This Row],[Inspection Total]]),"NA")</f>
        <v>3.072299215227918E-2</v>
      </c>
    </row>
    <row r="252" spans="1:22" x14ac:dyDescent="0.35">
      <c r="A252" s="8">
        <v>45029.432569444441</v>
      </c>
      <c r="B252" s="9" t="s">
        <v>87</v>
      </c>
      <c r="C252" s="9">
        <v>40039201</v>
      </c>
      <c r="D252" s="9" t="s">
        <v>107</v>
      </c>
      <c r="E252" s="9" t="s">
        <v>37</v>
      </c>
      <c r="F252" s="9" t="s">
        <v>38</v>
      </c>
      <c r="G252" s="9">
        <v>2376</v>
      </c>
      <c r="H252" s="10">
        <v>5998</v>
      </c>
      <c r="I252" s="10">
        <v>5998</v>
      </c>
      <c r="J252" s="10">
        <v>2</v>
      </c>
      <c r="K252" s="10"/>
      <c r="L252" s="10">
        <f>SUM(Table134[[#This Row],[Waste (Before Impression)]:[Waste (After Impression)2]])</f>
        <v>2</v>
      </c>
      <c r="M252" s="10">
        <v>0</v>
      </c>
      <c r="N252" s="10">
        <v>250</v>
      </c>
      <c r="O252" s="11">
        <f>SUM(Table134[[#This Row],[Inspection Total]],Table134[[#This Row],[Waste (Before Impression)]])</f>
        <v>6000</v>
      </c>
      <c r="P252" s="12" t="s">
        <v>39</v>
      </c>
      <c r="Q252" s="9"/>
      <c r="R252" s="9">
        <f>IF(Table134[[#This Row],[Balanced]]="YES",0,Table134[[#This Row],[Total]]-6000)</f>
        <v>0</v>
      </c>
      <c r="S2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45029237622505998YES</v>
      </c>
      <c r="T252">
        <f>ROW()-3</f>
        <v>249</v>
      </c>
      <c r="U252" s="1">
        <f>INT(Table134[[#This Row],[Date]])</f>
        <v>45029</v>
      </c>
      <c r="V252" s="13">
        <f>IFERROR(IF(OR(Table134[[#This Row],[Notasave Error]]&lt;0,Table134[[#This Row],[Notasave Error]]&gt;6000),"-",Table134[[#This Row],[Notasave Error]]/Table134[[#This Row],[Inspection Total]]),"NA")</f>
        <v>4.1680560186728909E-2</v>
      </c>
    </row>
    <row r="253" spans="1:22" x14ac:dyDescent="0.35">
      <c r="A253" s="8">
        <v>45029.398587962962</v>
      </c>
      <c r="B253" s="9" t="s">
        <v>87</v>
      </c>
      <c r="C253" s="9">
        <v>40039201</v>
      </c>
      <c r="D253" s="9" t="s">
        <v>107</v>
      </c>
      <c r="E253" s="9" t="s">
        <v>37</v>
      </c>
      <c r="F253" s="9" t="s">
        <v>38</v>
      </c>
      <c r="G253" s="9">
        <v>2375</v>
      </c>
      <c r="H253" s="10">
        <v>5997</v>
      </c>
      <c r="I253" s="10">
        <v>5997</v>
      </c>
      <c r="J253" s="10">
        <v>3</v>
      </c>
      <c r="K253" s="10"/>
      <c r="L253" s="10">
        <f>SUM(Table134[[#This Row],[Waste (Before Impression)]:[Waste (After Impression)2]])</f>
        <v>3</v>
      </c>
      <c r="M253" s="10">
        <v>0</v>
      </c>
      <c r="N253" s="10">
        <v>319</v>
      </c>
      <c r="O253" s="11">
        <f>SUM(Table134[[#This Row],[Inspection Total]],Table134[[#This Row],[Waste (Before Impression)]])</f>
        <v>6000</v>
      </c>
      <c r="P253" s="12" t="s">
        <v>39</v>
      </c>
      <c r="Q253" s="9"/>
      <c r="R253" s="9">
        <f>IF(Table134[[#This Row],[Balanced]]="YES",0,Table134[[#This Row],[Total]]-6000)</f>
        <v>0</v>
      </c>
      <c r="S2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45029237533195997YES</v>
      </c>
      <c r="T253">
        <f>ROW()-3</f>
        <v>250</v>
      </c>
      <c r="U253" s="1">
        <f>INT(Table134[[#This Row],[Date]])</f>
        <v>45029</v>
      </c>
      <c r="V253" s="13">
        <f>IFERROR(IF(OR(Table134[[#This Row],[Notasave Error]]&lt;0,Table134[[#This Row],[Notasave Error]]&gt;6000),"-",Table134[[#This Row],[Notasave Error]]/Table134[[#This Row],[Inspection Total]]),"NA")</f>
        <v>5.3193263298315828E-2</v>
      </c>
    </row>
    <row r="254" spans="1:22" x14ac:dyDescent="0.35">
      <c r="A254" s="8">
        <v>45029.365543981483</v>
      </c>
      <c r="B254" s="9" t="s">
        <v>87</v>
      </c>
      <c r="C254" s="9">
        <v>40039201</v>
      </c>
      <c r="D254" s="9" t="s">
        <v>107</v>
      </c>
      <c r="E254" s="9" t="s">
        <v>37</v>
      </c>
      <c r="F254" s="9" t="s">
        <v>38</v>
      </c>
      <c r="G254" s="9">
        <v>2374</v>
      </c>
      <c r="H254" s="10">
        <v>5990</v>
      </c>
      <c r="I254" s="10">
        <v>5990</v>
      </c>
      <c r="J254" s="10">
        <v>10</v>
      </c>
      <c r="K254" s="10"/>
      <c r="L254" s="10">
        <f>SUM(Table134[[#This Row],[Waste (Before Impression)]:[Waste (After Impression)2]])</f>
        <v>10</v>
      </c>
      <c r="M254" s="10">
        <v>0</v>
      </c>
      <c r="N254" s="10">
        <v>141</v>
      </c>
      <c r="O254" s="11">
        <f>SUM(Table134[[#This Row],[Inspection Total]],Table134[[#This Row],[Waste (Before Impression)]])</f>
        <v>6000</v>
      </c>
      <c r="P254" s="12" t="s">
        <v>39</v>
      </c>
      <c r="Q254" s="9"/>
      <c r="R254" s="9">
        <f>IF(Table134[[#This Row],[Balanced]]="YES",0,Table134[[#This Row],[Total]]-6000)</f>
        <v>0</v>
      </c>
      <c r="S2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450292374101415990YES</v>
      </c>
      <c r="T254">
        <f>ROW()-3</f>
        <v>251</v>
      </c>
      <c r="U254" s="1">
        <f>INT(Table134[[#This Row],[Date]])</f>
        <v>45029</v>
      </c>
      <c r="V254" s="13">
        <f>IFERROR(IF(OR(Table134[[#This Row],[Notasave Error]]&lt;0,Table134[[#This Row],[Notasave Error]]&gt;6000),"-",Table134[[#This Row],[Notasave Error]]/Table134[[#This Row],[Inspection Total]]),"NA")</f>
        <v>2.3539232053422371E-2</v>
      </c>
    </row>
    <row r="255" spans="1:22" x14ac:dyDescent="0.35">
      <c r="A255" s="8">
        <v>45029.344467592593</v>
      </c>
      <c r="B255" s="9" t="s">
        <v>87</v>
      </c>
      <c r="C255" s="9">
        <v>40039201</v>
      </c>
      <c r="D255" s="9" t="s">
        <v>107</v>
      </c>
      <c r="E255" s="9" t="s">
        <v>37</v>
      </c>
      <c r="F255" s="9" t="s">
        <v>38</v>
      </c>
      <c r="G255" s="9">
        <v>2373</v>
      </c>
      <c r="H255" s="10">
        <v>5996</v>
      </c>
      <c r="I255" s="10">
        <v>5996</v>
      </c>
      <c r="J255" s="10">
        <v>4</v>
      </c>
      <c r="K255" s="10"/>
      <c r="L255" s="10">
        <f>SUM(Table134[[#This Row],[Waste (Before Impression)]:[Waste (After Impression)2]])</f>
        <v>4</v>
      </c>
      <c r="M255" s="10">
        <v>0</v>
      </c>
      <c r="N255" s="10">
        <v>131</v>
      </c>
      <c r="O255" s="11">
        <f>SUM(Table134[[#This Row],[Inspection Total]],Table134[[#This Row],[Waste (Before Impression)]])</f>
        <v>6000</v>
      </c>
      <c r="P255" s="12" t="s">
        <v>39</v>
      </c>
      <c r="Q255" s="9"/>
      <c r="R255" s="9">
        <f>IF(Table134[[#This Row],[Balanced]]="YES",0,Table134[[#This Row],[Total]]-6000)</f>
        <v>0</v>
      </c>
      <c r="S2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45029237341315996YES</v>
      </c>
      <c r="T255">
        <f>ROW()-3</f>
        <v>252</v>
      </c>
      <c r="U255" s="1">
        <f>INT(Table134[[#This Row],[Date]])</f>
        <v>45029</v>
      </c>
      <c r="V255" s="13">
        <f>IFERROR(IF(OR(Table134[[#This Row],[Notasave Error]]&lt;0,Table134[[#This Row],[Notasave Error]]&gt;6000),"-",Table134[[#This Row],[Notasave Error]]/Table134[[#This Row],[Inspection Total]]),"NA")</f>
        <v>2.1847898599066044E-2</v>
      </c>
    </row>
    <row r="256" spans="1:22" x14ac:dyDescent="0.35">
      <c r="A256" s="8">
        <v>45029.279849537037</v>
      </c>
      <c r="B256" s="9" t="s">
        <v>87</v>
      </c>
      <c r="C256" s="9">
        <v>40039201</v>
      </c>
      <c r="D256" s="9" t="s">
        <v>107</v>
      </c>
      <c r="E256" s="9" t="s">
        <v>170</v>
      </c>
      <c r="F256" s="9" t="s">
        <v>40</v>
      </c>
      <c r="G256" s="9">
        <v>2395</v>
      </c>
      <c r="H256" s="10">
        <v>5995</v>
      </c>
      <c r="I256" s="10">
        <v>5995</v>
      </c>
      <c r="J256" s="10">
        <v>5</v>
      </c>
      <c r="K256" s="10"/>
      <c r="L256" s="10">
        <f>SUM(Table134[[#This Row],[Waste (Before Impression)]:[Waste (After Impression)2]])</f>
        <v>5</v>
      </c>
      <c r="M256" s="10">
        <v>0</v>
      </c>
      <c r="N256" s="10">
        <v>130</v>
      </c>
      <c r="O256" s="11">
        <f>SUM(Table134[[#This Row],[Inspection Total]],Table134[[#This Row],[Waste (Before Impression)]])</f>
        <v>6000</v>
      </c>
      <c r="P256" s="12" t="s">
        <v>39</v>
      </c>
      <c r="Q256" s="9"/>
      <c r="R256" s="9">
        <f>IF(Table134[[#This Row],[Balanced]]="YES",0,Table134[[#This Row],[Total]]-6000)</f>
        <v>0</v>
      </c>
      <c r="S2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45029239551305995YES</v>
      </c>
      <c r="T256">
        <f>ROW()-3</f>
        <v>253</v>
      </c>
      <c r="U256" s="1">
        <f>INT(Table134[[#This Row],[Date]])</f>
        <v>45029</v>
      </c>
      <c r="V256" s="13">
        <f>IFERROR(IF(OR(Table134[[#This Row],[Notasave Error]]&lt;0,Table134[[#This Row],[Notasave Error]]&gt;6000),"-",Table134[[#This Row],[Notasave Error]]/Table134[[#This Row],[Inspection Total]]),"NA")</f>
        <v>2.1684737281067557E-2</v>
      </c>
    </row>
    <row r="257" spans="1:22" x14ac:dyDescent="0.35">
      <c r="A257" s="8">
        <v>45029.246539351851</v>
      </c>
      <c r="B257" s="9" t="s">
        <v>87</v>
      </c>
      <c r="C257" s="9">
        <v>40039201</v>
      </c>
      <c r="D257" s="9" t="s">
        <v>107</v>
      </c>
      <c r="E257" s="9" t="s">
        <v>170</v>
      </c>
      <c r="F257" s="9" t="s">
        <v>40</v>
      </c>
      <c r="G257" s="9">
        <v>2394</v>
      </c>
      <c r="H257" s="10">
        <v>5997</v>
      </c>
      <c r="I257" s="10">
        <v>5997</v>
      </c>
      <c r="J257" s="10">
        <v>3</v>
      </c>
      <c r="K257" s="10"/>
      <c r="L257" s="10">
        <f>SUM(Table134[[#This Row],[Waste (Before Impression)]:[Waste (After Impression)2]])</f>
        <v>3</v>
      </c>
      <c r="M257" s="10">
        <v>0</v>
      </c>
      <c r="N257" s="10">
        <v>120</v>
      </c>
      <c r="O257" s="11">
        <f>SUM(Table134[[#This Row],[Inspection Total]],Table134[[#This Row],[Waste (Before Impression)]])</f>
        <v>6000</v>
      </c>
      <c r="P257" s="12" t="s">
        <v>39</v>
      </c>
      <c r="Q257" s="9"/>
      <c r="R257" s="9">
        <f>IF(Table134[[#This Row],[Balanced]]="YES",0,Table134[[#This Row],[Total]]-6000)</f>
        <v>0</v>
      </c>
      <c r="S2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45029239431205997YES</v>
      </c>
      <c r="T257">
        <f>ROW()-3</f>
        <v>254</v>
      </c>
      <c r="U257" s="1">
        <f>INT(Table134[[#This Row],[Date]])</f>
        <v>45029</v>
      </c>
      <c r="V257" s="13">
        <f>IFERROR(IF(OR(Table134[[#This Row],[Notasave Error]]&lt;0,Table134[[#This Row],[Notasave Error]]&gt;6000),"-",Table134[[#This Row],[Notasave Error]]/Table134[[#This Row],[Inspection Total]]),"NA")</f>
        <v>2.001000500250125E-2</v>
      </c>
    </row>
    <row r="258" spans="1:22" x14ac:dyDescent="0.35">
      <c r="A258" s="8">
        <v>45029.236712962964</v>
      </c>
      <c r="B258" s="9" t="s">
        <v>87</v>
      </c>
      <c r="C258" s="9">
        <v>40039201</v>
      </c>
      <c r="D258" s="9" t="s">
        <v>107</v>
      </c>
      <c r="E258" s="9" t="s">
        <v>170</v>
      </c>
      <c r="F258" s="9" t="s">
        <v>40</v>
      </c>
      <c r="G258" s="9">
        <v>2393</v>
      </c>
      <c r="H258" s="10">
        <v>5992</v>
      </c>
      <c r="I258" s="10">
        <v>5992</v>
      </c>
      <c r="J258" s="10">
        <v>8</v>
      </c>
      <c r="K258" s="10"/>
      <c r="L258" s="10">
        <f>SUM(Table134[[#This Row],[Waste (Before Impression)]:[Waste (After Impression)2]])</f>
        <v>8</v>
      </c>
      <c r="M258" s="10">
        <v>0</v>
      </c>
      <c r="N258" s="10">
        <v>297</v>
      </c>
      <c r="O258" s="11">
        <f>SUM(Table134[[#This Row],[Inspection Total]],Table134[[#This Row],[Waste (Before Impression)]])</f>
        <v>6000</v>
      </c>
      <c r="P258" s="12" t="s">
        <v>39</v>
      </c>
      <c r="Q258" s="9"/>
      <c r="R258" s="9">
        <f>IF(Table134[[#This Row],[Balanced]]="YES",0,Table134[[#This Row],[Total]]-6000)</f>
        <v>0</v>
      </c>
      <c r="S2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45029239382975992YES</v>
      </c>
      <c r="T258">
        <f>ROW()-3</f>
        <v>255</v>
      </c>
      <c r="U258" s="1">
        <f>INT(Table134[[#This Row],[Date]])</f>
        <v>45029</v>
      </c>
      <c r="V258" s="13">
        <f>IFERROR(IF(OR(Table134[[#This Row],[Notasave Error]]&lt;0,Table134[[#This Row],[Notasave Error]]&gt;6000),"-",Table134[[#This Row],[Notasave Error]]/Table134[[#This Row],[Inspection Total]]),"NA")</f>
        <v>4.9566088117489984E-2</v>
      </c>
    </row>
    <row r="259" spans="1:22" x14ac:dyDescent="0.35">
      <c r="A259" s="8">
        <v>45029.069097222222</v>
      </c>
      <c r="B259" s="9" t="s">
        <v>87</v>
      </c>
      <c r="C259" s="9">
        <v>40039201</v>
      </c>
      <c r="D259" s="9" t="s">
        <v>107</v>
      </c>
      <c r="E259" s="9" t="s">
        <v>170</v>
      </c>
      <c r="F259" s="9" t="s">
        <v>40</v>
      </c>
      <c r="G259" s="9">
        <v>2392</v>
      </c>
      <c r="H259" s="10">
        <v>5977</v>
      </c>
      <c r="I259" s="10">
        <v>5977</v>
      </c>
      <c r="J259" s="10">
        <v>23</v>
      </c>
      <c r="K259" s="10"/>
      <c r="L259" s="10">
        <f>SUM(Table134[[#This Row],[Waste (Before Impression)]:[Waste (After Impression)2]])</f>
        <v>23</v>
      </c>
      <c r="M259" s="10">
        <v>0</v>
      </c>
      <c r="N259" s="10">
        <v>98</v>
      </c>
      <c r="O259" s="11">
        <f>SUM(Table134[[#This Row],[Inspection Total]],Table134[[#This Row],[Waste (Before Impression)]])</f>
        <v>6000</v>
      </c>
      <c r="P259" s="12" t="s">
        <v>39</v>
      </c>
      <c r="Q259" s="9"/>
      <c r="R259" s="9">
        <f>IF(Table134[[#This Row],[Balanced]]="YES",0,Table134[[#This Row],[Total]]-6000)</f>
        <v>0</v>
      </c>
      <c r="S2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45029239223985977YES</v>
      </c>
      <c r="T259">
        <f>ROW()-3</f>
        <v>256</v>
      </c>
      <c r="U259" s="1">
        <f>INT(Table134[[#This Row],[Date]])</f>
        <v>45029</v>
      </c>
      <c r="V259" s="13">
        <f>IFERROR(IF(OR(Table134[[#This Row],[Notasave Error]]&lt;0,Table134[[#This Row],[Notasave Error]]&gt;6000),"-",Table134[[#This Row],[Notasave Error]]/Table134[[#This Row],[Inspection Total]]),"NA")</f>
        <v>1.6396185377279573E-2</v>
      </c>
    </row>
    <row r="260" spans="1:22" x14ac:dyDescent="0.35">
      <c r="A260" s="8">
        <v>45029.03802083333</v>
      </c>
      <c r="B260" s="9" t="s">
        <v>87</v>
      </c>
      <c r="C260" s="9">
        <v>40039201</v>
      </c>
      <c r="D260" s="9" t="s">
        <v>107</v>
      </c>
      <c r="E260" s="9" t="s">
        <v>170</v>
      </c>
      <c r="F260" s="9" t="s">
        <v>40</v>
      </c>
      <c r="G260" s="9">
        <v>2391</v>
      </c>
      <c r="H260" s="10">
        <v>5991</v>
      </c>
      <c r="I260" s="10">
        <v>5991</v>
      </c>
      <c r="J260" s="10">
        <v>9</v>
      </c>
      <c r="K260" s="10"/>
      <c r="L260" s="10">
        <f>SUM(Table134[[#This Row],[Waste (Before Impression)]:[Waste (After Impression)2]])</f>
        <v>9</v>
      </c>
      <c r="M260" s="10">
        <v>0</v>
      </c>
      <c r="N260" s="10">
        <v>195</v>
      </c>
      <c r="O260" s="11">
        <f>SUM(Table134[[#This Row],[Inspection Total]],Table134[[#This Row],[Waste (Before Impression)]])</f>
        <v>6000</v>
      </c>
      <c r="P260" s="12" t="s">
        <v>39</v>
      </c>
      <c r="Q260" s="9"/>
      <c r="R260" s="9">
        <f>IF(Table134[[#This Row],[Balanced]]="YES",0,Table134[[#This Row],[Total]]-6000)</f>
        <v>0</v>
      </c>
      <c r="S2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45029239191955991YES</v>
      </c>
      <c r="T260">
        <f>ROW()-3</f>
        <v>257</v>
      </c>
      <c r="U260" s="1">
        <f>INT(Table134[[#This Row],[Date]])</f>
        <v>45029</v>
      </c>
      <c r="V260" s="13">
        <f>IFERROR(IF(OR(Table134[[#This Row],[Notasave Error]]&lt;0,Table134[[#This Row],[Notasave Error]]&gt;6000),"-",Table134[[#This Row],[Notasave Error]]/Table134[[#This Row],[Inspection Total]]),"NA")</f>
        <v>3.2548823234852281E-2</v>
      </c>
    </row>
    <row r="261" spans="1:22" x14ac:dyDescent="0.35">
      <c r="A261" s="8">
        <v>45028.993726851855</v>
      </c>
      <c r="B261" s="9" t="s">
        <v>87</v>
      </c>
      <c r="C261" s="9">
        <v>40039201</v>
      </c>
      <c r="D261" s="9" t="s">
        <v>107</v>
      </c>
      <c r="E261" s="9" t="s">
        <v>68</v>
      </c>
      <c r="F261" s="9" t="s">
        <v>40</v>
      </c>
      <c r="G261" s="9">
        <v>2365</v>
      </c>
      <c r="H261" s="10">
        <v>5997</v>
      </c>
      <c r="I261" s="10">
        <v>5997</v>
      </c>
      <c r="J261" s="10">
        <v>3</v>
      </c>
      <c r="K261" s="10"/>
      <c r="L261" s="10">
        <f>SUM(Table134[[#This Row],[Waste (Before Impression)]:[Waste (After Impression)2]])</f>
        <v>3</v>
      </c>
      <c r="M261" s="10">
        <v>0</v>
      </c>
      <c r="N261" s="10">
        <v>146</v>
      </c>
      <c r="O261" s="11">
        <f>SUM(Table134[[#This Row],[Inspection Total]],Table134[[#This Row],[Waste (Before Impression)]])</f>
        <v>6000</v>
      </c>
      <c r="P261" s="12" t="s">
        <v>39</v>
      </c>
      <c r="Q261" s="9"/>
      <c r="R261" s="9">
        <f>IF(Table134[[#This Row],[Balanced]]="YES",0,Table134[[#This Row],[Total]]-6000)</f>
        <v>0</v>
      </c>
      <c r="S2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45028236531465997YES</v>
      </c>
      <c r="T261">
        <f>ROW()-3</f>
        <v>258</v>
      </c>
      <c r="U261" s="1">
        <f>INT(Table134[[#This Row],[Date]])</f>
        <v>45028</v>
      </c>
      <c r="V261" s="13">
        <f>IFERROR(IF(OR(Table134[[#This Row],[Notasave Error]]&lt;0,Table134[[#This Row],[Notasave Error]]&gt;6000),"-",Table134[[#This Row],[Notasave Error]]/Table134[[#This Row],[Inspection Total]]),"NA")</f>
        <v>2.434550608637652E-2</v>
      </c>
    </row>
    <row r="262" spans="1:22" x14ac:dyDescent="0.35">
      <c r="A262" s="8">
        <v>45028.976655092592</v>
      </c>
      <c r="B262" s="9" t="s">
        <v>87</v>
      </c>
      <c r="C262" s="9">
        <v>40039201</v>
      </c>
      <c r="D262" s="9" t="s">
        <v>107</v>
      </c>
      <c r="E262" s="9" t="s">
        <v>68</v>
      </c>
      <c r="F262" s="9" t="s">
        <v>40</v>
      </c>
      <c r="G262" s="9">
        <v>2364</v>
      </c>
      <c r="H262" s="10">
        <v>5996</v>
      </c>
      <c r="I262" s="10">
        <v>5996</v>
      </c>
      <c r="J262" s="10">
        <v>2</v>
      </c>
      <c r="K262" s="10"/>
      <c r="L262" s="10">
        <f>SUM(Table134[[#This Row],[Waste (Before Impression)]:[Waste (After Impression)2]])</f>
        <v>2</v>
      </c>
      <c r="M262" s="10">
        <v>0</v>
      </c>
      <c r="N262" s="10">
        <v>158</v>
      </c>
      <c r="O262" s="11">
        <f>SUM(Table134[[#This Row],[Inspection Total]],Table134[[#This Row],[Waste (Before Impression)]])</f>
        <v>5998</v>
      </c>
      <c r="P262" s="12" t="s">
        <v>34</v>
      </c>
      <c r="Q262" s="9" t="s">
        <v>169</v>
      </c>
      <c r="R262" s="9">
        <f>IF(Table134[[#This Row],[Balanced]]="YES",0,Table134[[#This Row],[Total]]-6000)</f>
        <v>-2</v>
      </c>
      <c r="S2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45028236421585996NO</v>
      </c>
      <c r="T262">
        <f>ROW()-3</f>
        <v>259</v>
      </c>
      <c r="U262" s="1">
        <f>INT(Table134[[#This Row],[Date]])</f>
        <v>45028</v>
      </c>
      <c r="V262" s="13">
        <f>IFERROR(IF(OR(Table134[[#This Row],[Notasave Error]]&lt;0,Table134[[#This Row],[Notasave Error]]&gt;6000),"-",Table134[[#This Row],[Notasave Error]]/Table134[[#This Row],[Inspection Total]]),"NA")</f>
        <v>2.6350900600400268E-2</v>
      </c>
    </row>
    <row r="263" spans="1:22" x14ac:dyDescent="0.35">
      <c r="A263" s="8">
        <v>45028.932916666665</v>
      </c>
      <c r="B263" s="9" t="s">
        <v>87</v>
      </c>
      <c r="C263" s="9">
        <v>40039201</v>
      </c>
      <c r="D263" s="9" t="s">
        <v>107</v>
      </c>
      <c r="E263" s="9" t="s">
        <v>68</v>
      </c>
      <c r="F263" s="9" t="s">
        <v>40</v>
      </c>
      <c r="G263" s="9">
        <v>2363</v>
      </c>
      <c r="H263" s="10">
        <v>5813</v>
      </c>
      <c r="I263" s="10">
        <v>5813</v>
      </c>
      <c r="J263" s="10">
        <v>187</v>
      </c>
      <c r="K263" s="10"/>
      <c r="L263" s="10">
        <f>SUM(Table134[[#This Row],[Waste (Before Impression)]:[Waste (After Impression)2]])</f>
        <v>187</v>
      </c>
      <c r="M263" s="10">
        <v>0</v>
      </c>
      <c r="N263" s="10">
        <v>245</v>
      </c>
      <c r="O263" s="11">
        <f>SUM(Table134[[#This Row],[Inspection Total]],Table134[[#This Row],[Waste (Before Impression)]])</f>
        <v>6000</v>
      </c>
      <c r="P263" s="12" t="s">
        <v>39</v>
      </c>
      <c r="Q263" s="9"/>
      <c r="R263" s="9">
        <f>IF(Table134[[#This Row],[Balanced]]="YES",0,Table134[[#This Row],[Total]]-6000)</f>
        <v>0</v>
      </c>
      <c r="S2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4502823631872455813YES</v>
      </c>
      <c r="T263">
        <f>ROW()-3</f>
        <v>260</v>
      </c>
      <c r="U263" s="1">
        <f>INT(Table134[[#This Row],[Date]])</f>
        <v>45028</v>
      </c>
      <c r="V263" s="13">
        <f>IFERROR(IF(OR(Table134[[#This Row],[Notasave Error]]&lt;0,Table134[[#This Row],[Notasave Error]]&gt;6000),"-",Table134[[#This Row],[Notasave Error]]/Table134[[#This Row],[Inspection Total]]),"NA")</f>
        <v>4.2146912093583351E-2</v>
      </c>
    </row>
    <row r="264" spans="1:22" x14ac:dyDescent="0.35">
      <c r="A264" s="8">
        <v>45028.890046296299</v>
      </c>
      <c r="B264" s="9" t="s">
        <v>87</v>
      </c>
      <c r="C264" s="9">
        <v>40039201</v>
      </c>
      <c r="D264" s="9" t="s">
        <v>107</v>
      </c>
      <c r="E264" s="9" t="s">
        <v>68</v>
      </c>
      <c r="F264" s="9" t="s">
        <v>40</v>
      </c>
      <c r="G264" s="9">
        <v>2362</v>
      </c>
      <c r="H264" s="10">
        <v>6000</v>
      </c>
      <c r="I264" s="10">
        <v>6000</v>
      </c>
      <c r="J264" s="10">
        <v>0</v>
      </c>
      <c r="K264" s="10"/>
      <c r="L264" s="10">
        <f>SUM(Table134[[#This Row],[Waste (Before Impression)]:[Waste (After Impression)2]])</f>
        <v>0</v>
      </c>
      <c r="M264" s="10">
        <v>0</v>
      </c>
      <c r="N264" s="10">
        <v>175</v>
      </c>
      <c r="O264" s="11">
        <f>SUM(Table134[[#This Row],[Inspection Total]],Table134[[#This Row],[Waste (Before Impression)]])</f>
        <v>6000</v>
      </c>
      <c r="P264" s="12" t="s">
        <v>39</v>
      </c>
      <c r="Q264" s="9"/>
      <c r="R264" s="9">
        <f>IF(Table134[[#This Row],[Balanced]]="YES",0,Table134[[#This Row],[Total]]-6000)</f>
        <v>0</v>
      </c>
      <c r="S2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45028236201756000YES</v>
      </c>
      <c r="T264">
        <f>ROW()-3</f>
        <v>261</v>
      </c>
      <c r="U264" s="1">
        <f>INT(Table134[[#This Row],[Date]])</f>
        <v>45028</v>
      </c>
      <c r="V264" s="13">
        <f>IFERROR(IF(OR(Table134[[#This Row],[Notasave Error]]&lt;0,Table134[[#This Row],[Notasave Error]]&gt;6000),"-",Table134[[#This Row],[Notasave Error]]/Table134[[#This Row],[Inspection Total]]),"NA")</f>
        <v>2.9166666666666667E-2</v>
      </c>
    </row>
    <row r="265" spans="1:22" x14ac:dyDescent="0.35">
      <c r="A265" s="8">
        <v>45028.861377314817</v>
      </c>
      <c r="B265" s="9" t="s">
        <v>87</v>
      </c>
      <c r="C265" s="9">
        <v>40039201</v>
      </c>
      <c r="D265" s="9" t="s">
        <v>107</v>
      </c>
      <c r="E265" s="9" t="s">
        <v>68</v>
      </c>
      <c r="F265" s="9" t="s">
        <v>40</v>
      </c>
      <c r="G265" s="9">
        <v>2361</v>
      </c>
      <c r="H265" s="10">
        <v>5999</v>
      </c>
      <c r="I265" s="10">
        <v>5999</v>
      </c>
      <c r="J265" s="10">
        <v>1</v>
      </c>
      <c r="K265" s="10"/>
      <c r="L265" s="10">
        <f>SUM(Table134[[#This Row],[Waste (Before Impression)]:[Waste (After Impression)2]])</f>
        <v>1</v>
      </c>
      <c r="M265" s="10">
        <v>0</v>
      </c>
      <c r="N265" s="10">
        <v>110</v>
      </c>
      <c r="O265" s="11">
        <f>SUM(Table134[[#This Row],[Inspection Total]],Table134[[#This Row],[Waste (Before Impression)]])</f>
        <v>6000</v>
      </c>
      <c r="P265" s="12" t="s">
        <v>39</v>
      </c>
      <c r="Q265" s="9"/>
      <c r="R265" s="9">
        <f>IF(Table134[[#This Row],[Balanced]]="YES",0,Table134[[#This Row],[Total]]-6000)</f>
        <v>0</v>
      </c>
      <c r="S2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45028236111105999YES</v>
      </c>
      <c r="T265">
        <f>ROW()-3</f>
        <v>262</v>
      </c>
      <c r="U265" s="1">
        <f>INT(Table134[[#This Row],[Date]])</f>
        <v>45028</v>
      </c>
      <c r="V265" s="13">
        <f>IFERROR(IF(OR(Table134[[#This Row],[Notasave Error]]&lt;0,Table134[[#This Row],[Notasave Error]]&gt;6000),"-",Table134[[#This Row],[Notasave Error]]/Table134[[#This Row],[Inspection Total]]),"NA")</f>
        <v>1.8336389398233038E-2</v>
      </c>
    </row>
    <row r="266" spans="1:22" x14ac:dyDescent="0.35">
      <c r="A266" s="8">
        <v>45028.768425925926</v>
      </c>
      <c r="B266" s="9" t="s">
        <v>87</v>
      </c>
      <c r="C266" s="9">
        <v>40039201</v>
      </c>
      <c r="D266" s="9" t="s">
        <v>107</v>
      </c>
      <c r="E266" s="9" t="s">
        <v>37</v>
      </c>
      <c r="F266" s="9" t="s">
        <v>38</v>
      </c>
      <c r="G266" s="9">
        <v>2360</v>
      </c>
      <c r="H266" s="10">
        <v>5987</v>
      </c>
      <c r="I266" s="10">
        <v>5987</v>
      </c>
      <c r="J266" s="10">
        <v>13</v>
      </c>
      <c r="K266" s="10"/>
      <c r="L266" s="10">
        <f>SUM(Table134[[#This Row],[Waste (Before Impression)]:[Waste (After Impression)2]])</f>
        <v>13</v>
      </c>
      <c r="M266" s="10">
        <v>0</v>
      </c>
      <c r="N266" s="10">
        <v>103</v>
      </c>
      <c r="O266" s="11">
        <f>SUM(Table134[[#This Row],[Inspection Total]],Table134[[#This Row],[Waste (Before Impression)]])</f>
        <v>6000</v>
      </c>
      <c r="P266" s="12" t="s">
        <v>39</v>
      </c>
      <c r="Q266" s="9"/>
      <c r="R266" s="9">
        <f>IF(Table134[[#This Row],[Balanced]]="YES",0,Table134[[#This Row],[Total]]-6000)</f>
        <v>0</v>
      </c>
      <c r="S2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450282360131035987YES</v>
      </c>
      <c r="T266">
        <f>ROW()-3</f>
        <v>263</v>
      </c>
      <c r="U266" s="1">
        <f>INT(Table134[[#This Row],[Date]])</f>
        <v>45028</v>
      </c>
      <c r="V266" s="13">
        <f>IFERROR(IF(OR(Table134[[#This Row],[Notasave Error]]&lt;0,Table134[[#This Row],[Notasave Error]]&gt;6000),"-",Table134[[#This Row],[Notasave Error]]/Table134[[#This Row],[Inspection Total]]),"NA")</f>
        <v>1.7203941874060463E-2</v>
      </c>
    </row>
    <row r="267" spans="1:22" x14ac:dyDescent="0.35">
      <c r="A267" s="8">
        <v>45028.739432870374</v>
      </c>
      <c r="B267" s="9" t="s">
        <v>87</v>
      </c>
      <c r="C267" s="9">
        <v>40039201</v>
      </c>
      <c r="D267" s="9" t="s">
        <v>107</v>
      </c>
      <c r="E267" s="9" t="s">
        <v>37</v>
      </c>
      <c r="F267" s="9" t="s">
        <v>38</v>
      </c>
      <c r="G267" s="9">
        <v>2359</v>
      </c>
      <c r="H267" s="10">
        <v>5998</v>
      </c>
      <c r="I267" s="10">
        <v>5998</v>
      </c>
      <c r="J267" s="10">
        <v>2</v>
      </c>
      <c r="K267" s="10"/>
      <c r="L267" s="10">
        <f>SUM(Table134[[#This Row],[Waste (Before Impression)]:[Waste (After Impression)2]])</f>
        <v>2</v>
      </c>
      <c r="M267" s="10">
        <v>0</v>
      </c>
      <c r="N267" s="10">
        <v>120</v>
      </c>
      <c r="O267" s="11">
        <f>SUM(Table134[[#This Row],[Inspection Total]],Table134[[#This Row],[Waste (Before Impression)]])</f>
        <v>6000</v>
      </c>
      <c r="P267" s="12" t="s">
        <v>39</v>
      </c>
      <c r="Q267" s="9"/>
      <c r="R267" s="9">
        <f>IF(Table134[[#This Row],[Balanced]]="YES",0,Table134[[#This Row],[Total]]-6000)</f>
        <v>0</v>
      </c>
      <c r="S2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45028235921205998YES</v>
      </c>
      <c r="T267">
        <f>ROW()-3</f>
        <v>264</v>
      </c>
      <c r="U267" s="1">
        <f>INT(Table134[[#This Row],[Date]])</f>
        <v>45028</v>
      </c>
      <c r="V267" s="13">
        <f>IFERROR(IF(OR(Table134[[#This Row],[Notasave Error]]&lt;0,Table134[[#This Row],[Notasave Error]]&gt;6000),"-",Table134[[#This Row],[Notasave Error]]/Table134[[#This Row],[Inspection Total]]),"NA")</f>
        <v>2.0006668889629875E-2</v>
      </c>
    </row>
    <row r="268" spans="1:22" x14ac:dyDescent="0.35">
      <c r="A268" s="8">
        <v>45028.70722222222</v>
      </c>
      <c r="B268" s="9" t="s">
        <v>87</v>
      </c>
      <c r="C268" s="9">
        <v>40039201</v>
      </c>
      <c r="D268" s="9" t="s">
        <v>107</v>
      </c>
      <c r="E268" s="9" t="s">
        <v>37</v>
      </c>
      <c r="F268" s="9" t="s">
        <v>38</v>
      </c>
      <c r="G268" s="9">
        <v>2358</v>
      </c>
      <c r="H268" s="10">
        <v>6000</v>
      </c>
      <c r="I268" s="10">
        <v>6000</v>
      </c>
      <c r="J268" s="10">
        <v>0</v>
      </c>
      <c r="K268" s="10"/>
      <c r="L268" s="10">
        <f>SUM(Table134[[#This Row],[Waste (Before Impression)]:[Waste (After Impression)2]])</f>
        <v>0</v>
      </c>
      <c r="M268" s="10">
        <v>0</v>
      </c>
      <c r="N268" s="10">
        <v>101</v>
      </c>
      <c r="O268" s="11">
        <f>SUM(Table134[[#This Row],[Inspection Total]],Table134[[#This Row],[Waste (Before Impression)]])</f>
        <v>6000</v>
      </c>
      <c r="P268" s="12" t="s">
        <v>39</v>
      </c>
      <c r="Q268" s="9"/>
      <c r="R268" s="9">
        <f>IF(Table134[[#This Row],[Balanced]]="YES",0,Table134[[#This Row],[Total]]-6000)</f>
        <v>0</v>
      </c>
      <c r="S2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45028235801016000YES</v>
      </c>
      <c r="T268">
        <f>ROW()-3</f>
        <v>265</v>
      </c>
      <c r="U268" s="1">
        <f>INT(Table134[[#This Row],[Date]])</f>
        <v>45028</v>
      </c>
      <c r="V268" s="13">
        <f>IFERROR(IF(OR(Table134[[#This Row],[Notasave Error]]&lt;0,Table134[[#This Row],[Notasave Error]]&gt;6000),"-",Table134[[#This Row],[Notasave Error]]/Table134[[#This Row],[Inspection Total]]),"NA")</f>
        <v>1.6833333333333332E-2</v>
      </c>
    </row>
    <row r="269" spans="1:22" x14ac:dyDescent="0.35">
      <c r="A269" s="8">
        <v>45028.678020833337</v>
      </c>
      <c r="B269" s="9" t="s">
        <v>87</v>
      </c>
      <c r="C269" s="9">
        <v>40039201</v>
      </c>
      <c r="D269" s="9" t="s">
        <v>107</v>
      </c>
      <c r="E269" s="9" t="s">
        <v>37</v>
      </c>
      <c r="F269" s="9" t="s">
        <v>38</v>
      </c>
      <c r="G269" s="9">
        <v>2357</v>
      </c>
      <c r="H269" s="10">
        <v>6000</v>
      </c>
      <c r="I269" s="10">
        <v>6000</v>
      </c>
      <c r="J269" s="10">
        <v>0</v>
      </c>
      <c r="K269" s="10"/>
      <c r="L269" s="10">
        <f>SUM(Table134[[#This Row],[Waste (Before Impression)]:[Waste (After Impression)2]])</f>
        <v>0</v>
      </c>
      <c r="M269" s="10">
        <v>0</v>
      </c>
      <c r="N269" s="10">
        <v>131</v>
      </c>
      <c r="O269" s="11">
        <f>SUM(Table134[[#This Row],[Inspection Total]],Table134[[#This Row],[Waste (Before Impression)]])</f>
        <v>6000</v>
      </c>
      <c r="P269" s="12" t="s">
        <v>39</v>
      </c>
      <c r="Q269" s="9"/>
      <c r="R269" s="9">
        <f>IF(Table134[[#This Row],[Balanced]]="YES",0,Table134[[#This Row],[Total]]-6000)</f>
        <v>0</v>
      </c>
      <c r="S2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45028235701316000YES</v>
      </c>
      <c r="T269">
        <f>ROW()-3</f>
        <v>266</v>
      </c>
      <c r="U269" s="1">
        <f>INT(Table134[[#This Row],[Date]])</f>
        <v>45028</v>
      </c>
      <c r="V269" s="13">
        <f>IFERROR(IF(OR(Table134[[#This Row],[Notasave Error]]&lt;0,Table134[[#This Row],[Notasave Error]]&gt;6000),"-",Table134[[#This Row],[Notasave Error]]/Table134[[#This Row],[Inspection Total]]),"NA")</f>
        <v>2.1833333333333333E-2</v>
      </c>
    </row>
    <row r="270" spans="1:22" x14ac:dyDescent="0.35">
      <c r="A270" s="8">
        <v>45028.63962962963</v>
      </c>
      <c r="B270" s="9" t="s">
        <v>87</v>
      </c>
      <c r="C270" s="9">
        <v>40039201</v>
      </c>
      <c r="D270" s="9" t="s">
        <v>107</v>
      </c>
      <c r="E270" s="9" t="s">
        <v>37</v>
      </c>
      <c r="F270" s="9" t="s">
        <v>38</v>
      </c>
      <c r="G270" s="9">
        <v>2366</v>
      </c>
      <c r="H270" s="10">
        <v>5999</v>
      </c>
      <c r="I270" s="10">
        <v>5999</v>
      </c>
      <c r="J270" s="10">
        <v>1</v>
      </c>
      <c r="K270" s="10"/>
      <c r="L270" s="10">
        <f>SUM(Table134[[#This Row],[Waste (Before Impression)]:[Waste (After Impression)2]])</f>
        <v>1</v>
      </c>
      <c r="M270" s="10">
        <v>0</v>
      </c>
      <c r="N270" s="10">
        <v>162</v>
      </c>
      <c r="O270" s="11">
        <f>SUM(Table134[[#This Row],[Inspection Total]],Table134[[#This Row],[Waste (Before Impression)]])</f>
        <v>6000</v>
      </c>
      <c r="P270" s="12" t="s">
        <v>39</v>
      </c>
      <c r="Q270" s="9"/>
      <c r="R270" s="9">
        <f>IF(Table134[[#This Row],[Balanced]]="YES",0,Table134[[#This Row],[Total]]-6000)</f>
        <v>0</v>
      </c>
      <c r="S2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45028236611625999YES</v>
      </c>
      <c r="T270">
        <f>ROW()-3</f>
        <v>267</v>
      </c>
      <c r="U270" s="1">
        <f>INT(Table134[[#This Row],[Date]])</f>
        <v>45028</v>
      </c>
      <c r="V270" s="13">
        <f>IFERROR(IF(OR(Table134[[#This Row],[Notasave Error]]&lt;0,Table134[[#This Row],[Notasave Error]]&gt;6000),"-",Table134[[#This Row],[Notasave Error]]/Table134[[#This Row],[Inspection Total]]),"NA")</f>
        <v>2.7004500750125022E-2</v>
      </c>
    </row>
    <row r="271" spans="1:22" x14ac:dyDescent="0.35">
      <c r="A271" s="8">
        <v>45028.612604166665</v>
      </c>
      <c r="B271" s="9" t="s">
        <v>87</v>
      </c>
      <c r="C271" s="9">
        <v>40039201</v>
      </c>
      <c r="D271" s="9" t="s">
        <v>107</v>
      </c>
      <c r="E271" s="9" t="s">
        <v>37</v>
      </c>
      <c r="F271" s="9" t="s">
        <v>38</v>
      </c>
      <c r="G271" s="9">
        <v>2355</v>
      </c>
      <c r="H271" s="10">
        <v>5999</v>
      </c>
      <c r="I271" s="10">
        <v>5999</v>
      </c>
      <c r="J271" s="10">
        <v>1</v>
      </c>
      <c r="K271" s="10"/>
      <c r="L271" s="10">
        <f>SUM(Table134[[#This Row],[Waste (Before Impression)]:[Waste (After Impression)2]])</f>
        <v>1</v>
      </c>
      <c r="M271" s="10">
        <v>0</v>
      </c>
      <c r="N271" s="10">
        <v>123</v>
      </c>
      <c r="O271" s="11">
        <f>SUM(Table134[[#This Row],[Inspection Total]],Table134[[#This Row],[Waste (Before Impression)]])</f>
        <v>6000</v>
      </c>
      <c r="P271" s="12" t="s">
        <v>39</v>
      </c>
      <c r="Q271" s="9"/>
      <c r="R271" s="9">
        <f>IF(Table134[[#This Row],[Balanced]]="YES",0,Table134[[#This Row],[Total]]-6000)</f>
        <v>0</v>
      </c>
      <c r="S2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45028235511235999YES</v>
      </c>
      <c r="T271">
        <f>ROW()-3</f>
        <v>268</v>
      </c>
      <c r="U271" s="1">
        <f>INT(Table134[[#This Row],[Date]])</f>
        <v>45028</v>
      </c>
      <c r="V271" s="13">
        <f>IFERROR(IF(OR(Table134[[#This Row],[Notasave Error]]&lt;0,Table134[[#This Row],[Notasave Error]]&gt;6000),"-",Table134[[#This Row],[Notasave Error]]/Table134[[#This Row],[Inspection Total]]),"NA")</f>
        <v>2.0503417236206033E-2</v>
      </c>
    </row>
    <row r="272" spans="1:22" x14ac:dyDescent="0.35">
      <c r="A272" s="8">
        <v>45028.553935185184</v>
      </c>
      <c r="B272" s="9" t="s">
        <v>87</v>
      </c>
      <c r="C272" s="9">
        <v>40039201</v>
      </c>
      <c r="D272" s="9" t="s">
        <v>107</v>
      </c>
      <c r="E272" s="9" t="s">
        <v>37</v>
      </c>
      <c r="F272" s="9" t="s">
        <v>38</v>
      </c>
      <c r="G272" s="9">
        <v>2354</v>
      </c>
      <c r="H272" s="10">
        <v>5998</v>
      </c>
      <c r="I272" s="10">
        <v>5998</v>
      </c>
      <c r="J272" s="10">
        <v>2</v>
      </c>
      <c r="K272" s="10"/>
      <c r="L272" s="10">
        <f>SUM(Table134[[#This Row],[Waste (Before Impression)]:[Waste (After Impression)2]])</f>
        <v>2</v>
      </c>
      <c r="M272" s="10">
        <v>0</v>
      </c>
      <c r="N272" s="10">
        <v>179</v>
      </c>
      <c r="O272" s="11">
        <f>SUM(Table134[[#This Row],[Inspection Total]],Table134[[#This Row],[Waste (Before Impression)]])</f>
        <v>6000</v>
      </c>
      <c r="P272" s="12" t="s">
        <v>39</v>
      </c>
      <c r="Q272" s="9"/>
      <c r="R272" s="9">
        <f>IF(Table134[[#This Row],[Balanced]]="YES",0,Table134[[#This Row],[Total]]-6000)</f>
        <v>0</v>
      </c>
      <c r="S2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45028235421795998YES</v>
      </c>
      <c r="T272">
        <f>ROW()-3</f>
        <v>269</v>
      </c>
      <c r="U272" s="1">
        <f>INT(Table134[[#This Row],[Date]])</f>
        <v>45028</v>
      </c>
      <c r="V272" s="13">
        <f>IFERROR(IF(OR(Table134[[#This Row],[Notasave Error]]&lt;0,Table134[[#This Row],[Notasave Error]]&gt;6000),"-",Table134[[#This Row],[Notasave Error]]/Table134[[#This Row],[Inspection Total]]),"NA")</f>
        <v>2.9843281093697899E-2</v>
      </c>
    </row>
    <row r="273" spans="1:22" x14ac:dyDescent="0.35">
      <c r="A273" s="8">
        <v>45028.519699074073</v>
      </c>
      <c r="B273" s="9" t="s">
        <v>87</v>
      </c>
      <c r="C273" s="9">
        <v>40039201</v>
      </c>
      <c r="D273" s="9" t="s">
        <v>107</v>
      </c>
      <c r="E273" s="9" t="s">
        <v>37</v>
      </c>
      <c r="F273" s="9" t="s">
        <v>38</v>
      </c>
      <c r="G273" s="9">
        <v>2353</v>
      </c>
      <c r="H273" s="10">
        <v>6000</v>
      </c>
      <c r="I273" s="10">
        <v>6000</v>
      </c>
      <c r="J273" s="10">
        <v>0</v>
      </c>
      <c r="K273" s="10"/>
      <c r="L273" s="10">
        <f>SUM(Table134[[#This Row],[Waste (Before Impression)]:[Waste (After Impression)2]])</f>
        <v>0</v>
      </c>
      <c r="M273" s="10">
        <v>0</v>
      </c>
      <c r="N273" s="10">
        <v>138</v>
      </c>
      <c r="O273" s="11">
        <f>SUM(Table134[[#This Row],[Inspection Total]],Table134[[#This Row],[Waste (Before Impression)]])</f>
        <v>6000</v>
      </c>
      <c r="P273" s="12" t="s">
        <v>39</v>
      </c>
      <c r="Q273" s="9"/>
      <c r="R273" s="9">
        <f>IF(Table134[[#This Row],[Balanced]]="YES",0,Table134[[#This Row],[Total]]-6000)</f>
        <v>0</v>
      </c>
      <c r="S2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45028235301386000YES</v>
      </c>
      <c r="T273">
        <f>ROW()-3</f>
        <v>270</v>
      </c>
      <c r="U273" s="1">
        <f>INT(Table134[[#This Row],[Date]])</f>
        <v>45028</v>
      </c>
      <c r="V273" s="13">
        <f>IFERROR(IF(OR(Table134[[#This Row],[Notasave Error]]&lt;0,Table134[[#This Row],[Notasave Error]]&gt;6000),"-",Table134[[#This Row],[Notasave Error]]/Table134[[#This Row],[Inspection Total]]),"NA")</f>
        <v>2.3E-2</v>
      </c>
    </row>
    <row r="274" spans="1:22" x14ac:dyDescent="0.35">
      <c r="A274" s="8">
        <v>45028.485949074071</v>
      </c>
      <c r="B274" s="9" t="s">
        <v>87</v>
      </c>
      <c r="C274" s="9">
        <v>40039201</v>
      </c>
      <c r="D274" s="9" t="s">
        <v>107</v>
      </c>
      <c r="E274" s="9" t="s">
        <v>37</v>
      </c>
      <c r="F274" s="9" t="s">
        <v>38</v>
      </c>
      <c r="G274" s="9">
        <v>2352</v>
      </c>
      <c r="H274" s="10">
        <v>5997</v>
      </c>
      <c r="I274" s="10">
        <v>5997</v>
      </c>
      <c r="J274" s="10">
        <v>3</v>
      </c>
      <c r="K274" s="10"/>
      <c r="L274" s="10">
        <f>SUM(Table134[[#This Row],[Waste (Before Impression)]:[Waste (After Impression)2]])</f>
        <v>3</v>
      </c>
      <c r="M274" s="10">
        <v>0</v>
      </c>
      <c r="N274" s="10">
        <v>126</v>
      </c>
      <c r="O274" s="11">
        <f>SUM(Table134[[#This Row],[Inspection Total]],Table134[[#This Row],[Waste (Before Impression)]])</f>
        <v>6000</v>
      </c>
      <c r="P274" s="12" t="s">
        <v>39</v>
      </c>
      <c r="Q274" s="9"/>
      <c r="R274" s="9">
        <f>IF(Table134[[#This Row],[Balanced]]="YES",0,Table134[[#This Row],[Total]]-6000)</f>
        <v>0</v>
      </c>
      <c r="S2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45028235231265997YES</v>
      </c>
      <c r="T274">
        <f>ROW()-3</f>
        <v>271</v>
      </c>
      <c r="U274" s="1">
        <f>INT(Table134[[#This Row],[Date]])</f>
        <v>45028</v>
      </c>
      <c r="V274" s="13">
        <f>IFERROR(IF(OR(Table134[[#This Row],[Notasave Error]]&lt;0,Table134[[#This Row],[Notasave Error]]&gt;6000),"-",Table134[[#This Row],[Notasave Error]]/Table134[[#This Row],[Inspection Total]]),"NA")</f>
        <v>2.1010505252626314E-2</v>
      </c>
    </row>
    <row r="275" spans="1:22" x14ac:dyDescent="0.35">
      <c r="A275" s="8">
        <v>45028.457337962966</v>
      </c>
      <c r="B275" s="9" t="s">
        <v>87</v>
      </c>
      <c r="C275" s="9">
        <v>40039201</v>
      </c>
      <c r="D275" s="9" t="s">
        <v>107</v>
      </c>
      <c r="E275" s="9" t="s">
        <v>37</v>
      </c>
      <c r="F275" s="9" t="s">
        <v>38</v>
      </c>
      <c r="G275" s="9">
        <v>2351</v>
      </c>
      <c r="H275" s="10">
        <v>5995</v>
      </c>
      <c r="I275" s="10">
        <v>5995</v>
      </c>
      <c r="J275" s="10">
        <v>5</v>
      </c>
      <c r="K275" s="10"/>
      <c r="L275" s="10">
        <f>SUM(Table134[[#This Row],[Waste (Before Impression)]:[Waste (After Impression)2]])</f>
        <v>5</v>
      </c>
      <c r="M275" s="10">
        <v>0</v>
      </c>
      <c r="N275" s="10">
        <v>160</v>
      </c>
      <c r="O275" s="11">
        <f>SUM(Table134[[#This Row],[Inspection Total]],Table134[[#This Row],[Waste (Before Impression)]])</f>
        <v>6000</v>
      </c>
      <c r="P275" s="12" t="s">
        <v>39</v>
      </c>
      <c r="Q275" s="9"/>
      <c r="R275" s="9">
        <f>IF(Table134[[#This Row],[Balanced]]="YES",0,Table134[[#This Row],[Total]]-6000)</f>
        <v>0</v>
      </c>
      <c r="S2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45028235151605995YES</v>
      </c>
      <c r="T275">
        <f>ROW()-3</f>
        <v>272</v>
      </c>
      <c r="U275" s="1">
        <f>INT(Table134[[#This Row],[Date]])</f>
        <v>45028</v>
      </c>
      <c r="V275" s="13">
        <f>IFERROR(IF(OR(Table134[[#This Row],[Notasave Error]]&lt;0,Table134[[#This Row],[Notasave Error]]&gt;6000),"-",Table134[[#This Row],[Notasave Error]]/Table134[[#This Row],[Inspection Total]]),"NA")</f>
        <v>2.6688907422852376E-2</v>
      </c>
    </row>
    <row r="276" spans="1:22" x14ac:dyDescent="0.35">
      <c r="A276" s="8">
        <v>45028.397233796299</v>
      </c>
      <c r="B276" s="9" t="s">
        <v>87</v>
      </c>
      <c r="C276" s="9">
        <v>40039201</v>
      </c>
      <c r="D276" s="9" t="s">
        <v>107</v>
      </c>
      <c r="E276" s="9" t="s">
        <v>37</v>
      </c>
      <c r="F276" s="9" t="s">
        <v>38</v>
      </c>
      <c r="G276" s="9">
        <v>2221</v>
      </c>
      <c r="H276" s="10">
        <v>5998</v>
      </c>
      <c r="I276" s="10">
        <v>5998</v>
      </c>
      <c r="J276" s="10">
        <v>2</v>
      </c>
      <c r="K276" s="10"/>
      <c r="L276" s="10">
        <f>SUM(Table134[[#This Row],[Waste (Before Impression)]:[Waste (After Impression)2]])</f>
        <v>2</v>
      </c>
      <c r="M276" s="10">
        <v>0</v>
      </c>
      <c r="N276" s="10">
        <v>111</v>
      </c>
      <c r="O276" s="11">
        <f>SUM(Table134[[#This Row],[Inspection Total]],Table134[[#This Row],[Waste (Before Impression)]])</f>
        <v>6000</v>
      </c>
      <c r="P276" s="12" t="s">
        <v>39</v>
      </c>
      <c r="Q276" s="9"/>
      <c r="R276" s="9">
        <f>IF(Table134[[#This Row],[Balanced]]="YES",0,Table134[[#This Row],[Total]]-6000)</f>
        <v>0</v>
      </c>
      <c r="S2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45028222121115998YES</v>
      </c>
      <c r="T276">
        <f>ROW()-3</f>
        <v>273</v>
      </c>
      <c r="U276" s="1">
        <f>INT(Table134[[#This Row],[Date]])</f>
        <v>45028</v>
      </c>
      <c r="V276" s="13">
        <f>IFERROR(IF(OR(Table134[[#This Row],[Notasave Error]]&lt;0,Table134[[#This Row],[Notasave Error]]&gt;6000),"-",Table134[[#This Row],[Notasave Error]]/Table134[[#This Row],[Inspection Total]]),"NA")</f>
        <v>1.8506168722907636E-2</v>
      </c>
    </row>
    <row r="277" spans="1:22" x14ac:dyDescent="0.35">
      <c r="A277" s="8">
        <v>45028.365046296298</v>
      </c>
      <c r="B277" s="9" t="s">
        <v>87</v>
      </c>
      <c r="C277" s="9">
        <v>40039201</v>
      </c>
      <c r="D277" s="9" t="s">
        <v>107</v>
      </c>
      <c r="E277" s="9" t="s">
        <v>37</v>
      </c>
      <c r="F277" s="9" t="s">
        <v>38</v>
      </c>
      <c r="G277" s="9">
        <v>2220</v>
      </c>
      <c r="H277" s="10">
        <v>5999</v>
      </c>
      <c r="I277" s="10">
        <v>5999</v>
      </c>
      <c r="J277" s="10">
        <v>1</v>
      </c>
      <c r="K277" s="10"/>
      <c r="L277" s="10">
        <f>SUM(Table134[[#This Row],[Waste (Before Impression)]:[Waste (After Impression)2]])</f>
        <v>1</v>
      </c>
      <c r="M277" s="10">
        <v>0</v>
      </c>
      <c r="N277" s="10">
        <v>105</v>
      </c>
      <c r="O277" s="11">
        <f>SUM(Table134[[#This Row],[Inspection Total]],Table134[[#This Row],[Waste (Before Impression)]])</f>
        <v>6000</v>
      </c>
      <c r="P277" s="12" t="s">
        <v>39</v>
      </c>
      <c r="Q277" s="9"/>
      <c r="R277" s="9">
        <f>IF(Table134[[#This Row],[Balanced]]="YES",0,Table134[[#This Row],[Total]]-6000)</f>
        <v>0</v>
      </c>
      <c r="S2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45028222011055999YES</v>
      </c>
      <c r="T277">
        <f>ROW()-3</f>
        <v>274</v>
      </c>
      <c r="U277" s="1">
        <f>INT(Table134[[#This Row],[Date]])</f>
        <v>45028</v>
      </c>
      <c r="V277" s="13">
        <f>IFERROR(IF(OR(Table134[[#This Row],[Notasave Error]]&lt;0,Table134[[#This Row],[Notasave Error]]&gt;6000),"-",Table134[[#This Row],[Notasave Error]]/Table134[[#This Row],[Inspection Total]]),"NA")</f>
        <v>1.7502917152858809E-2</v>
      </c>
    </row>
    <row r="278" spans="1:22" x14ac:dyDescent="0.35">
      <c r="A278" s="8">
        <v>45028.335590277777</v>
      </c>
      <c r="B278" s="9" t="s">
        <v>87</v>
      </c>
      <c r="C278" s="9">
        <v>40039201</v>
      </c>
      <c r="D278" s="9" t="s">
        <v>107</v>
      </c>
      <c r="E278" s="9" t="s">
        <v>37</v>
      </c>
      <c r="F278" s="9" t="s">
        <v>38</v>
      </c>
      <c r="G278" s="9">
        <v>2219</v>
      </c>
      <c r="H278" s="10">
        <v>5996</v>
      </c>
      <c r="I278" s="10">
        <v>5996</v>
      </c>
      <c r="J278" s="10">
        <v>4</v>
      </c>
      <c r="K278" s="10"/>
      <c r="L278" s="10">
        <f>SUM(Table134[[#This Row],[Waste (Before Impression)]:[Waste (After Impression)2]])</f>
        <v>4</v>
      </c>
      <c r="M278" s="10">
        <v>0</v>
      </c>
      <c r="N278" s="10">
        <v>117</v>
      </c>
      <c r="O278" s="11">
        <f>SUM(Table134[[#This Row],[Inspection Total]],Table134[[#This Row],[Waste (Before Impression)]])</f>
        <v>6000</v>
      </c>
      <c r="P278" s="12" t="s">
        <v>39</v>
      </c>
      <c r="Q278" s="9"/>
      <c r="R278" s="9">
        <f>IF(Table134[[#This Row],[Balanced]]="YES",0,Table134[[#This Row],[Total]]-6000)</f>
        <v>0</v>
      </c>
      <c r="S2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45028221941175996YES</v>
      </c>
      <c r="T278">
        <f>ROW()-3</f>
        <v>275</v>
      </c>
      <c r="U278" s="1">
        <f>INT(Table134[[#This Row],[Date]])</f>
        <v>45028</v>
      </c>
      <c r="V278" s="13">
        <f>IFERROR(IF(OR(Table134[[#This Row],[Notasave Error]]&lt;0,Table134[[#This Row],[Notasave Error]]&gt;6000),"-",Table134[[#This Row],[Notasave Error]]/Table134[[#This Row],[Inspection Total]]),"NA")</f>
        <v>1.95130086724483E-2</v>
      </c>
    </row>
    <row r="279" spans="1:22" x14ac:dyDescent="0.35">
      <c r="A279" s="8">
        <v>45028.306840277779</v>
      </c>
      <c r="B279" s="9" t="s">
        <v>87</v>
      </c>
      <c r="C279" s="9">
        <v>40039201</v>
      </c>
      <c r="D279" s="9" t="s">
        <v>107</v>
      </c>
      <c r="E279" s="9" t="s">
        <v>37</v>
      </c>
      <c r="F279" s="9" t="s">
        <v>38</v>
      </c>
      <c r="G279" s="9">
        <v>2218</v>
      </c>
      <c r="H279" s="10">
        <v>5991</v>
      </c>
      <c r="I279" s="10">
        <v>5991</v>
      </c>
      <c r="J279" s="10">
        <v>9</v>
      </c>
      <c r="K279" s="10"/>
      <c r="L279" s="10">
        <f>SUM(Table134[[#This Row],[Waste (Before Impression)]:[Waste (After Impression)2]])</f>
        <v>9</v>
      </c>
      <c r="M279" s="10">
        <v>0</v>
      </c>
      <c r="N279" s="10">
        <v>109</v>
      </c>
      <c r="O279" s="11">
        <f>SUM(Table134[[#This Row],[Inspection Total]],Table134[[#This Row],[Waste (Before Impression)]])</f>
        <v>6000</v>
      </c>
      <c r="P279" s="12" t="s">
        <v>39</v>
      </c>
      <c r="Q279" s="9"/>
      <c r="R279" s="9">
        <f>IF(Table134[[#This Row],[Balanced]]="YES",0,Table134[[#This Row],[Total]]-6000)</f>
        <v>0</v>
      </c>
      <c r="S2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45028221891095991YES</v>
      </c>
      <c r="T279">
        <f>ROW()-3</f>
        <v>276</v>
      </c>
      <c r="U279" s="1">
        <f>INT(Table134[[#This Row],[Date]])</f>
        <v>45028</v>
      </c>
      <c r="V279" s="13">
        <f>IFERROR(IF(OR(Table134[[#This Row],[Notasave Error]]&lt;0,Table134[[#This Row],[Notasave Error]]&gt;6000),"-",Table134[[#This Row],[Notasave Error]]/Table134[[#This Row],[Inspection Total]]),"NA")</f>
        <v>1.8193957603071274E-2</v>
      </c>
    </row>
    <row r="280" spans="1:22" x14ac:dyDescent="0.35">
      <c r="A280" s="8">
        <v>45028.280659722222</v>
      </c>
      <c r="B280" s="9" t="s">
        <v>87</v>
      </c>
      <c r="C280" s="9">
        <v>40039201</v>
      </c>
      <c r="D280" s="9" t="s">
        <v>107</v>
      </c>
      <c r="E280" s="9" t="s">
        <v>68</v>
      </c>
      <c r="F280" s="9" t="s">
        <v>40</v>
      </c>
      <c r="G280" s="9">
        <v>2372</v>
      </c>
      <c r="H280" s="10">
        <v>5994</v>
      </c>
      <c r="I280" s="10">
        <v>5994</v>
      </c>
      <c r="J280" s="10">
        <v>6</v>
      </c>
      <c r="K280" s="10"/>
      <c r="L280" s="10">
        <f>SUM(Table134[[#This Row],[Waste (Before Impression)]:[Waste (After Impression)2]])</f>
        <v>6</v>
      </c>
      <c r="M280" s="10">
        <v>0</v>
      </c>
      <c r="N280" s="10">
        <v>237</v>
      </c>
      <c r="O280" s="11">
        <f>SUM(Table134[[#This Row],[Inspection Total]],Table134[[#This Row],[Waste (Before Impression)]])</f>
        <v>6000</v>
      </c>
      <c r="P280" s="12" t="s">
        <v>39</v>
      </c>
      <c r="Q280" s="9"/>
      <c r="R280" s="9">
        <f>IF(Table134[[#This Row],[Balanced]]="YES",0,Table134[[#This Row],[Total]]-6000)</f>
        <v>0</v>
      </c>
      <c r="S2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45028237262375994YES</v>
      </c>
      <c r="T280">
        <f>ROW()-3</f>
        <v>277</v>
      </c>
      <c r="U280" s="1">
        <f>INT(Table134[[#This Row],[Date]])</f>
        <v>45028</v>
      </c>
      <c r="V280" s="13">
        <f>IFERROR(IF(OR(Table134[[#This Row],[Notasave Error]]&lt;0,Table134[[#This Row],[Notasave Error]]&gt;6000),"-",Table134[[#This Row],[Notasave Error]]/Table134[[#This Row],[Inspection Total]]),"NA")</f>
        <v>3.9539539539539537E-2</v>
      </c>
    </row>
    <row r="281" spans="1:22" x14ac:dyDescent="0.35">
      <c r="A281" s="8">
        <v>45028.223958333336</v>
      </c>
      <c r="B281" s="9" t="s">
        <v>87</v>
      </c>
      <c r="C281" s="9">
        <v>40039201</v>
      </c>
      <c r="D281" s="9" t="s">
        <v>107</v>
      </c>
      <c r="E281" s="9" t="s">
        <v>68</v>
      </c>
      <c r="F281" s="9" t="s">
        <v>40</v>
      </c>
      <c r="G281" s="9">
        <v>2371</v>
      </c>
      <c r="H281" s="10">
        <v>5997</v>
      </c>
      <c r="I281" s="10">
        <v>5997</v>
      </c>
      <c r="J281" s="10">
        <v>3</v>
      </c>
      <c r="K281" s="10"/>
      <c r="L281" s="10">
        <f>SUM(Table134[[#This Row],[Waste (Before Impression)]:[Waste (After Impression)2]])</f>
        <v>3</v>
      </c>
      <c r="M281" s="10">
        <v>0</v>
      </c>
      <c r="N281" s="10">
        <v>115</v>
      </c>
      <c r="O281" s="11">
        <f>SUM(Table134[[#This Row],[Inspection Total]],Table134[[#This Row],[Waste (Before Impression)]])</f>
        <v>6000</v>
      </c>
      <c r="P281" s="12" t="s">
        <v>39</v>
      </c>
      <c r="Q281" s="9"/>
      <c r="R281" s="9">
        <f>IF(Table134[[#This Row],[Balanced]]="YES",0,Table134[[#This Row],[Total]]-6000)</f>
        <v>0</v>
      </c>
      <c r="S2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45028237131155997YES</v>
      </c>
      <c r="T281">
        <f>ROW()-3</f>
        <v>278</v>
      </c>
      <c r="U281" s="1">
        <f>INT(Table134[[#This Row],[Date]])</f>
        <v>45028</v>
      </c>
      <c r="V281" s="13">
        <f>IFERROR(IF(OR(Table134[[#This Row],[Notasave Error]]&lt;0,Table134[[#This Row],[Notasave Error]]&gt;6000),"-",Table134[[#This Row],[Notasave Error]]/Table134[[#This Row],[Inspection Total]]),"NA")</f>
        <v>1.9176254794063697E-2</v>
      </c>
    </row>
    <row r="282" spans="1:22" x14ac:dyDescent="0.35">
      <c r="A282" s="8">
        <v>45028.184942129628</v>
      </c>
      <c r="B282" s="9" t="s">
        <v>87</v>
      </c>
      <c r="C282" s="9">
        <v>40039201</v>
      </c>
      <c r="D282" s="9" t="s">
        <v>107</v>
      </c>
      <c r="E282" s="9" t="s">
        <v>68</v>
      </c>
      <c r="F282" s="9" t="s">
        <v>40</v>
      </c>
      <c r="G282" s="9">
        <v>2370</v>
      </c>
      <c r="H282" s="10">
        <v>5998</v>
      </c>
      <c r="I282" s="10">
        <v>5998</v>
      </c>
      <c r="J282" s="10">
        <v>2</v>
      </c>
      <c r="K282" s="10"/>
      <c r="L282" s="10">
        <f>SUM(Table134[[#This Row],[Waste (Before Impression)]:[Waste (After Impression)2]])</f>
        <v>2</v>
      </c>
      <c r="M282" s="10">
        <v>0</v>
      </c>
      <c r="N282" s="10">
        <v>98</v>
      </c>
      <c r="O282" s="11">
        <f>SUM(Table134[[#This Row],[Inspection Total]],Table134[[#This Row],[Waste (Before Impression)]])</f>
        <v>6000</v>
      </c>
      <c r="P282" s="12" t="s">
        <v>39</v>
      </c>
      <c r="Q282" s="9"/>
      <c r="R282" s="9">
        <f>IF(Table134[[#This Row],[Balanced]]="YES",0,Table134[[#This Row],[Total]]-6000)</f>
        <v>0</v>
      </c>
      <c r="S2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4502823702985998YES</v>
      </c>
      <c r="T282">
        <f>ROW()-3</f>
        <v>279</v>
      </c>
      <c r="U282" s="1">
        <f>INT(Table134[[#This Row],[Date]])</f>
        <v>45028</v>
      </c>
      <c r="V282" s="13">
        <f>IFERROR(IF(OR(Table134[[#This Row],[Notasave Error]]&lt;0,Table134[[#This Row],[Notasave Error]]&gt;6000),"-",Table134[[#This Row],[Notasave Error]]/Table134[[#This Row],[Inspection Total]]),"NA")</f>
        <v>1.6338779593197732E-2</v>
      </c>
    </row>
    <row r="283" spans="1:22" x14ac:dyDescent="0.35">
      <c r="A283" s="8">
        <v>45028.143067129633</v>
      </c>
      <c r="B283" s="9" t="s">
        <v>87</v>
      </c>
      <c r="C283" s="9">
        <v>40039201</v>
      </c>
      <c r="D283" s="9" t="s">
        <v>107</v>
      </c>
      <c r="E283" s="9" t="s">
        <v>68</v>
      </c>
      <c r="F283" s="9" t="s">
        <v>40</v>
      </c>
      <c r="G283" s="9">
        <v>2369</v>
      </c>
      <c r="H283" s="10">
        <v>5997</v>
      </c>
      <c r="I283" s="10">
        <v>5997</v>
      </c>
      <c r="J283" s="10">
        <v>3</v>
      </c>
      <c r="K283" s="10"/>
      <c r="L283" s="10">
        <f>SUM(Table134[[#This Row],[Waste (Before Impression)]:[Waste (After Impression)2]])</f>
        <v>3</v>
      </c>
      <c r="M283" s="10">
        <v>0</v>
      </c>
      <c r="N283" s="10">
        <v>150</v>
      </c>
      <c r="O283" s="11">
        <f>SUM(Table134[[#This Row],[Inspection Total]],Table134[[#This Row],[Waste (Before Impression)]])</f>
        <v>6000</v>
      </c>
      <c r="P283" s="12" t="s">
        <v>39</v>
      </c>
      <c r="Q283" s="9"/>
      <c r="R283" s="9">
        <f>IF(Table134[[#This Row],[Balanced]]="YES",0,Table134[[#This Row],[Total]]-6000)</f>
        <v>0</v>
      </c>
      <c r="S2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45028236931505997YES</v>
      </c>
      <c r="T283">
        <f>ROW()-3</f>
        <v>280</v>
      </c>
      <c r="U283" s="1">
        <f>INT(Table134[[#This Row],[Date]])</f>
        <v>45028</v>
      </c>
      <c r="V283" s="13">
        <f>IFERROR(IF(OR(Table134[[#This Row],[Notasave Error]]&lt;0,Table134[[#This Row],[Notasave Error]]&gt;6000),"-",Table134[[#This Row],[Notasave Error]]/Table134[[#This Row],[Inspection Total]]),"NA")</f>
        <v>2.5012506253126562E-2</v>
      </c>
    </row>
    <row r="284" spans="1:22" x14ac:dyDescent="0.35">
      <c r="A284" s="8">
        <v>45028.100925925923</v>
      </c>
      <c r="B284" s="9" t="s">
        <v>87</v>
      </c>
      <c r="C284" s="9">
        <v>40039201</v>
      </c>
      <c r="D284" s="9" t="s">
        <v>107</v>
      </c>
      <c r="E284" s="9" t="s">
        <v>68</v>
      </c>
      <c r="F284" s="9" t="s">
        <v>40</v>
      </c>
      <c r="G284" s="9">
        <v>2368</v>
      </c>
      <c r="H284" s="10">
        <v>5991</v>
      </c>
      <c r="I284" s="10">
        <v>5991</v>
      </c>
      <c r="J284" s="10">
        <v>9</v>
      </c>
      <c r="K284" s="10"/>
      <c r="L284" s="10">
        <f>SUM(Table134[[#This Row],[Waste (Before Impression)]:[Waste (After Impression)2]])</f>
        <v>9</v>
      </c>
      <c r="M284" s="10">
        <v>0</v>
      </c>
      <c r="N284" s="10">
        <v>115</v>
      </c>
      <c r="O284" s="11">
        <f>SUM(Table134[[#This Row],[Inspection Total]],Table134[[#This Row],[Waste (Before Impression)]])</f>
        <v>6000</v>
      </c>
      <c r="P284" s="12" t="s">
        <v>39</v>
      </c>
      <c r="Q284" s="9"/>
      <c r="R284" s="9">
        <f>IF(Table134[[#This Row],[Balanced]]="YES",0,Table134[[#This Row],[Total]]-6000)</f>
        <v>0</v>
      </c>
      <c r="S2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45028236891155991YES</v>
      </c>
      <c r="T284">
        <f>ROW()-3</f>
        <v>281</v>
      </c>
      <c r="U284" s="1">
        <f>INT(Table134[[#This Row],[Date]])</f>
        <v>45028</v>
      </c>
      <c r="V284" s="13">
        <f>IFERROR(IF(OR(Table134[[#This Row],[Notasave Error]]&lt;0,Table134[[#This Row],[Notasave Error]]&gt;6000),"-",Table134[[#This Row],[Notasave Error]]/Table134[[#This Row],[Inspection Total]]),"NA")</f>
        <v>1.9195459856451345E-2</v>
      </c>
    </row>
    <row r="285" spans="1:22" x14ac:dyDescent="0.35">
      <c r="A285" s="8">
        <v>45028.066203703704</v>
      </c>
      <c r="B285" s="9" t="s">
        <v>87</v>
      </c>
      <c r="C285" s="9">
        <v>40039201</v>
      </c>
      <c r="D285" s="9" t="s">
        <v>107</v>
      </c>
      <c r="E285" s="9" t="s">
        <v>68</v>
      </c>
      <c r="F285" s="9" t="s">
        <v>40</v>
      </c>
      <c r="G285" s="9">
        <v>2367</v>
      </c>
      <c r="H285" s="10">
        <v>5997</v>
      </c>
      <c r="I285" s="10">
        <v>5997</v>
      </c>
      <c r="J285" s="10">
        <v>3</v>
      </c>
      <c r="K285" s="10"/>
      <c r="L285" s="10">
        <f>SUM(Table134[[#This Row],[Waste (Before Impression)]:[Waste (After Impression)2]])</f>
        <v>3</v>
      </c>
      <c r="M285" s="10">
        <v>0</v>
      </c>
      <c r="N285" s="10">
        <v>190</v>
      </c>
      <c r="O285" s="11">
        <f>SUM(Table134[[#This Row],[Inspection Total]],Table134[[#This Row],[Waste (Before Impression)]])</f>
        <v>6000</v>
      </c>
      <c r="P285" s="12" t="s">
        <v>39</v>
      </c>
      <c r="Q285" s="9"/>
      <c r="R285" s="9">
        <f>IF(Table134[[#This Row],[Balanced]]="YES",0,Table134[[#This Row],[Total]]-6000)</f>
        <v>0</v>
      </c>
      <c r="S2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45028236731905997YES</v>
      </c>
      <c r="T285">
        <f>ROW()-3</f>
        <v>282</v>
      </c>
      <c r="U285" s="1">
        <f>INT(Table134[[#This Row],[Date]])</f>
        <v>45028</v>
      </c>
      <c r="V285" s="13">
        <f>IFERROR(IF(OR(Table134[[#This Row],[Notasave Error]]&lt;0,Table134[[#This Row],[Notasave Error]]&gt;6000),"-",Table134[[#This Row],[Notasave Error]]/Table134[[#This Row],[Inspection Total]]),"NA")</f>
        <v>3.1682507920626983E-2</v>
      </c>
    </row>
    <row r="286" spans="1:22" x14ac:dyDescent="0.35">
      <c r="A286" s="8">
        <v>45028.026689814818</v>
      </c>
      <c r="B286" s="9" t="s">
        <v>87</v>
      </c>
      <c r="C286" s="9">
        <v>40039201</v>
      </c>
      <c r="D286" s="9" t="s">
        <v>107</v>
      </c>
      <c r="E286" s="9" t="s">
        <v>68</v>
      </c>
      <c r="F286" s="9" t="s">
        <v>40</v>
      </c>
      <c r="G286" s="9">
        <v>2366</v>
      </c>
      <c r="H286" s="10">
        <v>5967</v>
      </c>
      <c r="I286" s="10">
        <v>5967</v>
      </c>
      <c r="J286" s="10">
        <v>33</v>
      </c>
      <c r="K286" s="10"/>
      <c r="L286" s="10">
        <f>SUM(Table134[[#This Row],[Waste (Before Impression)]:[Waste (After Impression)2]])</f>
        <v>33</v>
      </c>
      <c r="M286" s="10">
        <v>0</v>
      </c>
      <c r="N286" s="10">
        <v>211</v>
      </c>
      <c r="O286" s="11">
        <f>SUM(Table134[[#This Row],[Inspection Total]],Table134[[#This Row],[Waste (Before Impression)]])</f>
        <v>6000</v>
      </c>
      <c r="P286" s="12" t="s">
        <v>39</v>
      </c>
      <c r="Q286" s="9"/>
      <c r="R286" s="9">
        <f>IF(Table134[[#This Row],[Balanced]]="YES",0,Table134[[#This Row],[Total]]-6000)</f>
        <v>0</v>
      </c>
      <c r="S2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450282366332115967YES</v>
      </c>
      <c r="T286">
        <f>ROW()-3</f>
        <v>283</v>
      </c>
      <c r="U286" s="1">
        <f>INT(Table134[[#This Row],[Date]])</f>
        <v>45028</v>
      </c>
      <c r="V286" s="13">
        <f>IFERROR(IF(OR(Table134[[#This Row],[Notasave Error]]&lt;0,Table134[[#This Row],[Notasave Error]]&gt;6000),"-",Table134[[#This Row],[Notasave Error]]/Table134[[#This Row],[Inspection Total]]),"NA")</f>
        <v>3.5361153008211833E-2</v>
      </c>
    </row>
    <row r="287" spans="1:22" x14ac:dyDescent="0.35">
      <c r="A287" s="8">
        <v>45027.998333333337</v>
      </c>
      <c r="B287" s="9" t="s">
        <v>87</v>
      </c>
      <c r="C287" s="9">
        <v>40039201</v>
      </c>
      <c r="D287" s="9" t="s">
        <v>107</v>
      </c>
      <c r="E287" s="9" t="s">
        <v>97</v>
      </c>
      <c r="F287" s="9" t="s">
        <v>40</v>
      </c>
      <c r="G287" s="9">
        <v>2210</v>
      </c>
      <c r="H287" s="10">
        <v>5998</v>
      </c>
      <c r="I287" s="10">
        <v>5998</v>
      </c>
      <c r="J287" s="10">
        <v>2</v>
      </c>
      <c r="K287" s="10"/>
      <c r="L287" s="10">
        <f>SUM(Table134[[#This Row],[Waste (Before Impression)]:[Waste (After Impression)2]])</f>
        <v>2</v>
      </c>
      <c r="M287" s="10">
        <v>0</v>
      </c>
      <c r="N287" s="10">
        <v>52</v>
      </c>
      <c r="O287" s="11">
        <f>SUM(Table134[[#This Row],[Inspection Total]],Table134[[#This Row],[Waste (Before Impression)]])</f>
        <v>6000</v>
      </c>
      <c r="P287" s="12" t="s">
        <v>39</v>
      </c>
      <c r="Q287" s="9"/>
      <c r="R287" s="9">
        <f>IF(Table134[[#This Row],[Balanced]]="YES",0,Table134[[#This Row],[Total]]-6000)</f>
        <v>0</v>
      </c>
      <c r="S2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4502722102525998YES</v>
      </c>
      <c r="T287">
        <f>ROW()-3</f>
        <v>284</v>
      </c>
      <c r="U287" s="1">
        <f>INT(Table134[[#This Row],[Date]])</f>
        <v>45027</v>
      </c>
      <c r="V287" s="13">
        <f>IFERROR(IF(OR(Table134[[#This Row],[Notasave Error]]&lt;0,Table134[[#This Row],[Notasave Error]]&gt;6000),"-",Table134[[#This Row],[Notasave Error]]/Table134[[#This Row],[Inspection Total]]),"NA")</f>
        <v>8.6695565188396138E-3</v>
      </c>
    </row>
    <row r="288" spans="1:22" x14ac:dyDescent="0.35">
      <c r="A288" s="8">
        <v>45027.966504629629</v>
      </c>
      <c r="B288" s="9" t="s">
        <v>87</v>
      </c>
      <c r="C288" s="9">
        <v>40039201</v>
      </c>
      <c r="D288" s="9" t="s">
        <v>107</v>
      </c>
      <c r="E288" s="9" t="s">
        <v>97</v>
      </c>
      <c r="F288" s="9" t="s">
        <v>40</v>
      </c>
      <c r="G288" s="9">
        <v>2209</v>
      </c>
      <c r="H288" s="10">
        <v>5998</v>
      </c>
      <c r="I288" s="10">
        <v>5998</v>
      </c>
      <c r="J288" s="10">
        <v>2</v>
      </c>
      <c r="K288" s="10"/>
      <c r="L288" s="10">
        <f>SUM(Table134[[#This Row],[Waste (Before Impression)]:[Waste (After Impression)2]])</f>
        <v>2</v>
      </c>
      <c r="M288" s="10">
        <v>0</v>
      </c>
      <c r="N288" s="10">
        <v>62</v>
      </c>
      <c r="O288" s="11">
        <f>SUM(Table134[[#This Row],[Inspection Total]],Table134[[#This Row],[Waste (Before Impression)]])</f>
        <v>6000</v>
      </c>
      <c r="P288" s="12" t="s">
        <v>39</v>
      </c>
      <c r="Q288" s="9"/>
      <c r="R288" s="9">
        <f>IF(Table134[[#This Row],[Balanced]]="YES",0,Table134[[#This Row],[Total]]-6000)</f>
        <v>0</v>
      </c>
      <c r="S2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4502722092625998YES</v>
      </c>
      <c r="T288">
        <f>ROW()-3</f>
        <v>285</v>
      </c>
      <c r="U288" s="1">
        <f>INT(Table134[[#This Row],[Date]])</f>
        <v>45027</v>
      </c>
      <c r="V288" s="13">
        <f>IFERROR(IF(OR(Table134[[#This Row],[Notasave Error]]&lt;0,Table134[[#This Row],[Notasave Error]]&gt;6000),"-",Table134[[#This Row],[Notasave Error]]/Table134[[#This Row],[Inspection Total]]),"NA")</f>
        <v>1.0336778926308769E-2</v>
      </c>
    </row>
    <row r="289" spans="1:22" x14ac:dyDescent="0.35">
      <c r="A289" s="8">
        <v>45027.940243055556</v>
      </c>
      <c r="B289" s="9" t="s">
        <v>87</v>
      </c>
      <c r="C289" s="9">
        <v>40039201</v>
      </c>
      <c r="D289" s="9" t="s">
        <v>107</v>
      </c>
      <c r="E289" s="9" t="s">
        <v>97</v>
      </c>
      <c r="F289" s="9" t="s">
        <v>40</v>
      </c>
      <c r="G289" s="9">
        <v>2208</v>
      </c>
      <c r="H289" s="10">
        <v>5999</v>
      </c>
      <c r="I289" s="10">
        <v>5999</v>
      </c>
      <c r="J289" s="10">
        <v>1</v>
      </c>
      <c r="K289" s="10"/>
      <c r="L289" s="10">
        <f>SUM(Table134[[#This Row],[Waste (Before Impression)]:[Waste (After Impression)2]])</f>
        <v>1</v>
      </c>
      <c r="M289" s="10">
        <v>0</v>
      </c>
      <c r="N289" s="10">
        <v>47</v>
      </c>
      <c r="O289" s="11">
        <f>SUM(Table134[[#This Row],[Inspection Total]],Table134[[#This Row],[Waste (Before Impression)]])</f>
        <v>6000</v>
      </c>
      <c r="P289" s="12" t="s">
        <v>39</v>
      </c>
      <c r="Q289" s="9"/>
      <c r="R289" s="9">
        <f>IF(Table134[[#This Row],[Balanced]]="YES",0,Table134[[#This Row],[Total]]-6000)</f>
        <v>0</v>
      </c>
      <c r="S2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4502722081475999YES</v>
      </c>
      <c r="T289">
        <f>ROW()-3</f>
        <v>286</v>
      </c>
      <c r="U289" s="1">
        <f>INT(Table134[[#This Row],[Date]])</f>
        <v>45027</v>
      </c>
      <c r="V289" s="13">
        <f>IFERROR(IF(OR(Table134[[#This Row],[Notasave Error]]&lt;0,Table134[[#This Row],[Notasave Error]]&gt;6000),"-",Table134[[#This Row],[Notasave Error]]/Table134[[#This Row],[Inspection Total]]),"NA")</f>
        <v>7.8346391065177521E-3</v>
      </c>
    </row>
    <row r="290" spans="1:22" x14ac:dyDescent="0.35">
      <c r="A290" s="8">
        <v>45027.907557870371</v>
      </c>
      <c r="B290" s="9" t="s">
        <v>87</v>
      </c>
      <c r="C290" s="9">
        <v>40039201</v>
      </c>
      <c r="D290" s="9" t="s">
        <v>107</v>
      </c>
      <c r="E290" s="9" t="s">
        <v>97</v>
      </c>
      <c r="F290" s="9" t="s">
        <v>40</v>
      </c>
      <c r="G290" s="9">
        <v>2207</v>
      </c>
      <c r="H290" s="10">
        <v>5997</v>
      </c>
      <c r="I290" s="10">
        <v>5997</v>
      </c>
      <c r="J290" s="10">
        <v>3</v>
      </c>
      <c r="K290" s="10"/>
      <c r="L290" s="10">
        <f>SUM(Table134[[#This Row],[Waste (Before Impression)]:[Waste (After Impression)2]])</f>
        <v>3</v>
      </c>
      <c r="M290" s="10">
        <v>0</v>
      </c>
      <c r="N290" s="10">
        <v>49</v>
      </c>
      <c r="O290" s="11">
        <f>SUM(Table134[[#This Row],[Inspection Total]],Table134[[#This Row],[Waste (Before Impression)]])</f>
        <v>6000</v>
      </c>
      <c r="P290" s="12" t="s">
        <v>39</v>
      </c>
      <c r="Q290" s="9"/>
      <c r="R290" s="9">
        <f>IF(Table134[[#This Row],[Balanced]]="YES",0,Table134[[#This Row],[Total]]-6000)</f>
        <v>0</v>
      </c>
      <c r="S2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4502722073495997YES</v>
      </c>
      <c r="T290">
        <f>ROW()-3</f>
        <v>287</v>
      </c>
      <c r="U290" s="1">
        <f>INT(Table134[[#This Row],[Date]])</f>
        <v>45027</v>
      </c>
      <c r="V290" s="13">
        <f>IFERROR(IF(OR(Table134[[#This Row],[Notasave Error]]&lt;0,Table134[[#This Row],[Notasave Error]]&gt;6000),"-",Table134[[#This Row],[Notasave Error]]/Table134[[#This Row],[Inspection Total]]),"NA")</f>
        <v>8.170752042688011E-3</v>
      </c>
    </row>
    <row r="291" spans="1:22" x14ac:dyDescent="0.35">
      <c r="A291" s="8">
        <v>45027.879201388889</v>
      </c>
      <c r="B291" s="9" t="s">
        <v>87</v>
      </c>
      <c r="C291" s="9">
        <v>40039201</v>
      </c>
      <c r="D291" s="9" t="s">
        <v>107</v>
      </c>
      <c r="E291" s="9" t="s">
        <v>97</v>
      </c>
      <c r="F291" s="9" t="s">
        <v>40</v>
      </c>
      <c r="G291" s="9">
        <v>2206</v>
      </c>
      <c r="H291" s="10">
        <v>5992</v>
      </c>
      <c r="I291" s="10">
        <v>5992</v>
      </c>
      <c r="J291" s="10">
        <v>8</v>
      </c>
      <c r="K291" s="10"/>
      <c r="L291" s="10">
        <f>SUM(Table134[[#This Row],[Waste (Before Impression)]:[Waste (After Impression)2]])</f>
        <v>8</v>
      </c>
      <c r="M291" s="10">
        <v>0</v>
      </c>
      <c r="N291" s="10">
        <v>50</v>
      </c>
      <c r="O291" s="11">
        <f>SUM(Table134[[#This Row],[Inspection Total]],Table134[[#This Row],[Waste (Before Impression)]])</f>
        <v>6000</v>
      </c>
      <c r="P291" s="12" t="s">
        <v>39</v>
      </c>
      <c r="Q291" s="9"/>
      <c r="R291" s="9">
        <f>IF(Table134[[#This Row],[Balanced]]="YES",0,Table134[[#This Row],[Total]]-6000)</f>
        <v>0</v>
      </c>
      <c r="S2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4502722068505992YES</v>
      </c>
      <c r="T291">
        <f>ROW()-3</f>
        <v>288</v>
      </c>
      <c r="U291" s="1">
        <f>INT(Table134[[#This Row],[Date]])</f>
        <v>45027</v>
      </c>
      <c r="V291" s="13">
        <f>IFERROR(IF(OR(Table134[[#This Row],[Notasave Error]]&lt;0,Table134[[#This Row],[Notasave Error]]&gt;6000),"-",Table134[[#This Row],[Notasave Error]]/Table134[[#This Row],[Inspection Total]]),"NA")</f>
        <v>8.3444592790387177E-3</v>
      </c>
    </row>
    <row r="292" spans="1:22" x14ac:dyDescent="0.35">
      <c r="A292" s="8">
        <v>45027.79828703704</v>
      </c>
      <c r="B292" s="9" t="s">
        <v>87</v>
      </c>
      <c r="C292" s="9">
        <v>40039201</v>
      </c>
      <c r="D292" s="9" t="s">
        <v>107</v>
      </c>
      <c r="E292" s="9" t="s">
        <v>97</v>
      </c>
      <c r="F292" s="9" t="s">
        <v>40</v>
      </c>
      <c r="G292" s="9">
        <v>2205</v>
      </c>
      <c r="H292" s="10">
        <v>6000</v>
      </c>
      <c r="I292" s="10">
        <v>6000</v>
      </c>
      <c r="J292" s="10">
        <v>0</v>
      </c>
      <c r="K292" s="10"/>
      <c r="L292" s="10">
        <f>SUM(Table134[[#This Row],[Waste (Before Impression)]:[Waste (After Impression)2]])</f>
        <v>0</v>
      </c>
      <c r="M292" s="10">
        <v>0</v>
      </c>
      <c r="N292" s="10">
        <v>60</v>
      </c>
      <c r="O292" s="11">
        <f>SUM(Table134[[#This Row],[Inspection Total]],Table134[[#This Row],[Waste (Before Impression)]])</f>
        <v>6000</v>
      </c>
      <c r="P292" s="12" t="s">
        <v>39</v>
      </c>
      <c r="Q292" s="9"/>
      <c r="R292" s="9">
        <f>IF(Table134[[#This Row],[Balanced]]="YES",0,Table134[[#This Row],[Total]]-6000)</f>
        <v>0</v>
      </c>
      <c r="S2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4502722050606000YES</v>
      </c>
      <c r="T292">
        <f>ROW()-3</f>
        <v>289</v>
      </c>
      <c r="U292" s="1">
        <f>INT(Table134[[#This Row],[Date]])</f>
        <v>45027</v>
      </c>
      <c r="V292" s="13">
        <f>IFERROR(IF(OR(Table134[[#This Row],[Notasave Error]]&lt;0,Table134[[#This Row],[Notasave Error]]&gt;6000),"-",Table134[[#This Row],[Notasave Error]]/Table134[[#This Row],[Inspection Total]]),"NA")</f>
        <v>0.01</v>
      </c>
    </row>
    <row r="293" spans="1:22" x14ac:dyDescent="0.35">
      <c r="A293" s="8">
        <v>45027.783263888887</v>
      </c>
      <c r="B293" s="9" t="s">
        <v>87</v>
      </c>
      <c r="C293" s="9">
        <v>40039201</v>
      </c>
      <c r="D293" s="9" t="s">
        <v>107</v>
      </c>
      <c r="E293" s="9" t="s">
        <v>37</v>
      </c>
      <c r="F293" s="9" t="s">
        <v>38</v>
      </c>
      <c r="G293" s="9">
        <v>2204</v>
      </c>
      <c r="H293" s="10">
        <v>6000</v>
      </c>
      <c r="I293" s="10">
        <v>6000</v>
      </c>
      <c r="J293" s="10">
        <v>0</v>
      </c>
      <c r="K293" s="10"/>
      <c r="L293" s="10">
        <f>SUM(Table134[[#This Row],[Waste (Before Impression)]:[Waste (After Impression)2]])</f>
        <v>0</v>
      </c>
      <c r="M293" s="10">
        <v>0</v>
      </c>
      <c r="N293" s="10">
        <v>40</v>
      </c>
      <c r="O293" s="11">
        <f>SUM(Table134[[#This Row],[Inspection Total]],Table134[[#This Row],[Waste (Before Impression)]])</f>
        <v>6000</v>
      </c>
      <c r="P293" s="12" t="s">
        <v>39</v>
      </c>
      <c r="Q293" s="9"/>
      <c r="R293" s="9">
        <f>IF(Table134[[#This Row],[Balanced]]="YES",0,Table134[[#This Row],[Total]]-6000)</f>
        <v>0</v>
      </c>
      <c r="S2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4502722040406000YES</v>
      </c>
      <c r="T293">
        <f>ROW()-3</f>
        <v>290</v>
      </c>
      <c r="U293" s="1">
        <f>INT(Table134[[#This Row],[Date]])</f>
        <v>45027</v>
      </c>
      <c r="V293" s="13">
        <f>IFERROR(IF(OR(Table134[[#This Row],[Notasave Error]]&lt;0,Table134[[#This Row],[Notasave Error]]&gt;6000),"-",Table134[[#This Row],[Notasave Error]]/Table134[[#This Row],[Inspection Total]]),"NA")</f>
        <v>6.6666666666666671E-3</v>
      </c>
    </row>
    <row r="294" spans="1:22" x14ac:dyDescent="0.35">
      <c r="A294" s="8">
        <v>45027.737696759257</v>
      </c>
      <c r="B294" s="9" t="s">
        <v>87</v>
      </c>
      <c r="C294" s="9">
        <v>40039201</v>
      </c>
      <c r="D294" s="9" t="s">
        <v>107</v>
      </c>
      <c r="E294" s="9" t="s">
        <v>37</v>
      </c>
      <c r="F294" s="9" t="s">
        <v>38</v>
      </c>
      <c r="G294" s="9">
        <v>2203</v>
      </c>
      <c r="H294" s="10">
        <v>6000</v>
      </c>
      <c r="I294" s="10">
        <v>6000</v>
      </c>
      <c r="J294" s="10">
        <v>0</v>
      </c>
      <c r="K294" s="10"/>
      <c r="L294" s="10">
        <f>SUM(Table134[[#This Row],[Waste (Before Impression)]:[Waste (After Impression)2]])</f>
        <v>0</v>
      </c>
      <c r="M294" s="10">
        <v>0</v>
      </c>
      <c r="N294" s="10">
        <v>56</v>
      </c>
      <c r="O294" s="11">
        <f>SUM(Table134[[#This Row],[Inspection Total]],Table134[[#This Row],[Waste (Before Impression)]])</f>
        <v>6000</v>
      </c>
      <c r="P294" s="12" t="s">
        <v>39</v>
      </c>
      <c r="Q294" s="9"/>
      <c r="R294" s="9">
        <f>IF(Table134[[#This Row],[Balanced]]="YES",0,Table134[[#This Row],[Total]]-6000)</f>
        <v>0</v>
      </c>
      <c r="S2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4502722030566000YES</v>
      </c>
      <c r="T294">
        <f>ROW()-3</f>
        <v>291</v>
      </c>
      <c r="U294" s="1">
        <f>INT(Table134[[#This Row],[Date]])</f>
        <v>45027</v>
      </c>
      <c r="V294" s="13">
        <f>IFERROR(IF(OR(Table134[[#This Row],[Notasave Error]]&lt;0,Table134[[#This Row],[Notasave Error]]&gt;6000),"-",Table134[[#This Row],[Notasave Error]]/Table134[[#This Row],[Inspection Total]]),"NA")</f>
        <v>9.3333333333333341E-3</v>
      </c>
    </row>
    <row r="295" spans="1:22" x14ac:dyDescent="0.35">
      <c r="A295" s="8">
        <v>45027.699050925927</v>
      </c>
      <c r="B295" s="9" t="s">
        <v>87</v>
      </c>
      <c r="C295" s="9">
        <v>40039201</v>
      </c>
      <c r="D295" s="9" t="s">
        <v>107</v>
      </c>
      <c r="E295" s="9" t="s">
        <v>37</v>
      </c>
      <c r="F295" s="9" t="s">
        <v>38</v>
      </c>
      <c r="G295" s="9">
        <v>2202</v>
      </c>
      <c r="H295" s="10">
        <v>5996</v>
      </c>
      <c r="I295" s="10">
        <v>5996</v>
      </c>
      <c r="J295" s="10">
        <v>4</v>
      </c>
      <c r="K295" s="10"/>
      <c r="L295" s="10">
        <f>SUM(Table134[[#This Row],[Waste (Before Impression)]:[Waste (After Impression)2]])</f>
        <v>4</v>
      </c>
      <c r="M295" s="10">
        <v>0</v>
      </c>
      <c r="N295" s="10">
        <v>34</v>
      </c>
      <c r="O295" s="11">
        <f>SUM(Table134[[#This Row],[Inspection Total]],Table134[[#This Row],[Waste (Before Impression)]])</f>
        <v>6000</v>
      </c>
      <c r="P295" s="12" t="s">
        <v>39</v>
      </c>
      <c r="Q295" s="9"/>
      <c r="R295" s="9">
        <f>IF(Table134[[#This Row],[Balanced]]="YES",0,Table134[[#This Row],[Total]]-6000)</f>
        <v>0</v>
      </c>
      <c r="S2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4502722024345996YES</v>
      </c>
      <c r="T295">
        <f>ROW()-3</f>
        <v>292</v>
      </c>
      <c r="U295" s="1">
        <f>INT(Table134[[#This Row],[Date]])</f>
        <v>45027</v>
      </c>
      <c r="V295" s="13">
        <f>IFERROR(IF(OR(Table134[[#This Row],[Notasave Error]]&lt;0,Table134[[#This Row],[Notasave Error]]&gt;6000),"-",Table134[[#This Row],[Notasave Error]]/Table134[[#This Row],[Inspection Total]]),"NA")</f>
        <v>5.6704469646430954E-3</v>
      </c>
    </row>
    <row r="296" spans="1:22" x14ac:dyDescent="0.35">
      <c r="A296" s="8">
        <v>45027.670057870368</v>
      </c>
      <c r="B296" s="9" t="s">
        <v>87</v>
      </c>
      <c r="C296" s="9">
        <v>40039201</v>
      </c>
      <c r="D296" s="9" t="s">
        <v>107</v>
      </c>
      <c r="E296" s="9" t="s">
        <v>37</v>
      </c>
      <c r="F296" s="9" t="s">
        <v>38</v>
      </c>
      <c r="G296" s="9">
        <v>2201</v>
      </c>
      <c r="H296" s="10">
        <v>5999</v>
      </c>
      <c r="I296" s="10">
        <v>5999</v>
      </c>
      <c r="J296" s="10">
        <v>1</v>
      </c>
      <c r="K296" s="10"/>
      <c r="L296" s="10">
        <f>SUM(Table134[[#This Row],[Waste (Before Impression)]:[Waste (After Impression)2]])</f>
        <v>1</v>
      </c>
      <c r="M296" s="10">
        <v>0</v>
      </c>
      <c r="N296" s="10">
        <v>65</v>
      </c>
      <c r="O296" s="11">
        <f>SUM(Table134[[#This Row],[Inspection Total]],Table134[[#This Row],[Waste (Before Impression)]])</f>
        <v>6000</v>
      </c>
      <c r="P296" s="12" t="s">
        <v>39</v>
      </c>
      <c r="Q296" s="9"/>
      <c r="R296" s="9">
        <f>IF(Table134[[#This Row],[Balanced]]="YES",0,Table134[[#This Row],[Total]]-6000)</f>
        <v>0</v>
      </c>
      <c r="S2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4502722011655999YES</v>
      </c>
      <c r="T296">
        <f>ROW()-3</f>
        <v>293</v>
      </c>
      <c r="U296" s="1">
        <f>INT(Table134[[#This Row],[Date]])</f>
        <v>45027</v>
      </c>
      <c r="V296" s="13">
        <f>IFERROR(IF(OR(Table134[[#This Row],[Notasave Error]]&lt;0,Table134[[#This Row],[Notasave Error]]&gt;6000),"-",Table134[[#This Row],[Notasave Error]]/Table134[[#This Row],[Inspection Total]]),"NA")</f>
        <v>1.0835139189864977E-2</v>
      </c>
    </row>
    <row r="297" spans="1:22" x14ac:dyDescent="0.35">
      <c r="A297" s="8">
        <v>45027.638657407406</v>
      </c>
      <c r="B297" s="9" t="s">
        <v>87</v>
      </c>
      <c r="C297" s="9">
        <v>40039201</v>
      </c>
      <c r="D297" s="9" t="s">
        <v>107</v>
      </c>
      <c r="E297" s="9" t="s">
        <v>37</v>
      </c>
      <c r="F297" s="9" t="s">
        <v>38</v>
      </c>
      <c r="G297" s="9">
        <v>2200</v>
      </c>
      <c r="H297" s="10">
        <v>6000</v>
      </c>
      <c r="I297" s="10">
        <v>6000</v>
      </c>
      <c r="J297" s="10">
        <v>0</v>
      </c>
      <c r="K297" s="10"/>
      <c r="L297" s="10">
        <f>SUM(Table134[[#This Row],[Waste (Before Impression)]:[Waste (After Impression)2]])</f>
        <v>0</v>
      </c>
      <c r="M297" s="10">
        <v>0</v>
      </c>
      <c r="N297" s="10">
        <v>46</v>
      </c>
      <c r="O297" s="11">
        <f>SUM(Table134[[#This Row],[Inspection Total]],Table134[[#This Row],[Waste (Before Impression)]])</f>
        <v>6000</v>
      </c>
      <c r="P297" s="12" t="s">
        <v>39</v>
      </c>
      <c r="Q297" s="9"/>
      <c r="R297" s="9">
        <f>IF(Table134[[#This Row],[Balanced]]="YES",0,Table134[[#This Row],[Total]]-6000)</f>
        <v>0</v>
      </c>
      <c r="S2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4502722000466000YES</v>
      </c>
      <c r="T297">
        <f>ROW()-3</f>
        <v>294</v>
      </c>
      <c r="U297" s="1">
        <f>INT(Table134[[#This Row],[Date]])</f>
        <v>45027</v>
      </c>
      <c r="V297" s="13">
        <f>IFERROR(IF(OR(Table134[[#This Row],[Notasave Error]]&lt;0,Table134[[#This Row],[Notasave Error]]&gt;6000),"-",Table134[[#This Row],[Notasave Error]]/Table134[[#This Row],[Inspection Total]]),"NA")</f>
        <v>7.6666666666666662E-3</v>
      </c>
    </row>
    <row r="298" spans="1:22" x14ac:dyDescent="0.35">
      <c r="A298" s="8">
        <v>45027.608159722222</v>
      </c>
      <c r="B298" s="9" t="s">
        <v>87</v>
      </c>
      <c r="C298" s="9">
        <v>40039201</v>
      </c>
      <c r="D298" s="9" t="s">
        <v>107</v>
      </c>
      <c r="E298" s="9" t="s">
        <v>37</v>
      </c>
      <c r="F298" s="9" t="s">
        <v>38</v>
      </c>
      <c r="G298" s="9">
        <v>2199</v>
      </c>
      <c r="H298" s="10">
        <v>6000</v>
      </c>
      <c r="I298" s="10">
        <v>6000</v>
      </c>
      <c r="J298" s="10">
        <v>0</v>
      </c>
      <c r="K298" s="10"/>
      <c r="L298" s="10">
        <f>SUM(Table134[[#This Row],[Waste (Before Impression)]:[Waste (After Impression)2]])</f>
        <v>0</v>
      </c>
      <c r="M298" s="10">
        <v>0</v>
      </c>
      <c r="N298" s="10">
        <v>65</v>
      </c>
      <c r="O298" s="11">
        <f>SUM(Table134[[#This Row],[Inspection Total]],Table134[[#This Row],[Waste (Before Impression)]])</f>
        <v>6000</v>
      </c>
      <c r="P298" s="12" t="s">
        <v>39</v>
      </c>
      <c r="Q298" s="9"/>
      <c r="R298" s="9">
        <f>IF(Table134[[#This Row],[Balanced]]="YES",0,Table134[[#This Row],[Total]]-6000)</f>
        <v>0</v>
      </c>
      <c r="S2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4502721990656000YES</v>
      </c>
      <c r="T298">
        <f>ROW()-3</f>
        <v>295</v>
      </c>
      <c r="U298" s="1">
        <f>INT(Table134[[#This Row],[Date]])</f>
        <v>45027</v>
      </c>
      <c r="V298" s="13">
        <f>IFERROR(IF(OR(Table134[[#This Row],[Notasave Error]]&lt;0,Table134[[#This Row],[Notasave Error]]&gt;6000),"-",Table134[[#This Row],[Notasave Error]]/Table134[[#This Row],[Inspection Total]]),"NA")</f>
        <v>1.0833333333333334E-2</v>
      </c>
    </row>
    <row r="299" spans="1:22" x14ac:dyDescent="0.35">
      <c r="A299" s="8">
        <v>45027.58520833333</v>
      </c>
      <c r="B299" s="9" t="s">
        <v>87</v>
      </c>
      <c r="C299" s="9">
        <v>40039201</v>
      </c>
      <c r="D299" s="9" t="s">
        <v>107</v>
      </c>
      <c r="E299" s="9" t="s">
        <v>37</v>
      </c>
      <c r="F299" s="9" t="s">
        <v>38</v>
      </c>
      <c r="G299" s="9">
        <v>2198</v>
      </c>
      <c r="H299" s="10">
        <v>5999</v>
      </c>
      <c r="I299" s="10">
        <v>5999</v>
      </c>
      <c r="J299" s="10">
        <v>1</v>
      </c>
      <c r="K299" s="10"/>
      <c r="L299" s="10">
        <f>SUM(Table134[[#This Row],[Waste (Before Impression)]:[Waste (After Impression)2]])</f>
        <v>1</v>
      </c>
      <c r="M299" s="10">
        <v>0</v>
      </c>
      <c r="N299" s="10">
        <v>85</v>
      </c>
      <c r="O299" s="11">
        <f>SUM(Table134[[#This Row],[Inspection Total]],Table134[[#This Row],[Waste (Before Impression)]])</f>
        <v>6000</v>
      </c>
      <c r="P299" s="12" t="s">
        <v>39</v>
      </c>
      <c r="Q299" s="9"/>
      <c r="R299" s="9">
        <f>IF(Table134[[#This Row],[Balanced]]="YES",0,Table134[[#This Row],[Total]]-6000)</f>
        <v>0</v>
      </c>
      <c r="S2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4502721981855999YES</v>
      </c>
      <c r="T299">
        <f>ROW()-3</f>
        <v>296</v>
      </c>
      <c r="U299" s="1">
        <f>INT(Table134[[#This Row],[Date]])</f>
        <v>45027</v>
      </c>
      <c r="V299" s="13">
        <f>IFERROR(IF(OR(Table134[[#This Row],[Notasave Error]]&lt;0,Table134[[#This Row],[Notasave Error]]&gt;6000),"-",Table134[[#This Row],[Notasave Error]]/Table134[[#This Row],[Inspection Total]]),"NA")</f>
        <v>1.4169028171361894E-2</v>
      </c>
    </row>
    <row r="300" spans="1:22" x14ac:dyDescent="0.35">
      <c r="A300" s="8">
        <v>45027.550092592595</v>
      </c>
      <c r="B300" s="9" t="s">
        <v>87</v>
      </c>
      <c r="C300" s="9">
        <v>40039201</v>
      </c>
      <c r="D300" s="9" t="s">
        <v>107</v>
      </c>
      <c r="E300" s="9" t="s">
        <v>37</v>
      </c>
      <c r="F300" s="9" t="s">
        <v>38</v>
      </c>
      <c r="G300" s="9">
        <v>2197</v>
      </c>
      <c r="H300" s="10">
        <v>6000</v>
      </c>
      <c r="I300" s="10">
        <v>6000</v>
      </c>
      <c r="J300" s="10">
        <v>0</v>
      </c>
      <c r="K300" s="10"/>
      <c r="L300" s="10">
        <f>SUM(Table134[[#This Row],[Waste (Before Impression)]:[Waste (After Impression)2]])</f>
        <v>0</v>
      </c>
      <c r="M300" s="10">
        <v>0</v>
      </c>
      <c r="N300" s="10">
        <v>69</v>
      </c>
      <c r="O300" s="11">
        <f>SUM(Table134[[#This Row],[Inspection Total]],Table134[[#This Row],[Waste (Before Impression)]])</f>
        <v>6000</v>
      </c>
      <c r="P300" s="12" t="s">
        <v>39</v>
      </c>
      <c r="Q300" s="9"/>
      <c r="R300" s="9">
        <f>IF(Table134[[#This Row],[Balanced]]="YES",0,Table134[[#This Row],[Total]]-6000)</f>
        <v>0</v>
      </c>
      <c r="S3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4502721970696000YES</v>
      </c>
      <c r="T300">
        <f>ROW()-3</f>
        <v>297</v>
      </c>
      <c r="U300" s="1">
        <f>INT(Table134[[#This Row],[Date]])</f>
        <v>45027</v>
      </c>
      <c r="V300" s="13">
        <f>IFERROR(IF(OR(Table134[[#This Row],[Notasave Error]]&lt;0,Table134[[#This Row],[Notasave Error]]&gt;6000),"-",Table134[[#This Row],[Notasave Error]]/Table134[[#This Row],[Inspection Total]]),"NA")</f>
        <v>1.15E-2</v>
      </c>
    </row>
    <row r="301" spans="1:22" x14ac:dyDescent="0.35">
      <c r="A301" s="8">
        <v>45027.520324074074</v>
      </c>
      <c r="B301" s="9" t="s">
        <v>87</v>
      </c>
      <c r="C301" s="9">
        <v>40039201</v>
      </c>
      <c r="D301" s="9" t="s">
        <v>107</v>
      </c>
      <c r="E301" s="9" t="s">
        <v>37</v>
      </c>
      <c r="F301" s="9" t="s">
        <v>38</v>
      </c>
      <c r="G301" s="9">
        <v>2197</v>
      </c>
      <c r="H301" s="10">
        <v>6000</v>
      </c>
      <c r="I301" s="10">
        <v>6000</v>
      </c>
      <c r="J301" s="10">
        <v>0</v>
      </c>
      <c r="K301" s="10"/>
      <c r="L301" s="10">
        <f>SUM(Table134[[#This Row],[Waste (Before Impression)]:[Waste (After Impression)2]])</f>
        <v>0</v>
      </c>
      <c r="M301" s="10">
        <v>0</v>
      </c>
      <c r="N301" s="10">
        <v>0</v>
      </c>
      <c r="O301" s="11">
        <f>SUM(Table134[[#This Row],[Inspection Total]],Table134[[#This Row],[Waste (Before Impression)]])</f>
        <v>6000</v>
      </c>
      <c r="P301" s="12" t="s">
        <v>39</v>
      </c>
      <c r="Q301" s="9"/>
      <c r="R301" s="9">
        <f>IF(Table134[[#This Row],[Balanced]]="YES",0,Table134[[#This Row],[Total]]-6000)</f>
        <v>0</v>
      </c>
      <c r="S3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450272197006000YES</v>
      </c>
      <c r="T301">
        <f>ROW()-3</f>
        <v>298</v>
      </c>
      <c r="U301" s="1">
        <f>INT(Table134[[#This Row],[Date]])</f>
        <v>45027</v>
      </c>
      <c r="V301" s="13">
        <f>IFERROR(IF(OR(Table134[[#This Row],[Notasave Error]]&lt;0,Table134[[#This Row],[Notasave Error]]&gt;6000),"-",Table134[[#This Row],[Notasave Error]]/Table134[[#This Row],[Inspection Total]]),"NA")</f>
        <v>0</v>
      </c>
    </row>
    <row r="302" spans="1:22" x14ac:dyDescent="0.35">
      <c r="A302" s="8">
        <v>45027.517013888886</v>
      </c>
      <c r="B302" s="9" t="s">
        <v>87</v>
      </c>
      <c r="C302" s="9">
        <v>40039201</v>
      </c>
      <c r="D302" s="9" t="s">
        <v>107</v>
      </c>
      <c r="E302" s="9" t="s">
        <v>37</v>
      </c>
      <c r="F302" s="9" t="s">
        <v>38</v>
      </c>
      <c r="G302" s="9">
        <v>2196</v>
      </c>
      <c r="H302" s="10">
        <v>5999</v>
      </c>
      <c r="I302" s="10">
        <v>5999</v>
      </c>
      <c r="J302" s="10">
        <v>1</v>
      </c>
      <c r="K302" s="10"/>
      <c r="L302" s="10">
        <f>SUM(Table134[[#This Row],[Waste (Before Impression)]:[Waste (After Impression)2]])</f>
        <v>1</v>
      </c>
      <c r="M302" s="10">
        <v>0</v>
      </c>
      <c r="N302" s="10">
        <v>47</v>
      </c>
      <c r="O302" s="11">
        <f>SUM(Table134[[#This Row],[Inspection Total]],Table134[[#This Row],[Waste (Before Impression)]])</f>
        <v>6000</v>
      </c>
      <c r="P302" s="12" t="s">
        <v>39</v>
      </c>
      <c r="Q302" s="9"/>
      <c r="R302" s="9">
        <f>IF(Table134[[#This Row],[Balanced]]="YES",0,Table134[[#This Row],[Total]]-6000)</f>
        <v>0</v>
      </c>
      <c r="S3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4502721961475999YES</v>
      </c>
      <c r="T302">
        <f>ROW()-3</f>
        <v>299</v>
      </c>
      <c r="U302" s="1">
        <f>INT(Table134[[#This Row],[Date]])</f>
        <v>45027</v>
      </c>
      <c r="V302" s="13">
        <f>IFERROR(IF(OR(Table134[[#This Row],[Notasave Error]]&lt;0,Table134[[#This Row],[Notasave Error]]&gt;6000),"-",Table134[[#This Row],[Notasave Error]]/Table134[[#This Row],[Inspection Total]]),"NA")</f>
        <v>7.8346391065177521E-3</v>
      </c>
    </row>
    <row r="303" spans="1:22" x14ac:dyDescent="0.35">
      <c r="A303" s="8">
        <v>45027.494201388887</v>
      </c>
      <c r="B303" s="9" t="s">
        <v>87</v>
      </c>
      <c r="C303" s="9">
        <v>40039201</v>
      </c>
      <c r="D303" s="9" t="s">
        <v>107</v>
      </c>
      <c r="E303" s="9" t="s">
        <v>37</v>
      </c>
      <c r="F303" s="9" t="s">
        <v>38</v>
      </c>
      <c r="G303" s="9">
        <v>2195</v>
      </c>
      <c r="H303" s="10">
        <v>6000</v>
      </c>
      <c r="I303" s="10">
        <v>6000</v>
      </c>
      <c r="J303" s="10">
        <v>0</v>
      </c>
      <c r="K303" s="10"/>
      <c r="L303" s="10">
        <f>SUM(Table134[[#This Row],[Waste (Before Impression)]:[Waste (After Impression)2]])</f>
        <v>0</v>
      </c>
      <c r="M303" s="10">
        <v>0</v>
      </c>
      <c r="N303" s="10">
        <v>48</v>
      </c>
      <c r="O303" s="11">
        <f>SUM(Table134[[#This Row],[Inspection Total]],Table134[[#This Row],[Waste (Before Impression)]])</f>
        <v>6000</v>
      </c>
      <c r="P303" s="12" t="s">
        <v>39</v>
      </c>
      <c r="Q303" s="9"/>
      <c r="R303" s="9">
        <f>IF(Table134[[#This Row],[Balanced]]="YES",0,Table134[[#This Row],[Total]]-6000)</f>
        <v>0</v>
      </c>
      <c r="S3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4502721950486000YES</v>
      </c>
      <c r="T303">
        <f>ROW()-3</f>
        <v>300</v>
      </c>
      <c r="U303" s="1">
        <f>INT(Table134[[#This Row],[Date]])</f>
        <v>45027</v>
      </c>
      <c r="V303" s="13">
        <f>IFERROR(IF(OR(Table134[[#This Row],[Notasave Error]]&lt;0,Table134[[#This Row],[Notasave Error]]&gt;6000),"-",Table134[[#This Row],[Notasave Error]]/Table134[[#This Row],[Inspection Total]]),"NA")</f>
        <v>8.0000000000000002E-3</v>
      </c>
    </row>
    <row r="304" spans="1:22" x14ac:dyDescent="0.35">
      <c r="A304" s="8">
        <v>45027.459594907406</v>
      </c>
      <c r="B304" s="9" t="s">
        <v>87</v>
      </c>
      <c r="C304" s="9">
        <v>40039201</v>
      </c>
      <c r="D304" s="9" t="s">
        <v>107</v>
      </c>
      <c r="E304" s="9" t="s">
        <v>37</v>
      </c>
      <c r="F304" s="9" t="s">
        <v>38</v>
      </c>
      <c r="G304" s="9">
        <v>2149</v>
      </c>
      <c r="H304" s="10">
        <v>5998</v>
      </c>
      <c r="I304" s="10">
        <v>5998</v>
      </c>
      <c r="J304" s="10">
        <v>2</v>
      </c>
      <c r="K304" s="10"/>
      <c r="L304" s="10">
        <f>SUM(Table134[[#This Row],[Waste (Before Impression)]:[Waste (After Impression)2]])</f>
        <v>2</v>
      </c>
      <c r="M304" s="10">
        <v>0</v>
      </c>
      <c r="N304" s="10">
        <v>104</v>
      </c>
      <c r="O304" s="11">
        <f>SUM(Table134[[#This Row],[Inspection Total]],Table134[[#This Row],[Waste (Before Impression)]])</f>
        <v>6000</v>
      </c>
      <c r="P304" s="12" t="s">
        <v>39</v>
      </c>
      <c r="Q304" s="9"/>
      <c r="R304" s="9">
        <f>IF(Table134[[#This Row],[Balanced]]="YES",0,Table134[[#This Row],[Total]]-6000)</f>
        <v>0</v>
      </c>
      <c r="S3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45027214921045998YES</v>
      </c>
      <c r="T304">
        <f>ROW()-3</f>
        <v>301</v>
      </c>
      <c r="U304" s="1">
        <f>INT(Table134[[#This Row],[Date]])</f>
        <v>45027</v>
      </c>
      <c r="V304" s="13">
        <f>IFERROR(IF(OR(Table134[[#This Row],[Notasave Error]]&lt;0,Table134[[#This Row],[Notasave Error]]&gt;6000),"-",Table134[[#This Row],[Notasave Error]]/Table134[[#This Row],[Inspection Total]]),"NA")</f>
        <v>1.7339113037679228E-2</v>
      </c>
    </row>
    <row r="305" spans="1:22" x14ac:dyDescent="0.35">
      <c r="A305" s="8">
        <v>45027.406423611108</v>
      </c>
      <c r="B305" s="9" t="s">
        <v>87</v>
      </c>
      <c r="C305" s="9">
        <v>40039201</v>
      </c>
      <c r="D305" s="9" t="s">
        <v>107</v>
      </c>
      <c r="E305" s="9" t="s">
        <v>37</v>
      </c>
      <c r="F305" s="9" t="s">
        <v>38</v>
      </c>
      <c r="G305" s="9">
        <v>2193</v>
      </c>
      <c r="H305" s="10">
        <v>5997</v>
      </c>
      <c r="I305" s="10">
        <v>5997</v>
      </c>
      <c r="J305" s="10">
        <v>3</v>
      </c>
      <c r="K305" s="10"/>
      <c r="L305" s="10">
        <f>SUM(Table134[[#This Row],[Waste (Before Impression)]:[Waste (After Impression)2]])</f>
        <v>3</v>
      </c>
      <c r="M305" s="10">
        <v>0</v>
      </c>
      <c r="N305" s="10">
        <v>99</v>
      </c>
      <c r="O305" s="11">
        <f>SUM(Table134[[#This Row],[Inspection Total]],Table134[[#This Row],[Waste (Before Impression)]])</f>
        <v>6000</v>
      </c>
      <c r="P305" s="12" t="s">
        <v>39</v>
      </c>
      <c r="Q305" s="9"/>
      <c r="R305" s="9">
        <f>IF(Table134[[#This Row],[Balanced]]="YES",0,Table134[[#This Row],[Total]]-6000)</f>
        <v>0</v>
      </c>
      <c r="S3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4502721933995997YES</v>
      </c>
      <c r="T305">
        <f>ROW()-3</f>
        <v>302</v>
      </c>
      <c r="U305" s="1">
        <f>INT(Table134[[#This Row],[Date]])</f>
        <v>45027</v>
      </c>
      <c r="V305" s="13">
        <f>IFERROR(IF(OR(Table134[[#This Row],[Notasave Error]]&lt;0,Table134[[#This Row],[Notasave Error]]&gt;6000),"-",Table134[[#This Row],[Notasave Error]]/Table134[[#This Row],[Inspection Total]]),"NA")</f>
        <v>1.6508254127063533E-2</v>
      </c>
    </row>
    <row r="306" spans="1:22" x14ac:dyDescent="0.35">
      <c r="A306" s="8">
        <v>45027.363761574074</v>
      </c>
      <c r="B306" s="9" t="s">
        <v>87</v>
      </c>
      <c r="C306" s="9">
        <v>40039201</v>
      </c>
      <c r="D306" s="9" t="s">
        <v>107</v>
      </c>
      <c r="E306" s="9" t="s">
        <v>37</v>
      </c>
      <c r="F306" s="9" t="s">
        <v>38</v>
      </c>
      <c r="G306" s="9">
        <v>2192</v>
      </c>
      <c r="H306" s="10">
        <v>6000</v>
      </c>
      <c r="I306" s="10">
        <v>6000</v>
      </c>
      <c r="J306" s="10">
        <v>0</v>
      </c>
      <c r="K306" s="10"/>
      <c r="L306" s="10">
        <f>SUM(Table134[[#This Row],[Waste (Before Impression)]:[Waste (After Impression)2]])</f>
        <v>0</v>
      </c>
      <c r="M306" s="10">
        <v>0</v>
      </c>
      <c r="N306" s="10">
        <v>109</v>
      </c>
      <c r="O306" s="11">
        <f>SUM(Table134[[#This Row],[Inspection Total]],Table134[[#This Row],[Waste (Before Impression)]])</f>
        <v>6000</v>
      </c>
      <c r="P306" s="12" t="s">
        <v>39</v>
      </c>
      <c r="Q306" s="9"/>
      <c r="R306" s="9">
        <f>IF(Table134[[#This Row],[Balanced]]="YES",0,Table134[[#This Row],[Total]]-6000)</f>
        <v>0</v>
      </c>
      <c r="S3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45027219201096000YES</v>
      </c>
      <c r="T306">
        <f>ROW()-3</f>
        <v>303</v>
      </c>
      <c r="U306" s="1">
        <f>INT(Table134[[#This Row],[Date]])</f>
        <v>45027</v>
      </c>
      <c r="V306" s="13">
        <f>IFERROR(IF(OR(Table134[[#This Row],[Notasave Error]]&lt;0,Table134[[#This Row],[Notasave Error]]&gt;6000),"-",Table134[[#This Row],[Notasave Error]]/Table134[[#This Row],[Inspection Total]]),"NA")</f>
        <v>1.8166666666666668E-2</v>
      </c>
    </row>
    <row r="307" spans="1:22" x14ac:dyDescent="0.35">
      <c r="A307" s="8">
        <v>45027.360011574077</v>
      </c>
      <c r="B307" s="9" t="s">
        <v>87</v>
      </c>
      <c r="C307" s="9">
        <v>40039201</v>
      </c>
      <c r="D307" s="9" t="s">
        <v>107</v>
      </c>
      <c r="E307" s="9" t="s">
        <v>37</v>
      </c>
      <c r="F307" s="9" t="s">
        <v>38</v>
      </c>
      <c r="G307" s="9">
        <v>2191</v>
      </c>
      <c r="H307" s="10">
        <v>6000</v>
      </c>
      <c r="I307" s="10">
        <v>6000</v>
      </c>
      <c r="J307" s="10">
        <v>0</v>
      </c>
      <c r="K307" s="10"/>
      <c r="L307" s="10">
        <f>SUM(Table134[[#This Row],[Waste (Before Impression)]:[Waste (After Impression)2]])</f>
        <v>0</v>
      </c>
      <c r="M307" s="10">
        <v>0</v>
      </c>
      <c r="N307" s="10">
        <v>68</v>
      </c>
      <c r="O307" s="11">
        <f>SUM(Table134[[#This Row],[Inspection Total]],Table134[[#This Row],[Waste (Before Impression)]])</f>
        <v>6000</v>
      </c>
      <c r="P307" s="12" t="s">
        <v>39</v>
      </c>
      <c r="Q307" s="9"/>
      <c r="R307" s="9">
        <f>IF(Table134[[#This Row],[Balanced]]="YES",0,Table134[[#This Row],[Total]]-6000)</f>
        <v>0</v>
      </c>
      <c r="S3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4502721910686000YES</v>
      </c>
      <c r="T307">
        <f>ROW()-3</f>
        <v>304</v>
      </c>
      <c r="U307" s="1">
        <f>INT(Table134[[#This Row],[Date]])</f>
        <v>45027</v>
      </c>
      <c r="V307" s="13">
        <f>IFERROR(IF(OR(Table134[[#This Row],[Notasave Error]]&lt;0,Table134[[#This Row],[Notasave Error]]&gt;6000),"-",Table134[[#This Row],[Notasave Error]]/Table134[[#This Row],[Inspection Total]]),"NA")</f>
        <v>1.1333333333333334E-2</v>
      </c>
    </row>
    <row r="308" spans="1:22" x14ac:dyDescent="0.35">
      <c r="A308" s="8">
        <v>45027.273449074077</v>
      </c>
      <c r="B308" s="9" t="s">
        <v>87</v>
      </c>
      <c r="C308" s="9">
        <v>40039201</v>
      </c>
      <c r="D308" s="9" t="s">
        <v>107</v>
      </c>
      <c r="E308" s="9" t="s">
        <v>97</v>
      </c>
      <c r="F308" s="9" t="s">
        <v>40</v>
      </c>
      <c r="G308" s="9">
        <v>2217</v>
      </c>
      <c r="H308" s="10">
        <v>5993</v>
      </c>
      <c r="I308" s="10">
        <v>5993</v>
      </c>
      <c r="J308" s="10">
        <v>7</v>
      </c>
      <c r="K308" s="10"/>
      <c r="L308" s="10">
        <f>SUM(Table134[[#This Row],[Waste (Before Impression)]:[Waste (After Impression)2]])</f>
        <v>7</v>
      </c>
      <c r="M308" s="10">
        <v>0</v>
      </c>
      <c r="N308" s="10">
        <v>93</v>
      </c>
      <c r="O308" s="11">
        <f>SUM(Table134[[#This Row],[Inspection Total]],Table134[[#This Row],[Waste (Before Impression)]])</f>
        <v>6000</v>
      </c>
      <c r="P308" s="12" t="s">
        <v>39</v>
      </c>
      <c r="Q308" s="9"/>
      <c r="R308" s="9">
        <f>IF(Table134[[#This Row],[Balanced]]="YES",0,Table134[[#This Row],[Total]]-6000)</f>
        <v>0</v>
      </c>
      <c r="S3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4502722177935993YES</v>
      </c>
      <c r="T308">
        <f>ROW()-3</f>
        <v>305</v>
      </c>
      <c r="U308" s="1">
        <f>INT(Table134[[#This Row],[Date]])</f>
        <v>45027</v>
      </c>
      <c r="V308" s="13">
        <f>IFERROR(IF(OR(Table134[[#This Row],[Notasave Error]]&lt;0,Table134[[#This Row],[Notasave Error]]&gt;6000),"-",Table134[[#This Row],[Notasave Error]]/Table134[[#This Row],[Inspection Total]]),"NA")</f>
        <v>1.5518104455197732E-2</v>
      </c>
    </row>
    <row r="309" spans="1:22" x14ac:dyDescent="0.35">
      <c r="A309" s="8">
        <v>45027.239930555559</v>
      </c>
      <c r="B309" s="9" t="s">
        <v>87</v>
      </c>
      <c r="C309" s="9">
        <v>40039201</v>
      </c>
      <c r="D309" s="9" t="s">
        <v>107</v>
      </c>
      <c r="E309" s="9" t="s">
        <v>97</v>
      </c>
      <c r="F309" s="9" t="s">
        <v>40</v>
      </c>
      <c r="G309" s="9">
        <v>2216</v>
      </c>
      <c r="H309" s="10">
        <v>5996</v>
      </c>
      <c r="I309" s="10">
        <v>5996</v>
      </c>
      <c r="J309" s="10">
        <v>4</v>
      </c>
      <c r="K309" s="10"/>
      <c r="L309" s="10">
        <f>SUM(Table134[[#This Row],[Waste (Before Impression)]:[Waste (After Impression)2]])</f>
        <v>4</v>
      </c>
      <c r="M309" s="10">
        <v>0</v>
      </c>
      <c r="N309" s="10">
        <v>69</v>
      </c>
      <c r="O309" s="11">
        <f>SUM(Table134[[#This Row],[Inspection Total]],Table134[[#This Row],[Waste (Before Impression)]])</f>
        <v>6000</v>
      </c>
      <c r="P309" s="12" t="s">
        <v>39</v>
      </c>
      <c r="Q309" s="9"/>
      <c r="R309" s="9">
        <f>IF(Table134[[#This Row],[Balanced]]="YES",0,Table134[[#This Row],[Total]]-6000)</f>
        <v>0</v>
      </c>
      <c r="S3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4502722164695996YES</v>
      </c>
      <c r="T309">
        <f>ROW()-3</f>
        <v>306</v>
      </c>
      <c r="U309" s="1">
        <f>INT(Table134[[#This Row],[Date]])</f>
        <v>45027</v>
      </c>
      <c r="V309" s="13">
        <f>IFERROR(IF(OR(Table134[[#This Row],[Notasave Error]]&lt;0,Table134[[#This Row],[Notasave Error]]&gt;6000),"-",Table134[[#This Row],[Notasave Error]]/Table134[[#This Row],[Inspection Total]]),"NA")</f>
        <v>1.1507671781187459E-2</v>
      </c>
    </row>
    <row r="310" spans="1:22" x14ac:dyDescent="0.35">
      <c r="A310" s="8">
        <v>45027.221192129633</v>
      </c>
      <c r="B310" s="9" t="s">
        <v>87</v>
      </c>
      <c r="C310" s="9">
        <v>40039201</v>
      </c>
      <c r="D310" s="9" t="s">
        <v>107</v>
      </c>
      <c r="E310" s="9" t="s">
        <v>97</v>
      </c>
      <c r="F310" s="9" t="s">
        <v>40</v>
      </c>
      <c r="G310" s="9">
        <v>2215</v>
      </c>
      <c r="H310" s="10">
        <v>5998</v>
      </c>
      <c r="I310" s="10">
        <v>5998</v>
      </c>
      <c r="J310" s="10">
        <v>2</v>
      </c>
      <c r="K310" s="10"/>
      <c r="L310" s="10">
        <f>SUM(Table134[[#This Row],[Waste (Before Impression)]:[Waste (After Impression)2]])</f>
        <v>2</v>
      </c>
      <c r="M310" s="10">
        <v>0</v>
      </c>
      <c r="N310" s="10">
        <v>145</v>
      </c>
      <c r="O310" s="11">
        <f>SUM(Table134[[#This Row],[Inspection Total]],Table134[[#This Row],[Waste (Before Impression)]])</f>
        <v>6000</v>
      </c>
      <c r="P310" s="12" t="s">
        <v>39</v>
      </c>
      <c r="Q310" s="9"/>
      <c r="R310" s="9">
        <f>IF(Table134[[#This Row],[Balanced]]="YES",0,Table134[[#This Row],[Total]]-6000)</f>
        <v>0</v>
      </c>
      <c r="S3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45027221521455998YES</v>
      </c>
      <c r="T310">
        <f>ROW()-3</f>
        <v>307</v>
      </c>
      <c r="U310" s="1">
        <f>INT(Table134[[#This Row],[Date]])</f>
        <v>45027</v>
      </c>
      <c r="V310" s="13">
        <f>IFERROR(IF(OR(Table134[[#This Row],[Notasave Error]]&lt;0,Table134[[#This Row],[Notasave Error]]&gt;6000),"-",Table134[[#This Row],[Notasave Error]]/Table134[[#This Row],[Inspection Total]]),"NA")</f>
        <v>2.4174724908302768E-2</v>
      </c>
    </row>
    <row r="311" spans="1:22" x14ac:dyDescent="0.35">
      <c r="A311" s="8">
        <v>45027.160381944443</v>
      </c>
      <c r="B311" s="9" t="s">
        <v>87</v>
      </c>
      <c r="C311" s="9">
        <v>40039201</v>
      </c>
      <c r="D311" s="9" t="s">
        <v>107</v>
      </c>
      <c r="E311" s="9" t="s">
        <v>97</v>
      </c>
      <c r="F311" s="9" t="s">
        <v>40</v>
      </c>
      <c r="G311" s="9">
        <v>2214</v>
      </c>
      <c r="H311" s="10">
        <v>5997</v>
      </c>
      <c r="I311" s="10">
        <v>5997</v>
      </c>
      <c r="J311" s="10">
        <v>3</v>
      </c>
      <c r="K311" s="10"/>
      <c r="L311" s="10">
        <f>SUM(Table134[[#This Row],[Waste (Before Impression)]:[Waste (After Impression)2]])</f>
        <v>3</v>
      </c>
      <c r="M311" s="10">
        <v>0</v>
      </c>
      <c r="N311" s="10">
        <v>98</v>
      </c>
      <c r="O311" s="11">
        <f>SUM(Table134[[#This Row],[Inspection Total]],Table134[[#This Row],[Waste (Before Impression)]])</f>
        <v>6000</v>
      </c>
      <c r="P311" s="12" t="s">
        <v>39</v>
      </c>
      <c r="Q311" s="9"/>
      <c r="R311" s="9">
        <f>IF(Table134[[#This Row],[Balanced]]="YES",0,Table134[[#This Row],[Total]]-6000)</f>
        <v>0</v>
      </c>
      <c r="S3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4502722143985997YES</v>
      </c>
      <c r="T311">
        <f>ROW()-3</f>
        <v>308</v>
      </c>
      <c r="U311" s="1">
        <f>INT(Table134[[#This Row],[Date]])</f>
        <v>45027</v>
      </c>
      <c r="V311" s="13">
        <f>IFERROR(IF(OR(Table134[[#This Row],[Notasave Error]]&lt;0,Table134[[#This Row],[Notasave Error]]&gt;6000),"-",Table134[[#This Row],[Notasave Error]]/Table134[[#This Row],[Inspection Total]]),"NA")</f>
        <v>1.6341504085376022E-2</v>
      </c>
    </row>
    <row r="312" spans="1:22" x14ac:dyDescent="0.35">
      <c r="A312" s="8">
        <v>45027.099814814814</v>
      </c>
      <c r="B312" s="9" t="s">
        <v>87</v>
      </c>
      <c r="C312" s="9">
        <v>40039201</v>
      </c>
      <c r="D312" s="9" t="s">
        <v>107</v>
      </c>
      <c r="E312" s="9" t="s">
        <v>97</v>
      </c>
      <c r="F312" s="9" t="s">
        <v>40</v>
      </c>
      <c r="G312" s="9">
        <v>2213</v>
      </c>
      <c r="H312" s="10">
        <v>5995</v>
      </c>
      <c r="I312" s="10">
        <v>5995</v>
      </c>
      <c r="J312" s="10">
        <v>5</v>
      </c>
      <c r="K312" s="10"/>
      <c r="L312" s="10">
        <f>SUM(Table134[[#This Row],[Waste (Before Impression)]:[Waste (After Impression)2]])</f>
        <v>5</v>
      </c>
      <c r="M312" s="10">
        <v>0</v>
      </c>
      <c r="N312" s="10">
        <v>50</v>
      </c>
      <c r="O312" s="11">
        <f>SUM(Table134[[#This Row],[Inspection Total]],Table134[[#This Row],[Waste (Before Impression)]])</f>
        <v>6000</v>
      </c>
      <c r="P312" s="12" t="s">
        <v>39</v>
      </c>
      <c r="Q312" s="9"/>
      <c r="R312" s="9">
        <f>IF(Table134[[#This Row],[Balanced]]="YES",0,Table134[[#This Row],[Total]]-6000)</f>
        <v>0</v>
      </c>
      <c r="S3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4502722135505995YES</v>
      </c>
      <c r="T312">
        <f>ROW()-3</f>
        <v>309</v>
      </c>
      <c r="U312" s="1">
        <f>INT(Table134[[#This Row],[Date]])</f>
        <v>45027</v>
      </c>
      <c r="V312" s="13">
        <f>IFERROR(IF(OR(Table134[[#This Row],[Notasave Error]]&lt;0,Table134[[#This Row],[Notasave Error]]&gt;6000),"-",Table134[[#This Row],[Notasave Error]]/Table134[[#This Row],[Inspection Total]]),"NA")</f>
        <v>8.3402835696413675E-3</v>
      </c>
    </row>
    <row r="313" spans="1:22" x14ac:dyDescent="0.35">
      <c r="A313" s="8">
        <v>45027.061435185184</v>
      </c>
      <c r="B313" s="9" t="s">
        <v>87</v>
      </c>
      <c r="C313" s="9">
        <v>40039201</v>
      </c>
      <c r="D313" s="9" t="s">
        <v>107</v>
      </c>
      <c r="E313" s="9" t="s">
        <v>97</v>
      </c>
      <c r="F313" s="9" t="s">
        <v>40</v>
      </c>
      <c r="G313" s="9">
        <v>2212</v>
      </c>
      <c r="H313" s="10">
        <v>5997</v>
      </c>
      <c r="I313" s="10">
        <v>5997</v>
      </c>
      <c r="J313" s="10">
        <v>3</v>
      </c>
      <c r="K313" s="10"/>
      <c r="L313" s="10">
        <f>SUM(Table134[[#This Row],[Waste (Before Impression)]:[Waste (After Impression)2]])</f>
        <v>3</v>
      </c>
      <c r="M313" s="10">
        <v>0</v>
      </c>
      <c r="N313" s="10">
        <v>37</v>
      </c>
      <c r="O313" s="11">
        <f>SUM(Table134[[#This Row],[Inspection Total]],Table134[[#This Row],[Waste (Before Impression)]])</f>
        <v>6000</v>
      </c>
      <c r="P313" s="12" t="s">
        <v>39</v>
      </c>
      <c r="Q313" s="9"/>
      <c r="R313" s="9">
        <f>IF(Table134[[#This Row],[Balanced]]="YES",0,Table134[[#This Row],[Total]]-6000)</f>
        <v>0</v>
      </c>
      <c r="S3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4502722123375997YES</v>
      </c>
      <c r="T313">
        <f>ROW()-3</f>
        <v>310</v>
      </c>
      <c r="U313" s="1">
        <f>INT(Table134[[#This Row],[Date]])</f>
        <v>45027</v>
      </c>
      <c r="V313" s="13">
        <f>IFERROR(IF(OR(Table134[[#This Row],[Notasave Error]]&lt;0,Table134[[#This Row],[Notasave Error]]&gt;6000),"-",Table134[[#This Row],[Notasave Error]]/Table134[[#This Row],[Inspection Total]]),"NA")</f>
        <v>6.1697515424378856E-3</v>
      </c>
    </row>
    <row r="314" spans="1:22" x14ac:dyDescent="0.35">
      <c r="A314" s="8">
        <v>45027.031678240739</v>
      </c>
      <c r="B314" s="9" t="s">
        <v>87</v>
      </c>
      <c r="C314" s="9">
        <v>40039201</v>
      </c>
      <c r="D314" s="9" t="s">
        <v>107</v>
      </c>
      <c r="E314" s="9" t="s">
        <v>97</v>
      </c>
      <c r="F314" s="9" t="s">
        <v>40</v>
      </c>
      <c r="G314" s="9">
        <v>2211</v>
      </c>
      <c r="H314" s="10">
        <v>6000</v>
      </c>
      <c r="I314" s="10">
        <v>6000</v>
      </c>
      <c r="J314" s="10">
        <v>0</v>
      </c>
      <c r="K314" s="10"/>
      <c r="L314" s="10">
        <f>SUM(Table134[[#This Row],[Waste (Before Impression)]:[Waste (After Impression)2]])</f>
        <v>0</v>
      </c>
      <c r="M314" s="10">
        <v>0</v>
      </c>
      <c r="N314" s="10">
        <v>45</v>
      </c>
      <c r="O314" s="11">
        <f>SUM(Table134[[#This Row],[Inspection Total]],Table134[[#This Row],[Waste (Before Impression)]])</f>
        <v>6000</v>
      </c>
      <c r="P314" s="12" t="s">
        <v>39</v>
      </c>
      <c r="Q314" s="9"/>
      <c r="R314" s="9">
        <f>IF(Table134[[#This Row],[Balanced]]="YES",0,Table134[[#This Row],[Total]]-6000)</f>
        <v>0</v>
      </c>
      <c r="S3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4502722110456000YES</v>
      </c>
      <c r="T314">
        <f>ROW()-3</f>
        <v>311</v>
      </c>
      <c r="U314" s="1">
        <f>INT(Table134[[#This Row],[Date]])</f>
        <v>45027</v>
      </c>
      <c r="V314" s="13">
        <f>IFERROR(IF(OR(Table134[[#This Row],[Notasave Error]]&lt;0,Table134[[#This Row],[Notasave Error]]&gt;6000),"-",Table134[[#This Row],[Notasave Error]]/Table134[[#This Row],[Inspection Total]]),"NA")</f>
        <v>7.4999999999999997E-3</v>
      </c>
    </row>
    <row r="315" spans="1:22" x14ac:dyDescent="0.35">
      <c r="A315" s="8">
        <v>45026.949699074074</v>
      </c>
      <c r="B315" s="9" t="s">
        <v>87</v>
      </c>
      <c r="C315" s="9">
        <v>40039201</v>
      </c>
      <c r="D315" s="9" t="s">
        <v>107</v>
      </c>
      <c r="E315" s="9" t="s">
        <v>97</v>
      </c>
      <c r="F315" s="9" t="s">
        <v>40</v>
      </c>
      <c r="G315" s="9">
        <v>2182</v>
      </c>
      <c r="H315" s="10">
        <v>5999</v>
      </c>
      <c r="I315" s="10">
        <v>5999</v>
      </c>
      <c r="J315" s="10">
        <v>1</v>
      </c>
      <c r="K315" s="10"/>
      <c r="L315" s="10">
        <f>SUM(Table134[[#This Row],[Waste (Before Impression)]:[Waste (After Impression)2]])</f>
        <v>1</v>
      </c>
      <c r="M315" s="10">
        <v>0</v>
      </c>
      <c r="N315" s="10">
        <v>71</v>
      </c>
      <c r="O315" s="11">
        <f>SUM(Table134[[#This Row],[Inspection Total]],Table134[[#This Row],[Waste (Before Impression)]])</f>
        <v>6000</v>
      </c>
      <c r="P315" s="12" t="s">
        <v>39</v>
      </c>
      <c r="Q315" s="9"/>
      <c r="R315" s="9">
        <f>IF(Table134[[#This Row],[Balanced]]="YES",0,Table134[[#This Row],[Total]]-6000)</f>
        <v>0</v>
      </c>
      <c r="S3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4502621821715999YES</v>
      </c>
      <c r="T315">
        <f>ROW()-3</f>
        <v>312</v>
      </c>
      <c r="U315" s="1">
        <f>INT(Table134[[#This Row],[Date]])</f>
        <v>45026</v>
      </c>
      <c r="V315" s="13">
        <f>IFERROR(IF(OR(Table134[[#This Row],[Notasave Error]]&lt;0,Table134[[#This Row],[Notasave Error]]&gt;6000),"-",Table134[[#This Row],[Notasave Error]]/Table134[[#This Row],[Inspection Total]]),"NA")</f>
        <v>1.1835305884314052E-2</v>
      </c>
    </row>
    <row r="316" spans="1:22" x14ac:dyDescent="0.35">
      <c r="A316" s="8">
        <v>45026.909537037034</v>
      </c>
      <c r="B316" s="9" t="s">
        <v>87</v>
      </c>
      <c r="C316" s="9">
        <v>40039201</v>
      </c>
      <c r="D316" s="9" t="s">
        <v>107</v>
      </c>
      <c r="E316" s="9" t="s">
        <v>97</v>
      </c>
      <c r="F316" s="9" t="s">
        <v>40</v>
      </c>
      <c r="G316" s="9">
        <v>2181</v>
      </c>
      <c r="H316" s="10">
        <v>6000</v>
      </c>
      <c r="I316" s="10">
        <v>6000</v>
      </c>
      <c r="J316" s="10">
        <v>0</v>
      </c>
      <c r="K316" s="10"/>
      <c r="L316" s="10">
        <f>SUM(Table134[[#This Row],[Waste (Before Impression)]:[Waste (After Impression)2]])</f>
        <v>0</v>
      </c>
      <c r="M316" s="10">
        <v>0</v>
      </c>
      <c r="N316" s="10">
        <v>91</v>
      </c>
      <c r="O316" s="11">
        <f>SUM(Table134[[#This Row],[Inspection Total]],Table134[[#This Row],[Waste (Before Impression)]])</f>
        <v>6000</v>
      </c>
      <c r="P316" s="12" t="s">
        <v>39</v>
      </c>
      <c r="Q316" s="9"/>
      <c r="R316" s="9">
        <f>IF(Table134[[#This Row],[Balanced]]="YES",0,Table134[[#This Row],[Total]]-6000)</f>
        <v>0</v>
      </c>
      <c r="S3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4502621810916000YES</v>
      </c>
      <c r="T316">
        <f>ROW()-3</f>
        <v>313</v>
      </c>
      <c r="U316" s="1">
        <f>INT(Table134[[#This Row],[Date]])</f>
        <v>45026</v>
      </c>
      <c r="V316" s="13">
        <f>IFERROR(IF(OR(Table134[[#This Row],[Notasave Error]]&lt;0,Table134[[#This Row],[Notasave Error]]&gt;6000),"-",Table134[[#This Row],[Notasave Error]]/Table134[[#This Row],[Inspection Total]]),"NA")</f>
        <v>1.5166666666666667E-2</v>
      </c>
    </row>
    <row r="317" spans="1:22" x14ac:dyDescent="0.35">
      <c r="A317" s="8">
        <v>45026.88658564815</v>
      </c>
      <c r="B317" s="9" t="s">
        <v>87</v>
      </c>
      <c r="C317" s="9">
        <v>40039201</v>
      </c>
      <c r="D317" s="9" t="s">
        <v>107</v>
      </c>
      <c r="E317" s="9" t="s">
        <v>97</v>
      </c>
      <c r="F317" s="9" t="s">
        <v>40</v>
      </c>
      <c r="G317" s="9">
        <v>2180</v>
      </c>
      <c r="H317" s="10">
        <v>6000</v>
      </c>
      <c r="I317" s="10">
        <v>6000</v>
      </c>
      <c r="J317" s="10">
        <v>0</v>
      </c>
      <c r="K317" s="10"/>
      <c r="L317" s="10">
        <f>SUM(Table134[[#This Row],[Waste (Before Impression)]:[Waste (After Impression)2]])</f>
        <v>0</v>
      </c>
      <c r="M317" s="10">
        <v>0</v>
      </c>
      <c r="N317" s="10">
        <v>35</v>
      </c>
      <c r="O317" s="11">
        <f>SUM(Table134[[#This Row],[Inspection Total]],Table134[[#This Row],[Waste (Before Impression)]])</f>
        <v>6000</v>
      </c>
      <c r="P317" s="12" t="s">
        <v>39</v>
      </c>
      <c r="Q317" s="9"/>
      <c r="R317" s="9">
        <f>IF(Table134[[#This Row],[Balanced]]="YES",0,Table134[[#This Row],[Total]]-6000)</f>
        <v>0</v>
      </c>
      <c r="S3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4502621800356000YES</v>
      </c>
      <c r="T317">
        <f>ROW()-3</f>
        <v>314</v>
      </c>
      <c r="U317" s="1">
        <f>INT(Table134[[#This Row],[Date]])</f>
        <v>45026</v>
      </c>
      <c r="V317" s="13">
        <f>IFERROR(IF(OR(Table134[[#This Row],[Notasave Error]]&lt;0,Table134[[#This Row],[Notasave Error]]&gt;6000),"-",Table134[[#This Row],[Notasave Error]]/Table134[[#This Row],[Inspection Total]]),"NA")</f>
        <v>5.8333333333333336E-3</v>
      </c>
    </row>
    <row r="318" spans="1:22" x14ac:dyDescent="0.35">
      <c r="A318" s="8">
        <v>45026.851006944446</v>
      </c>
      <c r="B318" s="9" t="s">
        <v>87</v>
      </c>
      <c r="C318" s="9">
        <v>40039201</v>
      </c>
      <c r="D318" s="9" t="s">
        <v>107</v>
      </c>
      <c r="E318" s="9" t="s">
        <v>97</v>
      </c>
      <c r="F318" s="9" t="s">
        <v>40</v>
      </c>
      <c r="G318" s="9">
        <v>2179</v>
      </c>
      <c r="H318" s="10">
        <v>5997</v>
      </c>
      <c r="I318" s="10">
        <v>5997</v>
      </c>
      <c r="J318" s="10">
        <v>3</v>
      </c>
      <c r="K318" s="10"/>
      <c r="L318" s="10">
        <f>SUM(Table134[[#This Row],[Waste (Before Impression)]:[Waste (After Impression)2]])</f>
        <v>3</v>
      </c>
      <c r="M318" s="10">
        <v>0</v>
      </c>
      <c r="N318" s="10">
        <v>105</v>
      </c>
      <c r="O318" s="11">
        <f>SUM(Table134[[#This Row],[Inspection Total]],Table134[[#This Row],[Waste (Before Impression)]])</f>
        <v>6000</v>
      </c>
      <c r="P318" s="12" t="s">
        <v>39</v>
      </c>
      <c r="Q318" s="9"/>
      <c r="R318" s="9">
        <f>IF(Table134[[#This Row],[Balanced]]="YES",0,Table134[[#This Row],[Total]]-6000)</f>
        <v>0</v>
      </c>
      <c r="S3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45026217931055997YES</v>
      </c>
      <c r="T318">
        <f>ROW()-3</f>
        <v>315</v>
      </c>
      <c r="U318" s="1">
        <f>INT(Table134[[#This Row],[Date]])</f>
        <v>45026</v>
      </c>
      <c r="V318" s="13">
        <f>IFERROR(IF(OR(Table134[[#This Row],[Notasave Error]]&lt;0,Table134[[#This Row],[Notasave Error]]&gt;6000),"-",Table134[[#This Row],[Notasave Error]]/Table134[[#This Row],[Inspection Total]]),"NA")</f>
        <v>1.7508754377188594E-2</v>
      </c>
    </row>
    <row r="319" spans="1:22" x14ac:dyDescent="0.35">
      <c r="A319" s="8">
        <v>45026.81653935185</v>
      </c>
      <c r="B319" s="9" t="s">
        <v>87</v>
      </c>
      <c r="C319" s="9">
        <v>40039201</v>
      </c>
      <c r="D319" s="9" t="s">
        <v>107</v>
      </c>
      <c r="E319" s="9" t="s">
        <v>97</v>
      </c>
      <c r="F319" s="9" t="s">
        <v>40</v>
      </c>
      <c r="G319" s="9">
        <v>2178</v>
      </c>
      <c r="H319" s="10">
        <v>5995</v>
      </c>
      <c r="I319" s="10">
        <v>5995</v>
      </c>
      <c r="J319" s="10">
        <v>5</v>
      </c>
      <c r="K319" s="10"/>
      <c r="L319" s="10">
        <f>SUM(Table134[[#This Row],[Waste (Before Impression)]:[Waste (After Impression)2]])</f>
        <v>5</v>
      </c>
      <c r="M319" s="10">
        <v>0</v>
      </c>
      <c r="N319" s="10">
        <v>100</v>
      </c>
      <c r="O319" s="11">
        <f>SUM(Table134[[#This Row],[Inspection Total]],Table134[[#This Row],[Waste (Before Impression)]])</f>
        <v>6000</v>
      </c>
      <c r="P319" s="12" t="s">
        <v>39</v>
      </c>
      <c r="Q319" s="9"/>
      <c r="R319" s="9">
        <f>IF(Table134[[#This Row],[Balanced]]="YES",0,Table134[[#This Row],[Total]]-6000)</f>
        <v>0</v>
      </c>
      <c r="S3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45026217851005995YES</v>
      </c>
      <c r="T319">
        <f>ROW()-3</f>
        <v>316</v>
      </c>
      <c r="U319" s="1">
        <f>INT(Table134[[#This Row],[Date]])</f>
        <v>45026</v>
      </c>
      <c r="V319" s="13">
        <f>IFERROR(IF(OR(Table134[[#This Row],[Notasave Error]]&lt;0,Table134[[#This Row],[Notasave Error]]&gt;6000),"-",Table134[[#This Row],[Notasave Error]]/Table134[[#This Row],[Inspection Total]]),"NA")</f>
        <v>1.6680567139282735E-2</v>
      </c>
    </row>
    <row r="320" spans="1:22" x14ac:dyDescent="0.35">
      <c r="A320" s="8">
        <v>45026.799710648149</v>
      </c>
      <c r="B320" s="9" t="s">
        <v>87</v>
      </c>
      <c r="C320" s="9">
        <v>40039201</v>
      </c>
      <c r="D320" s="9" t="s">
        <v>107</v>
      </c>
      <c r="E320" s="9" t="s">
        <v>37</v>
      </c>
      <c r="F320" s="9" t="s">
        <v>38</v>
      </c>
      <c r="G320" s="9">
        <v>2177</v>
      </c>
      <c r="H320" s="10">
        <v>5985</v>
      </c>
      <c r="I320" s="10">
        <v>5985</v>
      </c>
      <c r="J320" s="10">
        <v>15</v>
      </c>
      <c r="K320" s="10"/>
      <c r="L320" s="10">
        <f>SUM(Table134[[#This Row],[Waste (Before Impression)]:[Waste (After Impression)2]])</f>
        <v>15</v>
      </c>
      <c r="M320" s="10">
        <v>0</v>
      </c>
      <c r="N320" s="10">
        <v>97</v>
      </c>
      <c r="O320" s="11">
        <f>SUM(Table134[[#This Row],[Inspection Total]],Table134[[#This Row],[Waste (Before Impression)]])</f>
        <v>6000</v>
      </c>
      <c r="P320" s="12" t="s">
        <v>39</v>
      </c>
      <c r="Q320" s="9"/>
      <c r="R320" s="9">
        <f>IF(Table134[[#This Row],[Balanced]]="YES",0,Table134[[#This Row],[Total]]-6000)</f>
        <v>0</v>
      </c>
      <c r="S3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45026217715975985YES</v>
      </c>
      <c r="T320">
        <f>ROW()-3</f>
        <v>317</v>
      </c>
      <c r="U320" s="1">
        <f>INT(Table134[[#This Row],[Date]])</f>
        <v>45026</v>
      </c>
      <c r="V320" s="13">
        <f>IFERROR(IF(OR(Table134[[#This Row],[Notasave Error]]&lt;0,Table134[[#This Row],[Notasave Error]]&gt;6000),"-",Table134[[#This Row],[Notasave Error]]/Table134[[#This Row],[Inspection Total]]),"NA")</f>
        <v>1.620718462823726E-2</v>
      </c>
    </row>
    <row r="321" spans="1:22" x14ac:dyDescent="0.35">
      <c r="A321" s="8">
        <v>45026.751759259256</v>
      </c>
      <c r="B321" s="9" t="s">
        <v>87</v>
      </c>
      <c r="C321" s="9">
        <v>40039201</v>
      </c>
      <c r="D321" s="9" t="s">
        <v>107</v>
      </c>
      <c r="E321" s="9" t="s">
        <v>37</v>
      </c>
      <c r="F321" s="9" t="s">
        <v>38</v>
      </c>
      <c r="G321" s="9">
        <v>2176</v>
      </c>
      <c r="H321" s="10">
        <v>6000</v>
      </c>
      <c r="I321" s="10">
        <v>6000</v>
      </c>
      <c r="J321" s="10">
        <v>0</v>
      </c>
      <c r="K321" s="10"/>
      <c r="L321" s="10">
        <f>SUM(Table134[[#This Row],[Waste (Before Impression)]:[Waste (After Impression)2]])</f>
        <v>0</v>
      </c>
      <c r="M321" s="10">
        <v>0</v>
      </c>
      <c r="N321" s="10">
        <v>78</v>
      </c>
      <c r="O321" s="11">
        <f>SUM(Table134[[#This Row],[Inspection Total]],Table134[[#This Row],[Waste (Before Impression)]])</f>
        <v>6000</v>
      </c>
      <c r="P321" s="12" t="s">
        <v>39</v>
      </c>
      <c r="Q321" s="9"/>
      <c r="R321" s="9">
        <f>IF(Table134[[#This Row],[Balanced]]="YES",0,Table134[[#This Row],[Total]]-6000)</f>
        <v>0</v>
      </c>
      <c r="S3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4502621760786000YES</v>
      </c>
      <c r="T321">
        <f>ROW()-3</f>
        <v>318</v>
      </c>
      <c r="U321" s="1">
        <f>INT(Table134[[#This Row],[Date]])</f>
        <v>45026</v>
      </c>
      <c r="V321" s="13">
        <f>IFERROR(IF(OR(Table134[[#This Row],[Notasave Error]]&lt;0,Table134[[#This Row],[Notasave Error]]&gt;6000),"-",Table134[[#This Row],[Notasave Error]]/Table134[[#This Row],[Inspection Total]]),"NA")</f>
        <v>1.2999999999999999E-2</v>
      </c>
    </row>
    <row r="322" spans="1:22" x14ac:dyDescent="0.35">
      <c r="A322" s="8">
        <v>45026.706550925926</v>
      </c>
      <c r="B322" s="9" t="s">
        <v>87</v>
      </c>
      <c r="C322" s="9">
        <v>40039201</v>
      </c>
      <c r="D322" s="9" t="s">
        <v>107</v>
      </c>
      <c r="E322" s="9" t="s">
        <v>37</v>
      </c>
      <c r="F322" s="9" t="s">
        <v>38</v>
      </c>
      <c r="G322" s="9">
        <v>2175</v>
      </c>
      <c r="H322" s="10">
        <v>5996</v>
      </c>
      <c r="I322" s="10">
        <v>5996</v>
      </c>
      <c r="J322" s="10">
        <v>4</v>
      </c>
      <c r="K322" s="10"/>
      <c r="L322" s="10">
        <f>SUM(Table134[[#This Row],[Waste (Before Impression)]:[Waste (After Impression)2]])</f>
        <v>4</v>
      </c>
      <c r="M322" s="10">
        <v>0</v>
      </c>
      <c r="N322" s="10">
        <v>86</v>
      </c>
      <c r="O322" s="11">
        <f>SUM(Table134[[#This Row],[Inspection Total]],Table134[[#This Row],[Waste (Before Impression)]])</f>
        <v>6000</v>
      </c>
      <c r="P322" s="12" t="s">
        <v>39</v>
      </c>
      <c r="Q322" s="9"/>
      <c r="R322" s="9">
        <f>IF(Table134[[#This Row],[Balanced]]="YES",0,Table134[[#This Row],[Total]]-6000)</f>
        <v>0</v>
      </c>
      <c r="S3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4502621754865996YES</v>
      </c>
      <c r="T322">
        <f>ROW()-3</f>
        <v>319</v>
      </c>
      <c r="U322" s="1">
        <f>INT(Table134[[#This Row],[Date]])</f>
        <v>45026</v>
      </c>
      <c r="V322" s="13">
        <f>IFERROR(IF(OR(Table134[[#This Row],[Notasave Error]]&lt;0,Table134[[#This Row],[Notasave Error]]&gt;6000),"-",Table134[[#This Row],[Notasave Error]]/Table134[[#This Row],[Inspection Total]]),"NA")</f>
        <v>1.4342895263509006E-2</v>
      </c>
    </row>
    <row r="323" spans="1:22" x14ac:dyDescent="0.35">
      <c r="A323" s="8">
        <v>45026.670277777775</v>
      </c>
      <c r="B323" s="9" t="s">
        <v>87</v>
      </c>
      <c r="C323" s="9">
        <v>40039201</v>
      </c>
      <c r="D323" s="9" t="s">
        <v>107</v>
      </c>
      <c r="E323" s="9" t="s">
        <v>37</v>
      </c>
      <c r="F323" s="9" t="s">
        <v>38</v>
      </c>
      <c r="G323" s="9">
        <v>2174</v>
      </c>
      <c r="H323" s="10">
        <v>5996</v>
      </c>
      <c r="I323" s="10">
        <v>5996</v>
      </c>
      <c r="J323" s="10">
        <v>4</v>
      </c>
      <c r="K323" s="10"/>
      <c r="L323" s="10">
        <f>SUM(Table134[[#This Row],[Waste (Before Impression)]:[Waste (After Impression)2]])</f>
        <v>4</v>
      </c>
      <c r="M323" s="10">
        <v>0</v>
      </c>
      <c r="N323" s="10">
        <v>213</v>
      </c>
      <c r="O323" s="11">
        <f>SUM(Table134[[#This Row],[Inspection Total]],Table134[[#This Row],[Waste (Before Impression)]])</f>
        <v>6000</v>
      </c>
      <c r="P323" s="12" t="s">
        <v>39</v>
      </c>
      <c r="Q323" s="9"/>
      <c r="R323" s="9">
        <f>IF(Table134[[#This Row],[Balanced]]="YES",0,Table134[[#This Row],[Total]]-6000)</f>
        <v>0</v>
      </c>
      <c r="S3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45026217442135996YES</v>
      </c>
      <c r="T323">
        <f>ROW()-3</f>
        <v>320</v>
      </c>
      <c r="U323" s="1">
        <f>INT(Table134[[#This Row],[Date]])</f>
        <v>45026</v>
      </c>
      <c r="V323" s="13">
        <f>IFERROR(IF(OR(Table134[[#This Row],[Notasave Error]]&lt;0,Table134[[#This Row],[Notasave Error]]&gt;6000),"-",Table134[[#This Row],[Notasave Error]]/Table134[[#This Row],[Inspection Total]]),"NA")</f>
        <v>3.5523682454969979E-2</v>
      </c>
    </row>
    <row r="324" spans="1:22" x14ac:dyDescent="0.35">
      <c r="A324" s="8">
        <v>45026.595949074072</v>
      </c>
      <c r="B324" s="9" t="s">
        <v>87</v>
      </c>
      <c r="C324" s="9">
        <v>40039201</v>
      </c>
      <c r="D324" s="9" t="s">
        <v>107</v>
      </c>
      <c r="E324" s="9" t="s">
        <v>37</v>
      </c>
      <c r="F324" s="9" t="s">
        <v>38</v>
      </c>
      <c r="G324" s="9">
        <v>2173</v>
      </c>
      <c r="H324" s="10">
        <v>6000</v>
      </c>
      <c r="I324" s="10">
        <v>6000</v>
      </c>
      <c r="J324" s="10">
        <v>0</v>
      </c>
      <c r="K324" s="10"/>
      <c r="L324" s="10">
        <f>SUM(Table134[[#This Row],[Waste (Before Impression)]:[Waste (After Impression)2]])</f>
        <v>0</v>
      </c>
      <c r="M324" s="10">
        <v>0</v>
      </c>
      <c r="N324" s="10">
        <v>-1</v>
      </c>
      <c r="O324" s="11">
        <f>SUM(Table134[[#This Row],[Inspection Total]],Table134[[#This Row],[Waste (Before Impression)]])</f>
        <v>6000</v>
      </c>
      <c r="P324" s="12" t="s">
        <v>39</v>
      </c>
      <c r="Q324" s="9"/>
      <c r="R324" s="9">
        <f>IF(Table134[[#This Row],[Balanced]]="YES",0,Table134[[#This Row],[Total]]-6000)</f>
        <v>0</v>
      </c>
      <c r="S3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4502621730-16000YES</v>
      </c>
      <c r="T324">
        <f>ROW()-3</f>
        <v>321</v>
      </c>
      <c r="U324" s="1">
        <f>INT(Table134[[#This Row],[Date]])</f>
        <v>45026</v>
      </c>
      <c r="V324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325" spans="1:22" x14ac:dyDescent="0.35">
      <c r="A325" s="8">
        <v>45026.592222222222</v>
      </c>
      <c r="B325" s="9" t="s">
        <v>87</v>
      </c>
      <c r="C325" s="9">
        <v>40039201</v>
      </c>
      <c r="D325" s="9" t="s">
        <v>107</v>
      </c>
      <c r="E325" s="9" t="s">
        <v>37</v>
      </c>
      <c r="F325" s="9" t="s">
        <v>38</v>
      </c>
      <c r="G325" s="9">
        <v>2172</v>
      </c>
      <c r="H325" s="10">
        <v>5998</v>
      </c>
      <c r="I325" s="10">
        <v>5998</v>
      </c>
      <c r="J325" s="10">
        <v>2</v>
      </c>
      <c r="K325" s="10"/>
      <c r="L325" s="10">
        <f>SUM(Table134[[#This Row],[Waste (Before Impression)]:[Waste (After Impression)2]])</f>
        <v>2</v>
      </c>
      <c r="M325" s="10">
        <v>0</v>
      </c>
      <c r="N325" s="10">
        <v>232</v>
      </c>
      <c r="O325" s="11">
        <f>SUM(Table134[[#This Row],[Inspection Total]],Table134[[#This Row],[Waste (Before Impression)]])</f>
        <v>6000</v>
      </c>
      <c r="P325" s="12" t="s">
        <v>39</v>
      </c>
      <c r="Q325" s="9"/>
      <c r="R325" s="9">
        <f>IF(Table134[[#This Row],[Balanced]]="YES",0,Table134[[#This Row],[Total]]-6000)</f>
        <v>0</v>
      </c>
      <c r="S3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45026217222325998YES</v>
      </c>
      <c r="T325">
        <f>ROW()-3</f>
        <v>322</v>
      </c>
      <c r="U325" s="1">
        <f>INT(Table134[[#This Row],[Date]])</f>
        <v>45026</v>
      </c>
      <c r="V325" s="13">
        <f>IFERROR(IF(OR(Table134[[#This Row],[Notasave Error]]&lt;0,Table134[[#This Row],[Notasave Error]]&gt;6000),"-",Table134[[#This Row],[Notasave Error]]/Table134[[#This Row],[Inspection Total]]),"NA")</f>
        <v>3.8679559853284431E-2</v>
      </c>
    </row>
    <row r="326" spans="1:22" x14ac:dyDescent="0.35">
      <c r="A326" s="8">
        <v>45026.558553240742</v>
      </c>
      <c r="B326" s="9" t="s">
        <v>87</v>
      </c>
      <c r="C326" s="9">
        <v>40039201</v>
      </c>
      <c r="D326" s="9" t="s">
        <v>107</v>
      </c>
      <c r="E326" s="9" t="s">
        <v>37</v>
      </c>
      <c r="F326" s="9" t="s">
        <v>38</v>
      </c>
      <c r="G326" s="9">
        <v>2171</v>
      </c>
      <c r="H326" s="10">
        <v>6000</v>
      </c>
      <c r="I326" s="10">
        <v>6000</v>
      </c>
      <c r="J326" s="10">
        <v>0</v>
      </c>
      <c r="K326" s="10"/>
      <c r="L326" s="10">
        <f>SUM(Table134[[#This Row],[Waste (Before Impression)]:[Waste (After Impression)2]])</f>
        <v>0</v>
      </c>
      <c r="M326" s="10">
        <v>0</v>
      </c>
      <c r="N326" s="10">
        <v>129</v>
      </c>
      <c r="O326" s="11">
        <f>SUM(Table134[[#This Row],[Inspection Total]],Table134[[#This Row],[Waste (Before Impression)]])</f>
        <v>6000</v>
      </c>
      <c r="P326" s="12" t="s">
        <v>39</v>
      </c>
      <c r="Q326" s="9"/>
      <c r="R326" s="9">
        <f>IF(Table134[[#This Row],[Balanced]]="YES",0,Table134[[#This Row],[Total]]-6000)</f>
        <v>0</v>
      </c>
      <c r="S3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45026217101296000YES</v>
      </c>
      <c r="T326">
        <f>ROW()-3</f>
        <v>323</v>
      </c>
      <c r="U326" s="1">
        <f>INT(Table134[[#This Row],[Date]])</f>
        <v>45026</v>
      </c>
      <c r="V326" s="13">
        <f>IFERROR(IF(OR(Table134[[#This Row],[Notasave Error]]&lt;0,Table134[[#This Row],[Notasave Error]]&gt;6000),"-",Table134[[#This Row],[Notasave Error]]/Table134[[#This Row],[Inspection Total]]),"NA")</f>
        <v>2.1499999999999998E-2</v>
      </c>
    </row>
    <row r="327" spans="1:22" x14ac:dyDescent="0.35">
      <c r="A327" s="8">
        <v>45026.527696759258</v>
      </c>
      <c r="B327" s="9" t="s">
        <v>87</v>
      </c>
      <c r="C327" s="9">
        <v>40039201</v>
      </c>
      <c r="D327" s="9" t="s">
        <v>107</v>
      </c>
      <c r="E327" s="9" t="s">
        <v>37</v>
      </c>
      <c r="F327" s="9" t="s">
        <v>38</v>
      </c>
      <c r="G327" s="9">
        <v>2170</v>
      </c>
      <c r="H327" s="10">
        <v>5996</v>
      </c>
      <c r="I327" s="10">
        <v>5996</v>
      </c>
      <c r="J327" s="10">
        <v>4</v>
      </c>
      <c r="K327" s="10"/>
      <c r="L327" s="10">
        <f>SUM(Table134[[#This Row],[Waste (Before Impression)]:[Waste (After Impression)2]])</f>
        <v>4</v>
      </c>
      <c r="M327" s="10">
        <v>0</v>
      </c>
      <c r="N327" s="10">
        <v>111</v>
      </c>
      <c r="O327" s="11">
        <f>SUM(Table134[[#This Row],[Inspection Total]],Table134[[#This Row],[Waste (Before Impression)]])</f>
        <v>6000</v>
      </c>
      <c r="P327" s="12" t="s">
        <v>39</v>
      </c>
      <c r="Q327" s="9"/>
      <c r="R327" s="9">
        <f>IF(Table134[[#This Row],[Balanced]]="YES",0,Table134[[#This Row],[Total]]-6000)</f>
        <v>0</v>
      </c>
      <c r="S3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45026217041115996YES</v>
      </c>
      <c r="T327">
        <f>ROW()-3</f>
        <v>324</v>
      </c>
      <c r="U327" s="1">
        <f>INT(Table134[[#This Row],[Date]])</f>
        <v>45026</v>
      </c>
      <c r="V327" s="13">
        <f>IFERROR(IF(OR(Table134[[#This Row],[Notasave Error]]&lt;0,Table134[[#This Row],[Notasave Error]]&gt;6000),"-",Table134[[#This Row],[Notasave Error]]/Table134[[#This Row],[Inspection Total]]),"NA")</f>
        <v>1.8512341561040695E-2</v>
      </c>
    </row>
    <row r="328" spans="1:22" x14ac:dyDescent="0.35">
      <c r="A328" s="8">
        <v>45026.491608796299</v>
      </c>
      <c r="B328" s="9" t="s">
        <v>87</v>
      </c>
      <c r="C328" s="9">
        <v>40039201</v>
      </c>
      <c r="D328" s="9" t="s">
        <v>107</v>
      </c>
      <c r="E328" s="9" t="s">
        <v>37</v>
      </c>
      <c r="F328" s="9" t="s">
        <v>38</v>
      </c>
      <c r="G328" s="9">
        <v>2169</v>
      </c>
      <c r="H328" s="10">
        <v>5997</v>
      </c>
      <c r="I328" s="10">
        <v>5997</v>
      </c>
      <c r="J328" s="10">
        <v>3</v>
      </c>
      <c r="K328" s="10"/>
      <c r="L328" s="10">
        <f>SUM(Table134[[#This Row],[Waste (Before Impression)]:[Waste (After Impression)2]])</f>
        <v>3</v>
      </c>
      <c r="M328" s="10">
        <v>0</v>
      </c>
      <c r="N328" s="10">
        <v>42</v>
      </c>
      <c r="O328" s="11">
        <f>SUM(Table134[[#This Row],[Inspection Total]],Table134[[#This Row],[Waste (Before Impression)]])</f>
        <v>6000</v>
      </c>
      <c r="P328" s="12" t="s">
        <v>39</v>
      </c>
      <c r="Q328" s="9"/>
      <c r="R328" s="9">
        <f>IF(Table134[[#This Row],[Balanced]]="YES",0,Table134[[#This Row],[Total]]-6000)</f>
        <v>0</v>
      </c>
      <c r="S3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4502621693425997YES</v>
      </c>
      <c r="T328">
        <f>ROW()-3</f>
        <v>325</v>
      </c>
      <c r="U328" s="1">
        <f>INT(Table134[[#This Row],[Date]])</f>
        <v>45026</v>
      </c>
      <c r="V328" s="13">
        <f>IFERROR(IF(OR(Table134[[#This Row],[Notasave Error]]&lt;0,Table134[[#This Row],[Notasave Error]]&gt;6000),"-",Table134[[#This Row],[Notasave Error]]/Table134[[#This Row],[Inspection Total]]),"NA")</f>
        <v>7.0035017508754379E-3</v>
      </c>
    </row>
    <row r="329" spans="1:22" x14ac:dyDescent="0.35">
      <c r="A329" s="8">
        <v>45026.455034722225</v>
      </c>
      <c r="B329" s="9" t="s">
        <v>87</v>
      </c>
      <c r="C329" s="9">
        <v>40039201</v>
      </c>
      <c r="D329" s="9" t="s">
        <v>107</v>
      </c>
      <c r="E329" s="9" t="s">
        <v>37</v>
      </c>
      <c r="F329" s="9" t="s">
        <v>38</v>
      </c>
      <c r="G329" s="9">
        <v>2168</v>
      </c>
      <c r="H329" s="10">
        <v>6000</v>
      </c>
      <c r="I329" s="10">
        <v>6000</v>
      </c>
      <c r="J329" s="10">
        <v>0</v>
      </c>
      <c r="K329" s="10"/>
      <c r="L329" s="10">
        <f>SUM(Table134[[#This Row],[Waste (Before Impression)]:[Waste (After Impression)2]])</f>
        <v>0</v>
      </c>
      <c r="M329" s="10">
        <v>0</v>
      </c>
      <c r="N329" s="10">
        <v>89</v>
      </c>
      <c r="O329" s="11">
        <f>SUM(Table134[[#This Row],[Inspection Total]],Table134[[#This Row],[Waste (Before Impression)]])</f>
        <v>6000</v>
      </c>
      <c r="P329" s="12" t="s">
        <v>39</v>
      </c>
      <c r="Q329" s="9"/>
      <c r="R329" s="9">
        <f>IF(Table134[[#This Row],[Balanced]]="YES",0,Table134[[#This Row],[Total]]-6000)</f>
        <v>0</v>
      </c>
      <c r="S3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4502621680896000YES</v>
      </c>
      <c r="T329">
        <f>ROW()-3</f>
        <v>326</v>
      </c>
      <c r="U329" s="1">
        <f>INT(Table134[[#This Row],[Date]])</f>
        <v>45026</v>
      </c>
      <c r="V329" s="13">
        <f>IFERROR(IF(OR(Table134[[#This Row],[Notasave Error]]&lt;0,Table134[[#This Row],[Notasave Error]]&gt;6000),"-",Table134[[#This Row],[Notasave Error]]/Table134[[#This Row],[Inspection Total]]),"NA")</f>
        <v>1.4833333333333334E-2</v>
      </c>
    </row>
    <row r="330" spans="1:22" x14ac:dyDescent="0.35">
      <c r="A330" s="8">
        <v>45026.439502314817</v>
      </c>
      <c r="B330" s="9" t="s">
        <v>87</v>
      </c>
      <c r="C330" s="9">
        <v>40039201</v>
      </c>
      <c r="D330" s="9" t="s">
        <v>107</v>
      </c>
      <c r="E330" s="9" t="s">
        <v>37</v>
      </c>
      <c r="F330" s="9" t="s">
        <v>38</v>
      </c>
      <c r="G330" s="9">
        <v>2167</v>
      </c>
      <c r="H330" s="10">
        <v>5982</v>
      </c>
      <c r="I330" s="10">
        <v>5982</v>
      </c>
      <c r="J330" s="10">
        <v>18</v>
      </c>
      <c r="K330" s="10"/>
      <c r="L330" s="10">
        <f>SUM(Table134[[#This Row],[Waste (Before Impression)]:[Waste (After Impression)2]])</f>
        <v>18</v>
      </c>
      <c r="M330" s="10">
        <v>0</v>
      </c>
      <c r="N330" s="10">
        <v>230</v>
      </c>
      <c r="O330" s="11">
        <f>SUM(Table134[[#This Row],[Inspection Total]],Table134[[#This Row],[Waste (Before Impression)]])</f>
        <v>6000</v>
      </c>
      <c r="P330" s="12" t="s">
        <v>39</v>
      </c>
      <c r="Q330" s="9"/>
      <c r="R330" s="9">
        <f>IF(Table134[[#This Row],[Balanced]]="YES",0,Table134[[#This Row],[Total]]-6000)</f>
        <v>0</v>
      </c>
      <c r="S3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450262167182305982YES</v>
      </c>
      <c r="T330">
        <f>ROW()-3</f>
        <v>327</v>
      </c>
      <c r="U330" s="1">
        <f>INT(Table134[[#This Row],[Date]])</f>
        <v>45026</v>
      </c>
      <c r="V330" s="13">
        <f>IFERROR(IF(OR(Table134[[#This Row],[Notasave Error]]&lt;0,Table134[[#This Row],[Notasave Error]]&gt;6000),"-",Table134[[#This Row],[Notasave Error]]/Table134[[#This Row],[Inspection Total]]),"NA")</f>
        <v>3.8448679371447678E-2</v>
      </c>
    </row>
    <row r="331" spans="1:22" x14ac:dyDescent="0.35">
      <c r="A331" s="8">
        <v>45026.286921296298</v>
      </c>
      <c r="B331" s="9" t="s">
        <v>87</v>
      </c>
      <c r="C331" s="9">
        <v>40039201</v>
      </c>
      <c r="D331" s="9" t="s">
        <v>107</v>
      </c>
      <c r="E331" s="9" t="s">
        <v>97</v>
      </c>
      <c r="F331" s="9" t="s">
        <v>40</v>
      </c>
      <c r="G331" s="9">
        <v>2190</v>
      </c>
      <c r="H331" s="10">
        <v>6000</v>
      </c>
      <c r="I331" s="10">
        <v>6000</v>
      </c>
      <c r="J331" s="10">
        <v>0</v>
      </c>
      <c r="K331" s="10"/>
      <c r="L331" s="10">
        <f>SUM(Table134[[#This Row],[Waste (Before Impression)]:[Waste (After Impression)2]])</f>
        <v>0</v>
      </c>
      <c r="M331" s="10">
        <v>0</v>
      </c>
      <c r="N331" s="10">
        <v>100</v>
      </c>
      <c r="O331" s="11">
        <f>SUM(Table134[[#This Row],[Inspection Total]],Table134[[#This Row],[Waste (Before Impression)]])</f>
        <v>6000</v>
      </c>
      <c r="P331" s="12" t="s">
        <v>39</v>
      </c>
      <c r="Q331" s="9"/>
      <c r="R331" s="9">
        <f>IF(Table134[[#This Row],[Balanced]]="YES",0,Table134[[#This Row],[Total]]-6000)</f>
        <v>0</v>
      </c>
      <c r="S3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45026219001006000YES</v>
      </c>
      <c r="T331">
        <f>ROW()-3</f>
        <v>328</v>
      </c>
      <c r="U331" s="1">
        <f>INT(Table134[[#This Row],[Date]])</f>
        <v>45026</v>
      </c>
      <c r="V331" s="13">
        <f>IFERROR(IF(OR(Table134[[#This Row],[Notasave Error]]&lt;0,Table134[[#This Row],[Notasave Error]]&gt;6000),"-",Table134[[#This Row],[Notasave Error]]/Table134[[#This Row],[Inspection Total]]),"NA")</f>
        <v>1.6666666666666666E-2</v>
      </c>
    </row>
    <row r="332" spans="1:22" x14ac:dyDescent="0.35">
      <c r="A332" s="8">
        <v>45026.259062500001</v>
      </c>
      <c r="B332" s="9" t="s">
        <v>87</v>
      </c>
      <c r="C332" s="9">
        <v>40039201</v>
      </c>
      <c r="D332" s="9" t="s">
        <v>107</v>
      </c>
      <c r="E332" s="9" t="s">
        <v>97</v>
      </c>
      <c r="F332" s="9" t="s">
        <v>40</v>
      </c>
      <c r="G332" s="9">
        <v>2189</v>
      </c>
      <c r="H332" s="10">
        <v>6000</v>
      </c>
      <c r="I332" s="10">
        <v>6000</v>
      </c>
      <c r="J332" s="10">
        <v>0</v>
      </c>
      <c r="K332" s="10"/>
      <c r="L332" s="10">
        <f>SUM(Table134[[#This Row],[Waste (Before Impression)]:[Waste (After Impression)2]])</f>
        <v>0</v>
      </c>
      <c r="M332" s="10">
        <v>0</v>
      </c>
      <c r="N332" s="10">
        <v>78</v>
      </c>
      <c r="O332" s="11">
        <f>SUM(Table134[[#This Row],[Inspection Total]],Table134[[#This Row],[Waste (Before Impression)]])</f>
        <v>6000</v>
      </c>
      <c r="P332" s="12" t="s">
        <v>39</v>
      </c>
      <c r="Q332" s="9"/>
      <c r="R332" s="9">
        <f>IF(Table134[[#This Row],[Balanced]]="YES",0,Table134[[#This Row],[Total]]-6000)</f>
        <v>0</v>
      </c>
      <c r="S3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4502621890786000YES</v>
      </c>
      <c r="T332">
        <f>ROW()-3</f>
        <v>329</v>
      </c>
      <c r="U332" s="1">
        <f>INT(Table134[[#This Row],[Date]])</f>
        <v>45026</v>
      </c>
      <c r="V332" s="13">
        <f>IFERROR(IF(OR(Table134[[#This Row],[Notasave Error]]&lt;0,Table134[[#This Row],[Notasave Error]]&gt;6000),"-",Table134[[#This Row],[Notasave Error]]/Table134[[#This Row],[Inspection Total]]),"NA")</f>
        <v>1.2999999999999999E-2</v>
      </c>
    </row>
    <row r="333" spans="1:22" x14ac:dyDescent="0.35">
      <c r="A333" s="8">
        <v>45026.213055555556</v>
      </c>
      <c r="B333" s="9" t="s">
        <v>87</v>
      </c>
      <c r="C333" s="9">
        <v>40039201</v>
      </c>
      <c r="D333" s="9" t="s">
        <v>107</v>
      </c>
      <c r="E333" s="9" t="s">
        <v>97</v>
      </c>
      <c r="F333" s="9" t="s">
        <v>40</v>
      </c>
      <c r="G333" s="9">
        <v>2188</v>
      </c>
      <c r="H333" s="10">
        <v>5994</v>
      </c>
      <c r="I333" s="10">
        <v>5994</v>
      </c>
      <c r="J333" s="10">
        <v>6</v>
      </c>
      <c r="K333" s="10"/>
      <c r="L333" s="10">
        <f>SUM(Table134[[#This Row],[Waste (Before Impression)]:[Waste (After Impression)2]])</f>
        <v>6</v>
      </c>
      <c r="M333" s="10">
        <v>0</v>
      </c>
      <c r="N333" s="10">
        <v>68</v>
      </c>
      <c r="O333" s="11">
        <f>SUM(Table134[[#This Row],[Inspection Total]],Table134[[#This Row],[Waste (Before Impression)]])</f>
        <v>6000</v>
      </c>
      <c r="P333" s="12" t="s">
        <v>39</v>
      </c>
      <c r="Q333" s="9"/>
      <c r="R333" s="9">
        <f>IF(Table134[[#This Row],[Balanced]]="YES",0,Table134[[#This Row],[Total]]-6000)</f>
        <v>0</v>
      </c>
      <c r="S3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4502621886685994YES</v>
      </c>
      <c r="T333">
        <f>ROW()-3</f>
        <v>330</v>
      </c>
      <c r="U333" s="1">
        <f>INT(Table134[[#This Row],[Date]])</f>
        <v>45026</v>
      </c>
      <c r="V333" s="13">
        <f>IFERROR(IF(OR(Table134[[#This Row],[Notasave Error]]&lt;0,Table134[[#This Row],[Notasave Error]]&gt;6000),"-",Table134[[#This Row],[Notasave Error]]/Table134[[#This Row],[Inspection Total]]),"NA")</f>
        <v>1.1344678011344677E-2</v>
      </c>
    </row>
    <row r="334" spans="1:22" x14ac:dyDescent="0.35">
      <c r="A334" s="8">
        <v>45026.187418981484</v>
      </c>
      <c r="B334" s="9" t="s">
        <v>87</v>
      </c>
      <c r="C334" s="9">
        <v>40039201</v>
      </c>
      <c r="D334" s="9" t="s">
        <v>107</v>
      </c>
      <c r="E334" s="9" t="s">
        <v>97</v>
      </c>
      <c r="F334" s="9" t="s">
        <v>40</v>
      </c>
      <c r="G334" s="9">
        <v>2187</v>
      </c>
      <c r="H334" s="10">
        <v>6000</v>
      </c>
      <c r="I334" s="10">
        <v>6000</v>
      </c>
      <c r="J334" s="10">
        <v>0</v>
      </c>
      <c r="K334" s="10"/>
      <c r="L334" s="10">
        <f>SUM(Table134[[#This Row],[Waste (Before Impression)]:[Waste (After Impression)2]])</f>
        <v>0</v>
      </c>
      <c r="M334" s="10">
        <v>0</v>
      </c>
      <c r="N334" s="10">
        <v>55</v>
      </c>
      <c r="O334" s="11">
        <f>SUM(Table134[[#This Row],[Inspection Total]],Table134[[#This Row],[Waste (Before Impression)]])</f>
        <v>6000</v>
      </c>
      <c r="P334" s="12" t="s">
        <v>39</v>
      </c>
      <c r="Q334" s="9"/>
      <c r="R334" s="9">
        <f>IF(Table134[[#This Row],[Balanced]]="YES",0,Table134[[#This Row],[Total]]-6000)</f>
        <v>0</v>
      </c>
      <c r="S3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4502621870556000YES</v>
      </c>
      <c r="T334">
        <f>ROW()-3</f>
        <v>331</v>
      </c>
      <c r="U334" s="1">
        <f>INT(Table134[[#This Row],[Date]])</f>
        <v>45026</v>
      </c>
      <c r="V334" s="13">
        <f>IFERROR(IF(OR(Table134[[#This Row],[Notasave Error]]&lt;0,Table134[[#This Row],[Notasave Error]]&gt;6000),"-",Table134[[#This Row],[Notasave Error]]/Table134[[#This Row],[Inspection Total]]),"NA")</f>
        <v>9.1666666666666667E-3</v>
      </c>
    </row>
    <row r="335" spans="1:22" x14ac:dyDescent="0.35">
      <c r="A335" s="8">
        <v>45026.151041666664</v>
      </c>
      <c r="B335" s="9" t="s">
        <v>87</v>
      </c>
      <c r="C335" s="9">
        <v>40039201</v>
      </c>
      <c r="D335" s="9" t="s">
        <v>107</v>
      </c>
      <c r="E335" s="9" t="s">
        <v>97</v>
      </c>
      <c r="F335" s="9" t="s">
        <v>40</v>
      </c>
      <c r="G335" s="9">
        <v>2185</v>
      </c>
      <c r="H335" s="10">
        <v>6000</v>
      </c>
      <c r="I335" s="10">
        <v>6000</v>
      </c>
      <c r="J335" s="10">
        <v>0</v>
      </c>
      <c r="K335" s="10"/>
      <c r="L335" s="10">
        <f>SUM(Table134[[#This Row],[Waste (Before Impression)]:[Waste (After Impression)2]])</f>
        <v>0</v>
      </c>
      <c r="M335" s="10">
        <v>0</v>
      </c>
      <c r="N335" s="10">
        <v>84</v>
      </c>
      <c r="O335" s="11">
        <f>SUM(Table134[[#This Row],[Inspection Total]],Table134[[#This Row],[Waste (Before Impression)]])</f>
        <v>6000</v>
      </c>
      <c r="P335" s="12" t="s">
        <v>39</v>
      </c>
      <c r="Q335" s="9"/>
      <c r="R335" s="9">
        <f>IF(Table134[[#This Row],[Balanced]]="YES",0,Table134[[#This Row],[Total]]-6000)</f>
        <v>0</v>
      </c>
      <c r="S3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4502621850846000YES</v>
      </c>
      <c r="T335">
        <f>ROW()-3</f>
        <v>332</v>
      </c>
      <c r="U335" s="1">
        <f>INT(Table134[[#This Row],[Date]])</f>
        <v>45026</v>
      </c>
      <c r="V335" s="13">
        <f>IFERROR(IF(OR(Table134[[#This Row],[Notasave Error]]&lt;0,Table134[[#This Row],[Notasave Error]]&gt;6000),"-",Table134[[#This Row],[Notasave Error]]/Table134[[#This Row],[Inspection Total]]),"NA")</f>
        <v>1.4E-2</v>
      </c>
    </row>
    <row r="336" spans="1:22" x14ac:dyDescent="0.35">
      <c r="A336" s="8">
        <v>45026.090787037036</v>
      </c>
      <c r="B336" s="9" t="s">
        <v>87</v>
      </c>
      <c r="C336" s="9">
        <v>40039201</v>
      </c>
      <c r="D336" s="9" t="s">
        <v>107</v>
      </c>
      <c r="E336" s="9" t="s">
        <v>97</v>
      </c>
      <c r="F336" s="9" t="s">
        <v>40</v>
      </c>
      <c r="G336" s="9">
        <v>2184</v>
      </c>
      <c r="H336" s="10">
        <v>5996</v>
      </c>
      <c r="I336" s="10">
        <v>5996</v>
      </c>
      <c r="J336" s="10">
        <v>4</v>
      </c>
      <c r="K336" s="10"/>
      <c r="L336" s="10">
        <f>SUM(Table134[[#This Row],[Waste (Before Impression)]:[Waste (After Impression)2]])</f>
        <v>4</v>
      </c>
      <c r="M336" s="10">
        <v>0</v>
      </c>
      <c r="N336" s="10">
        <v>61</v>
      </c>
      <c r="O336" s="11">
        <f>SUM(Table134[[#This Row],[Inspection Total]],Table134[[#This Row],[Waste (Before Impression)]])</f>
        <v>6000</v>
      </c>
      <c r="P336" s="12" t="s">
        <v>39</v>
      </c>
      <c r="Q336" s="9"/>
      <c r="R336" s="9">
        <f>IF(Table134[[#This Row],[Balanced]]="YES",0,Table134[[#This Row],[Total]]-6000)</f>
        <v>0</v>
      </c>
      <c r="S3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4502621844615996YES</v>
      </c>
      <c r="T336">
        <f>ROW()-3</f>
        <v>333</v>
      </c>
      <c r="U336" s="1">
        <f>INT(Table134[[#This Row],[Date]])</f>
        <v>45026</v>
      </c>
      <c r="V336" s="13">
        <f>IFERROR(IF(OR(Table134[[#This Row],[Notasave Error]]&lt;0,Table134[[#This Row],[Notasave Error]]&gt;6000),"-",Table134[[#This Row],[Notasave Error]]/Table134[[#This Row],[Inspection Total]]),"NA")</f>
        <v>1.0173448965977319E-2</v>
      </c>
    </row>
    <row r="337" spans="1:22" x14ac:dyDescent="0.35">
      <c r="A337" s="8">
        <v>45026.014398148145</v>
      </c>
      <c r="B337" s="9" t="s">
        <v>87</v>
      </c>
      <c r="C337" s="9">
        <v>40039201</v>
      </c>
      <c r="D337" s="9" t="s">
        <v>107</v>
      </c>
      <c r="E337" s="9" t="s">
        <v>97</v>
      </c>
      <c r="F337" s="9" t="s">
        <v>40</v>
      </c>
      <c r="G337" s="9">
        <v>2183</v>
      </c>
      <c r="H337" s="10">
        <v>6000</v>
      </c>
      <c r="I337" s="10">
        <v>6000</v>
      </c>
      <c r="J337" s="10">
        <v>0</v>
      </c>
      <c r="K337" s="10"/>
      <c r="L337" s="10">
        <f>SUM(Table134[[#This Row],[Waste (Before Impression)]:[Waste (After Impression)2]])</f>
        <v>0</v>
      </c>
      <c r="M337" s="10">
        <v>0</v>
      </c>
      <c r="N337" s="10">
        <v>72</v>
      </c>
      <c r="O337" s="11">
        <f>SUM(Table134[[#This Row],[Inspection Total]],Table134[[#This Row],[Waste (Before Impression)]])</f>
        <v>6000</v>
      </c>
      <c r="P337" s="12" t="s">
        <v>39</v>
      </c>
      <c r="Q337" s="9"/>
      <c r="R337" s="9">
        <f>IF(Table134[[#This Row],[Balanced]]="YES",0,Table134[[#This Row],[Total]]-6000)</f>
        <v>0</v>
      </c>
      <c r="S3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4502621830726000YES</v>
      </c>
      <c r="T337">
        <f>ROW()-3</f>
        <v>334</v>
      </c>
      <c r="U337" s="1">
        <f>INT(Table134[[#This Row],[Date]])</f>
        <v>45026</v>
      </c>
      <c r="V337" s="13">
        <f>IFERROR(IF(OR(Table134[[#This Row],[Notasave Error]]&lt;0,Table134[[#This Row],[Notasave Error]]&gt;6000),"-",Table134[[#This Row],[Notasave Error]]/Table134[[#This Row],[Inspection Total]]),"NA")</f>
        <v>1.2E-2</v>
      </c>
    </row>
    <row r="338" spans="1:22" x14ac:dyDescent="0.35">
      <c r="A338" s="8">
        <v>45025.776597222219</v>
      </c>
      <c r="B338" s="9" t="s">
        <v>87</v>
      </c>
      <c r="C338" s="9">
        <v>40039201</v>
      </c>
      <c r="D338" s="9" t="s">
        <v>107</v>
      </c>
      <c r="E338" s="9" t="s">
        <v>100</v>
      </c>
      <c r="F338" s="9" t="s">
        <v>38</v>
      </c>
      <c r="G338" s="9">
        <v>2166</v>
      </c>
      <c r="H338" s="10">
        <v>6000</v>
      </c>
      <c r="I338" s="10">
        <v>6000</v>
      </c>
      <c r="J338" s="10">
        <v>0</v>
      </c>
      <c r="K338" s="10"/>
      <c r="L338" s="10">
        <f>SUM(Table134[[#This Row],[Waste (Before Impression)]:[Waste (After Impression)2]])</f>
        <v>0</v>
      </c>
      <c r="M338" s="10">
        <v>0</v>
      </c>
      <c r="N338" s="10">
        <v>49</v>
      </c>
      <c r="O338" s="11">
        <f>SUM(Table134[[#This Row],[Inspection Total]],Table134[[#This Row],[Waste (Before Impression)]])</f>
        <v>6000</v>
      </c>
      <c r="P338" s="12" t="s">
        <v>39</v>
      </c>
      <c r="Q338" s="9"/>
      <c r="R338" s="9">
        <f>IF(Table134[[#This Row],[Balanced]]="YES",0,Table134[[#This Row],[Total]]-6000)</f>
        <v>0</v>
      </c>
      <c r="S3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4502521660496000YES</v>
      </c>
      <c r="T338">
        <f>ROW()-3</f>
        <v>335</v>
      </c>
      <c r="U338" s="1">
        <f>INT(Table134[[#This Row],[Date]])</f>
        <v>45025</v>
      </c>
      <c r="V338" s="13">
        <f>IFERROR(IF(OR(Table134[[#This Row],[Notasave Error]]&lt;0,Table134[[#This Row],[Notasave Error]]&gt;6000),"-",Table134[[#This Row],[Notasave Error]]/Table134[[#This Row],[Inspection Total]]),"NA")</f>
        <v>8.1666666666666658E-3</v>
      </c>
    </row>
    <row r="339" spans="1:22" x14ac:dyDescent="0.35">
      <c r="A339" s="8">
        <v>45025.766261574077</v>
      </c>
      <c r="B339" s="9" t="s">
        <v>87</v>
      </c>
      <c r="C339" s="9">
        <v>40039201</v>
      </c>
      <c r="D339" s="9" t="s">
        <v>107</v>
      </c>
      <c r="E339" s="9" t="s">
        <v>100</v>
      </c>
      <c r="F339" s="9" t="s">
        <v>38</v>
      </c>
      <c r="G339" s="9">
        <v>2165</v>
      </c>
      <c r="H339" s="10">
        <v>5999</v>
      </c>
      <c r="I339" s="10">
        <v>5999</v>
      </c>
      <c r="J339" s="10">
        <v>1</v>
      </c>
      <c r="K339" s="10"/>
      <c r="L339" s="10">
        <f>SUM(Table134[[#This Row],[Waste (Before Impression)]:[Waste (After Impression)2]])</f>
        <v>1</v>
      </c>
      <c r="M339" s="10">
        <v>0</v>
      </c>
      <c r="N339" s="10">
        <v>379</v>
      </c>
      <c r="O339" s="11">
        <f>SUM(Table134[[#This Row],[Inspection Total]],Table134[[#This Row],[Waste (Before Impression)]])</f>
        <v>6000</v>
      </c>
      <c r="P339" s="12" t="s">
        <v>39</v>
      </c>
      <c r="Q339" s="9"/>
      <c r="R339" s="9">
        <f>IF(Table134[[#This Row],[Balanced]]="YES",0,Table134[[#This Row],[Total]]-6000)</f>
        <v>0</v>
      </c>
      <c r="S3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45025216513795999YES</v>
      </c>
      <c r="T339">
        <f>ROW()-3</f>
        <v>336</v>
      </c>
      <c r="U339" s="1">
        <f>INT(Table134[[#This Row],[Date]])</f>
        <v>45025</v>
      </c>
      <c r="V339" s="13">
        <f>IFERROR(IF(OR(Table134[[#This Row],[Notasave Error]]&lt;0,Table134[[#This Row],[Notasave Error]]&gt;6000),"-",Table134[[#This Row],[Notasave Error]]/Table134[[#This Row],[Inspection Total]]),"NA")</f>
        <v>6.3177196199366556E-2</v>
      </c>
    </row>
    <row r="340" spans="1:22" x14ac:dyDescent="0.35">
      <c r="A340" s="8">
        <v>45025.511736111112</v>
      </c>
      <c r="B340" s="9" t="s">
        <v>87</v>
      </c>
      <c r="C340" s="9">
        <v>40039201</v>
      </c>
      <c r="D340" s="9" t="s">
        <v>107</v>
      </c>
      <c r="E340" s="9" t="s">
        <v>100</v>
      </c>
      <c r="F340" s="9" t="s">
        <v>38</v>
      </c>
      <c r="G340" s="9">
        <v>2164</v>
      </c>
      <c r="H340" s="10">
        <v>6000</v>
      </c>
      <c r="I340" s="10">
        <v>6000</v>
      </c>
      <c r="J340" s="10">
        <v>0</v>
      </c>
      <c r="K340" s="10"/>
      <c r="L340" s="10">
        <f>SUM(Table134[[#This Row],[Waste (Before Impression)]:[Waste (After Impression)2]])</f>
        <v>0</v>
      </c>
      <c r="M340" s="10">
        <v>0</v>
      </c>
      <c r="N340" s="10">
        <v>114</v>
      </c>
      <c r="O340" s="11">
        <f>SUM(Table134[[#This Row],[Inspection Total]],Table134[[#This Row],[Waste (Before Impression)]])</f>
        <v>6000</v>
      </c>
      <c r="P340" s="12" t="s">
        <v>39</v>
      </c>
      <c r="Q340" s="9"/>
      <c r="R340" s="9">
        <f>IF(Table134[[#This Row],[Balanced]]="YES",0,Table134[[#This Row],[Total]]-6000)</f>
        <v>0</v>
      </c>
      <c r="S3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45025216401146000YES</v>
      </c>
      <c r="T340">
        <f>ROW()-3</f>
        <v>337</v>
      </c>
      <c r="U340" s="1">
        <f>INT(Table134[[#This Row],[Date]])</f>
        <v>45025</v>
      </c>
      <c r="V340" s="13">
        <f>IFERROR(IF(OR(Table134[[#This Row],[Notasave Error]]&lt;0,Table134[[#This Row],[Notasave Error]]&gt;6000),"-",Table134[[#This Row],[Notasave Error]]/Table134[[#This Row],[Inspection Total]]),"NA")</f>
        <v>1.9E-2</v>
      </c>
    </row>
    <row r="341" spans="1:22" x14ac:dyDescent="0.35">
      <c r="A341" s="8">
        <v>45025.465567129628</v>
      </c>
      <c r="B341" s="9" t="s">
        <v>87</v>
      </c>
      <c r="C341" s="9">
        <v>40039201</v>
      </c>
      <c r="D341" s="9" t="s">
        <v>107</v>
      </c>
      <c r="E341" s="9" t="s">
        <v>100</v>
      </c>
      <c r="F341" s="9" t="s">
        <v>38</v>
      </c>
      <c r="G341" s="9">
        <v>2163</v>
      </c>
      <c r="H341" s="10">
        <v>6000</v>
      </c>
      <c r="I341" s="10">
        <v>6000</v>
      </c>
      <c r="J341" s="10">
        <v>0</v>
      </c>
      <c r="K341" s="10"/>
      <c r="L341" s="10">
        <f>SUM(Table134[[#This Row],[Waste (Before Impression)]:[Waste (After Impression)2]])</f>
        <v>0</v>
      </c>
      <c r="M341" s="10">
        <v>0</v>
      </c>
      <c r="N341" s="10">
        <v>121</v>
      </c>
      <c r="O341" s="11">
        <f>SUM(Table134[[#This Row],[Inspection Total]],Table134[[#This Row],[Waste (Before Impression)]])</f>
        <v>6000</v>
      </c>
      <c r="P341" s="12" t="s">
        <v>39</v>
      </c>
      <c r="Q341" s="9"/>
      <c r="R341" s="9">
        <f>IF(Table134[[#This Row],[Balanced]]="YES",0,Table134[[#This Row],[Total]]-6000)</f>
        <v>0</v>
      </c>
      <c r="S3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45025216301216000YES</v>
      </c>
      <c r="T341">
        <f>ROW()-3</f>
        <v>338</v>
      </c>
      <c r="U341" s="1">
        <f>INT(Table134[[#This Row],[Date]])</f>
        <v>45025</v>
      </c>
      <c r="V341" s="13">
        <f>IFERROR(IF(OR(Table134[[#This Row],[Notasave Error]]&lt;0,Table134[[#This Row],[Notasave Error]]&gt;6000),"-",Table134[[#This Row],[Notasave Error]]/Table134[[#This Row],[Inspection Total]]),"NA")</f>
        <v>2.0166666666666666E-2</v>
      </c>
    </row>
    <row r="342" spans="1:22" x14ac:dyDescent="0.35">
      <c r="A342" s="8">
        <v>45025.420416666668</v>
      </c>
      <c r="B342" s="9" t="s">
        <v>87</v>
      </c>
      <c r="C342" s="9">
        <v>40039201</v>
      </c>
      <c r="D342" s="9" t="s">
        <v>107</v>
      </c>
      <c r="E342" s="9" t="s">
        <v>100</v>
      </c>
      <c r="F342" s="9" t="s">
        <v>38</v>
      </c>
      <c r="G342" s="9">
        <v>2162</v>
      </c>
      <c r="H342" s="10">
        <v>5999</v>
      </c>
      <c r="I342" s="10">
        <v>5999</v>
      </c>
      <c r="J342" s="10">
        <v>1</v>
      </c>
      <c r="K342" s="10"/>
      <c r="L342" s="10">
        <f>SUM(Table134[[#This Row],[Waste (Before Impression)]:[Waste (After Impression)2]])</f>
        <v>1</v>
      </c>
      <c r="M342" s="10">
        <v>0</v>
      </c>
      <c r="N342" s="10">
        <v>76</v>
      </c>
      <c r="O342" s="11">
        <f>SUM(Table134[[#This Row],[Inspection Total]],Table134[[#This Row],[Waste (Before Impression)]])</f>
        <v>6000</v>
      </c>
      <c r="P342" s="12" t="s">
        <v>39</v>
      </c>
      <c r="Q342" s="9"/>
      <c r="R342" s="9">
        <f>IF(Table134[[#This Row],[Balanced]]="YES",0,Table134[[#This Row],[Total]]-6000)</f>
        <v>0</v>
      </c>
      <c r="S3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4502521621765999YES</v>
      </c>
      <c r="T342">
        <f>ROW()-3</f>
        <v>339</v>
      </c>
      <c r="U342" s="1">
        <f>INT(Table134[[#This Row],[Date]])</f>
        <v>45025</v>
      </c>
      <c r="V342" s="13">
        <f>IFERROR(IF(OR(Table134[[#This Row],[Notasave Error]]&lt;0,Table134[[#This Row],[Notasave Error]]&gt;6000),"-",Table134[[#This Row],[Notasave Error]]/Table134[[#This Row],[Inspection Total]]),"NA")</f>
        <v>1.2668778129688281E-2</v>
      </c>
    </row>
    <row r="343" spans="1:22" x14ac:dyDescent="0.35">
      <c r="A343" s="8">
        <v>45025.381273148145</v>
      </c>
      <c r="B343" s="9" t="s">
        <v>87</v>
      </c>
      <c r="C343" s="9">
        <v>40039201</v>
      </c>
      <c r="D343" s="9" t="s">
        <v>107</v>
      </c>
      <c r="E343" s="9" t="s">
        <v>100</v>
      </c>
      <c r="F343" s="9" t="s">
        <v>38</v>
      </c>
      <c r="G343" s="9">
        <v>2161</v>
      </c>
      <c r="H343" s="10">
        <v>5999</v>
      </c>
      <c r="I343" s="10">
        <v>5999</v>
      </c>
      <c r="J343" s="10">
        <v>1</v>
      </c>
      <c r="K343" s="10"/>
      <c r="L343" s="10">
        <f>SUM(Table134[[#This Row],[Waste (Before Impression)]:[Waste (After Impression)2]])</f>
        <v>1</v>
      </c>
      <c r="M343" s="10">
        <v>0</v>
      </c>
      <c r="N343" s="10">
        <v>202</v>
      </c>
      <c r="O343" s="11">
        <f>SUM(Table134[[#This Row],[Inspection Total]],Table134[[#This Row],[Waste (Before Impression)]])</f>
        <v>6000</v>
      </c>
      <c r="P343" s="12" t="s">
        <v>39</v>
      </c>
      <c r="Q343" s="9"/>
      <c r="R343" s="9">
        <f>IF(Table134[[#This Row],[Balanced]]="YES",0,Table134[[#This Row],[Total]]-6000)</f>
        <v>0</v>
      </c>
      <c r="S3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45025216112025999YES</v>
      </c>
      <c r="T343">
        <f>ROW()-3</f>
        <v>340</v>
      </c>
      <c r="U343" s="1">
        <f>INT(Table134[[#This Row],[Date]])</f>
        <v>45025</v>
      </c>
      <c r="V343" s="13">
        <f>IFERROR(IF(OR(Table134[[#This Row],[Notasave Error]]&lt;0,Table134[[#This Row],[Notasave Error]]&gt;6000),"-",Table134[[#This Row],[Notasave Error]]/Table134[[#This Row],[Inspection Total]]),"NA")</f>
        <v>3.3672278713118856E-2</v>
      </c>
    </row>
    <row r="344" spans="1:22" x14ac:dyDescent="0.35">
      <c r="A344" s="8">
        <v>45025.343506944446</v>
      </c>
      <c r="B344" s="9" t="s">
        <v>87</v>
      </c>
      <c r="C344" s="9">
        <v>40039201</v>
      </c>
      <c r="D344" s="9" t="s">
        <v>107</v>
      </c>
      <c r="E344" s="9" t="s">
        <v>100</v>
      </c>
      <c r="F344" s="9" t="s">
        <v>38</v>
      </c>
      <c r="G344" s="9">
        <v>2160</v>
      </c>
      <c r="H344" s="10">
        <v>5999</v>
      </c>
      <c r="I344" s="10">
        <v>5999</v>
      </c>
      <c r="J344" s="10">
        <v>1</v>
      </c>
      <c r="K344" s="10"/>
      <c r="L344" s="10">
        <f>SUM(Table134[[#This Row],[Waste (Before Impression)]:[Waste (After Impression)2]])</f>
        <v>1</v>
      </c>
      <c r="M344" s="10">
        <v>0</v>
      </c>
      <c r="N344" s="10">
        <v>159</v>
      </c>
      <c r="O344" s="11">
        <f>SUM(Table134[[#This Row],[Inspection Total]],Table134[[#This Row],[Waste (Before Impression)]])</f>
        <v>6000</v>
      </c>
      <c r="P344" s="12" t="s">
        <v>39</v>
      </c>
      <c r="Q344" s="9"/>
      <c r="R344" s="9">
        <f>IF(Table134[[#This Row],[Balanced]]="YES",0,Table134[[#This Row],[Total]]-6000)</f>
        <v>0</v>
      </c>
      <c r="S3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45025216011595999YES</v>
      </c>
      <c r="T344">
        <f>ROW()-3</f>
        <v>341</v>
      </c>
      <c r="U344" s="1">
        <f>INT(Table134[[#This Row],[Date]])</f>
        <v>45025</v>
      </c>
      <c r="V344" s="13">
        <f>IFERROR(IF(OR(Table134[[#This Row],[Notasave Error]]&lt;0,Table134[[#This Row],[Notasave Error]]&gt;6000),"-",Table134[[#This Row],[Notasave Error]]/Table134[[#This Row],[Inspection Total]]),"NA")</f>
        <v>2.6504417402900483E-2</v>
      </c>
    </row>
    <row r="345" spans="1:22" x14ac:dyDescent="0.35">
      <c r="A345" s="8">
        <v>45025.314687500002</v>
      </c>
      <c r="B345" s="9" t="s">
        <v>87</v>
      </c>
      <c r="C345" s="9">
        <v>40039201</v>
      </c>
      <c r="D345" s="9" t="s">
        <v>107</v>
      </c>
      <c r="E345" s="9" t="s">
        <v>100</v>
      </c>
      <c r="F345" s="9" t="s">
        <v>38</v>
      </c>
      <c r="G345" s="9">
        <v>2159</v>
      </c>
      <c r="H345" s="10">
        <v>5999</v>
      </c>
      <c r="I345" s="10">
        <v>5999</v>
      </c>
      <c r="J345" s="10">
        <v>1</v>
      </c>
      <c r="K345" s="10"/>
      <c r="L345" s="10">
        <f>SUM(Table134[[#This Row],[Waste (Before Impression)]:[Waste (After Impression)2]])</f>
        <v>1</v>
      </c>
      <c r="M345" s="10">
        <v>0</v>
      </c>
      <c r="N345" s="10">
        <v>179</v>
      </c>
      <c r="O345" s="11">
        <f>SUM(Table134[[#This Row],[Inspection Total]],Table134[[#This Row],[Waste (Before Impression)]])</f>
        <v>6000</v>
      </c>
      <c r="P345" s="12" t="s">
        <v>39</v>
      </c>
      <c r="Q345" s="9"/>
      <c r="R345" s="9">
        <f>IF(Table134[[#This Row],[Balanced]]="YES",0,Table134[[#This Row],[Total]]-6000)</f>
        <v>0</v>
      </c>
      <c r="S3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45025215911795999YES</v>
      </c>
      <c r="T345">
        <f>ROW()-3</f>
        <v>342</v>
      </c>
      <c r="U345" s="1">
        <f>INT(Table134[[#This Row],[Date]])</f>
        <v>45025</v>
      </c>
      <c r="V345" s="13">
        <f>IFERROR(IF(OR(Table134[[#This Row],[Notasave Error]]&lt;0,Table134[[#This Row],[Notasave Error]]&gt;6000),"-",Table134[[#This Row],[Notasave Error]]/Table134[[#This Row],[Inspection Total]]),"NA")</f>
        <v>2.9838306384397401E-2</v>
      </c>
    </row>
    <row r="346" spans="1:22" x14ac:dyDescent="0.35">
      <c r="A346" s="8">
        <v>45024.998993055553</v>
      </c>
      <c r="B346" s="9" t="s">
        <v>87</v>
      </c>
      <c r="C346" s="9">
        <v>40039201</v>
      </c>
      <c r="D346" s="9" t="s">
        <v>107</v>
      </c>
      <c r="E346" s="9" t="s">
        <v>66</v>
      </c>
      <c r="F346" s="9" t="s">
        <v>40</v>
      </c>
      <c r="G346" s="9">
        <v>2099</v>
      </c>
      <c r="H346" s="10">
        <v>5990</v>
      </c>
      <c r="I346" s="10">
        <v>5990</v>
      </c>
      <c r="J346" s="10">
        <v>10</v>
      </c>
      <c r="K346" s="10"/>
      <c r="L346" s="10">
        <f>SUM(Table134[[#This Row],[Waste (Before Impression)]:[Waste (After Impression)2]])</f>
        <v>10</v>
      </c>
      <c r="M346" s="10">
        <v>0</v>
      </c>
      <c r="N346" s="10">
        <v>80</v>
      </c>
      <c r="O346" s="11">
        <f>SUM(Table134[[#This Row],[Inspection Total]],Table134[[#This Row],[Waste (Before Impression)]])</f>
        <v>6000</v>
      </c>
      <c r="P346" s="12" t="s">
        <v>39</v>
      </c>
      <c r="Q346" s="9"/>
      <c r="R346" s="9">
        <f>IF(Table134[[#This Row],[Balanced]]="YES",0,Table134[[#This Row],[Total]]-6000)</f>
        <v>0</v>
      </c>
      <c r="S3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45024209910805990YES</v>
      </c>
      <c r="T346">
        <f>ROW()-3</f>
        <v>343</v>
      </c>
      <c r="U346" s="1">
        <f>INT(Table134[[#This Row],[Date]])</f>
        <v>45024</v>
      </c>
      <c r="V346" s="13">
        <f>IFERROR(IF(OR(Table134[[#This Row],[Notasave Error]]&lt;0,Table134[[#This Row],[Notasave Error]]&gt;6000),"-",Table134[[#This Row],[Notasave Error]]/Table134[[#This Row],[Inspection Total]]),"NA")</f>
        <v>1.335559265442404E-2</v>
      </c>
    </row>
    <row r="347" spans="1:22" x14ac:dyDescent="0.35">
      <c r="A347" s="8">
        <v>45024.963101851848</v>
      </c>
      <c r="B347" s="9" t="s">
        <v>87</v>
      </c>
      <c r="C347" s="9">
        <v>40039201</v>
      </c>
      <c r="D347" s="9" t="s">
        <v>107</v>
      </c>
      <c r="E347" s="9" t="s">
        <v>66</v>
      </c>
      <c r="F347" s="9" t="s">
        <v>40</v>
      </c>
      <c r="G347" s="9">
        <v>2098</v>
      </c>
      <c r="H347" s="10">
        <v>5996</v>
      </c>
      <c r="I347" s="10">
        <v>5996</v>
      </c>
      <c r="J347" s="10">
        <v>4</v>
      </c>
      <c r="K347" s="10"/>
      <c r="L347" s="10">
        <f>SUM(Table134[[#This Row],[Waste (Before Impression)]:[Waste (After Impression)2]])</f>
        <v>4</v>
      </c>
      <c r="M347" s="10">
        <v>0</v>
      </c>
      <c r="N347" s="10">
        <v>163</v>
      </c>
      <c r="O347" s="11">
        <f>SUM(Table134[[#This Row],[Inspection Total]],Table134[[#This Row],[Waste (Before Impression)]])</f>
        <v>6000</v>
      </c>
      <c r="P347" s="12" t="s">
        <v>39</v>
      </c>
      <c r="Q347" s="9"/>
      <c r="R347" s="9">
        <f>IF(Table134[[#This Row],[Balanced]]="YES",0,Table134[[#This Row],[Total]]-6000)</f>
        <v>0</v>
      </c>
      <c r="S3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45024209841635996YES</v>
      </c>
      <c r="T347">
        <f>ROW()-3</f>
        <v>344</v>
      </c>
      <c r="U347" s="1">
        <f>INT(Table134[[#This Row],[Date]])</f>
        <v>45024</v>
      </c>
      <c r="V347" s="13">
        <f>IFERROR(IF(OR(Table134[[#This Row],[Notasave Error]]&lt;0,Table134[[#This Row],[Notasave Error]]&gt;6000),"-",Table134[[#This Row],[Notasave Error]]/Table134[[#This Row],[Inspection Total]]),"NA")</f>
        <v>2.7184789859906605E-2</v>
      </c>
    </row>
    <row r="348" spans="1:22" x14ac:dyDescent="0.35">
      <c r="A348" s="8">
        <v>45024.931018518517</v>
      </c>
      <c r="B348" s="9" t="s">
        <v>87</v>
      </c>
      <c r="C348" s="9">
        <v>40039201</v>
      </c>
      <c r="D348" s="9" t="s">
        <v>107</v>
      </c>
      <c r="E348" s="9" t="s">
        <v>66</v>
      </c>
      <c r="F348" s="9" t="s">
        <v>40</v>
      </c>
      <c r="G348" s="9">
        <v>2097</v>
      </c>
      <c r="H348" s="10">
        <v>5990</v>
      </c>
      <c r="I348" s="10">
        <v>5990</v>
      </c>
      <c r="J348" s="10">
        <v>10</v>
      </c>
      <c r="K348" s="10"/>
      <c r="L348" s="10">
        <f>SUM(Table134[[#This Row],[Waste (Before Impression)]:[Waste (After Impression)2]])</f>
        <v>10</v>
      </c>
      <c r="M348" s="10">
        <v>0</v>
      </c>
      <c r="N348" s="10">
        <v>117</v>
      </c>
      <c r="O348" s="11">
        <f>SUM(Table134[[#This Row],[Inspection Total]],Table134[[#This Row],[Waste (Before Impression)]])</f>
        <v>6000</v>
      </c>
      <c r="P348" s="12" t="s">
        <v>39</v>
      </c>
      <c r="Q348" s="9"/>
      <c r="R348" s="9">
        <f>IF(Table134[[#This Row],[Balanced]]="YES",0,Table134[[#This Row],[Total]]-6000)</f>
        <v>0</v>
      </c>
      <c r="S3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450242097101175990YES</v>
      </c>
      <c r="T348">
        <f>ROW()-3</f>
        <v>345</v>
      </c>
      <c r="U348" s="1">
        <f>INT(Table134[[#This Row],[Date]])</f>
        <v>45024</v>
      </c>
      <c r="V348" s="13">
        <f>IFERROR(IF(OR(Table134[[#This Row],[Notasave Error]]&lt;0,Table134[[#This Row],[Notasave Error]]&gt;6000),"-",Table134[[#This Row],[Notasave Error]]/Table134[[#This Row],[Inspection Total]]),"NA")</f>
        <v>1.9532554257095158E-2</v>
      </c>
    </row>
    <row r="349" spans="1:22" x14ac:dyDescent="0.35">
      <c r="A349" s="8">
        <v>45024.900729166664</v>
      </c>
      <c r="B349" s="9" t="s">
        <v>87</v>
      </c>
      <c r="C349" s="9">
        <v>40039201</v>
      </c>
      <c r="D349" s="9" t="s">
        <v>107</v>
      </c>
      <c r="E349" s="9" t="s">
        <v>66</v>
      </c>
      <c r="F349" s="9" t="s">
        <v>40</v>
      </c>
      <c r="G349" s="9">
        <v>2096</v>
      </c>
      <c r="H349" s="10">
        <v>5996</v>
      </c>
      <c r="I349" s="10">
        <v>5996</v>
      </c>
      <c r="J349" s="10">
        <v>4</v>
      </c>
      <c r="K349" s="10"/>
      <c r="L349" s="10">
        <f>SUM(Table134[[#This Row],[Waste (Before Impression)]:[Waste (After Impression)2]])</f>
        <v>4</v>
      </c>
      <c r="M349" s="10">
        <v>0</v>
      </c>
      <c r="N349" s="10">
        <v>110</v>
      </c>
      <c r="O349" s="11">
        <f>SUM(Table134[[#This Row],[Inspection Total]],Table134[[#This Row],[Waste (Before Impression)]])</f>
        <v>6000</v>
      </c>
      <c r="P349" s="12" t="s">
        <v>39</v>
      </c>
      <c r="Q349" s="9"/>
      <c r="R349" s="9">
        <f>IF(Table134[[#This Row],[Balanced]]="YES",0,Table134[[#This Row],[Total]]-6000)</f>
        <v>0</v>
      </c>
      <c r="S3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45024209641105996YES</v>
      </c>
      <c r="T349">
        <f>ROW()-3</f>
        <v>346</v>
      </c>
      <c r="U349" s="1">
        <f>INT(Table134[[#This Row],[Date]])</f>
        <v>45024</v>
      </c>
      <c r="V349" s="13">
        <f>IFERROR(IF(OR(Table134[[#This Row],[Notasave Error]]&lt;0,Table134[[#This Row],[Notasave Error]]&gt;6000),"-",Table134[[#This Row],[Notasave Error]]/Table134[[#This Row],[Inspection Total]]),"NA")</f>
        <v>1.8345563709139426E-2</v>
      </c>
    </row>
    <row r="350" spans="1:22" x14ac:dyDescent="0.35">
      <c r="A350" s="8">
        <v>45024.8671412037</v>
      </c>
      <c r="B350" s="9" t="s">
        <v>87</v>
      </c>
      <c r="C350" s="9">
        <v>40039201</v>
      </c>
      <c r="D350" s="9" t="s">
        <v>107</v>
      </c>
      <c r="E350" s="9" t="s">
        <v>66</v>
      </c>
      <c r="F350" s="9" t="s">
        <v>40</v>
      </c>
      <c r="G350" s="9">
        <v>2095</v>
      </c>
      <c r="H350" s="10">
        <v>6039</v>
      </c>
      <c r="I350" s="10">
        <v>0</v>
      </c>
      <c r="J350" s="10">
        <v>1</v>
      </c>
      <c r="K350" s="10"/>
      <c r="L350" s="10">
        <f>SUM(Table134[[#This Row],[Waste (Before Impression)]:[Waste (After Impression)2]])</f>
        <v>1</v>
      </c>
      <c r="M350" s="10">
        <v>0</v>
      </c>
      <c r="N350" s="10">
        <v>200</v>
      </c>
      <c r="O350" s="11">
        <f>SUM(Table134[[#This Row],[Inspection Total]],Table134[[#This Row],[Waste (Before Impression)]])</f>
        <v>6040</v>
      </c>
      <c r="P350" s="12" t="s">
        <v>34</v>
      </c>
      <c r="Q350" s="9"/>
      <c r="R350" s="9">
        <f>IF(Table134[[#This Row],[Balanced]]="YES",0,Table134[[#This Row],[Total]]-6000)</f>
        <v>40</v>
      </c>
      <c r="S3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45024209512006039NO</v>
      </c>
      <c r="T350">
        <f>ROW()-3</f>
        <v>347</v>
      </c>
      <c r="U350" s="1">
        <f>INT(Table134[[#This Row],[Date]])</f>
        <v>45024</v>
      </c>
      <c r="V350" s="13">
        <f>IFERROR(IF(OR(Table134[[#This Row],[Notasave Error]]&lt;0,Table134[[#This Row],[Notasave Error]]&gt;6000),"-",Table134[[#This Row],[Notasave Error]]/Table134[[#This Row],[Inspection Total]]),"NA")</f>
        <v>3.3118065904951151E-2</v>
      </c>
    </row>
    <row r="351" spans="1:22" x14ac:dyDescent="0.35">
      <c r="A351" s="8">
        <v>45024.843217592592</v>
      </c>
      <c r="B351" s="9" t="s">
        <v>87</v>
      </c>
      <c r="C351" s="9">
        <v>40039201</v>
      </c>
      <c r="D351" s="9" t="s">
        <v>107</v>
      </c>
      <c r="E351" s="9" t="s">
        <v>53</v>
      </c>
      <c r="F351" s="9" t="s">
        <v>38</v>
      </c>
      <c r="G351" s="9">
        <v>2094</v>
      </c>
      <c r="H351" s="10">
        <v>5957</v>
      </c>
      <c r="I351" s="10">
        <v>5957</v>
      </c>
      <c r="J351" s="10">
        <v>3</v>
      </c>
      <c r="K351" s="14"/>
      <c r="L351" s="14">
        <f>SUM(Table134[[#This Row],[Waste (Before Impression)]:[Waste (After Impression)2]])</f>
        <v>3</v>
      </c>
      <c r="M351" s="14">
        <v>0</v>
      </c>
      <c r="N351" s="10">
        <v>120</v>
      </c>
      <c r="O351" s="11">
        <f>SUM(Table134[[#This Row],[Inspection Total]],Table134[[#This Row],[Waste (Before Impression)]])</f>
        <v>5960</v>
      </c>
      <c r="P351" s="12" t="s">
        <v>34</v>
      </c>
      <c r="Q351" s="9" t="s">
        <v>168</v>
      </c>
      <c r="R351" s="9">
        <f>IF(Table134[[#This Row],[Balanced]]="YES",0,Table134[[#This Row],[Total]]-6000)</f>
        <v>-40</v>
      </c>
      <c r="S3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45024209431205957NO</v>
      </c>
      <c r="T351">
        <f>ROW()-3</f>
        <v>348</v>
      </c>
      <c r="U351" s="1">
        <f>INT(Table134[[#This Row],[Date]])</f>
        <v>45024</v>
      </c>
      <c r="V351" s="13">
        <f>IFERROR(IF(OR(Table134[[#This Row],[Notasave Error]]&lt;0,Table134[[#This Row],[Notasave Error]]&gt;6000),"-",Table134[[#This Row],[Notasave Error]]/Table134[[#This Row],[Inspection Total]]),"NA")</f>
        <v>2.0144367970454928E-2</v>
      </c>
    </row>
    <row r="352" spans="1:22" x14ac:dyDescent="0.35">
      <c r="A352" s="8">
        <v>45024.75986111111</v>
      </c>
      <c r="B352" s="9" t="s">
        <v>87</v>
      </c>
      <c r="C352" s="9">
        <v>40039201</v>
      </c>
      <c r="D352" s="9" t="s">
        <v>107</v>
      </c>
      <c r="E352" s="9" t="s">
        <v>53</v>
      </c>
      <c r="F352" s="9" t="s">
        <v>38</v>
      </c>
      <c r="G352" s="9">
        <v>2093</v>
      </c>
      <c r="H352" s="10">
        <v>6000</v>
      </c>
      <c r="I352" s="10">
        <v>6000</v>
      </c>
      <c r="J352" s="10">
        <v>0</v>
      </c>
      <c r="K352" s="10"/>
      <c r="L352" s="10">
        <f>SUM(Table134[[#This Row],[Waste (Before Impression)]:[Waste (After Impression)2]])</f>
        <v>0</v>
      </c>
      <c r="M352" s="10">
        <v>0</v>
      </c>
      <c r="N352" s="10">
        <v>200</v>
      </c>
      <c r="O352" s="11">
        <f>SUM(Table134[[#This Row],[Inspection Total]],Table134[[#This Row],[Waste (Before Impression)]])</f>
        <v>6000</v>
      </c>
      <c r="P352" s="12" t="s">
        <v>39</v>
      </c>
      <c r="Q352" s="9"/>
      <c r="R352" s="9">
        <f>IF(Table134[[#This Row],[Balanced]]="YES",0,Table134[[#This Row],[Total]]-6000)</f>
        <v>0</v>
      </c>
      <c r="S3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45024209302006000YES</v>
      </c>
      <c r="T352">
        <f>ROW()-3</f>
        <v>349</v>
      </c>
      <c r="U352" s="1">
        <f>INT(Table134[[#This Row],[Date]])</f>
        <v>45024</v>
      </c>
      <c r="V352" s="13">
        <f>IFERROR(IF(OR(Table134[[#This Row],[Notasave Error]]&lt;0,Table134[[#This Row],[Notasave Error]]&gt;6000),"-",Table134[[#This Row],[Notasave Error]]/Table134[[#This Row],[Inspection Total]]),"NA")</f>
        <v>3.3333333333333333E-2</v>
      </c>
    </row>
    <row r="353" spans="1:22" x14ac:dyDescent="0.35">
      <c r="A353" s="8">
        <v>45024.724826388891</v>
      </c>
      <c r="B353" s="9" t="s">
        <v>87</v>
      </c>
      <c r="C353" s="9">
        <v>40039201</v>
      </c>
      <c r="D353" s="9" t="s">
        <v>107</v>
      </c>
      <c r="E353" s="9" t="s">
        <v>53</v>
      </c>
      <c r="F353" s="9" t="s">
        <v>38</v>
      </c>
      <c r="G353" s="9">
        <v>2092</v>
      </c>
      <c r="H353" s="10">
        <v>5993</v>
      </c>
      <c r="I353" s="10">
        <v>5993</v>
      </c>
      <c r="J353" s="10">
        <v>7</v>
      </c>
      <c r="K353" s="10"/>
      <c r="L353" s="10">
        <f>SUM(Table134[[#This Row],[Waste (Before Impression)]:[Waste (After Impression)2]])</f>
        <v>7</v>
      </c>
      <c r="M353" s="10">
        <v>0</v>
      </c>
      <c r="N353" s="10">
        <v>121</v>
      </c>
      <c r="O353" s="11">
        <f>SUM(Table134[[#This Row],[Inspection Total]],Table134[[#This Row],[Waste (Before Impression)]])</f>
        <v>6000</v>
      </c>
      <c r="P353" s="12" t="s">
        <v>39</v>
      </c>
      <c r="Q353" s="9"/>
      <c r="R353" s="9">
        <f>IF(Table134[[#This Row],[Balanced]]="YES",0,Table134[[#This Row],[Total]]-6000)</f>
        <v>0</v>
      </c>
      <c r="S3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45024209271215993YES</v>
      </c>
      <c r="T353">
        <f>ROW()-3</f>
        <v>350</v>
      </c>
      <c r="U353" s="1">
        <f>INT(Table134[[#This Row],[Date]])</f>
        <v>45024</v>
      </c>
      <c r="V353" s="13">
        <f>IFERROR(IF(OR(Table134[[#This Row],[Notasave Error]]&lt;0,Table134[[#This Row],[Notasave Error]]&gt;6000),"-",Table134[[#This Row],[Notasave Error]]/Table134[[#This Row],[Inspection Total]]),"NA")</f>
        <v>2.0190221925579843E-2</v>
      </c>
    </row>
    <row r="354" spans="1:22" x14ac:dyDescent="0.35">
      <c r="A354" s="8">
        <v>45024.711284722223</v>
      </c>
      <c r="B354" s="9" t="s">
        <v>87</v>
      </c>
      <c r="C354" s="9">
        <v>40039201</v>
      </c>
      <c r="D354" s="9" t="s">
        <v>107</v>
      </c>
      <c r="E354" s="9" t="s">
        <v>53</v>
      </c>
      <c r="F354" s="9" t="s">
        <v>38</v>
      </c>
      <c r="G354" s="9">
        <v>2091</v>
      </c>
      <c r="H354" s="10">
        <v>5990</v>
      </c>
      <c r="I354" s="10">
        <v>5990</v>
      </c>
      <c r="J354" s="10">
        <v>10</v>
      </c>
      <c r="K354" s="10"/>
      <c r="L354" s="10">
        <f>SUM(Table134[[#This Row],[Waste (Before Impression)]:[Waste (After Impression)2]])</f>
        <v>10</v>
      </c>
      <c r="M354" s="10">
        <v>0</v>
      </c>
      <c r="N354" s="10">
        <v>150</v>
      </c>
      <c r="O354" s="11">
        <f>SUM(Table134[[#This Row],[Inspection Total]],Table134[[#This Row],[Waste (Before Impression)]])</f>
        <v>6000</v>
      </c>
      <c r="P354" s="12" t="s">
        <v>39</v>
      </c>
      <c r="Q354" s="9"/>
      <c r="R354" s="9">
        <f>IF(Table134[[#This Row],[Balanced]]="YES",0,Table134[[#This Row],[Total]]-6000)</f>
        <v>0</v>
      </c>
      <c r="S3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450242091101505990YES</v>
      </c>
      <c r="T354">
        <f>ROW()-3</f>
        <v>351</v>
      </c>
      <c r="U354" s="1">
        <f>INT(Table134[[#This Row],[Date]])</f>
        <v>45024</v>
      </c>
      <c r="V354" s="13">
        <f>IFERROR(IF(OR(Table134[[#This Row],[Notasave Error]]&lt;0,Table134[[#This Row],[Notasave Error]]&gt;6000),"-",Table134[[#This Row],[Notasave Error]]/Table134[[#This Row],[Inspection Total]]),"NA")</f>
        <v>2.5041736227045076E-2</v>
      </c>
    </row>
    <row r="355" spans="1:22" x14ac:dyDescent="0.35">
      <c r="A355" s="8">
        <v>45024.66443287037</v>
      </c>
      <c r="B355" s="9" t="s">
        <v>87</v>
      </c>
      <c r="C355" s="9">
        <v>40039201</v>
      </c>
      <c r="D355" s="9" t="s">
        <v>107</v>
      </c>
      <c r="E355" s="9" t="s">
        <v>53</v>
      </c>
      <c r="F355" s="9" t="s">
        <v>38</v>
      </c>
      <c r="G355" s="9">
        <v>2090</v>
      </c>
      <c r="H355" s="10">
        <v>6000</v>
      </c>
      <c r="I355" s="10">
        <v>6000</v>
      </c>
      <c r="J355" s="10">
        <v>0</v>
      </c>
      <c r="K355" s="10"/>
      <c r="L355" s="10">
        <f>SUM(Table134[[#This Row],[Waste (Before Impression)]:[Waste (After Impression)2]])</f>
        <v>0</v>
      </c>
      <c r="M355" s="10">
        <v>0</v>
      </c>
      <c r="N355" s="10">
        <v>229</v>
      </c>
      <c r="O355" s="11">
        <f>SUM(Table134[[#This Row],[Inspection Total]],Table134[[#This Row],[Waste (Before Impression)]])</f>
        <v>6000</v>
      </c>
      <c r="P355" s="12" t="s">
        <v>39</v>
      </c>
      <c r="Q355" s="9"/>
      <c r="R355" s="9">
        <f>IF(Table134[[#This Row],[Balanced]]="YES",0,Table134[[#This Row],[Total]]-6000)</f>
        <v>0</v>
      </c>
      <c r="S3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45024209002296000YES</v>
      </c>
      <c r="T355">
        <f>ROW()-3</f>
        <v>352</v>
      </c>
      <c r="U355" s="1">
        <f>INT(Table134[[#This Row],[Date]])</f>
        <v>45024</v>
      </c>
      <c r="V355" s="13">
        <f>IFERROR(IF(OR(Table134[[#This Row],[Notasave Error]]&lt;0,Table134[[#This Row],[Notasave Error]]&gt;6000),"-",Table134[[#This Row],[Notasave Error]]/Table134[[#This Row],[Inspection Total]]),"NA")</f>
        <v>3.8166666666666668E-2</v>
      </c>
    </row>
    <row r="356" spans="1:22" x14ac:dyDescent="0.35">
      <c r="A356" s="8">
        <v>45024.627939814818</v>
      </c>
      <c r="B356" s="9" t="s">
        <v>87</v>
      </c>
      <c r="C356" s="9">
        <v>40039201</v>
      </c>
      <c r="D356" s="9" t="s">
        <v>107</v>
      </c>
      <c r="E356" s="9" t="s">
        <v>53</v>
      </c>
      <c r="F356" s="9" t="s">
        <v>38</v>
      </c>
      <c r="G356" s="9">
        <v>2089</v>
      </c>
      <c r="H356" s="10">
        <v>5997</v>
      </c>
      <c r="I356" s="10">
        <v>5997</v>
      </c>
      <c r="J356" s="10">
        <v>3</v>
      </c>
      <c r="K356" s="10"/>
      <c r="L356" s="10">
        <f>SUM(Table134[[#This Row],[Waste (Before Impression)]:[Waste (After Impression)2]])</f>
        <v>3</v>
      </c>
      <c r="M356" s="10">
        <v>0</v>
      </c>
      <c r="N356" s="10">
        <v>88</v>
      </c>
      <c r="O356" s="11">
        <f>SUM(Table134[[#This Row],[Inspection Total]],Table134[[#This Row],[Waste (Before Impression)]])</f>
        <v>6000</v>
      </c>
      <c r="P356" s="12" t="s">
        <v>39</v>
      </c>
      <c r="Q356" s="9"/>
      <c r="R356" s="9">
        <f>IF(Table134[[#This Row],[Balanced]]="YES",0,Table134[[#This Row],[Total]]-6000)</f>
        <v>0</v>
      </c>
      <c r="S3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4502420893885997YES</v>
      </c>
      <c r="T356">
        <f>ROW()-3</f>
        <v>353</v>
      </c>
      <c r="U356" s="1">
        <f>INT(Table134[[#This Row],[Date]])</f>
        <v>45024</v>
      </c>
      <c r="V356" s="13">
        <f>IFERROR(IF(OR(Table134[[#This Row],[Notasave Error]]&lt;0,Table134[[#This Row],[Notasave Error]]&gt;6000),"-",Table134[[#This Row],[Notasave Error]]/Table134[[#This Row],[Inspection Total]]),"NA")</f>
        <v>1.4674003668500918E-2</v>
      </c>
    </row>
    <row r="357" spans="1:22" x14ac:dyDescent="0.35">
      <c r="A357" s="8">
        <v>45024.58090277778</v>
      </c>
      <c r="B357" s="9" t="s">
        <v>87</v>
      </c>
      <c r="C357" s="9">
        <v>40039201</v>
      </c>
      <c r="D357" s="9" t="s">
        <v>107</v>
      </c>
      <c r="E357" s="9" t="s">
        <v>53</v>
      </c>
      <c r="F357" s="9" t="s">
        <v>38</v>
      </c>
      <c r="G357" s="9">
        <v>2088</v>
      </c>
      <c r="H357" s="10">
        <v>5998</v>
      </c>
      <c r="I357" s="10">
        <v>5998</v>
      </c>
      <c r="J357" s="10">
        <v>2</v>
      </c>
      <c r="K357" s="10"/>
      <c r="L357" s="10">
        <f>SUM(Table134[[#This Row],[Waste (Before Impression)]:[Waste (After Impression)2]])</f>
        <v>2</v>
      </c>
      <c r="M357" s="10">
        <v>0</v>
      </c>
      <c r="N357" s="10">
        <v>45</v>
      </c>
      <c r="O357" s="11">
        <f>SUM(Table134[[#This Row],[Inspection Total]],Table134[[#This Row],[Waste (Before Impression)]])</f>
        <v>6000</v>
      </c>
      <c r="P357" s="12" t="s">
        <v>39</v>
      </c>
      <c r="Q357" s="9"/>
      <c r="R357" s="9">
        <f>IF(Table134[[#This Row],[Balanced]]="YES",0,Table134[[#This Row],[Total]]-6000)</f>
        <v>0</v>
      </c>
      <c r="S3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4502420882455998YES</v>
      </c>
      <c r="T357">
        <f>ROW()-3</f>
        <v>354</v>
      </c>
      <c r="U357" s="1">
        <f>INT(Table134[[#This Row],[Date]])</f>
        <v>45024</v>
      </c>
      <c r="V357" s="13">
        <f>IFERROR(IF(OR(Table134[[#This Row],[Notasave Error]]&lt;0,Table134[[#This Row],[Notasave Error]]&gt;6000),"-",Table134[[#This Row],[Notasave Error]]/Table134[[#This Row],[Inspection Total]]),"NA")</f>
        <v>7.502500833611204E-3</v>
      </c>
    </row>
    <row r="358" spans="1:22" x14ac:dyDescent="0.35">
      <c r="A358" s="8">
        <v>45024.544305555559</v>
      </c>
      <c r="B358" s="9" t="s">
        <v>87</v>
      </c>
      <c r="C358" s="9">
        <v>40039201</v>
      </c>
      <c r="D358" s="9" t="s">
        <v>107</v>
      </c>
      <c r="E358" s="9" t="s">
        <v>53</v>
      </c>
      <c r="F358" s="9" t="s">
        <v>38</v>
      </c>
      <c r="G358" s="9">
        <v>2087</v>
      </c>
      <c r="H358" s="10">
        <v>5999</v>
      </c>
      <c r="I358" s="10">
        <v>5999</v>
      </c>
      <c r="J358" s="10">
        <v>1</v>
      </c>
      <c r="K358" s="10"/>
      <c r="L358" s="10">
        <f>SUM(Table134[[#This Row],[Waste (Before Impression)]:[Waste (After Impression)2]])</f>
        <v>1</v>
      </c>
      <c r="M358" s="10">
        <v>0</v>
      </c>
      <c r="N358" s="10">
        <v>62</v>
      </c>
      <c r="O358" s="11">
        <f>SUM(Table134[[#This Row],[Inspection Total]],Table134[[#This Row],[Waste (Before Impression)]])</f>
        <v>6000</v>
      </c>
      <c r="P358" s="12" t="s">
        <v>39</v>
      </c>
      <c r="Q358" s="9"/>
      <c r="R358" s="9">
        <f>IF(Table134[[#This Row],[Balanced]]="YES",0,Table134[[#This Row],[Total]]-6000)</f>
        <v>0</v>
      </c>
      <c r="S3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4502420871625999YES</v>
      </c>
      <c r="T358">
        <f>ROW()-3</f>
        <v>355</v>
      </c>
      <c r="U358" s="1">
        <f>INT(Table134[[#This Row],[Date]])</f>
        <v>45024</v>
      </c>
      <c r="V358" s="13">
        <f>IFERROR(IF(OR(Table134[[#This Row],[Notasave Error]]&lt;0,Table134[[#This Row],[Notasave Error]]&gt;6000),"-",Table134[[#This Row],[Notasave Error]]/Table134[[#This Row],[Inspection Total]]),"NA")</f>
        <v>1.0335055842640439E-2</v>
      </c>
    </row>
    <row r="359" spans="1:22" x14ac:dyDescent="0.35">
      <c r="A359" s="8">
        <v>45024.512858796297</v>
      </c>
      <c r="B359" s="9" t="s">
        <v>87</v>
      </c>
      <c r="C359" s="9">
        <v>40039201</v>
      </c>
      <c r="D359" s="9" t="s">
        <v>107</v>
      </c>
      <c r="E359" s="9" t="s">
        <v>53</v>
      </c>
      <c r="F359" s="9" t="s">
        <v>38</v>
      </c>
      <c r="G359" s="9">
        <v>2086</v>
      </c>
      <c r="H359" s="10">
        <v>6000</v>
      </c>
      <c r="I359" s="10">
        <v>6000</v>
      </c>
      <c r="J359" s="10">
        <v>0</v>
      </c>
      <c r="K359" s="10"/>
      <c r="L359" s="10">
        <f>SUM(Table134[[#This Row],[Waste (Before Impression)]:[Waste (After Impression)2]])</f>
        <v>0</v>
      </c>
      <c r="M359" s="10">
        <v>0</v>
      </c>
      <c r="N359" s="10">
        <v>185</v>
      </c>
      <c r="O359" s="11">
        <f>SUM(Table134[[#This Row],[Inspection Total]],Table134[[#This Row],[Waste (Before Impression)]])</f>
        <v>6000</v>
      </c>
      <c r="P359" s="12" t="s">
        <v>39</v>
      </c>
      <c r="Q359" s="9"/>
      <c r="R359" s="9">
        <f>IF(Table134[[#This Row],[Balanced]]="YES",0,Table134[[#This Row],[Total]]-6000)</f>
        <v>0</v>
      </c>
      <c r="S3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45024208601856000YES</v>
      </c>
      <c r="T359">
        <f>ROW()-3</f>
        <v>356</v>
      </c>
      <c r="U359" s="1">
        <f>INT(Table134[[#This Row],[Date]])</f>
        <v>45024</v>
      </c>
      <c r="V359" s="13">
        <f>IFERROR(IF(OR(Table134[[#This Row],[Notasave Error]]&lt;0,Table134[[#This Row],[Notasave Error]]&gt;6000),"-",Table134[[#This Row],[Notasave Error]]/Table134[[#This Row],[Inspection Total]]),"NA")</f>
        <v>3.0833333333333334E-2</v>
      </c>
    </row>
    <row r="360" spans="1:22" x14ac:dyDescent="0.35">
      <c r="A360" s="8">
        <v>45024.480034722219</v>
      </c>
      <c r="B360" s="9" t="s">
        <v>87</v>
      </c>
      <c r="C360" s="9">
        <v>40039201</v>
      </c>
      <c r="D360" s="9" t="s">
        <v>107</v>
      </c>
      <c r="E360" s="9" t="s">
        <v>53</v>
      </c>
      <c r="F360" s="9" t="s">
        <v>38</v>
      </c>
      <c r="G360" s="9">
        <v>2085</v>
      </c>
      <c r="H360" s="10">
        <v>6000</v>
      </c>
      <c r="I360" s="10">
        <v>6000</v>
      </c>
      <c r="J360" s="10">
        <v>0</v>
      </c>
      <c r="K360" s="10"/>
      <c r="L360" s="10">
        <f>SUM(Table134[[#This Row],[Waste (Before Impression)]:[Waste (After Impression)2]])</f>
        <v>0</v>
      </c>
      <c r="M360" s="10">
        <v>0</v>
      </c>
      <c r="N360" s="10">
        <v>61</v>
      </c>
      <c r="O360" s="11">
        <f>SUM(Table134[[#This Row],[Inspection Total]],Table134[[#This Row],[Waste (Before Impression)]])</f>
        <v>6000</v>
      </c>
      <c r="P360" s="12" t="s">
        <v>39</v>
      </c>
      <c r="Q360" s="9"/>
      <c r="R360" s="9">
        <f>IF(Table134[[#This Row],[Balanced]]="YES",0,Table134[[#This Row],[Total]]-6000)</f>
        <v>0</v>
      </c>
      <c r="S3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4502420850616000YES</v>
      </c>
      <c r="T360">
        <f>ROW()-3</f>
        <v>357</v>
      </c>
      <c r="U360" s="1">
        <f>INT(Table134[[#This Row],[Date]])</f>
        <v>45024</v>
      </c>
      <c r="V360" s="13">
        <f>IFERROR(IF(OR(Table134[[#This Row],[Notasave Error]]&lt;0,Table134[[#This Row],[Notasave Error]]&gt;6000),"-",Table134[[#This Row],[Notasave Error]]/Table134[[#This Row],[Inspection Total]]),"NA")</f>
        <v>1.0166666666666666E-2</v>
      </c>
    </row>
    <row r="361" spans="1:22" x14ac:dyDescent="0.35">
      <c r="A361" s="8">
        <v>45024.457870370374</v>
      </c>
      <c r="B361" s="9" t="s">
        <v>87</v>
      </c>
      <c r="C361" s="9">
        <v>40039201</v>
      </c>
      <c r="D361" s="9" t="s">
        <v>107</v>
      </c>
      <c r="E361" s="9" t="s">
        <v>53</v>
      </c>
      <c r="F361" s="9" t="s">
        <v>38</v>
      </c>
      <c r="G361" s="9">
        <v>2084</v>
      </c>
      <c r="H361" s="10">
        <v>6000</v>
      </c>
      <c r="I361" s="10">
        <v>6000</v>
      </c>
      <c r="J361" s="10">
        <v>0</v>
      </c>
      <c r="K361" s="10"/>
      <c r="L361" s="10">
        <f>SUM(Table134[[#This Row],[Waste (Before Impression)]:[Waste (After Impression)2]])</f>
        <v>0</v>
      </c>
      <c r="M361" s="10">
        <v>0</v>
      </c>
      <c r="N361" s="10">
        <v>49</v>
      </c>
      <c r="O361" s="11">
        <f>SUM(Table134[[#This Row],[Inspection Total]],Table134[[#This Row],[Waste (Before Impression)]])</f>
        <v>6000</v>
      </c>
      <c r="P361" s="12" t="s">
        <v>39</v>
      </c>
      <c r="Q361" s="9"/>
      <c r="R361" s="9">
        <f>IF(Table134[[#This Row],[Balanced]]="YES",0,Table134[[#This Row],[Total]]-6000)</f>
        <v>0</v>
      </c>
      <c r="S3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4502420840496000YES</v>
      </c>
      <c r="T361">
        <f>ROW()-3</f>
        <v>358</v>
      </c>
      <c r="U361" s="1">
        <f>INT(Table134[[#This Row],[Date]])</f>
        <v>45024</v>
      </c>
      <c r="V361" s="13">
        <f>IFERROR(IF(OR(Table134[[#This Row],[Notasave Error]]&lt;0,Table134[[#This Row],[Notasave Error]]&gt;6000),"-",Table134[[#This Row],[Notasave Error]]/Table134[[#This Row],[Inspection Total]]),"NA")</f>
        <v>8.1666666666666658E-3</v>
      </c>
    </row>
    <row r="362" spans="1:22" x14ac:dyDescent="0.35">
      <c r="A362" s="8">
        <v>45024.422754629632</v>
      </c>
      <c r="B362" s="9" t="s">
        <v>87</v>
      </c>
      <c r="C362" s="9">
        <v>40039201</v>
      </c>
      <c r="D362" s="9" t="s">
        <v>107</v>
      </c>
      <c r="E362" s="9" t="s">
        <v>53</v>
      </c>
      <c r="F362" s="9" t="s">
        <v>38</v>
      </c>
      <c r="G362" s="9">
        <v>2083</v>
      </c>
      <c r="H362" s="10">
        <v>6000</v>
      </c>
      <c r="I362" s="10">
        <v>6000</v>
      </c>
      <c r="J362" s="10">
        <v>0</v>
      </c>
      <c r="K362" s="10"/>
      <c r="L362" s="10">
        <f>SUM(Table134[[#This Row],[Waste (Before Impression)]:[Waste (After Impression)2]])</f>
        <v>0</v>
      </c>
      <c r="M362" s="10">
        <v>0</v>
      </c>
      <c r="N362" s="10">
        <v>195</v>
      </c>
      <c r="O362" s="11">
        <f>SUM(Table134[[#This Row],[Inspection Total]],Table134[[#This Row],[Waste (Before Impression)]])</f>
        <v>6000</v>
      </c>
      <c r="P362" s="12" t="s">
        <v>39</v>
      </c>
      <c r="Q362" s="9"/>
      <c r="R362" s="9">
        <f>IF(Table134[[#This Row],[Balanced]]="YES",0,Table134[[#This Row],[Total]]-6000)</f>
        <v>0</v>
      </c>
      <c r="S3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45024208301956000YES</v>
      </c>
      <c r="T362">
        <f>ROW()-3</f>
        <v>359</v>
      </c>
      <c r="U362" s="1">
        <f>INT(Table134[[#This Row],[Date]])</f>
        <v>45024</v>
      </c>
      <c r="V362" s="13">
        <f>IFERROR(IF(OR(Table134[[#This Row],[Notasave Error]]&lt;0,Table134[[#This Row],[Notasave Error]]&gt;6000),"-",Table134[[#This Row],[Notasave Error]]/Table134[[#This Row],[Inspection Total]]),"NA")</f>
        <v>3.2500000000000001E-2</v>
      </c>
    </row>
    <row r="363" spans="1:22" x14ac:dyDescent="0.35">
      <c r="A363" s="8">
        <v>45024.388391203705</v>
      </c>
      <c r="B363" s="9" t="s">
        <v>87</v>
      </c>
      <c r="C363" s="9">
        <v>40039201</v>
      </c>
      <c r="D363" s="9" t="s">
        <v>107</v>
      </c>
      <c r="E363" s="9" t="s">
        <v>53</v>
      </c>
      <c r="F363" s="9" t="s">
        <v>38</v>
      </c>
      <c r="G363" s="9">
        <v>2082</v>
      </c>
      <c r="H363" s="10">
        <v>5999</v>
      </c>
      <c r="I363" s="10">
        <v>5999</v>
      </c>
      <c r="J363" s="10">
        <v>1</v>
      </c>
      <c r="K363" s="10"/>
      <c r="L363" s="10">
        <f>SUM(Table134[[#This Row],[Waste (Before Impression)]:[Waste (After Impression)2]])</f>
        <v>1</v>
      </c>
      <c r="M363" s="10">
        <v>0</v>
      </c>
      <c r="N363" s="10">
        <v>85</v>
      </c>
      <c r="O363" s="11">
        <f>SUM(Table134[[#This Row],[Inspection Total]],Table134[[#This Row],[Waste (Before Impression)]])</f>
        <v>6000</v>
      </c>
      <c r="P363" s="12" t="s">
        <v>39</v>
      </c>
      <c r="Q363" s="9"/>
      <c r="R363" s="9">
        <f>IF(Table134[[#This Row],[Balanced]]="YES",0,Table134[[#This Row],[Total]]-6000)</f>
        <v>0</v>
      </c>
      <c r="S3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4502420821855999YES</v>
      </c>
      <c r="T363">
        <f>ROW()-3</f>
        <v>360</v>
      </c>
      <c r="U363" s="1">
        <f>INT(Table134[[#This Row],[Date]])</f>
        <v>45024</v>
      </c>
      <c r="V363" s="13">
        <f>IFERROR(IF(OR(Table134[[#This Row],[Notasave Error]]&lt;0,Table134[[#This Row],[Notasave Error]]&gt;6000),"-",Table134[[#This Row],[Notasave Error]]/Table134[[#This Row],[Inspection Total]]),"NA")</f>
        <v>1.4169028171361894E-2</v>
      </c>
    </row>
    <row r="364" spans="1:22" x14ac:dyDescent="0.35">
      <c r="A364" s="8">
        <v>45024.316435185188</v>
      </c>
      <c r="B364" s="9" t="s">
        <v>87</v>
      </c>
      <c r="C364" s="9">
        <v>40039201</v>
      </c>
      <c r="D364" s="9" t="s">
        <v>107</v>
      </c>
      <c r="E364" s="9" t="s">
        <v>53</v>
      </c>
      <c r="F364" s="9" t="s">
        <v>38</v>
      </c>
      <c r="G364" s="9">
        <v>2081</v>
      </c>
      <c r="H364" s="10">
        <v>6000</v>
      </c>
      <c r="I364" s="10">
        <v>6000</v>
      </c>
      <c r="J364" s="10">
        <v>0</v>
      </c>
      <c r="K364" s="10"/>
      <c r="L364" s="10">
        <f>SUM(Table134[[#This Row],[Waste (Before Impression)]:[Waste (After Impression)2]])</f>
        <v>0</v>
      </c>
      <c r="M364" s="10">
        <v>0</v>
      </c>
      <c r="N364" s="10">
        <v>80</v>
      </c>
      <c r="O364" s="11">
        <f>SUM(Table134[[#This Row],[Inspection Total]],Table134[[#This Row],[Waste (Before Impression)]])</f>
        <v>6000</v>
      </c>
      <c r="P364" s="12" t="s">
        <v>39</v>
      </c>
      <c r="Q364" s="9"/>
      <c r="R364" s="9">
        <f>IF(Table134[[#This Row],[Balanced]]="YES",0,Table134[[#This Row],[Total]]-6000)</f>
        <v>0</v>
      </c>
      <c r="S3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4502420810806000YES</v>
      </c>
      <c r="T364">
        <f>ROW()-3</f>
        <v>361</v>
      </c>
      <c r="U364" s="1">
        <f>INT(Table134[[#This Row],[Date]])</f>
        <v>45024</v>
      </c>
      <c r="V364" s="13">
        <f>IFERROR(IF(OR(Table134[[#This Row],[Notasave Error]]&lt;0,Table134[[#This Row],[Notasave Error]]&gt;6000),"-",Table134[[#This Row],[Notasave Error]]/Table134[[#This Row],[Inspection Total]]),"NA")</f>
        <v>1.3333333333333334E-2</v>
      </c>
    </row>
    <row r="365" spans="1:22" x14ac:dyDescent="0.35">
      <c r="A365" s="8">
        <v>45024.275347222225</v>
      </c>
      <c r="B365" s="9" t="s">
        <v>87</v>
      </c>
      <c r="C365" s="9">
        <v>40039201</v>
      </c>
      <c r="D365" s="9" t="s">
        <v>107</v>
      </c>
      <c r="E365" s="9" t="s">
        <v>66</v>
      </c>
      <c r="F365" s="9" t="s">
        <v>40</v>
      </c>
      <c r="G365" s="9">
        <v>2158</v>
      </c>
      <c r="H365" s="10">
        <v>5992</v>
      </c>
      <c r="I365" s="10">
        <v>5992</v>
      </c>
      <c r="J365" s="10">
        <v>8</v>
      </c>
      <c r="K365" s="10"/>
      <c r="L365" s="10">
        <f>SUM(Table134[[#This Row],[Waste (Before Impression)]:[Waste (After Impression)2]])</f>
        <v>8</v>
      </c>
      <c r="M365" s="10">
        <v>0</v>
      </c>
      <c r="N365" s="10">
        <v>170</v>
      </c>
      <c r="O365" s="11">
        <f>SUM(Table134[[#This Row],[Inspection Total]],Table134[[#This Row],[Waste (Before Impression)]])</f>
        <v>6000</v>
      </c>
      <c r="P365" s="12" t="s">
        <v>39</v>
      </c>
      <c r="Q365" s="9"/>
      <c r="R365" s="9">
        <f>IF(Table134[[#This Row],[Balanced]]="YES",0,Table134[[#This Row],[Total]]-6000)</f>
        <v>0</v>
      </c>
      <c r="S3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45024215881705992YES</v>
      </c>
      <c r="T365">
        <f>ROW()-3</f>
        <v>362</v>
      </c>
      <c r="U365" s="1">
        <f>INT(Table134[[#This Row],[Date]])</f>
        <v>45024</v>
      </c>
      <c r="V365" s="13">
        <f>IFERROR(IF(OR(Table134[[#This Row],[Notasave Error]]&lt;0,Table134[[#This Row],[Notasave Error]]&gt;6000),"-",Table134[[#This Row],[Notasave Error]]/Table134[[#This Row],[Inspection Total]]),"NA")</f>
        <v>2.8371161548731642E-2</v>
      </c>
    </row>
    <row r="366" spans="1:22" x14ac:dyDescent="0.35">
      <c r="A366" s="8">
        <v>45024.248923611114</v>
      </c>
      <c r="B366" s="9" t="s">
        <v>87</v>
      </c>
      <c r="C366" s="9">
        <v>40039201</v>
      </c>
      <c r="D366" s="9" t="s">
        <v>107</v>
      </c>
      <c r="E366" s="9" t="s">
        <v>66</v>
      </c>
      <c r="F366" s="9" t="s">
        <v>40</v>
      </c>
      <c r="G366" s="9">
        <v>2157</v>
      </c>
      <c r="H366" s="10">
        <v>5996</v>
      </c>
      <c r="I366" s="10">
        <v>5996</v>
      </c>
      <c r="J366" s="10">
        <v>4</v>
      </c>
      <c r="K366" s="10"/>
      <c r="L366" s="10">
        <f>SUM(Table134[[#This Row],[Waste (Before Impression)]:[Waste (After Impression)2]])</f>
        <v>4</v>
      </c>
      <c r="M366" s="10">
        <v>0</v>
      </c>
      <c r="N366" s="10">
        <v>150</v>
      </c>
      <c r="O366" s="11">
        <f>SUM(Table134[[#This Row],[Inspection Total]],Table134[[#This Row],[Waste (Before Impression)]])</f>
        <v>6000</v>
      </c>
      <c r="P366" s="12" t="s">
        <v>39</v>
      </c>
      <c r="Q366" s="9"/>
      <c r="R366" s="9">
        <f>IF(Table134[[#This Row],[Balanced]]="YES",0,Table134[[#This Row],[Total]]-6000)</f>
        <v>0</v>
      </c>
      <c r="S3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45024215741505996YES</v>
      </c>
      <c r="T366">
        <f>ROW()-3</f>
        <v>363</v>
      </c>
      <c r="U366" s="1">
        <f>INT(Table134[[#This Row],[Date]])</f>
        <v>45024</v>
      </c>
      <c r="V366" s="13">
        <f>IFERROR(IF(OR(Table134[[#This Row],[Notasave Error]]&lt;0,Table134[[#This Row],[Notasave Error]]&gt;6000),"-",Table134[[#This Row],[Notasave Error]]/Table134[[#This Row],[Inspection Total]]),"NA")</f>
        <v>2.5016677785190126E-2</v>
      </c>
    </row>
    <row r="367" spans="1:22" x14ac:dyDescent="0.35">
      <c r="A367" s="8">
        <v>45024.220960648148</v>
      </c>
      <c r="B367" s="9" t="s">
        <v>87</v>
      </c>
      <c r="C367" s="9">
        <v>40039201</v>
      </c>
      <c r="D367" s="9" t="s">
        <v>107</v>
      </c>
      <c r="E367" s="9" t="s">
        <v>66</v>
      </c>
      <c r="F367" s="9" t="s">
        <v>40</v>
      </c>
      <c r="G367" s="9">
        <v>2156</v>
      </c>
      <c r="H367" s="10">
        <v>5999</v>
      </c>
      <c r="I367" s="10">
        <v>5999</v>
      </c>
      <c r="J367" s="10">
        <v>1</v>
      </c>
      <c r="K367" s="10"/>
      <c r="L367" s="10">
        <f>SUM(Table134[[#This Row],[Waste (Before Impression)]:[Waste (After Impression)2]])</f>
        <v>1</v>
      </c>
      <c r="M367" s="10">
        <v>0</v>
      </c>
      <c r="N367" s="10">
        <v>181</v>
      </c>
      <c r="O367" s="11">
        <f>SUM(Table134[[#This Row],[Inspection Total]],Table134[[#This Row],[Waste (Before Impression)]])</f>
        <v>6000</v>
      </c>
      <c r="P367" s="12" t="s">
        <v>39</v>
      </c>
      <c r="Q367" s="9"/>
      <c r="R367" s="9">
        <f>IF(Table134[[#This Row],[Balanced]]="YES",0,Table134[[#This Row],[Total]]-6000)</f>
        <v>0</v>
      </c>
      <c r="S3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45024215611815999YES</v>
      </c>
      <c r="T367">
        <f>ROW()-3</f>
        <v>364</v>
      </c>
      <c r="U367" s="1">
        <f>INT(Table134[[#This Row],[Date]])</f>
        <v>45024</v>
      </c>
      <c r="V367" s="13">
        <f>IFERROR(IF(OR(Table134[[#This Row],[Notasave Error]]&lt;0,Table134[[#This Row],[Notasave Error]]&gt;6000),"-",Table134[[#This Row],[Notasave Error]]/Table134[[#This Row],[Inspection Total]]),"NA")</f>
        <v>3.0171695282547092E-2</v>
      </c>
    </row>
    <row r="368" spans="1:22" x14ac:dyDescent="0.35">
      <c r="A368" s="8">
        <v>45024.180335648147</v>
      </c>
      <c r="B368" s="9" t="s">
        <v>87</v>
      </c>
      <c r="C368" s="9">
        <v>40039201</v>
      </c>
      <c r="D368" s="9" t="s">
        <v>107</v>
      </c>
      <c r="E368" s="9" t="s">
        <v>66</v>
      </c>
      <c r="F368" s="9" t="s">
        <v>40</v>
      </c>
      <c r="G368" s="9">
        <v>2155</v>
      </c>
      <c r="H368" s="10">
        <v>5999</v>
      </c>
      <c r="I368" s="10">
        <v>5999</v>
      </c>
      <c r="J368" s="10">
        <v>1</v>
      </c>
      <c r="K368" s="10"/>
      <c r="L368" s="10">
        <f>SUM(Table134[[#This Row],[Waste (Before Impression)]:[Waste (After Impression)2]])</f>
        <v>1</v>
      </c>
      <c r="M368" s="10">
        <v>0</v>
      </c>
      <c r="N368" s="10">
        <v>109</v>
      </c>
      <c r="O368" s="11">
        <f>SUM(Table134[[#This Row],[Inspection Total]],Table134[[#This Row],[Waste (Before Impression)]])</f>
        <v>6000</v>
      </c>
      <c r="P368" s="12" t="s">
        <v>39</v>
      </c>
      <c r="Q368" s="9"/>
      <c r="R368" s="9">
        <f>IF(Table134[[#This Row],[Balanced]]="YES",0,Table134[[#This Row],[Total]]-6000)</f>
        <v>0</v>
      </c>
      <c r="S3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45024215511095999YES</v>
      </c>
      <c r="T368">
        <f>ROW()-3</f>
        <v>365</v>
      </c>
      <c r="U368" s="1">
        <f>INT(Table134[[#This Row],[Date]])</f>
        <v>45024</v>
      </c>
      <c r="V368" s="13">
        <f>IFERROR(IF(OR(Table134[[#This Row],[Notasave Error]]&lt;0,Table134[[#This Row],[Notasave Error]]&gt;6000),"-",Table134[[#This Row],[Notasave Error]]/Table134[[#This Row],[Inspection Total]]),"NA")</f>
        <v>1.8169694949158193E-2</v>
      </c>
    </row>
    <row r="369" spans="1:22" x14ac:dyDescent="0.35">
      <c r="A369" s="8">
        <v>45024.153356481482</v>
      </c>
      <c r="B369" s="9" t="s">
        <v>87</v>
      </c>
      <c r="C369" s="9">
        <v>40039201</v>
      </c>
      <c r="D369" s="9" t="s">
        <v>107</v>
      </c>
      <c r="E369" s="9" t="s">
        <v>66</v>
      </c>
      <c r="F369" s="9" t="s">
        <v>40</v>
      </c>
      <c r="G369" s="9">
        <v>2154</v>
      </c>
      <c r="H369" s="10">
        <v>6000</v>
      </c>
      <c r="I369" s="10">
        <v>6000</v>
      </c>
      <c r="J369" s="10">
        <v>0</v>
      </c>
      <c r="K369" s="10"/>
      <c r="L369" s="10">
        <f>SUM(Table134[[#This Row],[Waste (Before Impression)]:[Waste (After Impression)2]])</f>
        <v>0</v>
      </c>
      <c r="M369" s="10">
        <v>0</v>
      </c>
      <c r="N369" s="10">
        <v>70</v>
      </c>
      <c r="O369" s="11">
        <f>SUM(Table134[[#This Row],[Inspection Total]],Table134[[#This Row],[Waste (Before Impression)]])</f>
        <v>6000</v>
      </c>
      <c r="P369" s="12" t="s">
        <v>39</v>
      </c>
      <c r="Q369" s="9"/>
      <c r="R369" s="9">
        <f>IF(Table134[[#This Row],[Balanced]]="YES",0,Table134[[#This Row],[Total]]-6000)</f>
        <v>0</v>
      </c>
      <c r="S3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4502421540706000YES</v>
      </c>
      <c r="T369">
        <f>ROW()-3</f>
        <v>366</v>
      </c>
      <c r="U369" s="1">
        <f>INT(Table134[[#This Row],[Date]])</f>
        <v>45024</v>
      </c>
      <c r="V369" s="13">
        <f>IFERROR(IF(OR(Table134[[#This Row],[Notasave Error]]&lt;0,Table134[[#This Row],[Notasave Error]]&gt;6000),"-",Table134[[#This Row],[Notasave Error]]/Table134[[#This Row],[Inspection Total]]),"NA")</f>
        <v>1.1666666666666667E-2</v>
      </c>
    </row>
    <row r="370" spans="1:22" x14ac:dyDescent="0.35">
      <c r="A370" s="8">
        <v>45024.114594907405</v>
      </c>
      <c r="B370" s="9" t="s">
        <v>87</v>
      </c>
      <c r="C370" s="9">
        <v>40039201</v>
      </c>
      <c r="D370" s="9" t="s">
        <v>107</v>
      </c>
      <c r="E370" s="9" t="s">
        <v>66</v>
      </c>
      <c r="F370" s="9" t="s">
        <v>40</v>
      </c>
      <c r="G370" s="9">
        <v>2153</v>
      </c>
      <c r="H370" s="10">
        <v>5984</v>
      </c>
      <c r="I370" s="10">
        <v>5984</v>
      </c>
      <c r="J370" s="10">
        <v>16</v>
      </c>
      <c r="K370" s="10"/>
      <c r="L370" s="10">
        <f>SUM(Table134[[#This Row],[Waste (Before Impression)]:[Waste (After Impression)2]])</f>
        <v>16</v>
      </c>
      <c r="M370" s="10">
        <v>0</v>
      </c>
      <c r="N370" s="10">
        <v>80</v>
      </c>
      <c r="O370" s="11">
        <f>SUM(Table134[[#This Row],[Inspection Total]],Table134[[#This Row],[Waste (Before Impression)]])</f>
        <v>6000</v>
      </c>
      <c r="P370" s="12" t="s">
        <v>39</v>
      </c>
      <c r="Q370" s="9"/>
      <c r="R370" s="9">
        <f>IF(Table134[[#This Row],[Balanced]]="YES",0,Table134[[#This Row],[Total]]-6000)</f>
        <v>0</v>
      </c>
      <c r="S3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45024215316805984YES</v>
      </c>
      <c r="T370">
        <f>ROW()-3</f>
        <v>367</v>
      </c>
      <c r="U370" s="1">
        <f>INT(Table134[[#This Row],[Date]])</f>
        <v>45024</v>
      </c>
      <c r="V370" s="13">
        <f>IFERROR(IF(OR(Table134[[#This Row],[Notasave Error]]&lt;0,Table134[[#This Row],[Notasave Error]]&gt;6000),"-",Table134[[#This Row],[Notasave Error]]/Table134[[#This Row],[Inspection Total]]),"NA")</f>
        <v>1.3368983957219251E-2</v>
      </c>
    </row>
    <row r="371" spans="1:22" x14ac:dyDescent="0.35">
      <c r="A371" s="8">
        <v>45024.086111111108</v>
      </c>
      <c r="B371" s="9" t="s">
        <v>87</v>
      </c>
      <c r="C371" s="9">
        <v>40039201</v>
      </c>
      <c r="D371" s="9" t="s">
        <v>107</v>
      </c>
      <c r="E371" s="9" t="s">
        <v>66</v>
      </c>
      <c r="F371" s="9" t="s">
        <v>40</v>
      </c>
      <c r="G371" s="9">
        <v>0</v>
      </c>
      <c r="H371" s="10">
        <v>0</v>
      </c>
      <c r="I371" s="10">
        <v>0</v>
      </c>
      <c r="J371" s="10">
        <v>0</v>
      </c>
      <c r="K371" s="10"/>
      <c r="L371" s="10">
        <f>SUM(Table134[[#This Row],[Waste (Before Impression)]:[Waste (After Impression)2]])</f>
        <v>0</v>
      </c>
      <c r="M371" s="10">
        <v>0</v>
      </c>
      <c r="N371" s="10">
        <v>0</v>
      </c>
      <c r="O371" s="11">
        <f>SUM(Table134[[#This Row],[Inspection Total]],Table134[[#This Row],[Waste (Before Impression)]])</f>
        <v>0</v>
      </c>
      <c r="P371" s="12">
        <v>0</v>
      </c>
      <c r="Q371" s="9"/>
      <c r="R371" s="9">
        <f>IF(Table134[[#This Row],[Balanced]]="YES",0,Table134[[#This Row],[Total]]-6000)</f>
        <v>-6000</v>
      </c>
      <c r="S3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4502400000</v>
      </c>
      <c r="T371">
        <f>ROW()-3</f>
        <v>368</v>
      </c>
      <c r="U371" s="1">
        <f>INT(Table134[[#This Row],[Date]])</f>
        <v>45024</v>
      </c>
      <c r="V371" s="13" t="str">
        <f>IFERROR(IF(OR(Table134[[#This Row],[Notasave Error]]&lt;0,Table134[[#This Row],[Notasave Error]]&gt;6000),"-",Table134[[#This Row],[Notasave Error]]/Table134[[#This Row],[Inspection Total]]),"NA")</f>
        <v>NA</v>
      </c>
    </row>
    <row r="372" spans="1:22" x14ac:dyDescent="0.35">
      <c r="A372" s="8">
        <v>45024.081875000003</v>
      </c>
      <c r="B372" s="9" t="s">
        <v>87</v>
      </c>
      <c r="C372" s="9">
        <v>40039201</v>
      </c>
      <c r="D372" s="9" t="s">
        <v>107</v>
      </c>
      <c r="E372" s="9" t="s">
        <v>66</v>
      </c>
      <c r="F372" s="9" t="s">
        <v>40</v>
      </c>
      <c r="G372" s="9">
        <v>2101</v>
      </c>
      <c r="H372" s="10">
        <v>5996</v>
      </c>
      <c r="I372" s="10">
        <v>5996</v>
      </c>
      <c r="J372" s="10">
        <v>4</v>
      </c>
      <c r="K372" s="10"/>
      <c r="L372" s="10">
        <f>SUM(Table134[[#This Row],[Waste (Before Impression)]:[Waste (After Impression)2]])</f>
        <v>4</v>
      </c>
      <c r="M372" s="10">
        <v>0</v>
      </c>
      <c r="N372" s="10">
        <v>140</v>
      </c>
      <c r="O372" s="11">
        <f>SUM(Table134[[#This Row],[Inspection Total]],Table134[[#This Row],[Waste (Before Impression)]])</f>
        <v>6000</v>
      </c>
      <c r="P372" s="12" t="s">
        <v>39</v>
      </c>
      <c r="Q372" s="9"/>
      <c r="R372" s="9">
        <f>IF(Table134[[#This Row],[Balanced]]="YES",0,Table134[[#This Row],[Total]]-6000)</f>
        <v>0</v>
      </c>
      <c r="S3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45024210141405996YES</v>
      </c>
      <c r="T372">
        <f>ROW()-3</f>
        <v>369</v>
      </c>
      <c r="U372" s="1">
        <f>INT(Table134[[#This Row],[Date]])</f>
        <v>45024</v>
      </c>
      <c r="V372" s="13">
        <f>IFERROR(IF(OR(Table134[[#This Row],[Notasave Error]]&lt;0,Table134[[#This Row],[Notasave Error]]&gt;6000),"-",Table134[[#This Row],[Notasave Error]]/Table134[[#This Row],[Inspection Total]]),"NA")</f>
        <v>2.3348899266177451E-2</v>
      </c>
    </row>
    <row r="373" spans="1:22" x14ac:dyDescent="0.35">
      <c r="A373" s="8">
        <v>45024.032002314816</v>
      </c>
      <c r="B373" s="9" t="s">
        <v>87</v>
      </c>
      <c r="C373" s="9">
        <v>40039201</v>
      </c>
      <c r="D373" s="9" t="s">
        <v>107</v>
      </c>
      <c r="E373" s="9" t="s">
        <v>66</v>
      </c>
      <c r="F373" s="9" t="s">
        <v>40</v>
      </c>
      <c r="G373" s="9">
        <v>2100</v>
      </c>
      <c r="H373" s="10">
        <v>5999</v>
      </c>
      <c r="I373" s="10">
        <v>5999</v>
      </c>
      <c r="J373" s="10">
        <v>1</v>
      </c>
      <c r="K373" s="10"/>
      <c r="L373" s="10">
        <f>SUM(Table134[[#This Row],[Waste (Before Impression)]:[Waste (After Impression)2]])</f>
        <v>1</v>
      </c>
      <c r="M373" s="10">
        <v>0</v>
      </c>
      <c r="N373" s="10">
        <v>100</v>
      </c>
      <c r="O373" s="11">
        <f>SUM(Table134[[#This Row],[Inspection Total]],Table134[[#This Row],[Waste (Before Impression)]])</f>
        <v>6000</v>
      </c>
      <c r="P373" s="12" t="s">
        <v>39</v>
      </c>
      <c r="Q373" s="9"/>
      <c r="R373" s="9">
        <f>IF(Table134[[#This Row],[Balanced]]="YES",0,Table134[[#This Row],[Total]]-6000)</f>
        <v>0</v>
      </c>
      <c r="S3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45024210011005999YES</v>
      </c>
      <c r="T373">
        <f>ROW()-3</f>
        <v>370</v>
      </c>
      <c r="U373" s="1">
        <f>INT(Table134[[#This Row],[Date]])</f>
        <v>45024</v>
      </c>
      <c r="V373" s="13">
        <f>IFERROR(IF(OR(Table134[[#This Row],[Notasave Error]]&lt;0,Table134[[#This Row],[Notasave Error]]&gt;6000),"-",Table134[[#This Row],[Notasave Error]]/Table134[[#This Row],[Inspection Total]]),"NA")</f>
        <v>1.6669444907484579E-2</v>
      </c>
    </row>
    <row r="374" spans="1:22" x14ac:dyDescent="0.35">
      <c r="A374" s="8">
        <v>45023.98741898148</v>
      </c>
      <c r="B374" s="9" t="s">
        <v>87</v>
      </c>
      <c r="C374" s="9">
        <v>40039201</v>
      </c>
      <c r="D374" s="9" t="s">
        <v>107</v>
      </c>
      <c r="E374" s="9" t="s">
        <v>46</v>
      </c>
      <c r="F374" s="9" t="s">
        <v>40</v>
      </c>
      <c r="G374" s="9">
        <v>2071</v>
      </c>
      <c r="H374" s="10">
        <v>5998</v>
      </c>
      <c r="I374" s="10">
        <v>5998</v>
      </c>
      <c r="J374" s="10">
        <v>2</v>
      </c>
      <c r="K374" s="10"/>
      <c r="L374" s="10">
        <f>SUM(Table134[[#This Row],[Waste (Before Impression)]:[Waste (After Impression)2]])</f>
        <v>2</v>
      </c>
      <c r="M374" s="10">
        <v>0</v>
      </c>
      <c r="N374" s="10">
        <v>109</v>
      </c>
      <c r="O374" s="11">
        <f>SUM(Table134[[#This Row],[Inspection Total]],Table134[[#This Row],[Waste (Before Impression)]])</f>
        <v>6000</v>
      </c>
      <c r="P374" s="12" t="s">
        <v>39</v>
      </c>
      <c r="Q374" s="9"/>
      <c r="R374" s="9">
        <f>IF(Table134[[#This Row],[Balanced]]="YES",0,Table134[[#This Row],[Total]]-6000)</f>
        <v>0</v>
      </c>
      <c r="S3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45023207121095998YES</v>
      </c>
      <c r="T374">
        <f>ROW()-3</f>
        <v>371</v>
      </c>
      <c r="U374" s="1">
        <f>INT(Table134[[#This Row],[Date]])</f>
        <v>45023</v>
      </c>
      <c r="V374" s="13">
        <f>IFERROR(IF(OR(Table134[[#This Row],[Notasave Error]]&lt;0,Table134[[#This Row],[Notasave Error]]&gt;6000),"-",Table134[[#This Row],[Notasave Error]]/Table134[[#This Row],[Inspection Total]]),"NA")</f>
        <v>1.8172724241413803E-2</v>
      </c>
    </row>
    <row r="375" spans="1:22" x14ac:dyDescent="0.35">
      <c r="A375" s="8">
        <v>45023.972071759257</v>
      </c>
      <c r="B375" s="9" t="s">
        <v>87</v>
      </c>
      <c r="C375" s="9">
        <v>40039201</v>
      </c>
      <c r="D375" s="9" t="s">
        <v>107</v>
      </c>
      <c r="E375" s="9" t="s">
        <v>46</v>
      </c>
      <c r="F375" s="9" t="s">
        <v>40</v>
      </c>
      <c r="G375" s="9">
        <v>2070</v>
      </c>
      <c r="H375" s="10">
        <v>5981</v>
      </c>
      <c r="I375" s="10">
        <v>5981</v>
      </c>
      <c r="J375" s="10">
        <v>19</v>
      </c>
      <c r="K375" s="10"/>
      <c r="L375" s="10">
        <f>SUM(Table134[[#This Row],[Waste (Before Impression)]:[Waste (After Impression)2]])</f>
        <v>19</v>
      </c>
      <c r="M375" s="10">
        <v>0</v>
      </c>
      <c r="N375" s="10">
        <v>184</v>
      </c>
      <c r="O375" s="11">
        <f>SUM(Table134[[#This Row],[Inspection Total]],Table134[[#This Row],[Waste (Before Impression)]])</f>
        <v>6000</v>
      </c>
      <c r="P375" s="12" t="s">
        <v>39</v>
      </c>
      <c r="Q375" s="9"/>
      <c r="R375" s="9">
        <f>IF(Table134[[#This Row],[Balanced]]="YES",0,Table134[[#This Row],[Total]]-6000)</f>
        <v>0</v>
      </c>
      <c r="S3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450232070191845981YES</v>
      </c>
      <c r="T375">
        <f>ROW()-3</f>
        <v>372</v>
      </c>
      <c r="U375" s="1">
        <f>INT(Table134[[#This Row],[Date]])</f>
        <v>45023</v>
      </c>
      <c r="V375" s="13">
        <f>IFERROR(IF(OR(Table134[[#This Row],[Notasave Error]]&lt;0,Table134[[#This Row],[Notasave Error]]&gt;6000),"-",Table134[[#This Row],[Notasave Error]]/Table134[[#This Row],[Inspection Total]]),"NA")</f>
        <v>3.0764086273198463E-2</v>
      </c>
    </row>
    <row r="376" spans="1:22" x14ac:dyDescent="0.35">
      <c r="A376" s="8">
        <v>45023.963692129626</v>
      </c>
      <c r="B376" s="9" t="s">
        <v>87</v>
      </c>
      <c r="C376" s="9">
        <v>40039201</v>
      </c>
      <c r="D376" s="9" t="s">
        <v>107</v>
      </c>
      <c r="E376" s="9" t="s">
        <v>46</v>
      </c>
      <c r="F376" s="9" t="s">
        <v>40</v>
      </c>
      <c r="G376" s="9">
        <v>2069</v>
      </c>
      <c r="H376" s="10">
        <v>5992</v>
      </c>
      <c r="I376" s="10">
        <v>5992</v>
      </c>
      <c r="J376" s="10">
        <v>8</v>
      </c>
      <c r="K376" s="10"/>
      <c r="L376" s="10">
        <f>SUM(Table134[[#This Row],[Waste (Before Impression)]:[Waste (After Impression)2]])</f>
        <v>8</v>
      </c>
      <c r="M376" s="10">
        <v>0</v>
      </c>
      <c r="N376" s="10">
        <v>44</v>
      </c>
      <c r="O376" s="11">
        <f>SUM(Table134[[#This Row],[Inspection Total]],Table134[[#This Row],[Waste (Before Impression)]])</f>
        <v>6000</v>
      </c>
      <c r="P376" s="12" t="s">
        <v>39</v>
      </c>
      <c r="Q376" s="9"/>
      <c r="R376" s="9">
        <f>IF(Table134[[#This Row],[Balanced]]="YES",0,Table134[[#This Row],[Total]]-6000)</f>
        <v>0</v>
      </c>
      <c r="S3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4502320698445992YES</v>
      </c>
      <c r="T376">
        <f>ROW()-3</f>
        <v>373</v>
      </c>
      <c r="U376" s="1">
        <f>INT(Table134[[#This Row],[Date]])</f>
        <v>45023</v>
      </c>
      <c r="V376" s="13">
        <f>IFERROR(IF(OR(Table134[[#This Row],[Notasave Error]]&lt;0,Table134[[#This Row],[Notasave Error]]&gt;6000),"-",Table134[[#This Row],[Notasave Error]]/Table134[[#This Row],[Inspection Total]]),"NA")</f>
        <v>7.3431241655540717E-3</v>
      </c>
    </row>
    <row r="377" spans="1:22" x14ac:dyDescent="0.35">
      <c r="A377" s="8">
        <v>45023.895682870374</v>
      </c>
      <c r="B377" s="9" t="s">
        <v>87</v>
      </c>
      <c r="C377" s="9">
        <v>40039201</v>
      </c>
      <c r="D377" s="9" t="s">
        <v>107</v>
      </c>
      <c r="E377" s="9" t="s">
        <v>46</v>
      </c>
      <c r="F377" s="9" t="s">
        <v>40</v>
      </c>
      <c r="G377" s="9">
        <v>2068</v>
      </c>
      <c r="H377" s="10">
        <v>5993</v>
      </c>
      <c r="I377" s="10">
        <v>5993</v>
      </c>
      <c r="J377" s="10">
        <v>7</v>
      </c>
      <c r="K377" s="10"/>
      <c r="L377" s="10">
        <f>SUM(Table134[[#This Row],[Waste (Before Impression)]:[Waste (After Impression)2]])</f>
        <v>7</v>
      </c>
      <c r="M377" s="10">
        <v>0</v>
      </c>
      <c r="N377" s="10">
        <v>66</v>
      </c>
      <c r="O377" s="11">
        <f>SUM(Table134[[#This Row],[Inspection Total]],Table134[[#This Row],[Waste (Before Impression)]])</f>
        <v>6000</v>
      </c>
      <c r="P377" s="12" t="s">
        <v>39</v>
      </c>
      <c r="Q377" s="9"/>
      <c r="R377" s="9">
        <f>IF(Table134[[#This Row],[Balanced]]="YES",0,Table134[[#This Row],[Total]]-6000)</f>
        <v>0</v>
      </c>
      <c r="S3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4502320687665993YES</v>
      </c>
      <c r="T377">
        <f>ROW()-3</f>
        <v>374</v>
      </c>
      <c r="U377" s="1">
        <f>INT(Table134[[#This Row],[Date]])</f>
        <v>45023</v>
      </c>
      <c r="V377" s="13">
        <f>IFERROR(IF(OR(Table134[[#This Row],[Notasave Error]]&lt;0,Table134[[#This Row],[Notasave Error]]&gt;6000),"-",Table134[[#This Row],[Notasave Error]]/Table134[[#This Row],[Inspection Total]]),"NA")</f>
        <v>1.1012848323043551E-2</v>
      </c>
    </row>
    <row r="378" spans="1:22" x14ac:dyDescent="0.35">
      <c r="A378" s="8">
        <v>45023.784930555557</v>
      </c>
      <c r="B378" s="9" t="s">
        <v>87</v>
      </c>
      <c r="C378" s="9">
        <v>40039201</v>
      </c>
      <c r="D378" s="9" t="s">
        <v>107</v>
      </c>
      <c r="E378" s="9" t="s">
        <v>78</v>
      </c>
      <c r="F378" s="9" t="s">
        <v>38</v>
      </c>
      <c r="G378" s="9">
        <v>2067</v>
      </c>
      <c r="H378" s="10">
        <v>5992</v>
      </c>
      <c r="I378" s="10">
        <v>5992</v>
      </c>
      <c r="J378" s="10">
        <v>8</v>
      </c>
      <c r="K378" s="10"/>
      <c r="L378" s="10">
        <f>SUM(Table134[[#This Row],[Waste (Before Impression)]:[Waste (After Impression)2]])</f>
        <v>8</v>
      </c>
      <c r="M378" s="10">
        <v>0</v>
      </c>
      <c r="N378" s="10">
        <v>117</v>
      </c>
      <c r="O378" s="11">
        <f>SUM(Table134[[#This Row],[Inspection Total]],Table134[[#This Row],[Waste (Before Impression)]])</f>
        <v>6000</v>
      </c>
      <c r="P378" s="12" t="s">
        <v>39</v>
      </c>
      <c r="Q378" s="9"/>
      <c r="R378" s="9">
        <f>IF(Table134[[#This Row],[Balanced]]="YES",0,Table134[[#This Row],[Total]]-6000)</f>
        <v>0</v>
      </c>
      <c r="S3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45023206781175992YES</v>
      </c>
      <c r="T378">
        <f>ROW()-3</f>
        <v>375</v>
      </c>
      <c r="U378" s="1">
        <f>INT(Table134[[#This Row],[Date]])</f>
        <v>45023</v>
      </c>
      <c r="V378" s="13">
        <f>IFERROR(IF(OR(Table134[[#This Row],[Notasave Error]]&lt;0,Table134[[#This Row],[Notasave Error]]&gt;6000),"-",Table134[[#This Row],[Notasave Error]]/Table134[[#This Row],[Inspection Total]]),"NA")</f>
        <v>1.9526034712950602E-2</v>
      </c>
    </row>
    <row r="379" spans="1:22" x14ac:dyDescent="0.35">
      <c r="A379" s="8">
        <v>45023.752384259256</v>
      </c>
      <c r="B379" s="9" t="s">
        <v>87</v>
      </c>
      <c r="C379" s="9">
        <v>40039201</v>
      </c>
      <c r="D379" s="9" t="s">
        <v>107</v>
      </c>
      <c r="E379" s="9" t="s">
        <v>78</v>
      </c>
      <c r="F379" s="9" t="s">
        <v>38</v>
      </c>
      <c r="G379" s="9">
        <v>2066</v>
      </c>
      <c r="H379" s="10">
        <v>6000</v>
      </c>
      <c r="I379" s="10">
        <v>6000</v>
      </c>
      <c r="J379" s="10">
        <v>0</v>
      </c>
      <c r="K379" s="10"/>
      <c r="L379" s="10">
        <f>SUM(Table134[[#This Row],[Waste (Before Impression)]:[Waste (After Impression)2]])</f>
        <v>0</v>
      </c>
      <c r="M379" s="10">
        <v>0</v>
      </c>
      <c r="N379" s="10">
        <v>84</v>
      </c>
      <c r="O379" s="11">
        <f>SUM(Table134[[#This Row],[Inspection Total]],Table134[[#This Row],[Waste (Before Impression)]])</f>
        <v>6000</v>
      </c>
      <c r="P379" s="12" t="s">
        <v>39</v>
      </c>
      <c r="Q379" s="9"/>
      <c r="R379" s="9">
        <f>IF(Table134[[#This Row],[Balanced]]="YES",0,Table134[[#This Row],[Total]]-6000)</f>
        <v>0</v>
      </c>
      <c r="S3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4502320660846000YES</v>
      </c>
      <c r="T379">
        <f>ROW()-3</f>
        <v>376</v>
      </c>
      <c r="U379" s="1">
        <f>INT(Table134[[#This Row],[Date]])</f>
        <v>45023</v>
      </c>
      <c r="V379" s="13">
        <f>IFERROR(IF(OR(Table134[[#This Row],[Notasave Error]]&lt;0,Table134[[#This Row],[Notasave Error]]&gt;6000),"-",Table134[[#This Row],[Notasave Error]]/Table134[[#This Row],[Inspection Total]]),"NA")</f>
        <v>1.4E-2</v>
      </c>
    </row>
    <row r="380" spans="1:22" x14ac:dyDescent="0.35">
      <c r="A380" s="8">
        <v>45023.735879629632</v>
      </c>
      <c r="B380" s="9" t="s">
        <v>87</v>
      </c>
      <c r="C380" s="9">
        <v>40039201</v>
      </c>
      <c r="D380" s="9" t="s">
        <v>107</v>
      </c>
      <c r="E380" s="9" t="s">
        <v>78</v>
      </c>
      <c r="F380" s="9" t="s">
        <v>38</v>
      </c>
      <c r="G380" s="9">
        <v>2065</v>
      </c>
      <c r="H380" s="10">
        <v>6000</v>
      </c>
      <c r="I380" s="10">
        <v>6000</v>
      </c>
      <c r="J380" s="10">
        <v>0</v>
      </c>
      <c r="K380" s="10"/>
      <c r="L380" s="10">
        <f>SUM(Table134[[#This Row],[Waste (Before Impression)]:[Waste (After Impression)2]])</f>
        <v>0</v>
      </c>
      <c r="M380" s="10">
        <v>0</v>
      </c>
      <c r="N380" s="10">
        <v>66</v>
      </c>
      <c r="O380" s="11">
        <f>SUM(Table134[[#This Row],[Inspection Total]],Table134[[#This Row],[Waste (Before Impression)]])</f>
        <v>6000</v>
      </c>
      <c r="P380" s="12" t="s">
        <v>39</v>
      </c>
      <c r="Q380" s="9"/>
      <c r="R380" s="9">
        <f>IF(Table134[[#This Row],[Balanced]]="YES",0,Table134[[#This Row],[Total]]-6000)</f>
        <v>0</v>
      </c>
      <c r="S3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4502320650666000YES</v>
      </c>
      <c r="T380">
        <f>ROW()-3</f>
        <v>377</v>
      </c>
      <c r="U380" s="1">
        <f>INT(Table134[[#This Row],[Date]])</f>
        <v>45023</v>
      </c>
      <c r="V380" s="13">
        <f>IFERROR(IF(OR(Table134[[#This Row],[Notasave Error]]&lt;0,Table134[[#This Row],[Notasave Error]]&gt;6000),"-",Table134[[#This Row],[Notasave Error]]/Table134[[#This Row],[Inspection Total]]),"NA")</f>
        <v>1.0999999999999999E-2</v>
      </c>
    </row>
    <row r="381" spans="1:22" x14ac:dyDescent="0.35">
      <c r="A381" s="8">
        <v>45023.673460648148</v>
      </c>
      <c r="B381" s="9" t="s">
        <v>87</v>
      </c>
      <c r="C381" s="9">
        <v>40039201</v>
      </c>
      <c r="D381" s="9" t="s">
        <v>107</v>
      </c>
      <c r="E381" s="9" t="s">
        <v>78</v>
      </c>
      <c r="F381" s="9" t="s">
        <v>38</v>
      </c>
      <c r="G381" s="9">
        <v>2064</v>
      </c>
      <c r="H381" s="10">
        <v>6000</v>
      </c>
      <c r="I381" s="10">
        <v>6000</v>
      </c>
      <c r="J381" s="10">
        <v>0</v>
      </c>
      <c r="K381" s="10"/>
      <c r="L381" s="10">
        <f>SUM(Table134[[#This Row],[Waste (Before Impression)]:[Waste (After Impression)2]])</f>
        <v>0</v>
      </c>
      <c r="M381" s="10">
        <v>0</v>
      </c>
      <c r="N381" s="10">
        <v>100</v>
      </c>
      <c r="O381" s="11">
        <f>SUM(Table134[[#This Row],[Inspection Total]],Table134[[#This Row],[Waste (Before Impression)]])</f>
        <v>6000</v>
      </c>
      <c r="P381" s="12" t="s">
        <v>39</v>
      </c>
      <c r="Q381" s="9"/>
      <c r="R381" s="9">
        <f>IF(Table134[[#This Row],[Balanced]]="YES",0,Table134[[#This Row],[Total]]-6000)</f>
        <v>0</v>
      </c>
      <c r="S3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45023206401006000YES</v>
      </c>
      <c r="T381">
        <f>ROW()-3</f>
        <v>378</v>
      </c>
      <c r="U381" s="1">
        <f>INT(Table134[[#This Row],[Date]])</f>
        <v>45023</v>
      </c>
      <c r="V381" s="13">
        <f>IFERROR(IF(OR(Table134[[#This Row],[Notasave Error]]&lt;0,Table134[[#This Row],[Notasave Error]]&gt;6000),"-",Table134[[#This Row],[Notasave Error]]/Table134[[#This Row],[Inspection Total]]),"NA")</f>
        <v>1.6666666666666666E-2</v>
      </c>
    </row>
    <row r="382" spans="1:22" x14ac:dyDescent="0.35">
      <c r="A382" s="8">
        <v>45023.63354166667</v>
      </c>
      <c r="B382" s="9" t="s">
        <v>87</v>
      </c>
      <c r="C382" s="9">
        <v>40039201</v>
      </c>
      <c r="D382" s="9" t="s">
        <v>107</v>
      </c>
      <c r="E382" s="9" t="s">
        <v>78</v>
      </c>
      <c r="F382" s="9" t="s">
        <v>38</v>
      </c>
      <c r="G382" s="9">
        <v>2063</v>
      </c>
      <c r="H382" s="10">
        <v>5998</v>
      </c>
      <c r="I382" s="10">
        <v>5998</v>
      </c>
      <c r="J382" s="10">
        <v>2</v>
      </c>
      <c r="K382" s="10"/>
      <c r="L382" s="10">
        <f>SUM(Table134[[#This Row],[Waste (Before Impression)]:[Waste (After Impression)2]])</f>
        <v>2</v>
      </c>
      <c r="M382" s="10">
        <v>0</v>
      </c>
      <c r="N382" s="10">
        <v>152</v>
      </c>
      <c r="O382" s="11">
        <f>SUM(Table134[[#This Row],[Inspection Total]],Table134[[#This Row],[Waste (Before Impression)]])</f>
        <v>6000</v>
      </c>
      <c r="P382" s="12" t="s">
        <v>39</v>
      </c>
      <c r="Q382" s="9"/>
      <c r="R382" s="9">
        <f>IF(Table134[[#This Row],[Balanced]]="YES",0,Table134[[#This Row],[Total]]-6000)</f>
        <v>0</v>
      </c>
      <c r="S3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45023206321525998YES</v>
      </c>
      <c r="T382">
        <f>ROW()-3</f>
        <v>379</v>
      </c>
      <c r="U382" s="1">
        <f>INT(Table134[[#This Row],[Date]])</f>
        <v>45023</v>
      </c>
      <c r="V382" s="13">
        <f>IFERROR(IF(OR(Table134[[#This Row],[Notasave Error]]&lt;0,Table134[[#This Row],[Notasave Error]]&gt;6000),"-",Table134[[#This Row],[Notasave Error]]/Table134[[#This Row],[Inspection Total]]),"NA")</f>
        <v>2.5341780593531177E-2</v>
      </c>
    </row>
    <row r="383" spans="1:22" x14ac:dyDescent="0.35">
      <c r="A383" s="8">
        <v>45023.606805555559</v>
      </c>
      <c r="B383" s="9" t="s">
        <v>87</v>
      </c>
      <c r="C383" s="9">
        <v>40039201</v>
      </c>
      <c r="D383" s="9" t="s">
        <v>107</v>
      </c>
      <c r="E383" s="9" t="s">
        <v>78</v>
      </c>
      <c r="F383" s="9" t="s">
        <v>38</v>
      </c>
      <c r="G383" s="9">
        <v>2062</v>
      </c>
      <c r="H383" s="10">
        <v>5990</v>
      </c>
      <c r="I383" s="10">
        <v>5990</v>
      </c>
      <c r="J383" s="10">
        <v>10</v>
      </c>
      <c r="K383" s="10"/>
      <c r="L383" s="10">
        <f>SUM(Table134[[#This Row],[Waste (Before Impression)]:[Waste (After Impression)2]])</f>
        <v>10</v>
      </c>
      <c r="M383" s="10">
        <v>0</v>
      </c>
      <c r="N383" s="10">
        <v>48</v>
      </c>
      <c r="O383" s="11">
        <f>SUM(Table134[[#This Row],[Inspection Total]],Table134[[#This Row],[Waste (Before Impression)]])</f>
        <v>6000</v>
      </c>
      <c r="P383" s="12" t="s">
        <v>39</v>
      </c>
      <c r="Q383" s="9"/>
      <c r="R383" s="9">
        <f>IF(Table134[[#This Row],[Balanced]]="YES",0,Table134[[#This Row],[Total]]-6000)</f>
        <v>0</v>
      </c>
      <c r="S3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45023206210485990YES</v>
      </c>
      <c r="T383">
        <f>ROW()-3</f>
        <v>380</v>
      </c>
      <c r="U383" s="1">
        <f>INT(Table134[[#This Row],[Date]])</f>
        <v>45023</v>
      </c>
      <c r="V383" s="13">
        <f>IFERROR(IF(OR(Table134[[#This Row],[Notasave Error]]&lt;0,Table134[[#This Row],[Notasave Error]]&gt;6000),"-",Table134[[#This Row],[Notasave Error]]/Table134[[#This Row],[Inspection Total]]),"NA")</f>
        <v>8.0133555926544236E-3</v>
      </c>
    </row>
    <row r="384" spans="1:22" x14ac:dyDescent="0.35">
      <c r="A384" s="8">
        <v>45023.57136574074</v>
      </c>
      <c r="B384" s="9" t="s">
        <v>87</v>
      </c>
      <c r="C384" s="9">
        <v>40039201</v>
      </c>
      <c r="D384" s="9" t="s">
        <v>107</v>
      </c>
      <c r="E384" s="9" t="s">
        <v>78</v>
      </c>
      <c r="F384" s="9" t="s">
        <v>38</v>
      </c>
      <c r="G384" s="9">
        <v>2061</v>
      </c>
      <c r="H384" s="10">
        <v>5995</v>
      </c>
      <c r="I384" s="10">
        <v>5995</v>
      </c>
      <c r="J384" s="10">
        <v>5</v>
      </c>
      <c r="K384" s="10"/>
      <c r="L384" s="10">
        <f>SUM(Table134[[#This Row],[Waste (Before Impression)]:[Waste (After Impression)2]])</f>
        <v>5</v>
      </c>
      <c r="M384" s="10">
        <v>0</v>
      </c>
      <c r="N384" s="10">
        <v>150</v>
      </c>
      <c r="O384" s="11">
        <f>SUM(Table134[[#This Row],[Inspection Total]],Table134[[#This Row],[Waste (Before Impression)]])</f>
        <v>6000</v>
      </c>
      <c r="P384" s="12" t="s">
        <v>39</v>
      </c>
      <c r="Q384" s="9"/>
      <c r="R384" s="9">
        <f>IF(Table134[[#This Row],[Balanced]]="YES",0,Table134[[#This Row],[Total]]-6000)</f>
        <v>0</v>
      </c>
      <c r="S3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45023206151505995YES</v>
      </c>
      <c r="T384">
        <f>ROW()-3</f>
        <v>381</v>
      </c>
      <c r="U384" s="1">
        <f>INT(Table134[[#This Row],[Date]])</f>
        <v>45023</v>
      </c>
      <c r="V384" s="13">
        <f>IFERROR(IF(OR(Table134[[#This Row],[Notasave Error]]&lt;0,Table134[[#This Row],[Notasave Error]]&gt;6000),"-",Table134[[#This Row],[Notasave Error]]/Table134[[#This Row],[Inspection Total]]),"NA")</f>
        <v>2.5020850708924104E-2</v>
      </c>
    </row>
    <row r="385" spans="1:22" x14ac:dyDescent="0.35">
      <c r="A385" s="8">
        <v>45023.543865740743</v>
      </c>
      <c r="B385" s="9" t="s">
        <v>87</v>
      </c>
      <c r="C385" s="9">
        <v>40039201</v>
      </c>
      <c r="D385" s="9" t="s">
        <v>107</v>
      </c>
      <c r="E385" s="9" t="s">
        <v>78</v>
      </c>
      <c r="F385" s="9" t="s">
        <v>38</v>
      </c>
      <c r="G385" s="9">
        <v>2060</v>
      </c>
      <c r="H385" s="10">
        <v>5998</v>
      </c>
      <c r="I385" s="10">
        <v>5998</v>
      </c>
      <c r="J385" s="10">
        <v>2</v>
      </c>
      <c r="K385" s="10"/>
      <c r="L385" s="10">
        <f>SUM(Table134[[#This Row],[Waste (Before Impression)]:[Waste (After Impression)2]])</f>
        <v>2</v>
      </c>
      <c r="M385" s="10">
        <v>0</v>
      </c>
      <c r="N385" s="10">
        <v>150</v>
      </c>
      <c r="O385" s="11">
        <f>SUM(Table134[[#This Row],[Inspection Total]],Table134[[#This Row],[Waste (Before Impression)]])</f>
        <v>6000</v>
      </c>
      <c r="P385" s="12" t="s">
        <v>39</v>
      </c>
      <c r="Q385" s="9"/>
      <c r="R385" s="9">
        <f>IF(Table134[[#This Row],[Balanced]]="YES",0,Table134[[#This Row],[Total]]-6000)</f>
        <v>0</v>
      </c>
      <c r="S3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45023206021505998YES</v>
      </c>
      <c r="T385">
        <f>ROW()-3</f>
        <v>382</v>
      </c>
      <c r="U385" s="1">
        <f>INT(Table134[[#This Row],[Date]])</f>
        <v>45023</v>
      </c>
      <c r="V385" s="13">
        <f>IFERROR(IF(OR(Table134[[#This Row],[Notasave Error]]&lt;0,Table134[[#This Row],[Notasave Error]]&gt;6000),"-",Table134[[#This Row],[Notasave Error]]/Table134[[#This Row],[Inspection Total]]),"NA")</f>
        <v>2.5008336112037347E-2</v>
      </c>
    </row>
    <row r="386" spans="1:22" x14ac:dyDescent="0.35">
      <c r="A386" s="8">
        <v>45023.527222222219</v>
      </c>
      <c r="B386" s="9" t="s">
        <v>87</v>
      </c>
      <c r="C386" s="9">
        <v>40039201</v>
      </c>
      <c r="D386" s="9" t="s">
        <v>107</v>
      </c>
      <c r="E386" s="9" t="s">
        <v>78</v>
      </c>
      <c r="F386" s="9" t="s">
        <v>38</v>
      </c>
      <c r="G386" s="9">
        <v>1897</v>
      </c>
      <c r="H386" s="10">
        <v>5999</v>
      </c>
      <c r="I386" s="10">
        <v>5999</v>
      </c>
      <c r="J386" s="10">
        <v>1</v>
      </c>
      <c r="K386" s="10"/>
      <c r="L386" s="10">
        <f>SUM(Table134[[#This Row],[Waste (Before Impression)]:[Waste (After Impression)2]])</f>
        <v>1</v>
      </c>
      <c r="M386" s="10">
        <v>0</v>
      </c>
      <c r="N386" s="10">
        <v>311</v>
      </c>
      <c r="O386" s="11">
        <f>SUM(Table134[[#This Row],[Inspection Total]],Table134[[#This Row],[Waste (Before Impression)]])</f>
        <v>6000</v>
      </c>
      <c r="P386" s="12" t="s">
        <v>39</v>
      </c>
      <c r="Q386" s="9"/>
      <c r="R386" s="9">
        <f>IF(Table134[[#This Row],[Balanced]]="YES",0,Table134[[#This Row],[Total]]-6000)</f>
        <v>0</v>
      </c>
      <c r="S3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45023189713115999YES</v>
      </c>
      <c r="T386">
        <f>ROW()-3</f>
        <v>383</v>
      </c>
      <c r="U386" s="1">
        <f>INT(Table134[[#This Row],[Date]])</f>
        <v>45023</v>
      </c>
      <c r="V386" s="13">
        <f>IFERROR(IF(OR(Table134[[#This Row],[Notasave Error]]&lt;0,Table134[[#This Row],[Notasave Error]]&gt;6000),"-",Table134[[#This Row],[Notasave Error]]/Table134[[#This Row],[Inspection Total]]),"NA")</f>
        <v>5.1841973662277045E-2</v>
      </c>
    </row>
    <row r="387" spans="1:22" x14ac:dyDescent="0.35">
      <c r="A387" s="8">
        <v>45023.472638888888</v>
      </c>
      <c r="B387" s="9" t="s">
        <v>87</v>
      </c>
      <c r="C387" s="9">
        <v>40039201</v>
      </c>
      <c r="D387" s="9" t="s">
        <v>107</v>
      </c>
      <c r="E387" s="9" t="s">
        <v>78</v>
      </c>
      <c r="F387" s="9" t="s">
        <v>38</v>
      </c>
      <c r="G387" s="9">
        <v>2059</v>
      </c>
      <c r="H387" s="10">
        <v>5992</v>
      </c>
      <c r="I387" s="10">
        <v>5992</v>
      </c>
      <c r="J387" s="10">
        <v>8</v>
      </c>
      <c r="K387" s="10"/>
      <c r="L387" s="10">
        <f>SUM(Table134[[#This Row],[Waste (Before Impression)]:[Waste (After Impression)2]])</f>
        <v>8</v>
      </c>
      <c r="M387" s="10">
        <v>0</v>
      </c>
      <c r="N387" s="10">
        <v>112</v>
      </c>
      <c r="O387" s="11">
        <f>SUM(Table134[[#This Row],[Inspection Total]],Table134[[#This Row],[Waste (Before Impression)]])</f>
        <v>6000</v>
      </c>
      <c r="P387" s="12" t="s">
        <v>39</v>
      </c>
      <c r="Q387" s="9"/>
      <c r="R387" s="9">
        <f>IF(Table134[[#This Row],[Balanced]]="YES",0,Table134[[#This Row],[Total]]-6000)</f>
        <v>0</v>
      </c>
      <c r="S3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45023205981125992YES</v>
      </c>
      <c r="T387">
        <f>ROW()-3</f>
        <v>384</v>
      </c>
      <c r="U387" s="1">
        <f>INT(Table134[[#This Row],[Date]])</f>
        <v>45023</v>
      </c>
      <c r="V387" s="13">
        <f>IFERROR(IF(OR(Table134[[#This Row],[Notasave Error]]&lt;0,Table134[[#This Row],[Notasave Error]]&gt;6000),"-",Table134[[#This Row],[Notasave Error]]/Table134[[#This Row],[Inspection Total]]),"NA")</f>
        <v>1.8691588785046728E-2</v>
      </c>
    </row>
    <row r="388" spans="1:22" x14ac:dyDescent="0.35">
      <c r="A388" s="8">
        <v>45023.414606481485</v>
      </c>
      <c r="B388" s="9" t="s">
        <v>87</v>
      </c>
      <c r="C388" s="9">
        <v>40039201</v>
      </c>
      <c r="D388" s="9" t="s">
        <v>107</v>
      </c>
      <c r="E388" s="9" t="s">
        <v>78</v>
      </c>
      <c r="F388" s="9" t="s">
        <v>38</v>
      </c>
      <c r="G388" s="9">
        <v>2058</v>
      </c>
      <c r="H388" s="10">
        <v>5997</v>
      </c>
      <c r="I388" s="10">
        <v>5997</v>
      </c>
      <c r="J388" s="10">
        <v>3</v>
      </c>
      <c r="K388" s="10"/>
      <c r="L388" s="10">
        <f>SUM(Table134[[#This Row],[Waste (Before Impression)]:[Waste (After Impression)2]])</f>
        <v>3</v>
      </c>
      <c r="M388" s="10">
        <v>0</v>
      </c>
      <c r="N388" s="10">
        <v>67</v>
      </c>
      <c r="O388" s="11">
        <f>SUM(Table134[[#This Row],[Inspection Total]],Table134[[#This Row],[Waste (Before Impression)]])</f>
        <v>6000</v>
      </c>
      <c r="P388" s="12" t="s">
        <v>39</v>
      </c>
      <c r="Q388" s="9"/>
      <c r="R388" s="9">
        <f>IF(Table134[[#This Row],[Balanced]]="YES",0,Table134[[#This Row],[Total]]-6000)</f>
        <v>0</v>
      </c>
      <c r="S3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4502320583675997YES</v>
      </c>
      <c r="T388">
        <f>ROW()-3</f>
        <v>385</v>
      </c>
      <c r="U388" s="1">
        <f>INT(Table134[[#This Row],[Date]])</f>
        <v>45023</v>
      </c>
      <c r="V388" s="13">
        <f>IFERROR(IF(OR(Table134[[#This Row],[Notasave Error]]&lt;0,Table134[[#This Row],[Notasave Error]]&gt;6000),"-",Table134[[#This Row],[Notasave Error]]/Table134[[#This Row],[Inspection Total]]),"NA")</f>
        <v>1.1172252793063199E-2</v>
      </c>
    </row>
    <row r="389" spans="1:22" x14ac:dyDescent="0.35">
      <c r="A389" s="8">
        <v>45023.373067129629</v>
      </c>
      <c r="B389" s="9" t="s">
        <v>87</v>
      </c>
      <c r="C389" s="9">
        <v>40039201</v>
      </c>
      <c r="D389" s="9" t="s">
        <v>107</v>
      </c>
      <c r="E389" s="9" t="s">
        <v>78</v>
      </c>
      <c r="F389" s="9" t="s">
        <v>38</v>
      </c>
      <c r="G389" s="9">
        <v>2057</v>
      </c>
      <c r="H389" s="10">
        <v>6000</v>
      </c>
      <c r="I389" s="10">
        <v>6000</v>
      </c>
      <c r="J389" s="10">
        <v>0</v>
      </c>
      <c r="K389" s="10"/>
      <c r="L389" s="10">
        <f>SUM(Table134[[#This Row],[Waste (Before Impression)]:[Waste (After Impression)2]])</f>
        <v>0</v>
      </c>
      <c r="M389" s="10">
        <v>0</v>
      </c>
      <c r="N389" s="10">
        <v>130</v>
      </c>
      <c r="O389" s="11">
        <f>SUM(Table134[[#This Row],[Inspection Total]],Table134[[#This Row],[Waste (Before Impression)]])</f>
        <v>6000</v>
      </c>
      <c r="P389" s="12" t="s">
        <v>39</v>
      </c>
      <c r="Q389" s="9"/>
      <c r="R389" s="9">
        <f>IF(Table134[[#This Row],[Balanced]]="YES",0,Table134[[#This Row],[Total]]-6000)</f>
        <v>0</v>
      </c>
      <c r="S3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45023205701306000YES</v>
      </c>
      <c r="T389">
        <f>ROW()-3</f>
        <v>386</v>
      </c>
      <c r="U389" s="1">
        <f>INT(Table134[[#This Row],[Date]])</f>
        <v>45023</v>
      </c>
      <c r="V389" s="13">
        <f>IFERROR(IF(OR(Table134[[#This Row],[Notasave Error]]&lt;0,Table134[[#This Row],[Notasave Error]]&gt;6000),"-",Table134[[#This Row],[Notasave Error]]/Table134[[#This Row],[Inspection Total]]),"NA")</f>
        <v>2.1666666666666667E-2</v>
      </c>
    </row>
    <row r="390" spans="1:22" x14ac:dyDescent="0.35">
      <c r="A390" s="8">
        <v>45023.343263888892</v>
      </c>
      <c r="B390" s="9" t="s">
        <v>87</v>
      </c>
      <c r="C390" s="9">
        <v>40039201</v>
      </c>
      <c r="D390" s="9" t="s">
        <v>107</v>
      </c>
      <c r="E390" s="9" t="s">
        <v>78</v>
      </c>
      <c r="F390" s="9" t="s">
        <v>38</v>
      </c>
      <c r="G390" s="9">
        <v>2056</v>
      </c>
      <c r="H390" s="10">
        <v>6000</v>
      </c>
      <c r="I390" s="10">
        <v>6000</v>
      </c>
      <c r="J390" s="10">
        <v>0</v>
      </c>
      <c r="K390" s="10"/>
      <c r="L390" s="10">
        <f>SUM(Table134[[#This Row],[Waste (Before Impression)]:[Waste (After Impression)2]])</f>
        <v>0</v>
      </c>
      <c r="M390" s="10">
        <v>0</v>
      </c>
      <c r="N390" s="10">
        <v>80</v>
      </c>
      <c r="O390" s="11">
        <f>SUM(Table134[[#This Row],[Inspection Total]],Table134[[#This Row],[Waste (Before Impression)]])</f>
        <v>6000</v>
      </c>
      <c r="P390" s="12" t="s">
        <v>39</v>
      </c>
      <c r="Q390" s="9"/>
      <c r="R390" s="9">
        <f>IF(Table134[[#This Row],[Balanced]]="YES",0,Table134[[#This Row],[Total]]-6000)</f>
        <v>0</v>
      </c>
      <c r="S3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4502320560806000YES</v>
      </c>
      <c r="T390">
        <f>ROW()-3</f>
        <v>387</v>
      </c>
      <c r="U390" s="1">
        <f>INT(Table134[[#This Row],[Date]])</f>
        <v>45023</v>
      </c>
      <c r="V390" s="13">
        <f>IFERROR(IF(OR(Table134[[#This Row],[Notasave Error]]&lt;0,Table134[[#This Row],[Notasave Error]]&gt;6000),"-",Table134[[#This Row],[Notasave Error]]/Table134[[#This Row],[Inspection Total]]),"NA")</f>
        <v>1.3333333333333334E-2</v>
      </c>
    </row>
    <row r="391" spans="1:22" x14ac:dyDescent="0.35">
      <c r="A391" s="8">
        <v>45023.322812500002</v>
      </c>
      <c r="B391" s="9" t="s">
        <v>87</v>
      </c>
      <c r="C391" s="9">
        <v>40039201</v>
      </c>
      <c r="D391" s="9" t="s">
        <v>107</v>
      </c>
      <c r="E391" s="9" t="s">
        <v>78</v>
      </c>
      <c r="F391" s="9" t="s">
        <v>38</v>
      </c>
      <c r="G391" s="9">
        <v>2055</v>
      </c>
      <c r="H391" s="10">
        <v>5998</v>
      </c>
      <c r="I391" s="10">
        <v>5998</v>
      </c>
      <c r="J391" s="10">
        <v>2</v>
      </c>
      <c r="K391" s="10"/>
      <c r="L391" s="10">
        <f>SUM(Table134[[#This Row],[Waste (Before Impression)]:[Waste (After Impression)2]])</f>
        <v>2</v>
      </c>
      <c r="M391" s="10">
        <v>0</v>
      </c>
      <c r="N391" s="10">
        <v>100</v>
      </c>
      <c r="O391" s="11">
        <f>SUM(Table134[[#This Row],[Inspection Total]],Table134[[#This Row],[Waste (Before Impression)]])</f>
        <v>6000</v>
      </c>
      <c r="P391" s="12" t="s">
        <v>39</v>
      </c>
      <c r="Q391" s="9"/>
      <c r="R391" s="9">
        <f>IF(Table134[[#This Row],[Balanced]]="YES",0,Table134[[#This Row],[Total]]-6000)</f>
        <v>0</v>
      </c>
      <c r="S3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45023205521005998YES</v>
      </c>
      <c r="T391">
        <f>ROW()-3</f>
        <v>388</v>
      </c>
      <c r="U391" s="1">
        <f>INT(Table134[[#This Row],[Date]])</f>
        <v>45023</v>
      </c>
      <c r="V391" s="13">
        <f>IFERROR(IF(OR(Table134[[#This Row],[Notasave Error]]&lt;0,Table134[[#This Row],[Notasave Error]]&gt;6000),"-",Table134[[#This Row],[Notasave Error]]/Table134[[#This Row],[Inspection Total]]),"NA")</f>
        <v>1.6672224074691565E-2</v>
      </c>
    </row>
    <row r="392" spans="1:22" x14ac:dyDescent="0.35">
      <c r="A392" s="8">
        <v>45023.286307870374</v>
      </c>
      <c r="B392" s="9" t="s">
        <v>87</v>
      </c>
      <c r="C392" s="9">
        <v>40039201</v>
      </c>
      <c r="D392" s="9" t="s">
        <v>107</v>
      </c>
      <c r="E392" s="9" t="s">
        <v>46</v>
      </c>
      <c r="F392" s="9" t="s">
        <v>40</v>
      </c>
      <c r="G392" s="9">
        <v>2080</v>
      </c>
      <c r="H392" s="10">
        <v>5994</v>
      </c>
      <c r="I392" s="10">
        <v>5994</v>
      </c>
      <c r="J392" s="10">
        <v>6</v>
      </c>
      <c r="K392" s="10"/>
      <c r="L392" s="10">
        <f>SUM(Table134[[#This Row],[Waste (Before Impression)]:[Waste (After Impression)2]])</f>
        <v>6</v>
      </c>
      <c r="M392" s="10">
        <v>0</v>
      </c>
      <c r="N392" s="10">
        <v>100</v>
      </c>
      <c r="O392" s="11">
        <f>SUM(Table134[[#This Row],[Inspection Total]],Table134[[#This Row],[Waste (Before Impression)]])</f>
        <v>6000</v>
      </c>
      <c r="P392" s="12" t="s">
        <v>39</v>
      </c>
      <c r="Q392" s="9"/>
      <c r="R392" s="9">
        <f>IF(Table134[[#This Row],[Balanced]]="YES",0,Table134[[#This Row],[Total]]-6000)</f>
        <v>0</v>
      </c>
      <c r="S3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45023208061005994YES</v>
      </c>
      <c r="T392">
        <f>ROW()-3</f>
        <v>389</v>
      </c>
      <c r="U392" s="1">
        <f>INT(Table134[[#This Row],[Date]])</f>
        <v>45023</v>
      </c>
      <c r="V392" s="13">
        <f>IFERROR(IF(OR(Table134[[#This Row],[Notasave Error]]&lt;0,Table134[[#This Row],[Notasave Error]]&gt;6000),"-",Table134[[#This Row],[Notasave Error]]/Table134[[#This Row],[Inspection Total]]),"NA")</f>
        <v>1.6683350016683349E-2</v>
      </c>
    </row>
    <row r="393" spans="1:22" x14ac:dyDescent="0.35">
      <c r="A393" s="8">
        <v>45023.247627314813</v>
      </c>
      <c r="B393" s="9" t="s">
        <v>87</v>
      </c>
      <c r="C393" s="9">
        <v>40039201</v>
      </c>
      <c r="D393" s="9" t="s">
        <v>107</v>
      </c>
      <c r="E393" s="9" t="s">
        <v>46</v>
      </c>
      <c r="F393" s="9" t="s">
        <v>40</v>
      </c>
      <c r="G393" s="9">
        <v>2079</v>
      </c>
      <c r="H393" s="10">
        <v>5992</v>
      </c>
      <c r="I393" s="10">
        <v>5992</v>
      </c>
      <c r="J393" s="10">
        <v>8</v>
      </c>
      <c r="K393" s="10"/>
      <c r="L393" s="10">
        <f>SUM(Table134[[#This Row],[Waste (Before Impression)]:[Waste (After Impression)2]])</f>
        <v>8</v>
      </c>
      <c r="M393" s="10">
        <v>0</v>
      </c>
      <c r="N393" s="10">
        <v>87</v>
      </c>
      <c r="O393" s="11">
        <f>SUM(Table134[[#This Row],[Inspection Total]],Table134[[#This Row],[Waste (Before Impression)]])</f>
        <v>6000</v>
      </c>
      <c r="P393" s="12" t="s">
        <v>39</v>
      </c>
      <c r="Q393" s="9"/>
      <c r="R393" s="9">
        <f>IF(Table134[[#This Row],[Balanced]]="YES",0,Table134[[#This Row],[Total]]-6000)</f>
        <v>0</v>
      </c>
      <c r="S3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4502320798875992YES</v>
      </c>
      <c r="T393">
        <f>ROW()-3</f>
        <v>390</v>
      </c>
      <c r="U393" s="1">
        <f>INT(Table134[[#This Row],[Date]])</f>
        <v>45023</v>
      </c>
      <c r="V393" s="13">
        <f>IFERROR(IF(OR(Table134[[#This Row],[Notasave Error]]&lt;0,Table134[[#This Row],[Notasave Error]]&gt;6000),"-",Table134[[#This Row],[Notasave Error]]/Table134[[#This Row],[Inspection Total]]),"NA")</f>
        <v>1.451935914552737E-2</v>
      </c>
    </row>
    <row r="394" spans="1:22" x14ac:dyDescent="0.35">
      <c r="A394" s="8">
        <v>45023.218391203707</v>
      </c>
      <c r="B394" s="9" t="s">
        <v>87</v>
      </c>
      <c r="C394" s="9">
        <v>40039201</v>
      </c>
      <c r="D394" s="9" t="s">
        <v>107</v>
      </c>
      <c r="E394" s="9" t="s">
        <v>46</v>
      </c>
      <c r="F394" s="9" t="s">
        <v>40</v>
      </c>
      <c r="G394" s="9">
        <v>2078</v>
      </c>
      <c r="H394" s="10">
        <v>5999</v>
      </c>
      <c r="I394" s="10">
        <v>5999</v>
      </c>
      <c r="J394" s="10">
        <v>1</v>
      </c>
      <c r="K394" s="10"/>
      <c r="L394" s="10">
        <f>SUM(Table134[[#This Row],[Waste (Before Impression)]:[Waste (After Impression)2]])</f>
        <v>1</v>
      </c>
      <c r="M394" s="10">
        <v>0</v>
      </c>
      <c r="N394" s="10">
        <v>153</v>
      </c>
      <c r="O394" s="11">
        <f>SUM(Table134[[#This Row],[Inspection Total]],Table134[[#This Row],[Waste (Before Impression)]])</f>
        <v>6000</v>
      </c>
      <c r="P394" s="12" t="s">
        <v>39</v>
      </c>
      <c r="Q394" s="9"/>
      <c r="R394" s="9">
        <f>IF(Table134[[#This Row],[Balanced]]="YES",0,Table134[[#This Row],[Total]]-6000)</f>
        <v>0</v>
      </c>
      <c r="S3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45023207811535999YES</v>
      </c>
      <c r="T394">
        <f>ROW()-3</f>
        <v>391</v>
      </c>
      <c r="U394" s="1">
        <f>INT(Table134[[#This Row],[Date]])</f>
        <v>45023</v>
      </c>
      <c r="V394" s="13">
        <f>IFERROR(IF(OR(Table134[[#This Row],[Notasave Error]]&lt;0,Table134[[#This Row],[Notasave Error]]&gt;6000),"-",Table134[[#This Row],[Notasave Error]]/Table134[[#This Row],[Inspection Total]]),"NA")</f>
        <v>2.5504250708451408E-2</v>
      </c>
    </row>
    <row r="395" spans="1:22" x14ac:dyDescent="0.35">
      <c r="A395" s="8">
        <v>45023.184467592589</v>
      </c>
      <c r="B395" s="9" t="s">
        <v>87</v>
      </c>
      <c r="C395" s="9">
        <v>40039201</v>
      </c>
      <c r="D395" s="9" t="s">
        <v>107</v>
      </c>
      <c r="E395" s="9" t="s">
        <v>46</v>
      </c>
      <c r="F395" s="9" t="s">
        <v>40</v>
      </c>
      <c r="G395" s="9">
        <v>2077</v>
      </c>
      <c r="H395" s="10">
        <v>5967</v>
      </c>
      <c r="I395" s="10">
        <v>5967</v>
      </c>
      <c r="J395" s="10">
        <v>33</v>
      </c>
      <c r="K395" s="10"/>
      <c r="L395" s="10">
        <f>SUM(Table134[[#This Row],[Waste (Before Impression)]:[Waste (After Impression)2]])</f>
        <v>33</v>
      </c>
      <c r="M395" s="10">
        <v>0</v>
      </c>
      <c r="N395" s="10">
        <v>70</v>
      </c>
      <c r="O395" s="11">
        <f>SUM(Table134[[#This Row],[Inspection Total]],Table134[[#This Row],[Waste (Before Impression)]])</f>
        <v>6000</v>
      </c>
      <c r="P395" s="12" t="s">
        <v>39</v>
      </c>
      <c r="Q395" s="9"/>
      <c r="R395" s="9">
        <f>IF(Table134[[#This Row],[Balanced]]="YES",0,Table134[[#This Row],[Total]]-6000)</f>
        <v>0</v>
      </c>
      <c r="S3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45023207733705967YES</v>
      </c>
      <c r="T395">
        <f>ROW()-3</f>
        <v>392</v>
      </c>
      <c r="U395" s="1">
        <f>INT(Table134[[#This Row],[Date]])</f>
        <v>45023</v>
      </c>
      <c r="V395" s="13">
        <f>IFERROR(IF(OR(Table134[[#This Row],[Notasave Error]]&lt;0,Table134[[#This Row],[Notasave Error]]&gt;6000),"-",Table134[[#This Row],[Notasave Error]]/Table134[[#This Row],[Inspection Total]]),"NA")</f>
        <v>1.1731188201776438E-2</v>
      </c>
    </row>
    <row r="396" spans="1:22" x14ac:dyDescent="0.35">
      <c r="A396" s="8">
        <v>45023.150879629633</v>
      </c>
      <c r="B396" s="9" t="s">
        <v>87</v>
      </c>
      <c r="C396" s="9">
        <v>40039201</v>
      </c>
      <c r="D396" s="9" t="s">
        <v>107</v>
      </c>
      <c r="E396" s="9" t="s">
        <v>46</v>
      </c>
      <c r="F396" s="9" t="s">
        <v>40</v>
      </c>
      <c r="G396" s="9">
        <v>2076</v>
      </c>
      <c r="H396" s="10">
        <v>5998</v>
      </c>
      <c r="I396" s="10">
        <v>5998</v>
      </c>
      <c r="J396" s="10">
        <v>2</v>
      </c>
      <c r="K396" s="10"/>
      <c r="L396" s="10">
        <f>SUM(Table134[[#This Row],[Waste (Before Impression)]:[Waste (After Impression)2]])</f>
        <v>2</v>
      </c>
      <c r="M396" s="10">
        <v>0</v>
      </c>
      <c r="N396" s="10">
        <v>81</v>
      </c>
      <c r="O396" s="11">
        <f>SUM(Table134[[#This Row],[Inspection Total]],Table134[[#This Row],[Waste (Before Impression)]])</f>
        <v>6000</v>
      </c>
      <c r="P396" s="12" t="s">
        <v>39</v>
      </c>
      <c r="Q396" s="9"/>
      <c r="R396" s="9">
        <f>IF(Table134[[#This Row],[Balanced]]="YES",0,Table134[[#This Row],[Total]]-6000)</f>
        <v>0</v>
      </c>
      <c r="S3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4502320762815998YES</v>
      </c>
      <c r="T396">
        <f>ROW()-3</f>
        <v>393</v>
      </c>
      <c r="U396" s="1">
        <f>INT(Table134[[#This Row],[Date]])</f>
        <v>45023</v>
      </c>
      <c r="V396" s="13">
        <f>IFERROR(IF(OR(Table134[[#This Row],[Notasave Error]]&lt;0,Table134[[#This Row],[Notasave Error]]&gt;6000),"-",Table134[[#This Row],[Notasave Error]]/Table134[[#This Row],[Inspection Total]]),"NA")</f>
        <v>1.3504501500500166E-2</v>
      </c>
    </row>
    <row r="397" spans="1:22" x14ac:dyDescent="0.35">
      <c r="A397" s="8">
        <v>45023.116909722223</v>
      </c>
      <c r="B397" s="9" t="s">
        <v>87</v>
      </c>
      <c r="C397" s="9">
        <v>40039201</v>
      </c>
      <c r="D397" s="9" t="s">
        <v>107</v>
      </c>
      <c r="E397" s="9" t="s">
        <v>46</v>
      </c>
      <c r="F397" s="9" t="s">
        <v>40</v>
      </c>
      <c r="G397" s="9">
        <v>2075</v>
      </c>
      <c r="H397" s="10">
        <v>5996</v>
      </c>
      <c r="I397" s="10">
        <v>5996</v>
      </c>
      <c r="J397" s="10">
        <v>4</v>
      </c>
      <c r="K397" s="10"/>
      <c r="L397" s="10">
        <f>SUM(Table134[[#This Row],[Waste (Before Impression)]:[Waste (After Impression)2]])</f>
        <v>4</v>
      </c>
      <c r="M397" s="10">
        <v>0</v>
      </c>
      <c r="N397" s="10">
        <v>159</v>
      </c>
      <c r="O397" s="11">
        <f>SUM(Table134[[#This Row],[Inspection Total]],Table134[[#This Row],[Waste (Before Impression)]])</f>
        <v>6000</v>
      </c>
      <c r="P397" s="12" t="s">
        <v>39</v>
      </c>
      <c r="Q397" s="9"/>
      <c r="R397" s="9">
        <f>IF(Table134[[#This Row],[Balanced]]="YES",0,Table134[[#This Row],[Total]]-6000)</f>
        <v>0</v>
      </c>
      <c r="S3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45023207541595996YES</v>
      </c>
      <c r="T397">
        <f>ROW()-3</f>
        <v>394</v>
      </c>
      <c r="U397" s="1">
        <f>INT(Table134[[#This Row],[Date]])</f>
        <v>45023</v>
      </c>
      <c r="V397" s="13">
        <f>IFERROR(IF(OR(Table134[[#This Row],[Notasave Error]]&lt;0,Table134[[#This Row],[Notasave Error]]&gt;6000),"-",Table134[[#This Row],[Notasave Error]]/Table134[[#This Row],[Inspection Total]]),"NA")</f>
        <v>2.6517678452301536E-2</v>
      </c>
    </row>
    <row r="398" spans="1:22" x14ac:dyDescent="0.35">
      <c r="A398" s="8">
        <v>45023.080659722225</v>
      </c>
      <c r="B398" s="9" t="s">
        <v>87</v>
      </c>
      <c r="C398" s="9">
        <v>40039201</v>
      </c>
      <c r="D398" s="9" t="s">
        <v>107</v>
      </c>
      <c r="E398" s="9" t="s">
        <v>46</v>
      </c>
      <c r="F398" s="9" t="s">
        <v>40</v>
      </c>
      <c r="G398" s="9">
        <v>2074</v>
      </c>
      <c r="H398" s="10">
        <v>5997</v>
      </c>
      <c r="I398" s="10">
        <v>5997</v>
      </c>
      <c r="J398" s="10">
        <v>3</v>
      </c>
      <c r="K398" s="10"/>
      <c r="L398" s="10">
        <f>SUM(Table134[[#This Row],[Waste (Before Impression)]:[Waste (After Impression)2]])</f>
        <v>3</v>
      </c>
      <c r="M398" s="10">
        <v>0</v>
      </c>
      <c r="N398" s="10">
        <v>170</v>
      </c>
      <c r="O398" s="11">
        <f>SUM(Table134[[#This Row],[Inspection Total]],Table134[[#This Row],[Waste (Before Impression)]])</f>
        <v>6000</v>
      </c>
      <c r="P398" s="12" t="s">
        <v>39</v>
      </c>
      <c r="Q398" s="9"/>
      <c r="R398" s="9">
        <f>IF(Table134[[#This Row],[Balanced]]="YES",0,Table134[[#This Row],[Total]]-6000)</f>
        <v>0</v>
      </c>
      <c r="S3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45023207431705997YES</v>
      </c>
      <c r="T398">
        <f>ROW()-3</f>
        <v>395</v>
      </c>
      <c r="U398" s="1">
        <f>INT(Table134[[#This Row],[Date]])</f>
        <v>45023</v>
      </c>
      <c r="V398" s="13">
        <f>IFERROR(IF(OR(Table134[[#This Row],[Notasave Error]]&lt;0,Table134[[#This Row],[Notasave Error]]&gt;6000),"-",Table134[[#This Row],[Notasave Error]]/Table134[[#This Row],[Inspection Total]]),"NA")</f>
        <v>2.8347507086876771E-2</v>
      </c>
    </row>
    <row r="399" spans="1:22" x14ac:dyDescent="0.35">
      <c r="A399" s="8">
        <v>45023.05332175926</v>
      </c>
      <c r="B399" s="9" t="s">
        <v>87</v>
      </c>
      <c r="C399" s="9">
        <v>40039201</v>
      </c>
      <c r="D399" s="9" t="s">
        <v>107</v>
      </c>
      <c r="E399" s="9" t="s">
        <v>46</v>
      </c>
      <c r="F399" s="9" t="s">
        <v>40</v>
      </c>
      <c r="G399" s="9">
        <v>0</v>
      </c>
      <c r="H399" s="10">
        <v>0</v>
      </c>
      <c r="I399" s="10">
        <v>0</v>
      </c>
      <c r="J399" s="10">
        <v>0</v>
      </c>
      <c r="K399" s="10"/>
      <c r="L399" s="10">
        <f>SUM(Table134[[#This Row],[Waste (Before Impression)]:[Waste (After Impression)2]])</f>
        <v>0</v>
      </c>
      <c r="M399" s="10">
        <v>0</v>
      </c>
      <c r="N399" s="10">
        <v>0</v>
      </c>
      <c r="O399" s="11">
        <f>SUM(Table134[[#This Row],[Inspection Total]],Table134[[#This Row],[Waste (Before Impression)]])</f>
        <v>0</v>
      </c>
      <c r="P399" s="12">
        <v>0</v>
      </c>
      <c r="Q399" s="9"/>
      <c r="R399" s="9">
        <f>IF(Table134[[#This Row],[Balanced]]="YES",0,Table134[[#This Row],[Total]]-6000)</f>
        <v>-6000</v>
      </c>
      <c r="S3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4502300000</v>
      </c>
      <c r="T399">
        <f>ROW()-3</f>
        <v>396</v>
      </c>
      <c r="U399" s="1">
        <f>INT(Table134[[#This Row],[Date]])</f>
        <v>45023</v>
      </c>
      <c r="V399" s="13" t="str">
        <f>IFERROR(IF(OR(Table134[[#This Row],[Notasave Error]]&lt;0,Table134[[#This Row],[Notasave Error]]&gt;6000),"-",Table134[[#This Row],[Notasave Error]]/Table134[[#This Row],[Inspection Total]]),"NA")</f>
        <v>NA</v>
      </c>
    </row>
    <row r="400" spans="1:22" x14ac:dyDescent="0.35">
      <c r="A400" s="8">
        <v>45023.049571759257</v>
      </c>
      <c r="B400" s="9" t="s">
        <v>87</v>
      </c>
      <c r="C400" s="9">
        <v>40039201</v>
      </c>
      <c r="D400" s="9" t="s">
        <v>107</v>
      </c>
      <c r="E400" s="9" t="s">
        <v>46</v>
      </c>
      <c r="F400" s="9" t="s">
        <v>40</v>
      </c>
      <c r="G400" s="9">
        <v>2073</v>
      </c>
      <c r="H400" s="10">
        <v>5996</v>
      </c>
      <c r="I400" s="10">
        <v>5996</v>
      </c>
      <c r="J400" s="10">
        <v>4</v>
      </c>
      <c r="K400" s="10"/>
      <c r="L400" s="10">
        <f>SUM(Table134[[#This Row],[Waste (Before Impression)]:[Waste (After Impression)2]])</f>
        <v>4</v>
      </c>
      <c r="M400" s="10">
        <v>0</v>
      </c>
      <c r="N400" s="10">
        <v>170</v>
      </c>
      <c r="O400" s="11">
        <f>SUM(Table134[[#This Row],[Inspection Total]],Table134[[#This Row],[Waste (Before Impression)]])</f>
        <v>6000</v>
      </c>
      <c r="P400" s="12" t="s">
        <v>39</v>
      </c>
      <c r="Q400" s="9"/>
      <c r="R400" s="9">
        <f>IF(Table134[[#This Row],[Balanced]]="YES",0,Table134[[#This Row],[Total]]-6000)</f>
        <v>0</v>
      </c>
      <c r="S4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45023207341705996YES</v>
      </c>
      <c r="T400">
        <f>ROW()-3</f>
        <v>397</v>
      </c>
      <c r="U400" s="1">
        <f>INT(Table134[[#This Row],[Date]])</f>
        <v>45023</v>
      </c>
      <c r="V400" s="13">
        <f>IFERROR(IF(OR(Table134[[#This Row],[Notasave Error]]&lt;0,Table134[[#This Row],[Notasave Error]]&gt;6000),"-",Table134[[#This Row],[Notasave Error]]/Table134[[#This Row],[Inspection Total]]),"NA")</f>
        <v>2.8352234823215475E-2</v>
      </c>
    </row>
    <row r="401" spans="1:22" x14ac:dyDescent="0.35">
      <c r="A401" s="8">
        <v>45023.017777777779</v>
      </c>
      <c r="B401" s="9" t="s">
        <v>87</v>
      </c>
      <c r="C401" s="9">
        <v>40039201</v>
      </c>
      <c r="D401" s="9" t="s">
        <v>107</v>
      </c>
      <c r="E401" s="9" t="s">
        <v>46</v>
      </c>
      <c r="F401" s="9" t="s">
        <v>40</v>
      </c>
      <c r="G401" s="9">
        <v>2072</v>
      </c>
      <c r="H401" s="10">
        <v>5992</v>
      </c>
      <c r="I401" s="10">
        <v>5992</v>
      </c>
      <c r="J401" s="10">
        <v>8</v>
      </c>
      <c r="K401" s="10"/>
      <c r="L401" s="10">
        <f>SUM(Table134[[#This Row],[Waste (Before Impression)]:[Waste (After Impression)2]])</f>
        <v>8</v>
      </c>
      <c r="M401" s="10">
        <v>0</v>
      </c>
      <c r="N401" s="10">
        <v>87</v>
      </c>
      <c r="O401" s="11">
        <f>SUM(Table134[[#This Row],[Inspection Total]],Table134[[#This Row],[Waste (Before Impression)]])</f>
        <v>6000</v>
      </c>
      <c r="P401" s="12" t="s">
        <v>39</v>
      </c>
      <c r="Q401" s="9"/>
      <c r="R401" s="9">
        <f>IF(Table134[[#This Row],[Balanced]]="YES",0,Table134[[#This Row],[Total]]-6000)</f>
        <v>0</v>
      </c>
      <c r="S4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4502320728875992YES</v>
      </c>
      <c r="T401">
        <f>ROW()-3</f>
        <v>398</v>
      </c>
      <c r="U401" s="1">
        <f>INT(Table134[[#This Row],[Date]])</f>
        <v>45023</v>
      </c>
      <c r="V401" s="13">
        <f>IFERROR(IF(OR(Table134[[#This Row],[Notasave Error]]&lt;0,Table134[[#This Row],[Notasave Error]]&gt;6000),"-",Table134[[#This Row],[Notasave Error]]/Table134[[#This Row],[Inspection Total]]),"NA")</f>
        <v>1.451935914552737E-2</v>
      </c>
    </row>
    <row r="402" spans="1:22" x14ac:dyDescent="0.35">
      <c r="A402" s="8">
        <v>45022.978067129632</v>
      </c>
      <c r="B402" s="9" t="s">
        <v>87</v>
      </c>
      <c r="C402" s="9">
        <v>40039201</v>
      </c>
      <c r="D402" s="9" t="s">
        <v>107</v>
      </c>
      <c r="E402" s="9" t="s">
        <v>167</v>
      </c>
      <c r="F402" s="9" t="s">
        <v>40</v>
      </c>
      <c r="G402" s="9">
        <v>1947</v>
      </c>
      <c r="H402" s="10">
        <v>5999</v>
      </c>
      <c r="I402" s="10">
        <v>5999</v>
      </c>
      <c r="J402" s="10">
        <v>1</v>
      </c>
      <c r="K402" s="10"/>
      <c r="L402" s="10">
        <f>SUM(Table134[[#This Row],[Waste (Before Impression)]:[Waste (After Impression)2]])</f>
        <v>1</v>
      </c>
      <c r="M402" s="10">
        <v>0</v>
      </c>
      <c r="N402" s="10">
        <v>65</v>
      </c>
      <c r="O402" s="11">
        <f>SUM(Table134[[#This Row],[Inspection Total]],Table134[[#This Row],[Waste (Before Impression)]])</f>
        <v>6000</v>
      </c>
      <c r="P402" s="12" t="s">
        <v>39</v>
      </c>
      <c r="Q402" s="9"/>
      <c r="R402" s="9">
        <f>IF(Table134[[#This Row],[Balanced]]="YES",0,Table134[[#This Row],[Total]]-6000)</f>
        <v>0</v>
      </c>
      <c r="S4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4502219471655999YES</v>
      </c>
      <c r="T402">
        <f>ROW()-3</f>
        <v>399</v>
      </c>
      <c r="U402" s="1">
        <f>INT(Table134[[#This Row],[Date]])</f>
        <v>45022</v>
      </c>
      <c r="V402" s="13">
        <f>IFERROR(IF(OR(Table134[[#This Row],[Notasave Error]]&lt;0,Table134[[#This Row],[Notasave Error]]&gt;6000),"-",Table134[[#This Row],[Notasave Error]]/Table134[[#This Row],[Inspection Total]]),"NA")</f>
        <v>1.0835139189864977E-2</v>
      </c>
    </row>
    <row r="403" spans="1:22" x14ac:dyDescent="0.35">
      <c r="A403" s="8">
        <v>45022.945706018516</v>
      </c>
      <c r="B403" s="9" t="s">
        <v>87</v>
      </c>
      <c r="C403" s="9">
        <v>40039201</v>
      </c>
      <c r="D403" s="9" t="s">
        <v>107</v>
      </c>
      <c r="E403" s="9" t="s">
        <v>167</v>
      </c>
      <c r="F403" s="9" t="s">
        <v>40</v>
      </c>
      <c r="G403" s="9">
        <v>1946</v>
      </c>
      <c r="H403" s="10">
        <v>5996</v>
      </c>
      <c r="I403" s="10">
        <v>5996</v>
      </c>
      <c r="J403" s="10">
        <v>4</v>
      </c>
      <c r="K403" s="10"/>
      <c r="L403" s="10">
        <f>SUM(Table134[[#This Row],[Waste (Before Impression)]:[Waste (After Impression)2]])</f>
        <v>4</v>
      </c>
      <c r="M403" s="10">
        <v>0</v>
      </c>
      <c r="N403" s="10">
        <v>84</v>
      </c>
      <c r="O403" s="11">
        <f>SUM(Table134[[#This Row],[Inspection Total]],Table134[[#This Row],[Waste (Before Impression)]])</f>
        <v>6000</v>
      </c>
      <c r="P403" s="12" t="s">
        <v>39</v>
      </c>
      <c r="Q403" s="9"/>
      <c r="R403" s="9">
        <f>IF(Table134[[#This Row],[Balanced]]="YES",0,Table134[[#This Row],[Total]]-6000)</f>
        <v>0</v>
      </c>
      <c r="S4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4502219464845996YES</v>
      </c>
      <c r="T403">
        <f>ROW()-3</f>
        <v>400</v>
      </c>
      <c r="U403" s="1">
        <f>INT(Table134[[#This Row],[Date]])</f>
        <v>45022</v>
      </c>
      <c r="V403" s="13">
        <f>IFERROR(IF(OR(Table134[[#This Row],[Notasave Error]]&lt;0,Table134[[#This Row],[Notasave Error]]&gt;6000),"-",Table134[[#This Row],[Notasave Error]]/Table134[[#This Row],[Inspection Total]]),"NA")</f>
        <v>1.4009339559706471E-2</v>
      </c>
    </row>
    <row r="404" spans="1:22" x14ac:dyDescent="0.35">
      <c r="A404" s="8">
        <v>45022.910497685189</v>
      </c>
      <c r="B404" s="9" t="s">
        <v>87</v>
      </c>
      <c r="C404" s="9">
        <v>40039201</v>
      </c>
      <c r="D404" s="9" t="s">
        <v>107</v>
      </c>
      <c r="E404" s="9" t="s">
        <v>167</v>
      </c>
      <c r="F404" s="9" t="s">
        <v>40</v>
      </c>
      <c r="G404" s="9">
        <v>1945</v>
      </c>
      <c r="H404" s="10">
        <v>5999</v>
      </c>
      <c r="I404" s="10">
        <v>5999</v>
      </c>
      <c r="J404" s="10">
        <v>1</v>
      </c>
      <c r="K404" s="10"/>
      <c r="L404" s="10">
        <f>SUM(Table134[[#This Row],[Waste (Before Impression)]:[Waste (After Impression)2]])</f>
        <v>1</v>
      </c>
      <c r="M404" s="10">
        <v>0</v>
      </c>
      <c r="N404" s="10">
        <v>66</v>
      </c>
      <c r="O404" s="11">
        <f>SUM(Table134[[#This Row],[Inspection Total]],Table134[[#This Row],[Waste (Before Impression)]])</f>
        <v>6000</v>
      </c>
      <c r="P404" s="12" t="s">
        <v>39</v>
      </c>
      <c r="Q404" s="9"/>
      <c r="R404" s="9">
        <f>IF(Table134[[#This Row],[Balanced]]="YES",0,Table134[[#This Row],[Total]]-6000)</f>
        <v>0</v>
      </c>
      <c r="S4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4502219451665999YES</v>
      </c>
      <c r="T404">
        <f>ROW()-3</f>
        <v>401</v>
      </c>
      <c r="U404" s="1">
        <f>INT(Table134[[#This Row],[Date]])</f>
        <v>45022</v>
      </c>
      <c r="V404" s="13">
        <f>IFERROR(IF(OR(Table134[[#This Row],[Notasave Error]]&lt;0,Table134[[#This Row],[Notasave Error]]&gt;6000),"-",Table134[[#This Row],[Notasave Error]]/Table134[[#This Row],[Inspection Total]]),"NA")</f>
        <v>1.1001833638939824E-2</v>
      </c>
    </row>
    <row r="405" spans="1:22" x14ac:dyDescent="0.35">
      <c r="A405" s="8">
        <v>45022.858252314814</v>
      </c>
      <c r="B405" s="9" t="s">
        <v>87</v>
      </c>
      <c r="C405" s="9">
        <v>40039201</v>
      </c>
      <c r="D405" s="9" t="s">
        <v>107</v>
      </c>
      <c r="E405" s="9" t="s">
        <v>78</v>
      </c>
      <c r="F405" s="9" t="s">
        <v>38</v>
      </c>
      <c r="G405" s="9">
        <v>1944</v>
      </c>
      <c r="H405" s="10">
        <v>5998</v>
      </c>
      <c r="I405" s="10">
        <v>5998</v>
      </c>
      <c r="J405" s="10">
        <v>2</v>
      </c>
      <c r="K405" s="10"/>
      <c r="L405" s="10">
        <f>SUM(Table134[[#This Row],[Waste (Before Impression)]:[Waste (After Impression)2]])</f>
        <v>2</v>
      </c>
      <c r="M405" s="10">
        <v>0</v>
      </c>
      <c r="N405" s="10">
        <v>75</v>
      </c>
      <c r="O405" s="11">
        <f>SUM(Table134[[#This Row],[Inspection Total]],Table134[[#This Row],[Waste (Before Impression)]])</f>
        <v>6000</v>
      </c>
      <c r="P405" s="12" t="s">
        <v>39</v>
      </c>
      <c r="Q405" s="9"/>
      <c r="R405" s="9">
        <f>IF(Table134[[#This Row],[Balanced]]="YES",0,Table134[[#This Row],[Total]]-6000)</f>
        <v>0</v>
      </c>
      <c r="S4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4502219442755998YES</v>
      </c>
      <c r="T405">
        <f>ROW()-3</f>
        <v>402</v>
      </c>
      <c r="U405" s="1">
        <f>INT(Table134[[#This Row],[Date]])</f>
        <v>45022</v>
      </c>
      <c r="V405" s="13">
        <f>IFERROR(IF(OR(Table134[[#This Row],[Notasave Error]]&lt;0,Table134[[#This Row],[Notasave Error]]&gt;6000),"-",Table134[[#This Row],[Notasave Error]]/Table134[[#This Row],[Inspection Total]]),"NA")</f>
        <v>1.2504168056018674E-2</v>
      </c>
    </row>
    <row r="406" spans="1:22" x14ac:dyDescent="0.35">
      <c r="A406" s="8">
        <v>45022.769930555558</v>
      </c>
      <c r="B406" s="9" t="s">
        <v>87</v>
      </c>
      <c r="C406" s="9">
        <v>40039201</v>
      </c>
      <c r="D406" s="9" t="s">
        <v>107</v>
      </c>
      <c r="E406" s="9" t="s">
        <v>78</v>
      </c>
      <c r="F406" s="9" t="s">
        <v>38</v>
      </c>
      <c r="G406" s="9">
        <v>1943</v>
      </c>
      <c r="H406" s="10">
        <v>5998</v>
      </c>
      <c r="I406" s="10">
        <v>5998</v>
      </c>
      <c r="J406" s="10">
        <v>2</v>
      </c>
      <c r="K406" s="10"/>
      <c r="L406" s="10">
        <f>SUM(Table134[[#This Row],[Waste (Before Impression)]:[Waste (After Impression)2]])</f>
        <v>2</v>
      </c>
      <c r="M406" s="10">
        <v>0</v>
      </c>
      <c r="N406" s="10">
        <v>140</v>
      </c>
      <c r="O406" s="11">
        <f>SUM(Table134[[#This Row],[Inspection Total]],Table134[[#This Row],[Waste (Before Impression)]])</f>
        <v>6000</v>
      </c>
      <c r="P406" s="12" t="s">
        <v>39</v>
      </c>
      <c r="Q406" s="9"/>
      <c r="R406" s="9">
        <f>IF(Table134[[#This Row],[Balanced]]="YES",0,Table134[[#This Row],[Total]]-6000)</f>
        <v>0</v>
      </c>
      <c r="S4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45022194321405998YES</v>
      </c>
      <c r="T406">
        <f>ROW()-3</f>
        <v>403</v>
      </c>
      <c r="U406" s="1">
        <f>INT(Table134[[#This Row],[Date]])</f>
        <v>45022</v>
      </c>
      <c r="V406" s="13">
        <f>IFERROR(IF(OR(Table134[[#This Row],[Notasave Error]]&lt;0,Table134[[#This Row],[Notasave Error]]&gt;6000),"-",Table134[[#This Row],[Notasave Error]]/Table134[[#This Row],[Inspection Total]]),"NA")</f>
        <v>2.3341113704568189E-2</v>
      </c>
    </row>
    <row r="407" spans="1:22" x14ac:dyDescent="0.35">
      <c r="A407" s="8">
        <v>45022.754166666666</v>
      </c>
      <c r="B407" s="9" t="s">
        <v>87</v>
      </c>
      <c r="C407" s="9">
        <v>40039201</v>
      </c>
      <c r="D407" s="9" t="s">
        <v>107</v>
      </c>
      <c r="E407" s="9" t="s">
        <v>78</v>
      </c>
      <c r="F407" s="9" t="s">
        <v>38</v>
      </c>
      <c r="G407" s="9">
        <v>1942</v>
      </c>
      <c r="H407" s="10">
        <v>6000</v>
      </c>
      <c r="I407" s="10">
        <v>6000</v>
      </c>
      <c r="J407" s="10">
        <v>0</v>
      </c>
      <c r="K407" s="10"/>
      <c r="L407" s="10">
        <f>SUM(Table134[[#This Row],[Waste (Before Impression)]:[Waste (After Impression)2]])</f>
        <v>0</v>
      </c>
      <c r="M407" s="10">
        <v>0</v>
      </c>
      <c r="N407" s="10">
        <v>120</v>
      </c>
      <c r="O407" s="11">
        <f>SUM(Table134[[#This Row],[Inspection Total]],Table134[[#This Row],[Waste (Before Impression)]])</f>
        <v>6000</v>
      </c>
      <c r="P407" s="12" t="s">
        <v>39</v>
      </c>
      <c r="Q407" s="9"/>
      <c r="R407" s="9">
        <f>IF(Table134[[#This Row],[Balanced]]="YES",0,Table134[[#This Row],[Total]]-6000)</f>
        <v>0</v>
      </c>
      <c r="S4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45022194201206000YES</v>
      </c>
      <c r="T407">
        <f>ROW()-3</f>
        <v>404</v>
      </c>
      <c r="U407" s="1">
        <f>INT(Table134[[#This Row],[Date]])</f>
        <v>45022</v>
      </c>
      <c r="V407" s="13">
        <f>IFERROR(IF(OR(Table134[[#This Row],[Notasave Error]]&lt;0,Table134[[#This Row],[Notasave Error]]&gt;6000),"-",Table134[[#This Row],[Notasave Error]]/Table134[[#This Row],[Inspection Total]]),"NA")</f>
        <v>0.02</v>
      </c>
    </row>
    <row r="408" spans="1:22" x14ac:dyDescent="0.35">
      <c r="A408" s="8">
        <v>45022.697384259256</v>
      </c>
      <c r="B408" s="9" t="s">
        <v>87</v>
      </c>
      <c r="C408" s="9">
        <v>40039201</v>
      </c>
      <c r="D408" s="9" t="s">
        <v>107</v>
      </c>
      <c r="E408" s="9" t="s">
        <v>78</v>
      </c>
      <c r="F408" s="9" t="s">
        <v>38</v>
      </c>
      <c r="G408" s="9">
        <v>1941</v>
      </c>
      <c r="H408" s="10">
        <v>5998</v>
      </c>
      <c r="I408" s="10">
        <v>5998</v>
      </c>
      <c r="J408" s="10">
        <v>2</v>
      </c>
      <c r="K408" s="10"/>
      <c r="L408" s="10">
        <f>SUM(Table134[[#This Row],[Waste (Before Impression)]:[Waste (After Impression)2]])</f>
        <v>2</v>
      </c>
      <c r="M408" s="10">
        <v>0</v>
      </c>
      <c r="N408" s="10">
        <v>103</v>
      </c>
      <c r="O408" s="11">
        <f>SUM(Table134[[#This Row],[Inspection Total]],Table134[[#This Row],[Waste (Before Impression)]])</f>
        <v>6000</v>
      </c>
      <c r="P408" s="12" t="s">
        <v>39</v>
      </c>
      <c r="Q408" s="9"/>
      <c r="R408" s="9">
        <f>IF(Table134[[#This Row],[Balanced]]="YES",0,Table134[[#This Row],[Total]]-6000)</f>
        <v>0</v>
      </c>
      <c r="S4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45022194121035998YES</v>
      </c>
      <c r="T408">
        <f>ROW()-3</f>
        <v>405</v>
      </c>
      <c r="U408" s="1">
        <f>INT(Table134[[#This Row],[Date]])</f>
        <v>45022</v>
      </c>
      <c r="V408" s="13">
        <f>IFERROR(IF(OR(Table134[[#This Row],[Notasave Error]]&lt;0,Table134[[#This Row],[Notasave Error]]&gt;6000),"-",Table134[[#This Row],[Notasave Error]]/Table134[[#This Row],[Inspection Total]]),"NA")</f>
        <v>1.7172390796932311E-2</v>
      </c>
    </row>
    <row r="409" spans="1:22" x14ac:dyDescent="0.35">
      <c r="A409" s="8">
        <v>45022.685081018521</v>
      </c>
      <c r="B409" s="9" t="s">
        <v>87</v>
      </c>
      <c r="C409" s="9">
        <v>40039201</v>
      </c>
      <c r="D409" s="9" t="s">
        <v>107</v>
      </c>
      <c r="E409" s="9" t="s">
        <v>78</v>
      </c>
      <c r="F409" s="9" t="s">
        <v>38</v>
      </c>
      <c r="G409" s="9">
        <v>1940</v>
      </c>
      <c r="H409" s="10">
        <v>5996</v>
      </c>
      <c r="I409" s="10">
        <v>5996</v>
      </c>
      <c r="J409" s="10">
        <v>4</v>
      </c>
      <c r="K409" s="10"/>
      <c r="L409" s="10">
        <f>SUM(Table134[[#This Row],[Waste (Before Impression)]:[Waste (After Impression)2]])</f>
        <v>4</v>
      </c>
      <c r="M409" s="10">
        <v>0</v>
      </c>
      <c r="N409" s="10">
        <v>100</v>
      </c>
      <c r="O409" s="11">
        <f>SUM(Table134[[#This Row],[Inspection Total]],Table134[[#This Row],[Waste (Before Impression)]])</f>
        <v>6000</v>
      </c>
      <c r="P409" s="12" t="s">
        <v>39</v>
      </c>
      <c r="Q409" s="9"/>
      <c r="R409" s="9">
        <f>IF(Table134[[#This Row],[Balanced]]="YES",0,Table134[[#This Row],[Total]]-6000)</f>
        <v>0</v>
      </c>
      <c r="S4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45022194041005996YES</v>
      </c>
      <c r="T409">
        <f>ROW()-3</f>
        <v>406</v>
      </c>
      <c r="U409" s="1">
        <f>INT(Table134[[#This Row],[Date]])</f>
        <v>45022</v>
      </c>
      <c r="V409" s="13">
        <f>IFERROR(IF(OR(Table134[[#This Row],[Notasave Error]]&lt;0,Table134[[#This Row],[Notasave Error]]&gt;6000),"-",Table134[[#This Row],[Notasave Error]]/Table134[[#This Row],[Inspection Total]]),"NA")</f>
        <v>1.6677785190126752E-2</v>
      </c>
    </row>
    <row r="410" spans="1:22" x14ac:dyDescent="0.35">
      <c r="A410" s="8">
        <v>45022.630810185183</v>
      </c>
      <c r="B410" s="9" t="s">
        <v>87</v>
      </c>
      <c r="C410" s="9">
        <v>40039201</v>
      </c>
      <c r="D410" s="9" t="s">
        <v>107</v>
      </c>
      <c r="E410" s="9" t="s">
        <v>78</v>
      </c>
      <c r="F410" s="9" t="s">
        <v>38</v>
      </c>
      <c r="G410" s="9">
        <v>1939</v>
      </c>
      <c r="H410" s="10">
        <v>5999</v>
      </c>
      <c r="I410" s="10">
        <v>5999</v>
      </c>
      <c r="J410" s="10">
        <v>1</v>
      </c>
      <c r="K410" s="10"/>
      <c r="L410" s="10">
        <f>SUM(Table134[[#This Row],[Waste (Before Impression)]:[Waste (After Impression)2]])</f>
        <v>1</v>
      </c>
      <c r="M410" s="10">
        <v>0</v>
      </c>
      <c r="N410" s="10">
        <v>113</v>
      </c>
      <c r="O410" s="11">
        <f>SUM(Table134[[#This Row],[Inspection Total]],Table134[[#This Row],[Waste (Before Impression)]])</f>
        <v>6000</v>
      </c>
      <c r="P410" s="12" t="s">
        <v>39</v>
      </c>
      <c r="Q410" s="9"/>
      <c r="R410" s="9">
        <f>IF(Table134[[#This Row],[Balanced]]="YES",0,Table134[[#This Row],[Total]]-6000)</f>
        <v>0</v>
      </c>
      <c r="S4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45022193911135999YES</v>
      </c>
      <c r="T410">
        <f>ROW()-3</f>
        <v>407</v>
      </c>
      <c r="U410" s="1">
        <f>INT(Table134[[#This Row],[Date]])</f>
        <v>45022</v>
      </c>
      <c r="V410" s="13">
        <f>IFERROR(IF(OR(Table134[[#This Row],[Notasave Error]]&lt;0,Table134[[#This Row],[Notasave Error]]&gt;6000),"-",Table134[[#This Row],[Notasave Error]]/Table134[[#This Row],[Inspection Total]]),"NA")</f>
        <v>1.8836472745457578E-2</v>
      </c>
    </row>
    <row r="411" spans="1:22" x14ac:dyDescent="0.35">
      <c r="A411" s="8">
        <v>45022.569965277777</v>
      </c>
      <c r="B411" s="9" t="s">
        <v>87</v>
      </c>
      <c r="C411" s="9">
        <v>40039201</v>
      </c>
      <c r="D411" s="9" t="s">
        <v>107</v>
      </c>
      <c r="E411" s="9" t="s">
        <v>78</v>
      </c>
      <c r="F411" s="9" t="s">
        <v>38</v>
      </c>
      <c r="G411" s="9">
        <v>1938</v>
      </c>
      <c r="H411" s="10">
        <v>6000</v>
      </c>
      <c r="I411" s="10">
        <v>6000</v>
      </c>
      <c r="J411" s="10">
        <v>0</v>
      </c>
      <c r="K411" s="10"/>
      <c r="L411" s="10">
        <f>SUM(Table134[[#This Row],[Waste (Before Impression)]:[Waste (After Impression)2]])</f>
        <v>0</v>
      </c>
      <c r="M411" s="10">
        <v>0</v>
      </c>
      <c r="N411" s="10">
        <v>74</v>
      </c>
      <c r="O411" s="11">
        <f>SUM(Table134[[#This Row],[Inspection Total]],Table134[[#This Row],[Waste (Before Impression)]])</f>
        <v>6000</v>
      </c>
      <c r="P411" s="12" t="s">
        <v>39</v>
      </c>
      <c r="Q411" s="9"/>
      <c r="R411" s="9">
        <f>IF(Table134[[#This Row],[Balanced]]="YES",0,Table134[[#This Row],[Total]]-6000)</f>
        <v>0</v>
      </c>
      <c r="S4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4502219380746000YES</v>
      </c>
      <c r="T411">
        <f>ROW()-3</f>
        <v>408</v>
      </c>
      <c r="U411" s="1">
        <f>INT(Table134[[#This Row],[Date]])</f>
        <v>45022</v>
      </c>
      <c r="V411" s="13">
        <f>IFERROR(IF(OR(Table134[[#This Row],[Notasave Error]]&lt;0,Table134[[#This Row],[Notasave Error]]&gt;6000),"-",Table134[[#This Row],[Notasave Error]]/Table134[[#This Row],[Inspection Total]]),"NA")</f>
        <v>1.2333333333333333E-2</v>
      </c>
    </row>
    <row r="412" spans="1:22" x14ac:dyDescent="0.35">
      <c r="A412" s="8">
        <v>45022.538113425922</v>
      </c>
      <c r="B412" s="9" t="s">
        <v>87</v>
      </c>
      <c r="C412" s="9">
        <v>40039201</v>
      </c>
      <c r="D412" s="9" t="s">
        <v>107</v>
      </c>
      <c r="E412" s="9" t="s">
        <v>78</v>
      </c>
      <c r="F412" s="9" t="s">
        <v>38</v>
      </c>
      <c r="G412" s="9">
        <v>1937</v>
      </c>
      <c r="H412" s="10">
        <v>5999</v>
      </c>
      <c r="I412" s="10">
        <v>5999</v>
      </c>
      <c r="J412" s="10">
        <v>1</v>
      </c>
      <c r="K412" s="10"/>
      <c r="L412" s="10">
        <f>SUM(Table134[[#This Row],[Waste (Before Impression)]:[Waste (After Impression)2]])</f>
        <v>1</v>
      </c>
      <c r="M412" s="10">
        <v>0</v>
      </c>
      <c r="N412" s="10">
        <v>125</v>
      </c>
      <c r="O412" s="11">
        <f>SUM(Table134[[#This Row],[Inspection Total]],Table134[[#This Row],[Waste (Before Impression)]])</f>
        <v>6000</v>
      </c>
      <c r="P412" s="12" t="s">
        <v>39</v>
      </c>
      <c r="Q412" s="9"/>
      <c r="R412" s="9">
        <f>IF(Table134[[#This Row],[Balanced]]="YES",0,Table134[[#This Row],[Total]]-6000)</f>
        <v>0</v>
      </c>
      <c r="S4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45022193711255999YES</v>
      </c>
      <c r="T412">
        <f>ROW()-3</f>
        <v>409</v>
      </c>
      <c r="U412" s="1">
        <f>INT(Table134[[#This Row],[Date]])</f>
        <v>45022</v>
      </c>
      <c r="V412" s="13">
        <f>IFERROR(IF(OR(Table134[[#This Row],[Notasave Error]]&lt;0,Table134[[#This Row],[Notasave Error]]&gt;6000),"-",Table134[[#This Row],[Notasave Error]]/Table134[[#This Row],[Inspection Total]]),"NA")</f>
        <v>2.0836806134355727E-2</v>
      </c>
    </row>
    <row r="413" spans="1:22" x14ac:dyDescent="0.35">
      <c r="A413" s="8">
        <v>45022.501342592594</v>
      </c>
      <c r="B413" s="9" t="s">
        <v>87</v>
      </c>
      <c r="C413" s="9">
        <v>40039201</v>
      </c>
      <c r="D413" s="9" t="s">
        <v>107</v>
      </c>
      <c r="E413" s="9" t="s">
        <v>78</v>
      </c>
      <c r="F413" s="9" t="s">
        <v>38</v>
      </c>
      <c r="G413" s="9">
        <v>1936</v>
      </c>
      <c r="H413" s="10">
        <v>5993</v>
      </c>
      <c r="I413" s="10">
        <v>5993</v>
      </c>
      <c r="J413" s="10">
        <v>7</v>
      </c>
      <c r="K413" s="10"/>
      <c r="L413" s="10">
        <f>SUM(Table134[[#This Row],[Waste (Before Impression)]:[Waste (After Impression)2]])</f>
        <v>7</v>
      </c>
      <c r="M413" s="10">
        <v>0</v>
      </c>
      <c r="N413" s="10">
        <v>95</v>
      </c>
      <c r="O413" s="11">
        <f>SUM(Table134[[#This Row],[Inspection Total]],Table134[[#This Row],[Waste (Before Impression)]])</f>
        <v>6000</v>
      </c>
      <c r="P413" s="12" t="s">
        <v>39</v>
      </c>
      <c r="Q413" s="9"/>
      <c r="R413" s="9">
        <f>IF(Table134[[#This Row],[Balanced]]="YES",0,Table134[[#This Row],[Total]]-6000)</f>
        <v>0</v>
      </c>
      <c r="S4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4502219367955993YES</v>
      </c>
      <c r="T413">
        <f>ROW()-3</f>
        <v>410</v>
      </c>
      <c r="U413" s="1">
        <f>INT(Table134[[#This Row],[Date]])</f>
        <v>45022</v>
      </c>
      <c r="V413" s="13">
        <f>IFERROR(IF(OR(Table134[[#This Row],[Notasave Error]]&lt;0,Table134[[#This Row],[Notasave Error]]&gt;6000),"-",Table134[[#This Row],[Notasave Error]]/Table134[[#This Row],[Inspection Total]]),"NA")</f>
        <v>1.5851827131653597E-2</v>
      </c>
    </row>
    <row r="414" spans="1:22" x14ac:dyDescent="0.35">
      <c r="A414" s="8">
        <v>45022.474351851852</v>
      </c>
      <c r="B414" s="9" t="s">
        <v>87</v>
      </c>
      <c r="C414" s="9">
        <v>40039201</v>
      </c>
      <c r="D414" s="9" t="s">
        <v>107</v>
      </c>
      <c r="E414" s="9" t="s">
        <v>78</v>
      </c>
      <c r="F414" s="9" t="s">
        <v>38</v>
      </c>
      <c r="G414" s="9">
        <v>1935</v>
      </c>
      <c r="H414" s="10">
        <v>5996</v>
      </c>
      <c r="I414" s="10">
        <v>5996</v>
      </c>
      <c r="J414" s="10">
        <v>4</v>
      </c>
      <c r="K414" s="10"/>
      <c r="L414" s="10">
        <f>SUM(Table134[[#This Row],[Waste (Before Impression)]:[Waste (After Impression)2]])</f>
        <v>4</v>
      </c>
      <c r="M414" s="10">
        <v>0</v>
      </c>
      <c r="N414" s="10">
        <v>167</v>
      </c>
      <c r="O414" s="11">
        <f>SUM(Table134[[#This Row],[Inspection Total]],Table134[[#This Row],[Waste (Before Impression)]])</f>
        <v>6000</v>
      </c>
      <c r="P414" s="12" t="s">
        <v>39</v>
      </c>
      <c r="Q414" s="9"/>
      <c r="R414" s="9">
        <f>IF(Table134[[#This Row],[Balanced]]="YES",0,Table134[[#This Row],[Total]]-6000)</f>
        <v>0</v>
      </c>
      <c r="S4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45022193541675996YES</v>
      </c>
      <c r="T414">
        <f>ROW()-3</f>
        <v>411</v>
      </c>
      <c r="U414" s="1">
        <f>INT(Table134[[#This Row],[Date]])</f>
        <v>45022</v>
      </c>
      <c r="V414" s="13">
        <f>IFERROR(IF(OR(Table134[[#This Row],[Notasave Error]]&lt;0,Table134[[#This Row],[Notasave Error]]&gt;6000),"-",Table134[[#This Row],[Notasave Error]]/Table134[[#This Row],[Inspection Total]]),"NA")</f>
        <v>2.7851901267511674E-2</v>
      </c>
    </row>
    <row r="415" spans="1:22" x14ac:dyDescent="0.35">
      <c r="A415" s="8">
        <v>45022.472245370373</v>
      </c>
      <c r="B415" s="9" t="s">
        <v>87</v>
      </c>
      <c r="C415" s="9">
        <v>40039201</v>
      </c>
      <c r="D415" s="9" t="s">
        <v>107</v>
      </c>
      <c r="E415" s="9" t="s">
        <v>78</v>
      </c>
      <c r="F415" s="9" t="s">
        <v>38</v>
      </c>
      <c r="G415" s="9">
        <v>1934</v>
      </c>
      <c r="H415" s="10">
        <v>6000</v>
      </c>
      <c r="I415" s="10">
        <v>6000</v>
      </c>
      <c r="J415" s="10"/>
      <c r="K415" s="10"/>
      <c r="L415" s="10">
        <f>SUM(Table134[[#This Row],[Waste (Before Impression)]:[Waste (After Impression)2]])</f>
        <v>0</v>
      </c>
      <c r="M415" s="10">
        <v>0</v>
      </c>
      <c r="N415" s="10">
        <v>113</v>
      </c>
      <c r="O415" s="11">
        <f>SUM(Table134[[#This Row],[Inspection Total]],Table134[[#This Row],[Waste (Before Impression)]])</f>
        <v>6000</v>
      </c>
      <c r="P415" s="12" t="s">
        <v>39</v>
      </c>
      <c r="Q415" s="9"/>
      <c r="R415" s="9">
        <f>IF(Table134[[#This Row],[Balanced]]="YES",0,Table134[[#This Row],[Total]]-6000)</f>
        <v>0</v>
      </c>
      <c r="S4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4502219341136000YES</v>
      </c>
      <c r="T415">
        <f>ROW()-3</f>
        <v>412</v>
      </c>
      <c r="U415" s="1">
        <f>INT(Table134[[#This Row],[Date]])</f>
        <v>45022</v>
      </c>
      <c r="V415" s="13">
        <f>IFERROR(IF(OR(Table134[[#This Row],[Notasave Error]]&lt;0,Table134[[#This Row],[Notasave Error]]&gt;6000),"-",Table134[[#This Row],[Notasave Error]]/Table134[[#This Row],[Inspection Total]]),"NA")</f>
        <v>1.8833333333333334E-2</v>
      </c>
    </row>
    <row r="416" spans="1:22" x14ac:dyDescent="0.35">
      <c r="A416" s="8">
        <v>45022.404722222222</v>
      </c>
      <c r="B416" s="9" t="s">
        <v>87</v>
      </c>
      <c r="C416" s="9">
        <v>40039201</v>
      </c>
      <c r="D416" s="9" t="s">
        <v>107</v>
      </c>
      <c r="E416" s="9" t="s">
        <v>78</v>
      </c>
      <c r="F416" s="9" t="s">
        <v>38</v>
      </c>
      <c r="G416" s="9">
        <v>1933</v>
      </c>
      <c r="H416" s="10">
        <v>5996</v>
      </c>
      <c r="I416" s="10">
        <v>5996</v>
      </c>
      <c r="J416" s="10">
        <v>4</v>
      </c>
      <c r="K416" s="10"/>
      <c r="L416" s="10">
        <f>SUM(Table134[[#This Row],[Waste (Before Impression)]:[Waste (After Impression)2]])</f>
        <v>4</v>
      </c>
      <c r="M416" s="10">
        <v>0</v>
      </c>
      <c r="N416" s="10">
        <v>150</v>
      </c>
      <c r="O416" s="11">
        <f>SUM(Table134[[#This Row],[Inspection Total]],Table134[[#This Row],[Waste (Before Impression)]])</f>
        <v>6000</v>
      </c>
      <c r="P416" s="12" t="s">
        <v>39</v>
      </c>
      <c r="Q416" s="9"/>
      <c r="R416" s="9">
        <f>IF(Table134[[#This Row],[Balanced]]="YES",0,Table134[[#This Row],[Total]]-6000)</f>
        <v>0</v>
      </c>
      <c r="S4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45022193341505996YES</v>
      </c>
      <c r="T416">
        <f>ROW()-3</f>
        <v>413</v>
      </c>
      <c r="U416" s="1">
        <f>INT(Table134[[#This Row],[Date]])</f>
        <v>45022</v>
      </c>
      <c r="V416" s="13">
        <f>IFERROR(IF(OR(Table134[[#This Row],[Notasave Error]]&lt;0,Table134[[#This Row],[Notasave Error]]&gt;6000),"-",Table134[[#This Row],[Notasave Error]]/Table134[[#This Row],[Inspection Total]]),"NA")</f>
        <v>2.5016677785190126E-2</v>
      </c>
    </row>
    <row r="417" spans="1:22" x14ac:dyDescent="0.35">
      <c r="A417" s="8">
        <v>45022.380752314813</v>
      </c>
      <c r="B417" s="9" t="s">
        <v>87</v>
      </c>
      <c r="C417" s="9">
        <v>40039201</v>
      </c>
      <c r="D417" s="9" t="s">
        <v>107</v>
      </c>
      <c r="E417" s="9" t="s">
        <v>78</v>
      </c>
      <c r="F417" s="9" t="s">
        <v>38</v>
      </c>
      <c r="G417" s="9">
        <v>1932</v>
      </c>
      <c r="H417" s="10">
        <v>5997</v>
      </c>
      <c r="I417" s="10">
        <v>5997</v>
      </c>
      <c r="J417" s="10">
        <v>3</v>
      </c>
      <c r="K417" s="10"/>
      <c r="L417" s="10">
        <f>SUM(Table134[[#This Row],[Waste (Before Impression)]:[Waste (After Impression)2]])</f>
        <v>3</v>
      </c>
      <c r="M417" s="10">
        <v>0</v>
      </c>
      <c r="N417" s="10">
        <v>133</v>
      </c>
      <c r="O417" s="11">
        <f>SUM(Table134[[#This Row],[Inspection Total]],Table134[[#This Row],[Waste (Before Impression)]])</f>
        <v>6000</v>
      </c>
      <c r="P417" s="12" t="s">
        <v>39</v>
      </c>
      <c r="Q417" s="9"/>
      <c r="R417" s="9">
        <f>IF(Table134[[#This Row],[Balanced]]="YES",0,Table134[[#This Row],[Total]]-6000)</f>
        <v>0</v>
      </c>
      <c r="S4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45022193231335997YES</v>
      </c>
      <c r="T417">
        <f>ROW()-3</f>
        <v>414</v>
      </c>
      <c r="U417" s="1">
        <f>INT(Table134[[#This Row],[Date]])</f>
        <v>45022</v>
      </c>
      <c r="V417" s="13">
        <f>IFERROR(IF(OR(Table134[[#This Row],[Notasave Error]]&lt;0,Table134[[#This Row],[Notasave Error]]&gt;6000),"-",Table134[[#This Row],[Notasave Error]]/Table134[[#This Row],[Inspection Total]]),"NA")</f>
        <v>2.2177755544438887E-2</v>
      </c>
    </row>
    <row r="418" spans="1:22" x14ac:dyDescent="0.35">
      <c r="A418" s="8">
        <v>45022.345243055555</v>
      </c>
      <c r="B418" s="9" t="s">
        <v>87</v>
      </c>
      <c r="C418" s="9">
        <v>40039201</v>
      </c>
      <c r="D418" s="9" t="s">
        <v>107</v>
      </c>
      <c r="E418" s="9" t="s">
        <v>78</v>
      </c>
      <c r="F418" s="9" t="s">
        <v>38</v>
      </c>
      <c r="G418" s="9">
        <v>1931</v>
      </c>
      <c r="H418" s="10">
        <v>5992</v>
      </c>
      <c r="I418" s="10">
        <v>5992</v>
      </c>
      <c r="J418" s="10">
        <v>8</v>
      </c>
      <c r="K418" s="10"/>
      <c r="L418" s="10">
        <f>SUM(Table134[[#This Row],[Waste (Before Impression)]:[Waste (After Impression)2]])</f>
        <v>8</v>
      </c>
      <c r="M418" s="10">
        <v>0</v>
      </c>
      <c r="N418" s="10">
        <v>117</v>
      </c>
      <c r="O418" s="11">
        <f>SUM(Table134[[#This Row],[Inspection Total]],Table134[[#This Row],[Waste (Before Impression)]])</f>
        <v>6000</v>
      </c>
      <c r="P418" s="12" t="s">
        <v>39</v>
      </c>
      <c r="Q418" s="9"/>
      <c r="R418" s="9">
        <f>IF(Table134[[#This Row],[Balanced]]="YES",0,Table134[[#This Row],[Total]]-6000)</f>
        <v>0</v>
      </c>
      <c r="S4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45022193181175992YES</v>
      </c>
      <c r="T418">
        <f>ROW()-3</f>
        <v>415</v>
      </c>
      <c r="U418" s="1">
        <f>INT(Table134[[#This Row],[Date]])</f>
        <v>45022</v>
      </c>
      <c r="V418" s="13">
        <f>IFERROR(IF(OR(Table134[[#This Row],[Notasave Error]]&lt;0,Table134[[#This Row],[Notasave Error]]&gt;6000),"-",Table134[[#This Row],[Notasave Error]]/Table134[[#This Row],[Inspection Total]]),"NA")</f>
        <v>1.9526034712950602E-2</v>
      </c>
    </row>
    <row r="419" spans="1:22" x14ac:dyDescent="0.35">
      <c r="A419" s="8">
        <v>45022.273634259262</v>
      </c>
      <c r="B419" s="9" t="s">
        <v>87</v>
      </c>
      <c r="C419" s="9">
        <v>40039201</v>
      </c>
      <c r="D419" s="9" t="s">
        <v>107</v>
      </c>
      <c r="E419" s="9" t="s">
        <v>167</v>
      </c>
      <c r="F419" s="9" t="s">
        <v>40</v>
      </c>
      <c r="G419" s="9">
        <v>2054</v>
      </c>
      <c r="H419" s="10">
        <v>5999</v>
      </c>
      <c r="I419" s="10">
        <v>5999</v>
      </c>
      <c r="J419" s="10">
        <v>1</v>
      </c>
      <c r="K419" s="10"/>
      <c r="L419" s="10">
        <f>SUM(Table134[[#This Row],[Waste (Before Impression)]:[Waste (After Impression)2]])</f>
        <v>1</v>
      </c>
      <c r="M419" s="10">
        <v>0</v>
      </c>
      <c r="N419" s="10">
        <v>99</v>
      </c>
      <c r="O419" s="11">
        <f>SUM(Table134[[#This Row],[Inspection Total]],Table134[[#This Row],[Waste (Before Impression)]])</f>
        <v>6000</v>
      </c>
      <c r="P419" s="12" t="s">
        <v>39</v>
      </c>
      <c r="Q419" s="9"/>
      <c r="R419" s="9">
        <f>IF(Table134[[#This Row],[Balanced]]="YES",0,Table134[[#This Row],[Total]]-6000)</f>
        <v>0</v>
      </c>
      <c r="S4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4502220541995999YES</v>
      </c>
      <c r="T419">
        <f>ROW()-3</f>
        <v>416</v>
      </c>
      <c r="U419" s="1">
        <f>INT(Table134[[#This Row],[Date]])</f>
        <v>45022</v>
      </c>
      <c r="V419" s="13">
        <f>IFERROR(IF(OR(Table134[[#This Row],[Notasave Error]]&lt;0,Table134[[#This Row],[Notasave Error]]&gt;6000),"-",Table134[[#This Row],[Notasave Error]]/Table134[[#This Row],[Inspection Total]]),"NA")</f>
        <v>1.6502750458409734E-2</v>
      </c>
    </row>
    <row r="420" spans="1:22" x14ac:dyDescent="0.35">
      <c r="A420" s="8">
        <v>45022.242129629631</v>
      </c>
      <c r="B420" s="9" t="s">
        <v>87</v>
      </c>
      <c r="C420" s="9">
        <v>40039201</v>
      </c>
      <c r="D420" s="9" t="s">
        <v>107</v>
      </c>
      <c r="E420" s="9" t="s">
        <v>167</v>
      </c>
      <c r="F420" s="9" t="s">
        <v>40</v>
      </c>
      <c r="G420" s="9">
        <v>2053</v>
      </c>
      <c r="H420" s="10">
        <v>5991</v>
      </c>
      <c r="I420" s="10">
        <v>5991</v>
      </c>
      <c r="J420" s="10">
        <v>9</v>
      </c>
      <c r="K420" s="10"/>
      <c r="L420" s="10">
        <f>SUM(Table134[[#This Row],[Waste (Before Impression)]:[Waste (After Impression)2]])</f>
        <v>9</v>
      </c>
      <c r="M420" s="10">
        <v>0</v>
      </c>
      <c r="N420" s="10">
        <v>77</v>
      </c>
      <c r="O420" s="11">
        <f>SUM(Table134[[#This Row],[Inspection Total]],Table134[[#This Row],[Waste (Before Impression)]])</f>
        <v>6000</v>
      </c>
      <c r="P420" s="12" t="s">
        <v>39</v>
      </c>
      <c r="Q420" s="9"/>
      <c r="R420" s="9">
        <f>IF(Table134[[#This Row],[Balanced]]="YES",0,Table134[[#This Row],[Total]]-6000)</f>
        <v>0</v>
      </c>
      <c r="S4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4502220539775991YES</v>
      </c>
      <c r="T420">
        <f>ROW()-3</f>
        <v>417</v>
      </c>
      <c r="U420" s="1">
        <f>INT(Table134[[#This Row],[Date]])</f>
        <v>45022</v>
      </c>
      <c r="V420" s="13">
        <f>IFERROR(IF(OR(Table134[[#This Row],[Notasave Error]]&lt;0,Table134[[#This Row],[Notasave Error]]&gt;6000),"-",Table134[[#This Row],[Notasave Error]]/Table134[[#This Row],[Inspection Total]]),"NA")</f>
        <v>1.28526122517109E-2</v>
      </c>
    </row>
    <row r="421" spans="1:22" x14ac:dyDescent="0.35">
      <c r="A421" s="8">
        <v>45022.207106481481</v>
      </c>
      <c r="B421" s="9" t="s">
        <v>87</v>
      </c>
      <c r="C421" s="9">
        <v>40039201</v>
      </c>
      <c r="D421" s="9" t="s">
        <v>107</v>
      </c>
      <c r="E421" s="9" t="s">
        <v>167</v>
      </c>
      <c r="F421" s="9" t="s">
        <v>40</v>
      </c>
      <c r="G421" s="9">
        <v>2052</v>
      </c>
      <c r="H421" s="10">
        <v>5996</v>
      </c>
      <c r="I421" s="10">
        <v>5996</v>
      </c>
      <c r="J421" s="10">
        <v>4</v>
      </c>
      <c r="K421" s="10"/>
      <c r="L421" s="10">
        <f>SUM(Table134[[#This Row],[Waste (Before Impression)]:[Waste (After Impression)2]])</f>
        <v>4</v>
      </c>
      <c r="M421" s="10">
        <v>0</v>
      </c>
      <c r="N421" s="10">
        <v>220</v>
      </c>
      <c r="O421" s="11">
        <f>SUM(Table134[[#This Row],[Inspection Total]],Table134[[#This Row],[Waste (Before Impression)]])</f>
        <v>6000</v>
      </c>
      <c r="P421" s="12" t="s">
        <v>39</v>
      </c>
      <c r="Q421" s="9"/>
      <c r="R421" s="9">
        <f>IF(Table134[[#This Row],[Balanced]]="YES",0,Table134[[#This Row],[Total]]-6000)</f>
        <v>0</v>
      </c>
      <c r="S4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45022205242205996YES</v>
      </c>
      <c r="T421">
        <f>ROW()-3</f>
        <v>418</v>
      </c>
      <c r="U421" s="1">
        <f>INT(Table134[[#This Row],[Date]])</f>
        <v>45022</v>
      </c>
      <c r="V421" s="13">
        <f>IFERROR(IF(OR(Table134[[#This Row],[Notasave Error]]&lt;0,Table134[[#This Row],[Notasave Error]]&gt;6000),"-",Table134[[#This Row],[Notasave Error]]/Table134[[#This Row],[Inspection Total]]),"NA")</f>
        <v>3.6691127418278853E-2</v>
      </c>
    </row>
    <row r="422" spans="1:22" x14ac:dyDescent="0.35">
      <c r="A422" s="8">
        <v>45022.180023148147</v>
      </c>
      <c r="B422" s="9" t="s">
        <v>87</v>
      </c>
      <c r="C422" s="9">
        <v>40039201</v>
      </c>
      <c r="D422" s="9" t="s">
        <v>107</v>
      </c>
      <c r="E422" s="9" t="s">
        <v>167</v>
      </c>
      <c r="F422" s="9" t="s">
        <v>40</v>
      </c>
      <c r="G422" s="9">
        <v>2051</v>
      </c>
      <c r="H422" s="10">
        <v>5987</v>
      </c>
      <c r="I422" s="10">
        <v>5987</v>
      </c>
      <c r="J422" s="10">
        <v>13</v>
      </c>
      <c r="K422" s="10"/>
      <c r="L422" s="10">
        <f>SUM(Table134[[#This Row],[Waste (Before Impression)]:[Waste (After Impression)2]])</f>
        <v>13</v>
      </c>
      <c r="M422" s="10">
        <v>0</v>
      </c>
      <c r="N422" s="10">
        <v>72</v>
      </c>
      <c r="O422" s="11">
        <f>SUM(Table134[[#This Row],[Inspection Total]],Table134[[#This Row],[Waste (Before Impression)]])</f>
        <v>6000</v>
      </c>
      <c r="P422" s="12" t="s">
        <v>39</v>
      </c>
      <c r="Q422" s="9"/>
      <c r="R422" s="9">
        <f>IF(Table134[[#This Row],[Balanced]]="YES",0,Table134[[#This Row],[Total]]-6000)</f>
        <v>0</v>
      </c>
      <c r="S4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45022205113725987YES</v>
      </c>
      <c r="T422">
        <f>ROW()-3</f>
        <v>419</v>
      </c>
      <c r="U422" s="1">
        <f>INT(Table134[[#This Row],[Date]])</f>
        <v>45022</v>
      </c>
      <c r="V422" s="13">
        <f>IFERROR(IF(OR(Table134[[#This Row],[Notasave Error]]&lt;0,Table134[[#This Row],[Notasave Error]]&gt;6000),"-",Table134[[#This Row],[Notasave Error]]/Table134[[#This Row],[Inspection Total]]),"NA")</f>
        <v>1.2026056455653918E-2</v>
      </c>
    </row>
    <row r="423" spans="1:22" x14ac:dyDescent="0.35">
      <c r="A423" s="8">
        <v>45022.132395833331</v>
      </c>
      <c r="B423" s="9" t="s">
        <v>87</v>
      </c>
      <c r="C423" s="9">
        <v>40039201</v>
      </c>
      <c r="D423" s="9" t="s">
        <v>107</v>
      </c>
      <c r="E423" s="9" t="s">
        <v>167</v>
      </c>
      <c r="F423" s="9" t="s">
        <v>40</v>
      </c>
      <c r="G423" s="9">
        <v>1951</v>
      </c>
      <c r="H423" s="10">
        <v>6000</v>
      </c>
      <c r="I423" s="10">
        <v>6000</v>
      </c>
      <c r="J423" s="10">
        <v>0</v>
      </c>
      <c r="K423" s="10"/>
      <c r="L423" s="10">
        <f>SUM(Table134[[#This Row],[Waste (Before Impression)]:[Waste (After Impression)2]])</f>
        <v>0</v>
      </c>
      <c r="M423" s="10">
        <v>0</v>
      </c>
      <c r="N423" s="10">
        <v>64</v>
      </c>
      <c r="O423" s="11">
        <f>SUM(Table134[[#This Row],[Inspection Total]],Table134[[#This Row],[Waste (Before Impression)]])</f>
        <v>6000</v>
      </c>
      <c r="P423" s="12" t="s">
        <v>39</v>
      </c>
      <c r="Q423" s="9"/>
      <c r="R423" s="9">
        <f>IF(Table134[[#This Row],[Balanced]]="YES",0,Table134[[#This Row],[Total]]-6000)</f>
        <v>0</v>
      </c>
      <c r="S4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4502219510646000YES</v>
      </c>
      <c r="T423">
        <f>ROW()-3</f>
        <v>420</v>
      </c>
      <c r="U423" s="1">
        <f>INT(Table134[[#This Row],[Date]])</f>
        <v>45022</v>
      </c>
      <c r="V423" s="13">
        <f>IFERROR(IF(OR(Table134[[#This Row],[Notasave Error]]&lt;0,Table134[[#This Row],[Notasave Error]]&gt;6000),"-",Table134[[#This Row],[Notasave Error]]/Table134[[#This Row],[Inspection Total]]),"NA")</f>
        <v>1.0666666666666666E-2</v>
      </c>
    </row>
    <row r="424" spans="1:22" x14ac:dyDescent="0.35">
      <c r="A424" s="8">
        <v>45022.097673611112</v>
      </c>
      <c r="B424" s="9" t="s">
        <v>87</v>
      </c>
      <c r="C424" s="9">
        <v>40039201</v>
      </c>
      <c r="D424" s="9" t="s">
        <v>107</v>
      </c>
      <c r="E424" s="9" t="s">
        <v>167</v>
      </c>
      <c r="F424" s="9" t="s">
        <v>40</v>
      </c>
      <c r="G424" s="9">
        <v>1950</v>
      </c>
      <c r="H424" s="10">
        <v>5992</v>
      </c>
      <c r="I424" s="10">
        <v>5992</v>
      </c>
      <c r="J424" s="10">
        <v>8</v>
      </c>
      <c r="K424" s="10"/>
      <c r="L424" s="10">
        <f>SUM(Table134[[#This Row],[Waste (Before Impression)]:[Waste (After Impression)2]])</f>
        <v>8</v>
      </c>
      <c r="M424" s="10">
        <v>0</v>
      </c>
      <c r="N424" s="10">
        <v>66</v>
      </c>
      <c r="O424" s="11">
        <f>SUM(Table134[[#This Row],[Inspection Total]],Table134[[#This Row],[Waste (Before Impression)]])</f>
        <v>6000</v>
      </c>
      <c r="P424" s="12" t="s">
        <v>39</v>
      </c>
      <c r="Q424" s="9"/>
      <c r="R424" s="9">
        <f>IF(Table134[[#This Row],[Balanced]]="YES",0,Table134[[#This Row],[Total]]-6000)</f>
        <v>0</v>
      </c>
      <c r="S4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4502219508665992YES</v>
      </c>
      <c r="T424">
        <f>ROW()-3</f>
        <v>421</v>
      </c>
      <c r="U424" s="1">
        <f>INT(Table134[[#This Row],[Date]])</f>
        <v>45022</v>
      </c>
      <c r="V424" s="13">
        <f>IFERROR(IF(OR(Table134[[#This Row],[Notasave Error]]&lt;0,Table134[[#This Row],[Notasave Error]]&gt;6000),"-",Table134[[#This Row],[Notasave Error]]/Table134[[#This Row],[Inspection Total]]),"NA")</f>
        <v>1.1014686248331108E-2</v>
      </c>
    </row>
    <row r="425" spans="1:22" x14ac:dyDescent="0.35">
      <c r="A425" s="8">
        <v>45022.066319444442</v>
      </c>
      <c r="B425" s="9" t="s">
        <v>87</v>
      </c>
      <c r="C425" s="9">
        <v>40039201</v>
      </c>
      <c r="D425" s="9" t="s">
        <v>107</v>
      </c>
      <c r="E425" s="9" t="s">
        <v>167</v>
      </c>
      <c r="F425" s="9" t="s">
        <v>40</v>
      </c>
      <c r="G425" s="9">
        <v>1949</v>
      </c>
      <c r="H425" s="10">
        <v>6000</v>
      </c>
      <c r="I425" s="10">
        <v>6000</v>
      </c>
      <c r="J425" s="10">
        <v>0</v>
      </c>
      <c r="K425" s="10"/>
      <c r="L425" s="10">
        <f>SUM(Table134[[#This Row],[Waste (Before Impression)]:[Waste (After Impression)2]])</f>
        <v>0</v>
      </c>
      <c r="M425" s="10">
        <v>0</v>
      </c>
      <c r="N425" s="10">
        <v>102</v>
      </c>
      <c r="O425" s="11">
        <f>SUM(Table134[[#This Row],[Inspection Total]],Table134[[#This Row],[Waste (Before Impression)]])</f>
        <v>6000</v>
      </c>
      <c r="P425" s="12" t="s">
        <v>39</v>
      </c>
      <c r="Q425" s="9"/>
      <c r="R425" s="9">
        <f>IF(Table134[[#This Row],[Balanced]]="YES",0,Table134[[#This Row],[Total]]-6000)</f>
        <v>0</v>
      </c>
      <c r="S4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45022194901026000YES</v>
      </c>
      <c r="T425">
        <f>ROW()-3</f>
        <v>422</v>
      </c>
      <c r="U425" s="1">
        <f>INT(Table134[[#This Row],[Date]])</f>
        <v>45022</v>
      </c>
      <c r="V425" s="13">
        <f>IFERROR(IF(OR(Table134[[#This Row],[Notasave Error]]&lt;0,Table134[[#This Row],[Notasave Error]]&gt;6000),"-",Table134[[#This Row],[Notasave Error]]/Table134[[#This Row],[Inspection Total]]),"NA")</f>
        <v>1.7000000000000001E-2</v>
      </c>
    </row>
    <row r="426" spans="1:22" x14ac:dyDescent="0.35">
      <c r="A426" s="8">
        <v>45022.032106481478</v>
      </c>
      <c r="B426" s="9" t="s">
        <v>87</v>
      </c>
      <c r="C426" s="9">
        <v>40039201</v>
      </c>
      <c r="D426" s="9" t="s">
        <v>107</v>
      </c>
      <c r="E426" s="9" t="s">
        <v>167</v>
      </c>
      <c r="F426" s="9" t="s">
        <v>40</v>
      </c>
      <c r="G426" s="9">
        <v>1948</v>
      </c>
      <c r="H426" s="10">
        <v>5992</v>
      </c>
      <c r="I426" s="10">
        <v>5992</v>
      </c>
      <c r="J426" s="10">
        <v>8</v>
      </c>
      <c r="K426" s="10"/>
      <c r="L426" s="10">
        <f>SUM(Table134[[#This Row],[Waste (Before Impression)]:[Waste (After Impression)2]])</f>
        <v>8</v>
      </c>
      <c r="M426" s="10">
        <v>0</v>
      </c>
      <c r="N426" s="10">
        <v>92</v>
      </c>
      <c r="O426" s="11">
        <f>SUM(Table134[[#This Row],[Inspection Total]],Table134[[#This Row],[Waste (Before Impression)]])</f>
        <v>6000</v>
      </c>
      <c r="P426" s="12" t="s">
        <v>39</v>
      </c>
      <c r="Q426" s="9"/>
      <c r="R426" s="9">
        <f>IF(Table134[[#This Row],[Balanced]]="YES",0,Table134[[#This Row],[Total]]-6000)</f>
        <v>0</v>
      </c>
      <c r="S4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4502219488925992YES</v>
      </c>
      <c r="T426">
        <f>ROW()-3</f>
        <v>423</v>
      </c>
      <c r="U426" s="1">
        <f>INT(Table134[[#This Row],[Date]])</f>
        <v>45022</v>
      </c>
      <c r="V426" s="13">
        <f>IFERROR(IF(OR(Table134[[#This Row],[Notasave Error]]&lt;0,Table134[[#This Row],[Notasave Error]]&gt;6000),"-",Table134[[#This Row],[Notasave Error]]/Table134[[#This Row],[Inspection Total]]),"NA")</f>
        <v>1.5353805073431242E-2</v>
      </c>
    </row>
    <row r="427" spans="1:22" x14ac:dyDescent="0.35">
      <c r="A427" s="8">
        <v>45021.960555555554</v>
      </c>
      <c r="B427" s="9" t="s">
        <v>87</v>
      </c>
      <c r="C427" s="9">
        <v>40039201</v>
      </c>
      <c r="D427" s="9" t="s">
        <v>107</v>
      </c>
      <c r="E427" s="9" t="s">
        <v>166</v>
      </c>
      <c r="F427" s="9" t="s">
        <v>40</v>
      </c>
      <c r="G427" s="9">
        <v>1921</v>
      </c>
      <c r="H427" s="10">
        <v>5994</v>
      </c>
      <c r="I427" s="10">
        <v>5994</v>
      </c>
      <c r="J427" s="10">
        <v>6</v>
      </c>
      <c r="K427" s="10"/>
      <c r="L427" s="10">
        <f>SUM(Table134[[#This Row],[Waste (Before Impression)]:[Waste (After Impression)2]])</f>
        <v>6</v>
      </c>
      <c r="M427" s="10">
        <v>0</v>
      </c>
      <c r="N427" s="10">
        <v>96</v>
      </c>
      <c r="O427" s="11">
        <f>SUM(Table134[[#This Row],[Inspection Total]],Table134[[#This Row],[Waste (Before Impression)]])</f>
        <v>6000</v>
      </c>
      <c r="P427" s="12" t="s">
        <v>39</v>
      </c>
      <c r="Q427" s="9"/>
      <c r="R427" s="9">
        <f>IF(Table134[[#This Row],[Balanced]]="YES",0,Table134[[#This Row],[Total]]-6000)</f>
        <v>0</v>
      </c>
      <c r="S4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4502119216965994YES</v>
      </c>
      <c r="T427">
        <f>ROW()-3</f>
        <v>424</v>
      </c>
      <c r="U427" s="1">
        <f>INT(Table134[[#This Row],[Date]])</f>
        <v>45021</v>
      </c>
      <c r="V427" s="13">
        <f>IFERROR(IF(OR(Table134[[#This Row],[Notasave Error]]&lt;0,Table134[[#This Row],[Notasave Error]]&gt;6000),"-",Table134[[#This Row],[Notasave Error]]/Table134[[#This Row],[Inspection Total]]),"NA")</f>
        <v>1.6016016016016016E-2</v>
      </c>
    </row>
    <row r="428" spans="1:22" x14ac:dyDescent="0.35">
      <c r="A428" s="8">
        <v>45021.926874999997</v>
      </c>
      <c r="B428" s="9" t="s">
        <v>87</v>
      </c>
      <c r="C428" s="9">
        <v>40039201</v>
      </c>
      <c r="D428" s="9" t="s">
        <v>107</v>
      </c>
      <c r="E428" s="9" t="s">
        <v>166</v>
      </c>
      <c r="F428" s="9" t="s">
        <v>40</v>
      </c>
      <c r="G428" s="9">
        <v>1920</v>
      </c>
      <c r="H428" s="10">
        <v>5997</v>
      </c>
      <c r="I428" s="10">
        <v>5997</v>
      </c>
      <c r="J428" s="10">
        <v>3</v>
      </c>
      <c r="K428" s="10"/>
      <c r="L428" s="10">
        <f>SUM(Table134[[#This Row],[Waste (Before Impression)]:[Waste (After Impression)2]])</f>
        <v>3</v>
      </c>
      <c r="M428" s="10">
        <v>0</v>
      </c>
      <c r="N428" s="10">
        <v>101</v>
      </c>
      <c r="O428" s="11">
        <f>SUM(Table134[[#This Row],[Inspection Total]],Table134[[#This Row],[Waste (Before Impression)]])</f>
        <v>6000</v>
      </c>
      <c r="P428" s="12" t="s">
        <v>39</v>
      </c>
      <c r="Q428" s="9"/>
      <c r="R428" s="9">
        <f>IF(Table134[[#This Row],[Balanced]]="YES",0,Table134[[#This Row],[Total]]-6000)</f>
        <v>0</v>
      </c>
      <c r="S4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45021192031015997YES</v>
      </c>
      <c r="T428">
        <f>ROW()-3</f>
        <v>425</v>
      </c>
      <c r="U428" s="1">
        <f>INT(Table134[[#This Row],[Date]])</f>
        <v>45021</v>
      </c>
      <c r="V428" s="13">
        <f>IFERROR(IF(OR(Table134[[#This Row],[Notasave Error]]&lt;0,Table134[[#This Row],[Notasave Error]]&gt;6000),"-",Table134[[#This Row],[Notasave Error]]/Table134[[#This Row],[Inspection Total]]),"NA")</f>
        <v>1.6841754210438552E-2</v>
      </c>
    </row>
    <row r="429" spans="1:22" x14ac:dyDescent="0.35">
      <c r="A429" s="8">
        <v>45021.899872685186</v>
      </c>
      <c r="B429" s="9" t="s">
        <v>87</v>
      </c>
      <c r="C429" s="9">
        <v>40039201</v>
      </c>
      <c r="D429" s="9" t="s">
        <v>107</v>
      </c>
      <c r="E429" s="9" t="s">
        <v>166</v>
      </c>
      <c r="F429" s="9" t="s">
        <v>40</v>
      </c>
      <c r="G429" s="9">
        <v>1919</v>
      </c>
      <c r="H429" s="10">
        <v>5999</v>
      </c>
      <c r="I429" s="10">
        <v>5999</v>
      </c>
      <c r="J429" s="10">
        <v>1</v>
      </c>
      <c r="K429" s="10"/>
      <c r="L429" s="10">
        <f>SUM(Table134[[#This Row],[Waste (Before Impression)]:[Waste (After Impression)2]])</f>
        <v>1</v>
      </c>
      <c r="M429" s="10">
        <v>0</v>
      </c>
      <c r="N429" s="10">
        <v>365</v>
      </c>
      <c r="O429" s="11">
        <f>SUM(Table134[[#This Row],[Inspection Total]],Table134[[#This Row],[Waste (Before Impression)]])</f>
        <v>6000</v>
      </c>
      <c r="P429" s="12" t="s">
        <v>39</v>
      </c>
      <c r="Q429" s="9"/>
      <c r="R429" s="9">
        <f>IF(Table134[[#This Row],[Balanced]]="YES",0,Table134[[#This Row],[Total]]-6000)</f>
        <v>0</v>
      </c>
      <c r="S4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45021191913655999YES</v>
      </c>
      <c r="T429">
        <f>ROW()-3</f>
        <v>426</v>
      </c>
      <c r="U429" s="1">
        <f>INT(Table134[[#This Row],[Date]])</f>
        <v>45021</v>
      </c>
      <c r="V429" s="13">
        <f>IFERROR(IF(OR(Table134[[#This Row],[Notasave Error]]&lt;0,Table134[[#This Row],[Notasave Error]]&gt;6000),"-",Table134[[#This Row],[Notasave Error]]/Table134[[#This Row],[Inspection Total]]),"NA")</f>
        <v>6.0843473912318723E-2</v>
      </c>
    </row>
    <row r="430" spans="1:22" x14ac:dyDescent="0.35">
      <c r="A430" s="8">
        <v>45021.864293981482</v>
      </c>
      <c r="B430" s="9" t="s">
        <v>87</v>
      </c>
      <c r="C430" s="9">
        <v>40039201</v>
      </c>
      <c r="D430" s="9" t="s">
        <v>107</v>
      </c>
      <c r="E430" s="9" t="s">
        <v>53</v>
      </c>
      <c r="F430" s="9" t="s">
        <v>38</v>
      </c>
      <c r="G430" s="9">
        <v>1918</v>
      </c>
      <c r="H430" s="10">
        <v>6000</v>
      </c>
      <c r="I430" s="10">
        <v>6000</v>
      </c>
      <c r="J430" s="10">
        <v>0</v>
      </c>
      <c r="K430" s="10"/>
      <c r="L430" s="10">
        <f>SUM(Table134[[#This Row],[Waste (Before Impression)]:[Waste (After Impression)2]])</f>
        <v>0</v>
      </c>
      <c r="M430" s="10">
        <v>0</v>
      </c>
      <c r="N430" s="10">
        <v>-1009</v>
      </c>
      <c r="O430" s="11">
        <f>SUM(Table134[[#This Row],[Inspection Total]],Table134[[#This Row],[Waste (Before Impression)]])</f>
        <v>6000</v>
      </c>
      <c r="P430" s="12" t="s">
        <v>39</v>
      </c>
      <c r="Q430" s="9"/>
      <c r="R430" s="9">
        <f>IF(Table134[[#This Row],[Balanced]]="YES",0,Table134[[#This Row],[Total]]-6000)</f>
        <v>0</v>
      </c>
      <c r="S4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4502119180-10096000YES</v>
      </c>
      <c r="T430">
        <f>ROW()-3</f>
        <v>427</v>
      </c>
      <c r="U430" s="1">
        <f>INT(Table134[[#This Row],[Date]])</f>
        <v>45021</v>
      </c>
      <c r="V430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431" spans="1:22" x14ac:dyDescent="0.35">
      <c r="A431" s="8">
        <v>45021.77412037037</v>
      </c>
      <c r="B431" s="9" t="s">
        <v>87</v>
      </c>
      <c r="C431" s="9">
        <v>40039201</v>
      </c>
      <c r="D431" s="9" t="s">
        <v>107</v>
      </c>
      <c r="E431" s="9" t="s">
        <v>53</v>
      </c>
      <c r="F431" s="9" t="s">
        <v>38</v>
      </c>
      <c r="G431" s="9">
        <v>1917</v>
      </c>
      <c r="H431" s="10">
        <v>5999</v>
      </c>
      <c r="I431" s="10">
        <v>5999</v>
      </c>
      <c r="J431" s="10">
        <v>1</v>
      </c>
      <c r="K431" s="10"/>
      <c r="L431" s="10">
        <f>SUM(Table134[[#This Row],[Waste (Before Impression)]:[Waste (After Impression)2]])</f>
        <v>1</v>
      </c>
      <c r="M431" s="10">
        <v>0</v>
      </c>
      <c r="N431" s="10">
        <v>88</v>
      </c>
      <c r="O431" s="11">
        <f>SUM(Table134[[#This Row],[Inspection Total]],Table134[[#This Row],[Waste (Before Impression)]])</f>
        <v>6000</v>
      </c>
      <c r="P431" s="12" t="s">
        <v>39</v>
      </c>
      <c r="Q431" s="9"/>
      <c r="R431" s="9">
        <f>IF(Table134[[#This Row],[Balanced]]="YES",0,Table134[[#This Row],[Total]]-6000)</f>
        <v>0</v>
      </c>
      <c r="S4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4502119171885999YES</v>
      </c>
      <c r="T431">
        <f>ROW()-3</f>
        <v>428</v>
      </c>
      <c r="U431" s="1">
        <f>INT(Table134[[#This Row],[Date]])</f>
        <v>45021</v>
      </c>
      <c r="V431" s="13">
        <f>IFERROR(IF(OR(Table134[[#This Row],[Notasave Error]]&lt;0,Table134[[#This Row],[Notasave Error]]&gt;6000),"-",Table134[[#This Row],[Notasave Error]]/Table134[[#This Row],[Inspection Total]]),"NA")</f>
        <v>1.4669111518586431E-2</v>
      </c>
    </row>
    <row r="432" spans="1:22" x14ac:dyDescent="0.35">
      <c r="A432" s="8">
        <v>45021.74119212963</v>
      </c>
      <c r="B432" s="9" t="s">
        <v>87</v>
      </c>
      <c r="C432" s="9">
        <v>40039201</v>
      </c>
      <c r="D432" s="9" t="s">
        <v>107</v>
      </c>
      <c r="E432" s="9" t="s">
        <v>53</v>
      </c>
      <c r="F432" s="9" t="s">
        <v>38</v>
      </c>
      <c r="G432" s="9">
        <v>1916</v>
      </c>
      <c r="H432" s="10">
        <v>5999</v>
      </c>
      <c r="I432" s="10">
        <v>5999</v>
      </c>
      <c r="J432" s="10">
        <v>1</v>
      </c>
      <c r="K432" s="10"/>
      <c r="L432" s="10">
        <f>SUM(Table134[[#This Row],[Waste (Before Impression)]:[Waste (After Impression)2]])</f>
        <v>1</v>
      </c>
      <c r="M432" s="10">
        <v>0</v>
      </c>
      <c r="N432" s="10">
        <v>110</v>
      </c>
      <c r="O432" s="11">
        <f>SUM(Table134[[#This Row],[Inspection Total]],Table134[[#This Row],[Waste (Before Impression)]])</f>
        <v>6000</v>
      </c>
      <c r="P432" s="12" t="s">
        <v>39</v>
      </c>
      <c r="Q432" s="9"/>
      <c r="R432" s="9">
        <f>IF(Table134[[#This Row],[Balanced]]="YES",0,Table134[[#This Row],[Total]]-6000)</f>
        <v>0</v>
      </c>
      <c r="S4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45021191611105999YES</v>
      </c>
      <c r="T432">
        <f>ROW()-3</f>
        <v>429</v>
      </c>
      <c r="U432" s="1">
        <f>INT(Table134[[#This Row],[Date]])</f>
        <v>45021</v>
      </c>
      <c r="V432" s="13">
        <f>IFERROR(IF(OR(Table134[[#This Row],[Notasave Error]]&lt;0,Table134[[#This Row],[Notasave Error]]&gt;6000),"-",Table134[[#This Row],[Notasave Error]]/Table134[[#This Row],[Inspection Total]]),"NA")</f>
        <v>1.8336389398233038E-2</v>
      </c>
    </row>
    <row r="433" spans="1:22" x14ac:dyDescent="0.35">
      <c r="A433" s="8">
        <v>45021.707442129627</v>
      </c>
      <c r="B433" s="9" t="s">
        <v>87</v>
      </c>
      <c r="C433" s="9">
        <v>40039201</v>
      </c>
      <c r="D433" s="9" t="s">
        <v>107</v>
      </c>
      <c r="E433" s="9" t="s">
        <v>53</v>
      </c>
      <c r="F433" s="9" t="s">
        <v>38</v>
      </c>
      <c r="G433" s="9">
        <v>1915</v>
      </c>
      <c r="H433" s="10">
        <v>6000</v>
      </c>
      <c r="I433" s="10">
        <v>6000</v>
      </c>
      <c r="J433" s="10">
        <v>0</v>
      </c>
      <c r="K433" s="10"/>
      <c r="L433" s="10">
        <f>SUM(Table134[[#This Row],[Waste (Before Impression)]:[Waste (After Impression)2]])</f>
        <v>0</v>
      </c>
      <c r="M433" s="10">
        <v>0</v>
      </c>
      <c r="N433" s="10">
        <v>84</v>
      </c>
      <c r="O433" s="11">
        <f>SUM(Table134[[#This Row],[Inspection Total]],Table134[[#This Row],[Waste (Before Impression)]])</f>
        <v>6000</v>
      </c>
      <c r="P433" s="12" t="s">
        <v>39</v>
      </c>
      <c r="Q433" s="9"/>
      <c r="R433" s="9">
        <f>IF(Table134[[#This Row],[Balanced]]="YES",0,Table134[[#This Row],[Total]]-6000)</f>
        <v>0</v>
      </c>
      <c r="S4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4502119150846000YES</v>
      </c>
      <c r="T433">
        <f>ROW()-3</f>
        <v>430</v>
      </c>
      <c r="U433" s="1">
        <f>INT(Table134[[#This Row],[Date]])</f>
        <v>45021</v>
      </c>
      <c r="V433" s="13">
        <f>IFERROR(IF(OR(Table134[[#This Row],[Notasave Error]]&lt;0,Table134[[#This Row],[Notasave Error]]&gt;6000),"-",Table134[[#This Row],[Notasave Error]]/Table134[[#This Row],[Inspection Total]]),"NA")</f>
        <v>1.4E-2</v>
      </c>
    </row>
    <row r="434" spans="1:22" x14ac:dyDescent="0.35">
      <c r="A434" s="8">
        <v>45021.678715277776</v>
      </c>
      <c r="B434" s="9" t="s">
        <v>87</v>
      </c>
      <c r="C434" s="9">
        <v>40039201</v>
      </c>
      <c r="D434" s="9" t="s">
        <v>107</v>
      </c>
      <c r="E434" s="9" t="s">
        <v>53</v>
      </c>
      <c r="F434" s="9" t="s">
        <v>38</v>
      </c>
      <c r="G434" s="9">
        <v>1914</v>
      </c>
      <c r="H434" s="10">
        <v>6000</v>
      </c>
      <c r="I434" s="10">
        <v>6000</v>
      </c>
      <c r="J434" s="10">
        <v>0</v>
      </c>
      <c r="K434" s="10"/>
      <c r="L434" s="10">
        <f>SUM(Table134[[#This Row],[Waste (Before Impression)]:[Waste (After Impression)2]])</f>
        <v>0</v>
      </c>
      <c r="M434" s="10">
        <v>0</v>
      </c>
      <c r="N434" s="10">
        <v>46</v>
      </c>
      <c r="O434" s="11">
        <f>SUM(Table134[[#This Row],[Inspection Total]],Table134[[#This Row],[Waste (Before Impression)]])</f>
        <v>6000</v>
      </c>
      <c r="P434" s="12" t="s">
        <v>39</v>
      </c>
      <c r="Q434" s="9"/>
      <c r="R434" s="9">
        <f>IF(Table134[[#This Row],[Balanced]]="YES",0,Table134[[#This Row],[Total]]-6000)</f>
        <v>0</v>
      </c>
      <c r="S4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4502119140466000YES</v>
      </c>
      <c r="T434">
        <f>ROW()-3</f>
        <v>431</v>
      </c>
      <c r="U434" s="1">
        <f>INT(Table134[[#This Row],[Date]])</f>
        <v>45021</v>
      </c>
      <c r="V434" s="13">
        <f>IFERROR(IF(OR(Table134[[#This Row],[Notasave Error]]&lt;0,Table134[[#This Row],[Notasave Error]]&gt;6000),"-",Table134[[#This Row],[Notasave Error]]/Table134[[#This Row],[Inspection Total]]),"NA")</f>
        <v>7.6666666666666662E-3</v>
      </c>
    </row>
    <row r="435" spans="1:22" x14ac:dyDescent="0.35">
      <c r="A435" s="8">
        <v>45021.641840277778</v>
      </c>
      <c r="B435" s="9" t="s">
        <v>87</v>
      </c>
      <c r="C435" s="9">
        <v>40039201</v>
      </c>
      <c r="D435" s="9" t="s">
        <v>107</v>
      </c>
      <c r="E435" s="9" t="s">
        <v>53</v>
      </c>
      <c r="F435" s="9" t="s">
        <v>38</v>
      </c>
      <c r="G435" s="9">
        <v>1913</v>
      </c>
      <c r="H435" s="10">
        <v>6000</v>
      </c>
      <c r="I435" s="10">
        <v>6000</v>
      </c>
      <c r="J435" s="10"/>
      <c r="K435" s="10"/>
      <c r="L435" s="10">
        <f>SUM(Table134[[#This Row],[Waste (Before Impression)]:[Waste (After Impression)2]])</f>
        <v>0</v>
      </c>
      <c r="M435" s="10">
        <v>0</v>
      </c>
      <c r="N435" s="10">
        <v>105</v>
      </c>
      <c r="O435" s="11">
        <f>SUM(Table134[[#This Row],[Inspection Total]],Table134[[#This Row],[Waste (Before Impression)]])</f>
        <v>6000</v>
      </c>
      <c r="P435" s="12" t="s">
        <v>39</v>
      </c>
      <c r="Q435" s="9"/>
      <c r="R435" s="9">
        <f>IF(Table134[[#This Row],[Balanced]]="YES",0,Table134[[#This Row],[Total]]-6000)</f>
        <v>0</v>
      </c>
      <c r="S4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4502119131056000YES</v>
      </c>
      <c r="T435">
        <f>ROW()-3</f>
        <v>432</v>
      </c>
      <c r="U435" s="1">
        <f>INT(Table134[[#This Row],[Date]])</f>
        <v>45021</v>
      </c>
      <c r="V435" s="13">
        <f>IFERROR(IF(OR(Table134[[#This Row],[Notasave Error]]&lt;0,Table134[[#This Row],[Notasave Error]]&gt;6000),"-",Table134[[#This Row],[Notasave Error]]/Table134[[#This Row],[Inspection Total]]),"NA")</f>
        <v>1.7500000000000002E-2</v>
      </c>
    </row>
    <row r="436" spans="1:22" x14ac:dyDescent="0.35">
      <c r="A436" s="8">
        <v>45021.597604166665</v>
      </c>
      <c r="B436" s="9" t="s">
        <v>87</v>
      </c>
      <c r="C436" s="9">
        <v>40039201</v>
      </c>
      <c r="D436" s="9" t="s">
        <v>107</v>
      </c>
      <c r="E436" s="9" t="s">
        <v>53</v>
      </c>
      <c r="F436" s="9" t="s">
        <v>38</v>
      </c>
      <c r="G436" s="9">
        <v>1912</v>
      </c>
      <c r="H436" s="10">
        <v>6000</v>
      </c>
      <c r="I436" s="10">
        <v>6000</v>
      </c>
      <c r="J436" s="10">
        <v>0</v>
      </c>
      <c r="K436" s="10"/>
      <c r="L436" s="10">
        <f>SUM(Table134[[#This Row],[Waste (Before Impression)]:[Waste (After Impression)2]])</f>
        <v>0</v>
      </c>
      <c r="M436" s="10">
        <v>0</v>
      </c>
      <c r="N436" s="10">
        <v>116</v>
      </c>
      <c r="O436" s="11">
        <f>SUM(Table134[[#This Row],[Inspection Total]],Table134[[#This Row],[Waste (Before Impression)]])</f>
        <v>6000</v>
      </c>
      <c r="P436" s="12" t="s">
        <v>39</v>
      </c>
      <c r="Q436" s="9"/>
      <c r="R436" s="9">
        <f>IF(Table134[[#This Row],[Balanced]]="YES",0,Table134[[#This Row],[Total]]-6000)</f>
        <v>0</v>
      </c>
      <c r="S4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45021191201166000YES</v>
      </c>
      <c r="T436">
        <f>ROW()-3</f>
        <v>433</v>
      </c>
      <c r="U436" s="1">
        <f>INT(Table134[[#This Row],[Date]])</f>
        <v>45021</v>
      </c>
      <c r="V436" s="13">
        <f>IFERROR(IF(OR(Table134[[#This Row],[Notasave Error]]&lt;0,Table134[[#This Row],[Notasave Error]]&gt;6000),"-",Table134[[#This Row],[Notasave Error]]/Table134[[#This Row],[Inspection Total]]),"NA")</f>
        <v>1.9333333333333334E-2</v>
      </c>
    </row>
    <row r="437" spans="1:22" x14ac:dyDescent="0.35">
      <c r="A437" s="8">
        <v>45021.566817129627</v>
      </c>
      <c r="B437" s="9" t="s">
        <v>87</v>
      </c>
      <c r="C437" s="9">
        <v>40039201</v>
      </c>
      <c r="D437" s="9" t="s">
        <v>107</v>
      </c>
      <c r="E437" s="9" t="s">
        <v>53</v>
      </c>
      <c r="F437" s="9" t="s">
        <v>38</v>
      </c>
      <c r="G437" s="9">
        <v>1911</v>
      </c>
      <c r="H437" s="10">
        <v>6000</v>
      </c>
      <c r="I437" s="10">
        <v>6000</v>
      </c>
      <c r="J437" s="10">
        <v>0</v>
      </c>
      <c r="K437" s="10"/>
      <c r="L437" s="10">
        <f>SUM(Table134[[#This Row],[Waste (Before Impression)]:[Waste (After Impression)2]])</f>
        <v>0</v>
      </c>
      <c r="M437" s="10">
        <v>0</v>
      </c>
      <c r="N437" s="10">
        <v>106</v>
      </c>
      <c r="O437" s="11">
        <f>SUM(Table134[[#This Row],[Inspection Total]],Table134[[#This Row],[Waste (Before Impression)]])</f>
        <v>6000</v>
      </c>
      <c r="P437" s="12" t="s">
        <v>39</v>
      </c>
      <c r="Q437" s="9"/>
      <c r="R437" s="9">
        <f>IF(Table134[[#This Row],[Balanced]]="YES",0,Table134[[#This Row],[Total]]-6000)</f>
        <v>0</v>
      </c>
      <c r="S4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45021191101066000YES</v>
      </c>
      <c r="T437">
        <f>ROW()-3</f>
        <v>434</v>
      </c>
      <c r="U437" s="1">
        <f>INT(Table134[[#This Row],[Date]])</f>
        <v>45021</v>
      </c>
      <c r="V437" s="13">
        <f>IFERROR(IF(OR(Table134[[#This Row],[Notasave Error]]&lt;0,Table134[[#This Row],[Notasave Error]]&gt;6000),"-",Table134[[#This Row],[Notasave Error]]/Table134[[#This Row],[Inspection Total]]),"NA")</f>
        <v>1.7666666666666667E-2</v>
      </c>
    </row>
    <row r="438" spans="1:22" x14ac:dyDescent="0.35">
      <c r="A438" s="8">
        <v>45021.529965277776</v>
      </c>
      <c r="B438" s="9" t="s">
        <v>87</v>
      </c>
      <c r="C438" s="9">
        <v>40039201</v>
      </c>
      <c r="D438" s="9" t="s">
        <v>107</v>
      </c>
      <c r="E438" s="9" t="s">
        <v>53</v>
      </c>
      <c r="F438" s="9" t="s">
        <v>38</v>
      </c>
      <c r="G438" s="9">
        <v>1910</v>
      </c>
      <c r="H438" s="10">
        <v>5999</v>
      </c>
      <c r="I438" s="10">
        <v>5999</v>
      </c>
      <c r="J438" s="10">
        <v>1</v>
      </c>
      <c r="K438" s="10"/>
      <c r="L438" s="10">
        <f>SUM(Table134[[#This Row],[Waste (Before Impression)]:[Waste (After Impression)2]])</f>
        <v>1</v>
      </c>
      <c r="M438" s="10">
        <v>0</v>
      </c>
      <c r="N438" s="10">
        <v>73</v>
      </c>
      <c r="O438" s="11">
        <f>SUM(Table134[[#This Row],[Inspection Total]],Table134[[#This Row],[Waste (Before Impression)]])</f>
        <v>6000</v>
      </c>
      <c r="P438" s="12" t="s">
        <v>39</v>
      </c>
      <c r="Q438" s="9"/>
      <c r="R438" s="9">
        <f>IF(Table134[[#This Row],[Balanced]]="YES",0,Table134[[#This Row],[Total]]-6000)</f>
        <v>0</v>
      </c>
      <c r="S4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4502119101735999YES</v>
      </c>
      <c r="T438">
        <f>ROW()-3</f>
        <v>435</v>
      </c>
      <c r="U438" s="1">
        <f>INT(Table134[[#This Row],[Date]])</f>
        <v>45021</v>
      </c>
      <c r="V438" s="13">
        <f>IFERROR(IF(OR(Table134[[#This Row],[Notasave Error]]&lt;0,Table134[[#This Row],[Notasave Error]]&gt;6000),"-",Table134[[#This Row],[Notasave Error]]/Table134[[#This Row],[Inspection Total]]),"NA")</f>
        <v>1.2168694782463744E-2</v>
      </c>
    </row>
    <row r="439" spans="1:22" x14ac:dyDescent="0.35">
      <c r="A439" s="8">
        <v>45021.49863425926</v>
      </c>
      <c r="B439" s="9" t="s">
        <v>87</v>
      </c>
      <c r="C439" s="9">
        <v>40039201</v>
      </c>
      <c r="D439" s="9" t="s">
        <v>107</v>
      </c>
      <c r="E439" s="9" t="s">
        <v>53</v>
      </c>
      <c r="F439" s="9" t="s">
        <v>38</v>
      </c>
      <c r="G439" s="9">
        <v>1909</v>
      </c>
      <c r="H439" s="10">
        <v>6000</v>
      </c>
      <c r="I439" s="10">
        <v>6000</v>
      </c>
      <c r="J439" s="10"/>
      <c r="K439" s="10"/>
      <c r="L439" s="10">
        <f>SUM(Table134[[#This Row],[Waste (Before Impression)]:[Waste (After Impression)2]])</f>
        <v>0</v>
      </c>
      <c r="M439" s="10">
        <v>0</v>
      </c>
      <c r="N439" s="10">
        <v>75</v>
      </c>
      <c r="O439" s="11">
        <f>SUM(Table134[[#This Row],[Inspection Total]],Table134[[#This Row],[Waste (Before Impression)]])</f>
        <v>6000</v>
      </c>
      <c r="P439" s="12" t="s">
        <v>39</v>
      </c>
      <c r="Q439" s="9"/>
      <c r="R439" s="9">
        <f>IF(Table134[[#This Row],[Balanced]]="YES",0,Table134[[#This Row],[Total]]-6000)</f>
        <v>0</v>
      </c>
      <c r="S4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450211909756000YES</v>
      </c>
      <c r="T439">
        <f>ROW()-3</f>
        <v>436</v>
      </c>
      <c r="U439" s="1">
        <f>INT(Table134[[#This Row],[Date]])</f>
        <v>45021</v>
      </c>
      <c r="V439" s="13">
        <f>IFERROR(IF(OR(Table134[[#This Row],[Notasave Error]]&lt;0,Table134[[#This Row],[Notasave Error]]&gt;6000),"-",Table134[[#This Row],[Notasave Error]]/Table134[[#This Row],[Inspection Total]]),"NA")</f>
        <v>1.2500000000000001E-2</v>
      </c>
    </row>
    <row r="440" spans="1:22" x14ac:dyDescent="0.35">
      <c r="A440" s="8">
        <v>45021.468645833331</v>
      </c>
      <c r="B440" s="9" t="s">
        <v>87</v>
      </c>
      <c r="C440" s="9">
        <v>40039201</v>
      </c>
      <c r="D440" s="9" t="s">
        <v>107</v>
      </c>
      <c r="E440" s="9" t="s">
        <v>53</v>
      </c>
      <c r="F440" s="9" t="s">
        <v>38</v>
      </c>
      <c r="G440" s="9">
        <v>1908</v>
      </c>
      <c r="H440" s="10">
        <v>5994</v>
      </c>
      <c r="I440" s="10">
        <v>5994</v>
      </c>
      <c r="J440" s="10">
        <v>6</v>
      </c>
      <c r="K440" s="10"/>
      <c r="L440" s="10">
        <f>SUM(Table134[[#This Row],[Waste (Before Impression)]:[Waste (After Impression)2]])</f>
        <v>6</v>
      </c>
      <c r="M440" s="10">
        <v>0</v>
      </c>
      <c r="N440" s="10">
        <v>113</v>
      </c>
      <c r="O440" s="11">
        <f>SUM(Table134[[#This Row],[Inspection Total]],Table134[[#This Row],[Waste (Before Impression)]])</f>
        <v>6000</v>
      </c>
      <c r="P440" s="12" t="s">
        <v>39</v>
      </c>
      <c r="Q440" s="9"/>
      <c r="R440" s="9">
        <f>IF(Table134[[#This Row],[Balanced]]="YES",0,Table134[[#This Row],[Total]]-6000)</f>
        <v>0</v>
      </c>
      <c r="S4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45021190861135994YES</v>
      </c>
      <c r="T440">
        <f>ROW()-3</f>
        <v>437</v>
      </c>
      <c r="U440" s="1">
        <f>INT(Table134[[#This Row],[Date]])</f>
        <v>45021</v>
      </c>
      <c r="V440" s="13">
        <f>IFERROR(IF(OR(Table134[[#This Row],[Notasave Error]]&lt;0,Table134[[#This Row],[Notasave Error]]&gt;6000),"-",Table134[[#This Row],[Notasave Error]]/Table134[[#This Row],[Inspection Total]]),"NA")</f>
        <v>1.8852185518852184E-2</v>
      </c>
    </row>
    <row r="441" spans="1:22" x14ac:dyDescent="0.35">
      <c r="A441" s="8">
        <v>45021.442256944443</v>
      </c>
      <c r="B441" s="9" t="s">
        <v>87</v>
      </c>
      <c r="C441" s="9">
        <v>40039201</v>
      </c>
      <c r="D441" s="9" t="s">
        <v>107</v>
      </c>
      <c r="E441" s="9" t="s">
        <v>53</v>
      </c>
      <c r="F441" s="9" t="s">
        <v>38</v>
      </c>
      <c r="G441" s="9">
        <v>1907</v>
      </c>
      <c r="H441" s="10">
        <v>5999</v>
      </c>
      <c r="I441" s="10">
        <v>5999</v>
      </c>
      <c r="J441" s="10">
        <v>1</v>
      </c>
      <c r="K441" s="10"/>
      <c r="L441" s="10">
        <f>SUM(Table134[[#This Row],[Waste (Before Impression)]:[Waste (After Impression)2]])</f>
        <v>1</v>
      </c>
      <c r="M441" s="10">
        <v>0</v>
      </c>
      <c r="N441" s="10">
        <v>88</v>
      </c>
      <c r="O441" s="11">
        <f>SUM(Table134[[#This Row],[Inspection Total]],Table134[[#This Row],[Waste (Before Impression)]])</f>
        <v>6000</v>
      </c>
      <c r="P441" s="12" t="s">
        <v>39</v>
      </c>
      <c r="Q441" s="9"/>
      <c r="R441" s="9">
        <f>IF(Table134[[#This Row],[Balanced]]="YES",0,Table134[[#This Row],[Total]]-6000)</f>
        <v>0</v>
      </c>
      <c r="S4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4502119071885999YES</v>
      </c>
      <c r="T441">
        <f>ROW()-3</f>
        <v>438</v>
      </c>
      <c r="U441" s="1">
        <f>INT(Table134[[#This Row],[Date]])</f>
        <v>45021</v>
      </c>
      <c r="V441" s="13">
        <f>IFERROR(IF(OR(Table134[[#This Row],[Notasave Error]]&lt;0,Table134[[#This Row],[Notasave Error]]&gt;6000),"-",Table134[[#This Row],[Notasave Error]]/Table134[[#This Row],[Inspection Total]]),"NA")</f>
        <v>1.4669111518586431E-2</v>
      </c>
    </row>
    <row r="442" spans="1:22" x14ac:dyDescent="0.35">
      <c r="A442" s="8">
        <v>45021.411469907405</v>
      </c>
      <c r="B442" s="9" t="s">
        <v>87</v>
      </c>
      <c r="C442" s="9">
        <v>40039201</v>
      </c>
      <c r="D442" s="9" t="s">
        <v>107</v>
      </c>
      <c r="E442" s="9" t="s">
        <v>53</v>
      </c>
      <c r="F442" s="9" t="s">
        <v>38</v>
      </c>
      <c r="G442" s="9">
        <v>1906</v>
      </c>
      <c r="H442" s="10">
        <v>6000</v>
      </c>
      <c r="I442" s="10">
        <v>6000</v>
      </c>
      <c r="J442" s="10">
        <v>0</v>
      </c>
      <c r="K442" s="10"/>
      <c r="L442" s="10">
        <f>SUM(Table134[[#This Row],[Waste (Before Impression)]:[Waste (After Impression)2]])</f>
        <v>0</v>
      </c>
      <c r="M442" s="10">
        <v>0</v>
      </c>
      <c r="N442" s="10">
        <v>38</v>
      </c>
      <c r="O442" s="11">
        <f>SUM(Table134[[#This Row],[Inspection Total]],Table134[[#This Row],[Waste (Before Impression)]])</f>
        <v>6000</v>
      </c>
      <c r="P442" s="12" t="s">
        <v>39</v>
      </c>
      <c r="Q442" s="9"/>
      <c r="R442" s="9">
        <f>IF(Table134[[#This Row],[Balanced]]="YES",0,Table134[[#This Row],[Total]]-6000)</f>
        <v>0</v>
      </c>
      <c r="S4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4502119060386000YES</v>
      </c>
      <c r="T442">
        <f>ROW()-3</f>
        <v>439</v>
      </c>
      <c r="U442" s="1">
        <f>INT(Table134[[#This Row],[Date]])</f>
        <v>45021</v>
      </c>
      <c r="V442" s="13">
        <f>IFERROR(IF(OR(Table134[[#This Row],[Notasave Error]]&lt;0,Table134[[#This Row],[Notasave Error]]&gt;6000),"-",Table134[[#This Row],[Notasave Error]]/Table134[[#This Row],[Inspection Total]]),"NA")</f>
        <v>6.3333333333333332E-3</v>
      </c>
    </row>
    <row r="443" spans="1:22" x14ac:dyDescent="0.35">
      <c r="A443" s="8">
        <v>45021.378865740742</v>
      </c>
      <c r="B443" s="9" t="s">
        <v>87</v>
      </c>
      <c r="C443" s="9">
        <v>40039201</v>
      </c>
      <c r="D443" s="9" t="s">
        <v>107</v>
      </c>
      <c r="E443" s="9" t="s">
        <v>53</v>
      </c>
      <c r="F443" s="9" t="s">
        <v>38</v>
      </c>
      <c r="G443" s="9">
        <v>1905</v>
      </c>
      <c r="H443" s="10">
        <v>5999</v>
      </c>
      <c r="I443" s="10">
        <v>5999</v>
      </c>
      <c r="J443" s="10">
        <v>1</v>
      </c>
      <c r="K443" s="10"/>
      <c r="L443" s="10">
        <f>SUM(Table134[[#This Row],[Waste (Before Impression)]:[Waste (After Impression)2]])</f>
        <v>1</v>
      </c>
      <c r="M443" s="10">
        <v>0</v>
      </c>
      <c r="N443" s="10">
        <v>76</v>
      </c>
      <c r="O443" s="11">
        <f>SUM(Table134[[#This Row],[Inspection Total]],Table134[[#This Row],[Waste (Before Impression)]])</f>
        <v>6000</v>
      </c>
      <c r="P443" s="12" t="s">
        <v>39</v>
      </c>
      <c r="Q443" s="9"/>
      <c r="R443" s="9">
        <f>IF(Table134[[#This Row],[Balanced]]="YES",0,Table134[[#This Row],[Total]]-6000)</f>
        <v>0</v>
      </c>
      <c r="S4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4502119051765999YES</v>
      </c>
      <c r="T443">
        <f>ROW()-3</f>
        <v>440</v>
      </c>
      <c r="U443" s="1">
        <f>INT(Table134[[#This Row],[Date]])</f>
        <v>45021</v>
      </c>
      <c r="V443" s="13">
        <f>IFERROR(IF(OR(Table134[[#This Row],[Notasave Error]]&lt;0,Table134[[#This Row],[Notasave Error]]&gt;6000),"-",Table134[[#This Row],[Notasave Error]]/Table134[[#This Row],[Inspection Total]]),"NA")</f>
        <v>1.2668778129688281E-2</v>
      </c>
    </row>
    <row r="444" spans="1:22" x14ac:dyDescent="0.35">
      <c r="A444" s="8">
        <v>45021.341331018521</v>
      </c>
      <c r="B444" s="9" t="s">
        <v>87</v>
      </c>
      <c r="C444" s="9">
        <v>40039201</v>
      </c>
      <c r="D444" s="9" t="s">
        <v>107</v>
      </c>
      <c r="E444" s="9" t="s">
        <v>53</v>
      </c>
      <c r="F444" s="9" t="s">
        <v>38</v>
      </c>
      <c r="G444" s="9">
        <v>1904</v>
      </c>
      <c r="H444" s="10">
        <v>5998</v>
      </c>
      <c r="I444" s="10">
        <v>5998</v>
      </c>
      <c r="J444" s="10">
        <v>2</v>
      </c>
      <c r="K444" s="10"/>
      <c r="L444" s="10">
        <f>SUM(Table134[[#This Row],[Waste (Before Impression)]:[Waste (After Impression)2]])</f>
        <v>2</v>
      </c>
      <c r="M444" s="10">
        <v>0</v>
      </c>
      <c r="N444" s="10">
        <v>110</v>
      </c>
      <c r="O444" s="11">
        <f>SUM(Table134[[#This Row],[Inspection Total]],Table134[[#This Row],[Waste (Before Impression)]])</f>
        <v>6000</v>
      </c>
      <c r="P444" s="12" t="s">
        <v>39</v>
      </c>
      <c r="Q444" s="9"/>
      <c r="R444" s="9">
        <f>IF(Table134[[#This Row],[Balanced]]="YES",0,Table134[[#This Row],[Total]]-6000)</f>
        <v>0</v>
      </c>
      <c r="S4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45021190421105998YES</v>
      </c>
      <c r="T444">
        <f>ROW()-3</f>
        <v>441</v>
      </c>
      <c r="U444" s="1">
        <f>INT(Table134[[#This Row],[Date]])</f>
        <v>45021</v>
      </c>
      <c r="V444" s="13">
        <f>IFERROR(IF(OR(Table134[[#This Row],[Notasave Error]]&lt;0,Table134[[#This Row],[Notasave Error]]&gt;6000),"-",Table134[[#This Row],[Notasave Error]]/Table134[[#This Row],[Inspection Total]]),"NA")</f>
        <v>1.833944648216072E-2</v>
      </c>
    </row>
    <row r="445" spans="1:22" x14ac:dyDescent="0.35">
      <c r="A445" s="8">
        <v>45021.283680555556</v>
      </c>
      <c r="B445" s="9" t="s">
        <v>87</v>
      </c>
      <c r="C445" s="9">
        <v>40039201</v>
      </c>
      <c r="D445" s="9" t="s">
        <v>107</v>
      </c>
      <c r="E445" s="9" t="s">
        <v>166</v>
      </c>
      <c r="F445" s="9" t="s">
        <v>40</v>
      </c>
      <c r="G445" s="9">
        <v>1930</v>
      </c>
      <c r="H445" s="10">
        <v>5997</v>
      </c>
      <c r="I445" s="10">
        <v>5997</v>
      </c>
      <c r="J445" s="10">
        <v>3</v>
      </c>
      <c r="K445" s="10"/>
      <c r="L445" s="10">
        <f>SUM(Table134[[#This Row],[Waste (Before Impression)]:[Waste (After Impression)2]])</f>
        <v>3</v>
      </c>
      <c r="M445" s="10">
        <v>0</v>
      </c>
      <c r="N445" s="10">
        <v>181</v>
      </c>
      <c r="O445" s="11">
        <f>SUM(Table134[[#This Row],[Inspection Total]],Table134[[#This Row],[Waste (Before Impression)]])</f>
        <v>6000</v>
      </c>
      <c r="P445" s="12" t="s">
        <v>39</v>
      </c>
      <c r="Q445" s="9"/>
      <c r="R445" s="9">
        <f>IF(Table134[[#This Row],[Balanced]]="YES",0,Table134[[#This Row],[Total]]-6000)</f>
        <v>0</v>
      </c>
      <c r="S4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45021193031815997YES</v>
      </c>
      <c r="T445">
        <f>ROW()-3</f>
        <v>442</v>
      </c>
      <c r="U445" s="1">
        <f>INT(Table134[[#This Row],[Date]])</f>
        <v>45021</v>
      </c>
      <c r="V445" s="13">
        <f>IFERROR(IF(OR(Table134[[#This Row],[Notasave Error]]&lt;0,Table134[[#This Row],[Notasave Error]]&gt;6000),"-",Table134[[#This Row],[Notasave Error]]/Table134[[#This Row],[Inspection Total]]),"NA")</f>
        <v>3.0181757545439385E-2</v>
      </c>
    </row>
    <row r="446" spans="1:22" x14ac:dyDescent="0.35">
      <c r="A446" s="8">
        <v>45021.256967592592</v>
      </c>
      <c r="B446" s="9" t="s">
        <v>87</v>
      </c>
      <c r="C446" s="9">
        <v>40039201</v>
      </c>
      <c r="D446" s="9" t="s">
        <v>107</v>
      </c>
      <c r="E446" s="9" t="s">
        <v>166</v>
      </c>
      <c r="F446" s="9" t="s">
        <v>40</v>
      </c>
      <c r="G446" s="9">
        <v>1929</v>
      </c>
      <c r="H446" s="10">
        <v>5995</v>
      </c>
      <c r="I446" s="10">
        <v>5995</v>
      </c>
      <c r="J446" s="10">
        <v>5</v>
      </c>
      <c r="K446" s="10"/>
      <c r="L446" s="10">
        <f>SUM(Table134[[#This Row],[Waste (Before Impression)]:[Waste (After Impression)2]])</f>
        <v>5</v>
      </c>
      <c r="M446" s="10">
        <v>0</v>
      </c>
      <c r="N446" s="10">
        <v>167</v>
      </c>
      <c r="O446" s="11">
        <f>SUM(Table134[[#This Row],[Inspection Total]],Table134[[#This Row],[Waste (Before Impression)]])</f>
        <v>6000</v>
      </c>
      <c r="P446" s="12" t="s">
        <v>39</v>
      </c>
      <c r="Q446" s="9"/>
      <c r="R446" s="9">
        <f>IF(Table134[[#This Row],[Balanced]]="YES",0,Table134[[#This Row],[Total]]-6000)</f>
        <v>0</v>
      </c>
      <c r="S4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45021192951675995YES</v>
      </c>
      <c r="T446">
        <f>ROW()-3</f>
        <v>443</v>
      </c>
      <c r="U446" s="1">
        <f>INT(Table134[[#This Row],[Date]])</f>
        <v>45021</v>
      </c>
      <c r="V446" s="13">
        <f>IFERROR(IF(OR(Table134[[#This Row],[Notasave Error]]&lt;0,Table134[[#This Row],[Notasave Error]]&gt;6000),"-",Table134[[#This Row],[Notasave Error]]/Table134[[#This Row],[Inspection Total]]),"NA")</f>
        <v>2.7856547122602167E-2</v>
      </c>
    </row>
    <row r="447" spans="1:22" x14ac:dyDescent="0.35">
      <c r="A447" s="8">
        <v>45021.225451388891</v>
      </c>
      <c r="B447" s="9" t="s">
        <v>87</v>
      </c>
      <c r="C447" s="9">
        <v>40039201</v>
      </c>
      <c r="D447" s="9" t="s">
        <v>107</v>
      </c>
      <c r="E447" s="9" t="s">
        <v>166</v>
      </c>
      <c r="F447" s="9" t="s">
        <v>40</v>
      </c>
      <c r="G447" s="9">
        <v>1928</v>
      </c>
      <c r="H447" s="10">
        <v>5997</v>
      </c>
      <c r="I447" s="10">
        <v>5997</v>
      </c>
      <c r="J447" s="10">
        <v>3</v>
      </c>
      <c r="K447" s="10"/>
      <c r="L447" s="10">
        <f>SUM(Table134[[#This Row],[Waste (Before Impression)]:[Waste (After Impression)2]])</f>
        <v>3</v>
      </c>
      <c r="M447" s="10">
        <v>0</v>
      </c>
      <c r="N447" s="10">
        <v>86</v>
      </c>
      <c r="O447" s="11">
        <f>SUM(Table134[[#This Row],[Inspection Total]],Table134[[#This Row],[Waste (Before Impression)]])</f>
        <v>6000</v>
      </c>
      <c r="P447" s="12" t="s">
        <v>39</v>
      </c>
      <c r="Q447" s="9"/>
      <c r="R447" s="9">
        <f>IF(Table134[[#This Row],[Balanced]]="YES",0,Table134[[#This Row],[Total]]-6000)</f>
        <v>0</v>
      </c>
      <c r="S4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4502119283865997YES</v>
      </c>
      <c r="T447">
        <f>ROW()-3</f>
        <v>444</v>
      </c>
      <c r="U447" s="1">
        <f>INT(Table134[[#This Row],[Date]])</f>
        <v>45021</v>
      </c>
      <c r="V447" s="13">
        <f>IFERROR(IF(OR(Table134[[#This Row],[Notasave Error]]&lt;0,Table134[[#This Row],[Notasave Error]]&gt;6000),"-",Table134[[#This Row],[Notasave Error]]/Table134[[#This Row],[Inspection Total]]),"NA")</f>
        <v>1.4340503585125897E-2</v>
      </c>
    </row>
    <row r="448" spans="1:22" x14ac:dyDescent="0.35">
      <c r="A448" s="8">
        <v>45021.195567129631</v>
      </c>
      <c r="B448" s="9" t="s">
        <v>87</v>
      </c>
      <c r="C448" s="9">
        <v>40039201</v>
      </c>
      <c r="D448" s="9" t="s">
        <v>107</v>
      </c>
      <c r="E448" s="9" t="s">
        <v>166</v>
      </c>
      <c r="F448" s="9" t="s">
        <v>40</v>
      </c>
      <c r="G448" s="9">
        <v>1927</v>
      </c>
      <c r="H448" s="10">
        <v>5996</v>
      </c>
      <c r="I448" s="10">
        <v>5996</v>
      </c>
      <c r="J448" s="10">
        <v>4</v>
      </c>
      <c r="K448" s="10"/>
      <c r="L448" s="10">
        <f>SUM(Table134[[#This Row],[Waste (Before Impression)]:[Waste (After Impression)2]])</f>
        <v>4</v>
      </c>
      <c r="M448" s="10">
        <v>0</v>
      </c>
      <c r="N448" s="10">
        <v>92</v>
      </c>
      <c r="O448" s="11">
        <f>SUM(Table134[[#This Row],[Inspection Total]],Table134[[#This Row],[Waste (Before Impression)]])</f>
        <v>6000</v>
      </c>
      <c r="P448" s="12" t="s">
        <v>39</v>
      </c>
      <c r="Q448" s="9"/>
      <c r="R448" s="9">
        <f>IF(Table134[[#This Row],[Balanced]]="YES",0,Table134[[#This Row],[Total]]-6000)</f>
        <v>0</v>
      </c>
      <c r="S4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4502119274925996YES</v>
      </c>
      <c r="T448">
        <f>ROW()-3</f>
        <v>445</v>
      </c>
      <c r="U448" s="1">
        <f>INT(Table134[[#This Row],[Date]])</f>
        <v>45021</v>
      </c>
      <c r="V448" s="13">
        <f>IFERROR(IF(OR(Table134[[#This Row],[Notasave Error]]&lt;0,Table134[[#This Row],[Notasave Error]]&gt;6000),"-",Table134[[#This Row],[Notasave Error]]/Table134[[#This Row],[Inspection Total]]),"NA")</f>
        <v>1.5343562374916611E-2</v>
      </c>
    </row>
    <row r="449" spans="1:22" x14ac:dyDescent="0.35">
      <c r="A449" s="8">
        <v>45021.158472222225</v>
      </c>
      <c r="B449" s="9" t="s">
        <v>87</v>
      </c>
      <c r="C449" s="9">
        <v>40039201</v>
      </c>
      <c r="D449" s="9" t="s">
        <v>107</v>
      </c>
      <c r="E449" s="9" t="s">
        <v>166</v>
      </c>
      <c r="F449" s="9" t="s">
        <v>40</v>
      </c>
      <c r="G449" s="9">
        <v>1926</v>
      </c>
      <c r="H449" s="10">
        <v>5990</v>
      </c>
      <c r="I449" s="10">
        <v>5990</v>
      </c>
      <c r="J449" s="10">
        <v>10</v>
      </c>
      <c r="K449" s="10"/>
      <c r="L449" s="10">
        <f>SUM(Table134[[#This Row],[Waste (Before Impression)]:[Waste (After Impression)2]])</f>
        <v>10</v>
      </c>
      <c r="M449" s="10">
        <v>0</v>
      </c>
      <c r="N449" s="10">
        <v>203</v>
      </c>
      <c r="O449" s="11">
        <f>SUM(Table134[[#This Row],[Inspection Total]],Table134[[#This Row],[Waste (Before Impression)]])</f>
        <v>6000</v>
      </c>
      <c r="P449" s="12" t="s">
        <v>39</v>
      </c>
      <c r="Q449" s="9"/>
      <c r="R449" s="9">
        <f>IF(Table134[[#This Row],[Balanced]]="YES",0,Table134[[#This Row],[Total]]-6000)</f>
        <v>0</v>
      </c>
      <c r="S4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450211926102035990YES</v>
      </c>
      <c r="T449">
        <f>ROW()-3</f>
        <v>446</v>
      </c>
      <c r="U449" s="1">
        <f>INT(Table134[[#This Row],[Date]])</f>
        <v>45021</v>
      </c>
      <c r="V449" s="13">
        <f>IFERROR(IF(OR(Table134[[#This Row],[Notasave Error]]&lt;0,Table134[[#This Row],[Notasave Error]]&gt;6000),"-",Table134[[#This Row],[Notasave Error]]/Table134[[#This Row],[Inspection Total]]),"NA")</f>
        <v>3.3889816360601004E-2</v>
      </c>
    </row>
    <row r="450" spans="1:22" x14ac:dyDescent="0.35">
      <c r="A450" s="8">
        <v>45021.134733796294</v>
      </c>
      <c r="B450" s="9" t="s">
        <v>87</v>
      </c>
      <c r="C450" s="9">
        <v>40039201</v>
      </c>
      <c r="D450" s="9" t="s">
        <v>107</v>
      </c>
      <c r="E450" s="9" t="s">
        <v>166</v>
      </c>
      <c r="F450" s="9" t="s">
        <v>40</v>
      </c>
      <c r="G450" s="9">
        <v>1925</v>
      </c>
      <c r="H450" s="10">
        <v>5984</v>
      </c>
      <c r="I450" s="10">
        <v>5984</v>
      </c>
      <c r="J450" s="10">
        <v>16</v>
      </c>
      <c r="K450" s="10"/>
      <c r="L450" s="10">
        <f>SUM(Table134[[#This Row],[Waste (Before Impression)]:[Waste (After Impression)2]])</f>
        <v>16</v>
      </c>
      <c r="M450" s="10">
        <v>0</v>
      </c>
      <c r="N450" s="10">
        <v>76</v>
      </c>
      <c r="O450" s="11">
        <f>SUM(Table134[[#This Row],[Inspection Total]],Table134[[#This Row],[Waste (Before Impression)]])</f>
        <v>6000</v>
      </c>
      <c r="P450" s="12" t="s">
        <v>39</v>
      </c>
      <c r="Q450" s="9"/>
      <c r="R450" s="9">
        <f>IF(Table134[[#This Row],[Balanced]]="YES",0,Table134[[#This Row],[Total]]-6000)</f>
        <v>0</v>
      </c>
      <c r="S4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45021192516765984YES</v>
      </c>
      <c r="T450">
        <f>ROW()-3</f>
        <v>447</v>
      </c>
      <c r="U450" s="1">
        <f>INT(Table134[[#This Row],[Date]])</f>
        <v>45021</v>
      </c>
      <c r="V450" s="13">
        <f>IFERROR(IF(OR(Table134[[#This Row],[Notasave Error]]&lt;0,Table134[[#This Row],[Notasave Error]]&gt;6000),"-",Table134[[#This Row],[Notasave Error]]/Table134[[#This Row],[Inspection Total]]),"NA")</f>
        <v>1.2700534759358289E-2</v>
      </c>
    </row>
    <row r="451" spans="1:22" x14ac:dyDescent="0.35">
      <c r="A451" s="8">
        <v>45021.096851851849</v>
      </c>
      <c r="B451" s="9" t="s">
        <v>87</v>
      </c>
      <c r="C451" s="9">
        <v>40039201</v>
      </c>
      <c r="D451" s="9" t="s">
        <v>107</v>
      </c>
      <c r="E451" s="9" t="s">
        <v>166</v>
      </c>
      <c r="F451" s="9" t="s">
        <v>40</v>
      </c>
      <c r="G451" s="9">
        <v>1924</v>
      </c>
      <c r="H451" s="10">
        <v>5988</v>
      </c>
      <c r="I451" s="10">
        <v>5988</v>
      </c>
      <c r="J451" s="10">
        <v>12</v>
      </c>
      <c r="K451" s="10"/>
      <c r="L451" s="10">
        <f>SUM(Table134[[#This Row],[Waste (Before Impression)]:[Waste (After Impression)2]])</f>
        <v>12</v>
      </c>
      <c r="M451" s="10">
        <v>0</v>
      </c>
      <c r="N451" s="10">
        <v>125</v>
      </c>
      <c r="O451" s="11">
        <f>SUM(Table134[[#This Row],[Inspection Total]],Table134[[#This Row],[Waste (Before Impression)]])</f>
        <v>6000</v>
      </c>
      <c r="P451" s="12" t="s">
        <v>39</v>
      </c>
      <c r="Q451" s="9"/>
      <c r="R451" s="9">
        <f>IF(Table134[[#This Row],[Balanced]]="YES",0,Table134[[#This Row],[Total]]-6000)</f>
        <v>0</v>
      </c>
      <c r="S4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450211924121255988YES</v>
      </c>
      <c r="T451">
        <f>ROW()-3</f>
        <v>448</v>
      </c>
      <c r="U451" s="1">
        <f>INT(Table134[[#This Row],[Date]])</f>
        <v>45021</v>
      </c>
      <c r="V451" s="13">
        <f>IFERROR(IF(OR(Table134[[#This Row],[Notasave Error]]&lt;0,Table134[[#This Row],[Notasave Error]]&gt;6000),"-",Table134[[#This Row],[Notasave Error]]/Table134[[#This Row],[Inspection Total]]),"NA")</f>
        <v>2.0875083500334003E-2</v>
      </c>
    </row>
    <row r="452" spans="1:22" x14ac:dyDescent="0.35">
      <c r="A452" s="8">
        <v>45021.055775462963</v>
      </c>
      <c r="B452" s="9" t="s">
        <v>87</v>
      </c>
      <c r="C452" s="9">
        <v>40039201</v>
      </c>
      <c r="D452" s="9" t="s">
        <v>107</v>
      </c>
      <c r="E452" s="9" t="s">
        <v>166</v>
      </c>
      <c r="F452" s="9" t="s">
        <v>40</v>
      </c>
      <c r="G452" s="9">
        <v>1923</v>
      </c>
      <c r="H452" s="10">
        <v>5999</v>
      </c>
      <c r="I452" s="10">
        <v>5999</v>
      </c>
      <c r="J452" s="10">
        <v>1</v>
      </c>
      <c r="K452" s="10"/>
      <c r="L452" s="10">
        <f>SUM(Table134[[#This Row],[Waste (Before Impression)]:[Waste (After Impression)2]])</f>
        <v>1</v>
      </c>
      <c r="M452" s="10">
        <v>0</v>
      </c>
      <c r="N452" s="10">
        <v>60</v>
      </c>
      <c r="O452" s="11">
        <f>SUM(Table134[[#This Row],[Inspection Total]],Table134[[#This Row],[Waste (Before Impression)]])</f>
        <v>6000</v>
      </c>
      <c r="P452" s="12" t="s">
        <v>39</v>
      </c>
      <c r="Q452" s="9"/>
      <c r="R452" s="9">
        <f>IF(Table134[[#This Row],[Balanced]]="YES",0,Table134[[#This Row],[Total]]-6000)</f>
        <v>0</v>
      </c>
      <c r="S4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4502119231605999YES</v>
      </c>
      <c r="T452">
        <f>ROW()-3</f>
        <v>449</v>
      </c>
      <c r="U452" s="1">
        <f>INT(Table134[[#This Row],[Date]])</f>
        <v>45021</v>
      </c>
      <c r="V452" s="13">
        <f>IFERROR(IF(OR(Table134[[#This Row],[Notasave Error]]&lt;0,Table134[[#This Row],[Notasave Error]]&gt;6000),"-",Table134[[#This Row],[Notasave Error]]/Table134[[#This Row],[Inspection Total]]),"NA")</f>
        <v>1.0001666944490749E-2</v>
      </c>
    </row>
    <row r="453" spans="1:22" x14ac:dyDescent="0.35">
      <c r="A453" s="8">
        <v>45021.015567129631</v>
      </c>
      <c r="B453" s="9" t="s">
        <v>87</v>
      </c>
      <c r="C453" s="9">
        <v>40039201</v>
      </c>
      <c r="D453" s="9" t="s">
        <v>107</v>
      </c>
      <c r="E453" s="9" t="s">
        <v>166</v>
      </c>
      <c r="F453" s="9" t="s">
        <v>40</v>
      </c>
      <c r="G453" s="9">
        <v>1922</v>
      </c>
      <c r="H453" s="10">
        <v>5995</v>
      </c>
      <c r="I453" s="10">
        <v>5995</v>
      </c>
      <c r="J453" s="10">
        <v>5</v>
      </c>
      <c r="K453" s="10"/>
      <c r="L453" s="10">
        <f>SUM(Table134[[#This Row],[Waste (Before Impression)]:[Waste (After Impression)2]])</f>
        <v>5</v>
      </c>
      <c r="M453" s="10">
        <v>0</v>
      </c>
      <c r="N453" s="10">
        <v>83</v>
      </c>
      <c r="O453" s="11">
        <f>SUM(Table134[[#This Row],[Inspection Total]],Table134[[#This Row],[Waste (Before Impression)]])</f>
        <v>6000</v>
      </c>
      <c r="P453" s="12" t="s">
        <v>39</v>
      </c>
      <c r="Q453" s="9"/>
      <c r="R453" s="9">
        <f>IF(Table134[[#This Row],[Balanced]]="YES",0,Table134[[#This Row],[Total]]-6000)</f>
        <v>0</v>
      </c>
      <c r="S4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4502119225835995YES</v>
      </c>
      <c r="T453">
        <f>ROW()-3</f>
        <v>450</v>
      </c>
      <c r="U453" s="1">
        <f>INT(Table134[[#This Row],[Date]])</f>
        <v>45021</v>
      </c>
      <c r="V453" s="13">
        <f>IFERROR(IF(OR(Table134[[#This Row],[Notasave Error]]&lt;0,Table134[[#This Row],[Notasave Error]]&gt;6000),"-",Table134[[#This Row],[Notasave Error]]/Table134[[#This Row],[Inspection Total]]),"NA")</f>
        <v>1.3844870725604671E-2</v>
      </c>
    </row>
    <row r="454" spans="1:22" x14ac:dyDescent="0.35">
      <c r="A454" s="8">
        <v>45020.999803240738</v>
      </c>
      <c r="B454" s="9" t="s">
        <v>87</v>
      </c>
      <c r="C454" s="9">
        <v>40039201</v>
      </c>
      <c r="D454" s="9" t="s">
        <v>107</v>
      </c>
      <c r="E454" s="9" t="s">
        <v>37</v>
      </c>
      <c r="F454" s="9" t="s">
        <v>40</v>
      </c>
      <c r="G454" s="9">
        <v>1895</v>
      </c>
      <c r="H454" s="10">
        <v>6000</v>
      </c>
      <c r="I454" s="10">
        <v>6000</v>
      </c>
      <c r="J454" s="10">
        <v>0</v>
      </c>
      <c r="K454" s="10"/>
      <c r="L454" s="10">
        <f>SUM(Table134[[#This Row],[Waste (Before Impression)]:[Waste (After Impression)2]])</f>
        <v>0</v>
      </c>
      <c r="M454" s="10">
        <v>0</v>
      </c>
      <c r="N454" s="10">
        <v>127</v>
      </c>
      <c r="O454" s="11">
        <f>SUM(Table134[[#This Row],[Inspection Total]],Table134[[#This Row],[Waste (Before Impression)]])</f>
        <v>6000</v>
      </c>
      <c r="P454" s="12" t="s">
        <v>39</v>
      </c>
      <c r="Q454" s="9"/>
      <c r="R454" s="9">
        <f>IF(Table134[[#This Row],[Balanced]]="YES",0,Table134[[#This Row],[Total]]-6000)</f>
        <v>0</v>
      </c>
      <c r="S4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45020189501276000YES</v>
      </c>
      <c r="T454">
        <f>ROW()-3</f>
        <v>451</v>
      </c>
      <c r="U454" s="1">
        <f>INT(Table134[[#This Row],[Date]])</f>
        <v>45020</v>
      </c>
      <c r="V454" s="13">
        <f>IFERROR(IF(OR(Table134[[#This Row],[Notasave Error]]&lt;0,Table134[[#This Row],[Notasave Error]]&gt;6000),"-",Table134[[#This Row],[Notasave Error]]/Table134[[#This Row],[Inspection Total]]),"NA")</f>
        <v>2.1166666666666667E-2</v>
      </c>
    </row>
    <row r="455" spans="1:22" x14ac:dyDescent="0.35">
      <c r="A455" s="8">
        <v>45020.970034722224</v>
      </c>
      <c r="B455" s="9" t="s">
        <v>87</v>
      </c>
      <c r="C455" s="9">
        <v>40039201</v>
      </c>
      <c r="D455" s="9" t="s">
        <v>107</v>
      </c>
      <c r="E455" s="9" t="s">
        <v>37</v>
      </c>
      <c r="F455" s="9" t="s">
        <v>40</v>
      </c>
      <c r="G455" s="9">
        <v>1894</v>
      </c>
      <c r="H455" s="10">
        <v>5995</v>
      </c>
      <c r="I455" s="10">
        <v>5995</v>
      </c>
      <c r="J455" s="10">
        <v>5</v>
      </c>
      <c r="K455" s="10"/>
      <c r="L455" s="10">
        <f>SUM(Table134[[#This Row],[Waste (Before Impression)]:[Waste (After Impression)2]])</f>
        <v>5</v>
      </c>
      <c r="M455" s="10">
        <v>0</v>
      </c>
      <c r="N455" s="10">
        <v>200</v>
      </c>
      <c r="O455" s="11">
        <f>SUM(Table134[[#This Row],[Inspection Total]],Table134[[#This Row],[Waste (Before Impression)]])</f>
        <v>6000</v>
      </c>
      <c r="P455" s="12" t="s">
        <v>39</v>
      </c>
      <c r="Q455" s="9"/>
      <c r="R455" s="9">
        <f>IF(Table134[[#This Row],[Balanced]]="YES",0,Table134[[#This Row],[Total]]-6000)</f>
        <v>0</v>
      </c>
      <c r="S4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45020189452005995YES</v>
      </c>
      <c r="T455">
        <f>ROW()-3</f>
        <v>452</v>
      </c>
      <c r="U455" s="1">
        <f>INT(Table134[[#This Row],[Date]])</f>
        <v>45020</v>
      </c>
      <c r="V455" s="13">
        <f>IFERROR(IF(OR(Table134[[#This Row],[Notasave Error]]&lt;0,Table134[[#This Row],[Notasave Error]]&gt;6000),"-",Table134[[#This Row],[Notasave Error]]/Table134[[#This Row],[Inspection Total]]),"NA")</f>
        <v>3.336113427856547E-2</v>
      </c>
    </row>
    <row r="456" spans="1:22" x14ac:dyDescent="0.35">
      <c r="A456" s="8">
        <v>45020.876493055555</v>
      </c>
      <c r="B456" s="9" t="s">
        <v>87</v>
      </c>
      <c r="C456" s="9">
        <v>40039201</v>
      </c>
      <c r="D456" s="9" t="s">
        <v>107</v>
      </c>
      <c r="E456" s="9" t="s">
        <v>37</v>
      </c>
      <c r="F456" s="9" t="s">
        <v>40</v>
      </c>
      <c r="G456" s="9">
        <v>1893</v>
      </c>
      <c r="H456" s="10">
        <v>5975</v>
      </c>
      <c r="I456" s="10">
        <v>5975</v>
      </c>
      <c r="J456" s="10">
        <v>25</v>
      </c>
      <c r="K456" s="10"/>
      <c r="L456" s="10">
        <f>SUM(Table134[[#This Row],[Waste (Before Impression)]:[Waste (After Impression)2]])</f>
        <v>25</v>
      </c>
      <c r="M456" s="10">
        <v>0</v>
      </c>
      <c r="N456" s="10">
        <v>335</v>
      </c>
      <c r="O456" s="11">
        <f>SUM(Table134[[#This Row],[Inspection Total]],Table134[[#This Row],[Waste (Before Impression)]])</f>
        <v>6000</v>
      </c>
      <c r="P456" s="12" t="s">
        <v>39</v>
      </c>
      <c r="Q456" s="9"/>
      <c r="R456" s="9">
        <f>IF(Table134[[#This Row],[Balanced]]="YES",0,Table134[[#This Row],[Total]]-6000)</f>
        <v>0</v>
      </c>
      <c r="S4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450201893253355975YES</v>
      </c>
      <c r="T456">
        <f>ROW()-3</f>
        <v>453</v>
      </c>
      <c r="U456" s="1">
        <f>INT(Table134[[#This Row],[Date]])</f>
        <v>45020</v>
      </c>
      <c r="V456" s="13">
        <f>IFERROR(IF(OR(Table134[[#This Row],[Notasave Error]]&lt;0,Table134[[#This Row],[Notasave Error]]&gt;6000),"-",Table134[[#This Row],[Notasave Error]]/Table134[[#This Row],[Inspection Total]]),"NA")</f>
        <v>5.6066945606694563E-2</v>
      </c>
    </row>
    <row r="457" spans="1:22" x14ac:dyDescent="0.35">
      <c r="A457" s="8">
        <v>45020.773900462962</v>
      </c>
      <c r="B457" s="9" t="s">
        <v>87</v>
      </c>
      <c r="C457" s="9">
        <v>40039201</v>
      </c>
      <c r="D457" s="9" t="s">
        <v>107</v>
      </c>
      <c r="E457" s="9" t="s">
        <v>165</v>
      </c>
      <c r="F457" s="9" t="s">
        <v>38</v>
      </c>
      <c r="G457" s="9">
        <v>1892</v>
      </c>
      <c r="H457" s="10">
        <v>5986</v>
      </c>
      <c r="I457" s="10">
        <v>5986</v>
      </c>
      <c r="J457" s="10">
        <v>14</v>
      </c>
      <c r="K457" s="10"/>
      <c r="L457" s="10">
        <f>SUM(Table134[[#This Row],[Waste (Before Impression)]:[Waste (After Impression)2]])</f>
        <v>14</v>
      </c>
      <c r="M457" s="10">
        <v>0</v>
      </c>
      <c r="N457" s="10">
        <v>535</v>
      </c>
      <c r="O457" s="11">
        <f>SUM(Table134[[#This Row],[Inspection Total]],Table134[[#This Row],[Waste (Before Impression)]])</f>
        <v>6000</v>
      </c>
      <c r="P457" s="12" t="s">
        <v>39</v>
      </c>
      <c r="Q457" s="9"/>
      <c r="R457" s="9">
        <f>IF(Table134[[#This Row],[Balanced]]="YES",0,Table134[[#This Row],[Total]]-6000)</f>
        <v>0</v>
      </c>
      <c r="S4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450201892145355986YES</v>
      </c>
      <c r="T457">
        <f>ROW()-3</f>
        <v>454</v>
      </c>
      <c r="U457" s="1">
        <f>INT(Table134[[#This Row],[Date]])</f>
        <v>45020</v>
      </c>
      <c r="V457" s="13">
        <f>IFERROR(IF(OR(Table134[[#This Row],[Notasave Error]]&lt;0,Table134[[#This Row],[Notasave Error]]&gt;6000),"-",Table134[[#This Row],[Notasave Error]]/Table134[[#This Row],[Inspection Total]]),"NA")</f>
        <v>8.9375208820581351E-2</v>
      </c>
    </row>
    <row r="458" spans="1:22" x14ac:dyDescent="0.35">
      <c r="A458" s="8">
        <v>45020.74900462963</v>
      </c>
      <c r="B458" s="9" t="s">
        <v>87</v>
      </c>
      <c r="C458" s="9">
        <v>40039201</v>
      </c>
      <c r="D458" s="9" t="s">
        <v>107</v>
      </c>
      <c r="E458" s="9" t="s">
        <v>165</v>
      </c>
      <c r="F458" s="9" t="s">
        <v>38</v>
      </c>
      <c r="G458" s="9">
        <v>1891</v>
      </c>
      <c r="H458" s="10">
        <v>5997</v>
      </c>
      <c r="I458" s="10">
        <v>5997</v>
      </c>
      <c r="J458" s="10">
        <v>3</v>
      </c>
      <c r="K458" s="10"/>
      <c r="L458" s="10">
        <f>SUM(Table134[[#This Row],[Waste (Before Impression)]:[Waste (After Impression)2]])</f>
        <v>3</v>
      </c>
      <c r="M458" s="10">
        <v>0</v>
      </c>
      <c r="N458" s="10">
        <v>243</v>
      </c>
      <c r="O458" s="11">
        <f>SUM(Table134[[#This Row],[Inspection Total]],Table134[[#This Row],[Waste (Before Impression)]])</f>
        <v>6000</v>
      </c>
      <c r="P458" s="12" t="s">
        <v>39</v>
      </c>
      <c r="Q458" s="9"/>
      <c r="R458" s="9">
        <f>IF(Table134[[#This Row],[Balanced]]="YES",0,Table134[[#This Row],[Total]]-6000)</f>
        <v>0</v>
      </c>
      <c r="S4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45020189132435997YES</v>
      </c>
      <c r="T458">
        <f>ROW()-3</f>
        <v>455</v>
      </c>
      <c r="U458" s="1">
        <f>INT(Table134[[#This Row],[Date]])</f>
        <v>45020</v>
      </c>
      <c r="V458" s="13">
        <f>IFERROR(IF(OR(Table134[[#This Row],[Notasave Error]]&lt;0,Table134[[#This Row],[Notasave Error]]&gt;6000),"-",Table134[[#This Row],[Notasave Error]]/Table134[[#This Row],[Inspection Total]]),"NA")</f>
        <v>4.0520260130065031E-2</v>
      </c>
    </row>
    <row r="459" spans="1:22" x14ac:dyDescent="0.35">
      <c r="A459" s="8">
        <v>45020.711643518516</v>
      </c>
      <c r="B459" s="9" t="s">
        <v>87</v>
      </c>
      <c r="C459" s="9">
        <v>40039201</v>
      </c>
      <c r="D459" s="9" t="s">
        <v>107</v>
      </c>
      <c r="E459" s="9" t="s">
        <v>165</v>
      </c>
      <c r="F459" s="9" t="s">
        <v>38</v>
      </c>
      <c r="G459" s="9">
        <v>1890</v>
      </c>
      <c r="H459" s="10">
        <v>5997</v>
      </c>
      <c r="I459" s="10">
        <v>5997</v>
      </c>
      <c r="J459" s="10">
        <v>3</v>
      </c>
      <c r="K459" s="10"/>
      <c r="L459" s="10">
        <f>SUM(Table134[[#This Row],[Waste (Before Impression)]:[Waste (After Impression)2]])</f>
        <v>3</v>
      </c>
      <c r="M459" s="10">
        <v>0</v>
      </c>
      <c r="N459" s="10">
        <v>149</v>
      </c>
      <c r="O459" s="11">
        <f>SUM(Table134[[#This Row],[Inspection Total]],Table134[[#This Row],[Waste (Before Impression)]])</f>
        <v>6000</v>
      </c>
      <c r="P459" s="12" t="s">
        <v>39</v>
      </c>
      <c r="Q459" s="9"/>
      <c r="R459" s="9">
        <f>IF(Table134[[#This Row],[Balanced]]="YES",0,Table134[[#This Row],[Total]]-6000)</f>
        <v>0</v>
      </c>
      <c r="S4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45020189031495997YES</v>
      </c>
      <c r="T459">
        <f>ROW()-3</f>
        <v>456</v>
      </c>
      <c r="U459" s="1">
        <f>INT(Table134[[#This Row],[Date]])</f>
        <v>45020</v>
      </c>
      <c r="V459" s="13">
        <f>IFERROR(IF(OR(Table134[[#This Row],[Notasave Error]]&lt;0,Table134[[#This Row],[Notasave Error]]&gt;6000),"-",Table134[[#This Row],[Notasave Error]]/Table134[[#This Row],[Inspection Total]]),"NA")</f>
        <v>2.4845756211439054E-2</v>
      </c>
    </row>
    <row r="460" spans="1:22" x14ac:dyDescent="0.35">
      <c r="A460" s="8">
        <v>45020.662685185183</v>
      </c>
      <c r="B460" s="9" t="s">
        <v>87</v>
      </c>
      <c r="C460" s="9">
        <v>40039201</v>
      </c>
      <c r="D460" s="9" t="s">
        <v>107</v>
      </c>
      <c r="E460" s="9" t="s">
        <v>165</v>
      </c>
      <c r="F460" s="9" t="s">
        <v>38</v>
      </c>
      <c r="G460" s="9">
        <v>1889</v>
      </c>
      <c r="H460" s="10">
        <v>6000</v>
      </c>
      <c r="I460" s="10">
        <v>6000</v>
      </c>
      <c r="J460" s="10">
        <v>0</v>
      </c>
      <c r="K460" s="10"/>
      <c r="L460" s="10">
        <f>SUM(Table134[[#This Row],[Waste (Before Impression)]:[Waste (After Impression)2]])</f>
        <v>0</v>
      </c>
      <c r="M460" s="10">
        <v>0</v>
      </c>
      <c r="N460" s="10">
        <v>175</v>
      </c>
      <c r="O460" s="11">
        <f>SUM(Table134[[#This Row],[Inspection Total]],Table134[[#This Row],[Waste (Before Impression)]])</f>
        <v>6000</v>
      </c>
      <c r="P460" s="12" t="s">
        <v>39</v>
      </c>
      <c r="Q460" s="9"/>
      <c r="R460" s="9">
        <f>IF(Table134[[#This Row],[Balanced]]="YES",0,Table134[[#This Row],[Total]]-6000)</f>
        <v>0</v>
      </c>
      <c r="S4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45020188901756000YES</v>
      </c>
      <c r="T460">
        <f>ROW()-3</f>
        <v>457</v>
      </c>
      <c r="U460" s="1">
        <f>INT(Table134[[#This Row],[Date]])</f>
        <v>45020</v>
      </c>
      <c r="V460" s="13">
        <f>IFERROR(IF(OR(Table134[[#This Row],[Notasave Error]]&lt;0,Table134[[#This Row],[Notasave Error]]&gt;6000),"-",Table134[[#This Row],[Notasave Error]]/Table134[[#This Row],[Inspection Total]]),"NA")</f>
        <v>2.9166666666666667E-2</v>
      </c>
    </row>
    <row r="461" spans="1:22" x14ac:dyDescent="0.35">
      <c r="A461" s="8">
        <v>45020.606469907405</v>
      </c>
      <c r="B461" s="9" t="s">
        <v>87</v>
      </c>
      <c r="C461" s="9">
        <v>40039201</v>
      </c>
      <c r="D461" s="9" t="s">
        <v>107</v>
      </c>
      <c r="E461" s="9" t="s">
        <v>165</v>
      </c>
      <c r="F461" s="9" t="s">
        <v>38</v>
      </c>
      <c r="G461" s="9">
        <v>1888</v>
      </c>
      <c r="H461" s="10">
        <v>6000</v>
      </c>
      <c r="I461" s="10">
        <v>6000</v>
      </c>
      <c r="J461" s="10">
        <v>0</v>
      </c>
      <c r="K461" s="10"/>
      <c r="L461" s="10">
        <f>SUM(Table134[[#This Row],[Waste (Before Impression)]:[Waste (After Impression)2]])</f>
        <v>0</v>
      </c>
      <c r="M461" s="10">
        <v>0</v>
      </c>
      <c r="N461" s="10">
        <v>243</v>
      </c>
      <c r="O461" s="11">
        <f>SUM(Table134[[#This Row],[Inspection Total]],Table134[[#This Row],[Waste (Before Impression)]])</f>
        <v>6000</v>
      </c>
      <c r="P461" s="12" t="s">
        <v>39</v>
      </c>
      <c r="Q461" s="9"/>
      <c r="R461" s="9">
        <f>IF(Table134[[#This Row],[Balanced]]="YES",0,Table134[[#This Row],[Total]]-6000)</f>
        <v>0</v>
      </c>
      <c r="S4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45020188802436000YES</v>
      </c>
      <c r="T461">
        <f>ROW()-3</f>
        <v>458</v>
      </c>
      <c r="U461" s="1">
        <f>INT(Table134[[#This Row],[Date]])</f>
        <v>45020</v>
      </c>
      <c r="V461" s="13">
        <f>IFERROR(IF(OR(Table134[[#This Row],[Notasave Error]]&lt;0,Table134[[#This Row],[Notasave Error]]&gt;6000),"-",Table134[[#This Row],[Notasave Error]]/Table134[[#This Row],[Inspection Total]]),"NA")</f>
        <v>4.0500000000000001E-2</v>
      </c>
    </row>
    <row r="462" spans="1:22" x14ac:dyDescent="0.35">
      <c r="A462" s="8">
        <v>45020.545011574075</v>
      </c>
      <c r="B462" s="9" t="s">
        <v>87</v>
      </c>
      <c r="C462" s="9">
        <v>40039201</v>
      </c>
      <c r="D462" s="9" t="s">
        <v>107</v>
      </c>
      <c r="E462" s="9" t="s">
        <v>165</v>
      </c>
      <c r="F462" s="9" t="s">
        <v>38</v>
      </c>
      <c r="G462" s="9">
        <v>1887</v>
      </c>
      <c r="H462" s="10">
        <v>5994</v>
      </c>
      <c r="I462" s="10">
        <v>5994</v>
      </c>
      <c r="J462" s="10">
        <v>6</v>
      </c>
      <c r="K462" s="10"/>
      <c r="L462" s="10">
        <f>SUM(Table134[[#This Row],[Waste (Before Impression)]:[Waste (After Impression)2]])</f>
        <v>6</v>
      </c>
      <c r="M462" s="10">
        <v>0</v>
      </c>
      <c r="N462" s="10">
        <v>290</v>
      </c>
      <c r="O462" s="11">
        <f>SUM(Table134[[#This Row],[Inspection Total]],Table134[[#This Row],[Waste (Before Impression)]])</f>
        <v>6000</v>
      </c>
      <c r="P462" s="12" t="s">
        <v>39</v>
      </c>
      <c r="Q462" s="9"/>
      <c r="R462" s="9">
        <f>IF(Table134[[#This Row],[Balanced]]="YES",0,Table134[[#This Row],[Total]]-6000)</f>
        <v>0</v>
      </c>
      <c r="S4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45020188762905994YES</v>
      </c>
      <c r="T462">
        <f>ROW()-3</f>
        <v>459</v>
      </c>
      <c r="U462" s="1">
        <f>INT(Table134[[#This Row],[Date]])</f>
        <v>45020</v>
      </c>
      <c r="V462" s="13">
        <f>IFERROR(IF(OR(Table134[[#This Row],[Notasave Error]]&lt;0,Table134[[#This Row],[Notasave Error]]&gt;6000),"-",Table134[[#This Row],[Notasave Error]]/Table134[[#This Row],[Inspection Total]]),"NA")</f>
        <v>4.8381715048381714E-2</v>
      </c>
    </row>
    <row r="463" spans="1:22" x14ac:dyDescent="0.35">
      <c r="A463" s="8">
        <v>45020.508645833332</v>
      </c>
      <c r="B463" s="9" t="s">
        <v>87</v>
      </c>
      <c r="C463" s="9">
        <v>40039201</v>
      </c>
      <c r="D463" s="9" t="s">
        <v>107</v>
      </c>
      <c r="E463" s="9" t="s">
        <v>165</v>
      </c>
      <c r="F463" s="9" t="s">
        <v>38</v>
      </c>
      <c r="G463" s="9">
        <v>1886</v>
      </c>
      <c r="H463" s="10">
        <v>5993</v>
      </c>
      <c r="I463" s="10">
        <v>5993</v>
      </c>
      <c r="J463" s="10">
        <v>7</v>
      </c>
      <c r="K463" s="10"/>
      <c r="L463" s="10">
        <f>SUM(Table134[[#This Row],[Waste (Before Impression)]:[Waste (After Impression)2]])</f>
        <v>7</v>
      </c>
      <c r="M463" s="10">
        <v>0</v>
      </c>
      <c r="N463" s="10">
        <v>321</v>
      </c>
      <c r="O463" s="11">
        <f>SUM(Table134[[#This Row],[Inspection Total]],Table134[[#This Row],[Waste (Before Impression)]])</f>
        <v>6000</v>
      </c>
      <c r="P463" s="12" t="s">
        <v>39</v>
      </c>
      <c r="Q463" s="9"/>
      <c r="R463" s="9">
        <f>IF(Table134[[#This Row],[Balanced]]="YES",0,Table134[[#This Row],[Total]]-6000)</f>
        <v>0</v>
      </c>
      <c r="S4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45020188673215993YES</v>
      </c>
      <c r="T463">
        <f>ROW()-3</f>
        <v>460</v>
      </c>
      <c r="U463" s="1">
        <f>INT(Table134[[#This Row],[Date]])</f>
        <v>45020</v>
      </c>
      <c r="V463" s="13">
        <f>IFERROR(IF(OR(Table134[[#This Row],[Notasave Error]]&lt;0,Table134[[#This Row],[Notasave Error]]&gt;6000),"-",Table134[[#This Row],[Notasave Error]]/Table134[[#This Row],[Inspection Total]]),"NA")</f>
        <v>5.3562489571166362E-2</v>
      </c>
    </row>
    <row r="464" spans="1:22" x14ac:dyDescent="0.35">
      <c r="A464" s="8">
        <v>45020.446226851855</v>
      </c>
      <c r="B464" s="9" t="s">
        <v>87</v>
      </c>
      <c r="C464" s="9">
        <v>40039201</v>
      </c>
      <c r="D464" s="9" t="s">
        <v>107</v>
      </c>
      <c r="E464" s="9" t="s">
        <v>165</v>
      </c>
      <c r="F464" s="9" t="s">
        <v>38</v>
      </c>
      <c r="G464" s="9">
        <v>1885</v>
      </c>
      <c r="H464" s="10">
        <v>5999</v>
      </c>
      <c r="I464" s="10">
        <v>5999</v>
      </c>
      <c r="J464" s="10">
        <v>1</v>
      </c>
      <c r="K464" s="10"/>
      <c r="L464" s="10">
        <f>SUM(Table134[[#This Row],[Waste (Before Impression)]:[Waste (After Impression)2]])</f>
        <v>1</v>
      </c>
      <c r="M464" s="10">
        <v>0</v>
      </c>
      <c r="N464" s="10">
        <v>354</v>
      </c>
      <c r="O464" s="11">
        <f>SUM(Table134[[#This Row],[Inspection Total]],Table134[[#This Row],[Waste (Before Impression)]])</f>
        <v>6000</v>
      </c>
      <c r="P464" s="12" t="s">
        <v>39</v>
      </c>
      <c r="Q464" s="9"/>
      <c r="R464" s="9">
        <f>IF(Table134[[#This Row],[Balanced]]="YES",0,Table134[[#This Row],[Total]]-6000)</f>
        <v>0</v>
      </c>
      <c r="S4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45020188513545999YES</v>
      </c>
      <c r="T464">
        <f>ROW()-3</f>
        <v>461</v>
      </c>
      <c r="U464" s="1">
        <f>INT(Table134[[#This Row],[Date]])</f>
        <v>45020</v>
      </c>
      <c r="V464" s="13">
        <f>IFERROR(IF(OR(Table134[[#This Row],[Notasave Error]]&lt;0,Table134[[#This Row],[Notasave Error]]&gt;6000),"-",Table134[[#This Row],[Notasave Error]]/Table134[[#This Row],[Inspection Total]]),"NA")</f>
        <v>5.9009834972495415E-2</v>
      </c>
    </row>
    <row r="465" spans="1:22" x14ac:dyDescent="0.35">
      <c r="A465" s="8">
        <v>45020.400787037041</v>
      </c>
      <c r="B465" s="9" t="s">
        <v>87</v>
      </c>
      <c r="C465" s="9">
        <v>40039201</v>
      </c>
      <c r="D465" s="9" t="s">
        <v>107</v>
      </c>
      <c r="E465" s="9" t="s">
        <v>165</v>
      </c>
      <c r="F465" s="9" t="s">
        <v>38</v>
      </c>
      <c r="G465" s="9">
        <v>1884</v>
      </c>
      <c r="H465" s="10">
        <v>5989</v>
      </c>
      <c r="I465" s="10">
        <v>5989</v>
      </c>
      <c r="J465" s="10">
        <v>11</v>
      </c>
      <c r="K465" s="10"/>
      <c r="L465" s="10">
        <f>SUM(Table134[[#This Row],[Waste (Before Impression)]:[Waste (After Impression)2]])</f>
        <v>11</v>
      </c>
      <c r="M465" s="10">
        <v>0</v>
      </c>
      <c r="N465" s="10">
        <v>282</v>
      </c>
      <c r="O465" s="11">
        <f>SUM(Table134[[#This Row],[Inspection Total]],Table134[[#This Row],[Waste (Before Impression)]])</f>
        <v>6000</v>
      </c>
      <c r="P465" s="12" t="s">
        <v>39</v>
      </c>
      <c r="Q465" s="9"/>
      <c r="R465" s="9">
        <f>IF(Table134[[#This Row],[Balanced]]="YES",0,Table134[[#This Row],[Total]]-6000)</f>
        <v>0</v>
      </c>
      <c r="S4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450201884112825989YES</v>
      </c>
      <c r="T465">
        <f>ROW()-3</f>
        <v>462</v>
      </c>
      <c r="U465" s="1">
        <f>INT(Table134[[#This Row],[Date]])</f>
        <v>45020</v>
      </c>
      <c r="V465" s="13">
        <f>IFERROR(IF(OR(Table134[[#This Row],[Notasave Error]]&lt;0,Table134[[#This Row],[Notasave Error]]&gt;6000),"-",Table134[[#This Row],[Notasave Error]]/Table134[[#This Row],[Inspection Total]]),"NA")</f>
        <v>4.7086324929036569E-2</v>
      </c>
    </row>
    <row r="466" spans="1:22" x14ac:dyDescent="0.35">
      <c r="A466" s="8">
        <v>45020.374131944445</v>
      </c>
      <c r="B466" s="9" t="s">
        <v>87</v>
      </c>
      <c r="C466" s="9">
        <v>40039201</v>
      </c>
      <c r="D466" s="9" t="s">
        <v>107</v>
      </c>
      <c r="E466" s="9" t="s">
        <v>165</v>
      </c>
      <c r="F466" s="9" t="s">
        <v>38</v>
      </c>
      <c r="G466" s="9">
        <v>1883</v>
      </c>
      <c r="H466" s="10">
        <v>6000</v>
      </c>
      <c r="I466" s="10">
        <v>6000</v>
      </c>
      <c r="J466" s="10">
        <v>0</v>
      </c>
      <c r="K466" s="10"/>
      <c r="L466" s="10">
        <f>SUM(Table134[[#This Row],[Waste (Before Impression)]:[Waste (After Impression)2]])</f>
        <v>0</v>
      </c>
      <c r="M466" s="10">
        <v>0</v>
      </c>
      <c r="N466" s="10">
        <v>327</v>
      </c>
      <c r="O466" s="11">
        <f>SUM(Table134[[#This Row],[Inspection Total]],Table134[[#This Row],[Waste (Before Impression)]])</f>
        <v>6000</v>
      </c>
      <c r="P466" s="12" t="s">
        <v>39</v>
      </c>
      <c r="Q466" s="9"/>
      <c r="R466" s="9">
        <f>IF(Table134[[#This Row],[Balanced]]="YES",0,Table134[[#This Row],[Total]]-6000)</f>
        <v>0</v>
      </c>
      <c r="S4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45020188303276000YES</v>
      </c>
      <c r="T466">
        <f>ROW()-3</f>
        <v>463</v>
      </c>
      <c r="U466" s="1">
        <f>INT(Table134[[#This Row],[Date]])</f>
        <v>45020</v>
      </c>
      <c r="V466" s="13">
        <f>IFERROR(IF(OR(Table134[[#This Row],[Notasave Error]]&lt;0,Table134[[#This Row],[Notasave Error]]&gt;6000),"-",Table134[[#This Row],[Notasave Error]]/Table134[[#This Row],[Inspection Total]]),"NA")</f>
        <v>5.45E-2</v>
      </c>
    </row>
    <row r="467" spans="1:22" x14ac:dyDescent="0.35">
      <c r="A467" s="8">
        <v>45020.2815625</v>
      </c>
      <c r="B467" s="9" t="s">
        <v>87</v>
      </c>
      <c r="C467" s="9">
        <v>40039201</v>
      </c>
      <c r="D467" s="9" t="s">
        <v>107</v>
      </c>
      <c r="E467" s="9" t="s">
        <v>37</v>
      </c>
      <c r="F467" s="9" t="s">
        <v>40</v>
      </c>
      <c r="G467" s="9">
        <v>1903</v>
      </c>
      <c r="H467" s="10">
        <v>6000</v>
      </c>
      <c r="I467" s="10">
        <v>6000</v>
      </c>
      <c r="J467" s="10">
        <v>0</v>
      </c>
      <c r="K467" s="10"/>
      <c r="L467" s="10">
        <f>SUM(Table134[[#This Row],[Waste (Before Impression)]:[Waste (After Impression)2]])</f>
        <v>0</v>
      </c>
      <c r="M467" s="10">
        <v>0</v>
      </c>
      <c r="N467" s="10">
        <v>87</v>
      </c>
      <c r="O467" s="11">
        <f>SUM(Table134[[#This Row],[Inspection Total]],Table134[[#This Row],[Waste (Before Impression)]])</f>
        <v>6000</v>
      </c>
      <c r="P467" s="12" t="s">
        <v>39</v>
      </c>
      <c r="Q467" s="9"/>
      <c r="R467" s="9">
        <f>IF(Table134[[#This Row],[Balanced]]="YES",0,Table134[[#This Row],[Total]]-6000)</f>
        <v>0</v>
      </c>
      <c r="S4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4502019030876000YES</v>
      </c>
      <c r="T467">
        <f>ROW()-3</f>
        <v>464</v>
      </c>
      <c r="U467" s="1">
        <f>INT(Table134[[#This Row],[Date]])</f>
        <v>45020</v>
      </c>
      <c r="V467" s="13">
        <f>IFERROR(IF(OR(Table134[[#This Row],[Notasave Error]]&lt;0,Table134[[#This Row],[Notasave Error]]&gt;6000),"-",Table134[[#This Row],[Notasave Error]]/Table134[[#This Row],[Inspection Total]]),"NA")</f>
        <v>1.4500000000000001E-2</v>
      </c>
    </row>
    <row r="468" spans="1:22" x14ac:dyDescent="0.35">
      <c r="A468" s="8">
        <v>45020.254699074074</v>
      </c>
      <c r="B468" s="9" t="s">
        <v>87</v>
      </c>
      <c r="C468" s="9">
        <v>40039201</v>
      </c>
      <c r="D468" s="9" t="s">
        <v>107</v>
      </c>
      <c r="E468" s="9" t="s">
        <v>37</v>
      </c>
      <c r="F468" s="9" t="s">
        <v>40</v>
      </c>
      <c r="G468" s="9">
        <v>1902</v>
      </c>
      <c r="H468" s="10">
        <v>5995</v>
      </c>
      <c r="I468" s="10">
        <v>5995</v>
      </c>
      <c r="J468" s="10">
        <v>5</v>
      </c>
      <c r="K468" s="10"/>
      <c r="L468" s="10">
        <f>SUM(Table134[[#This Row],[Waste (Before Impression)]:[Waste (After Impression)2]])</f>
        <v>5</v>
      </c>
      <c r="M468" s="10">
        <v>0</v>
      </c>
      <c r="N468" s="10">
        <v>58</v>
      </c>
      <c r="O468" s="11">
        <f>SUM(Table134[[#This Row],[Inspection Total]],Table134[[#This Row],[Waste (Before Impression)]])</f>
        <v>6000</v>
      </c>
      <c r="P468" s="12" t="s">
        <v>39</v>
      </c>
      <c r="Q468" s="9"/>
      <c r="R468" s="9">
        <f>IF(Table134[[#This Row],[Balanced]]="YES",0,Table134[[#This Row],[Total]]-6000)</f>
        <v>0</v>
      </c>
      <c r="S4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4502019025585995YES</v>
      </c>
      <c r="T468">
        <f>ROW()-3</f>
        <v>465</v>
      </c>
      <c r="U468" s="1">
        <f>INT(Table134[[#This Row],[Date]])</f>
        <v>45020</v>
      </c>
      <c r="V468" s="13">
        <f>IFERROR(IF(OR(Table134[[#This Row],[Notasave Error]]&lt;0,Table134[[#This Row],[Notasave Error]]&gt;6000),"-",Table134[[#This Row],[Notasave Error]]/Table134[[#This Row],[Inspection Total]]),"NA")</f>
        <v>9.6747289407839859E-3</v>
      </c>
    </row>
    <row r="469" spans="1:22" x14ac:dyDescent="0.35">
      <c r="A469" s="8">
        <v>45020.219178240739</v>
      </c>
      <c r="B469" s="9" t="s">
        <v>87</v>
      </c>
      <c r="C469" s="9">
        <v>40039201</v>
      </c>
      <c r="D469" s="9" t="s">
        <v>107</v>
      </c>
      <c r="E469" s="9" t="s">
        <v>37</v>
      </c>
      <c r="F469" s="9" t="s">
        <v>40</v>
      </c>
      <c r="G469" s="9">
        <v>1901</v>
      </c>
      <c r="H469" s="10">
        <v>6000</v>
      </c>
      <c r="I469" s="10">
        <v>6000</v>
      </c>
      <c r="J469" s="10">
        <v>0</v>
      </c>
      <c r="K469" s="10"/>
      <c r="L469" s="10">
        <f>SUM(Table134[[#This Row],[Waste (Before Impression)]:[Waste (After Impression)2]])</f>
        <v>0</v>
      </c>
      <c r="M469" s="10">
        <v>0</v>
      </c>
      <c r="N469" s="10">
        <v>51</v>
      </c>
      <c r="O469" s="11">
        <f>SUM(Table134[[#This Row],[Inspection Total]],Table134[[#This Row],[Waste (Before Impression)]])</f>
        <v>6000</v>
      </c>
      <c r="P469" s="12" t="s">
        <v>39</v>
      </c>
      <c r="Q469" s="9"/>
      <c r="R469" s="9">
        <f>IF(Table134[[#This Row],[Balanced]]="YES",0,Table134[[#This Row],[Total]]-6000)</f>
        <v>0</v>
      </c>
      <c r="S4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4502019010516000YES</v>
      </c>
      <c r="T469">
        <f>ROW()-3</f>
        <v>466</v>
      </c>
      <c r="U469" s="1">
        <f>INT(Table134[[#This Row],[Date]])</f>
        <v>45020</v>
      </c>
      <c r="V469" s="13">
        <f>IFERROR(IF(OR(Table134[[#This Row],[Notasave Error]]&lt;0,Table134[[#This Row],[Notasave Error]]&gt;6000),"-",Table134[[#This Row],[Notasave Error]]/Table134[[#This Row],[Inspection Total]]),"NA")</f>
        <v>8.5000000000000006E-3</v>
      </c>
    </row>
    <row r="470" spans="1:22" x14ac:dyDescent="0.35">
      <c r="A470" s="8">
        <v>45020.189074074071</v>
      </c>
      <c r="B470" s="9" t="s">
        <v>87</v>
      </c>
      <c r="C470" s="9">
        <v>40039201</v>
      </c>
      <c r="D470" s="9" t="s">
        <v>107</v>
      </c>
      <c r="E470" s="9" t="s">
        <v>37</v>
      </c>
      <c r="F470" s="9" t="s">
        <v>40</v>
      </c>
      <c r="G470" s="9">
        <v>1900</v>
      </c>
      <c r="H470" s="10">
        <v>5999</v>
      </c>
      <c r="I470" s="10">
        <v>5999</v>
      </c>
      <c r="J470" s="10">
        <v>1</v>
      </c>
      <c r="K470" s="10"/>
      <c r="L470" s="10">
        <f>SUM(Table134[[#This Row],[Waste (Before Impression)]:[Waste (After Impression)2]])</f>
        <v>1</v>
      </c>
      <c r="M470" s="10">
        <v>0</v>
      </c>
      <c r="N470" s="10">
        <v>66</v>
      </c>
      <c r="O470" s="11">
        <f>SUM(Table134[[#This Row],[Inspection Total]],Table134[[#This Row],[Waste (Before Impression)]])</f>
        <v>6000</v>
      </c>
      <c r="P470" s="12" t="s">
        <v>39</v>
      </c>
      <c r="Q470" s="9"/>
      <c r="R470" s="9">
        <f>IF(Table134[[#This Row],[Balanced]]="YES",0,Table134[[#This Row],[Total]]-6000)</f>
        <v>0</v>
      </c>
      <c r="S4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4502019001665999YES</v>
      </c>
      <c r="T470">
        <f>ROW()-3</f>
        <v>467</v>
      </c>
      <c r="U470" s="1">
        <f>INT(Table134[[#This Row],[Date]])</f>
        <v>45020</v>
      </c>
      <c r="V470" s="13">
        <f>IFERROR(IF(OR(Table134[[#This Row],[Notasave Error]]&lt;0,Table134[[#This Row],[Notasave Error]]&gt;6000),"-",Table134[[#This Row],[Notasave Error]]/Table134[[#This Row],[Inspection Total]]),"NA")</f>
        <v>1.1001833638939824E-2</v>
      </c>
    </row>
    <row r="471" spans="1:22" x14ac:dyDescent="0.35">
      <c r="A471" s="8">
        <v>45020.155289351853</v>
      </c>
      <c r="B471" s="9" t="s">
        <v>87</v>
      </c>
      <c r="C471" s="9">
        <v>40039201</v>
      </c>
      <c r="D471" s="9" t="s">
        <v>107</v>
      </c>
      <c r="E471" s="9" t="s">
        <v>37</v>
      </c>
      <c r="F471" s="9" t="s">
        <v>40</v>
      </c>
      <c r="G471" s="9">
        <v>1899</v>
      </c>
      <c r="H471" s="10">
        <v>5998</v>
      </c>
      <c r="I471" s="10">
        <v>5998</v>
      </c>
      <c r="J471" s="10">
        <v>2</v>
      </c>
      <c r="K471" s="10"/>
      <c r="L471" s="10">
        <f>SUM(Table134[[#This Row],[Waste (Before Impression)]:[Waste (After Impression)2]])</f>
        <v>2</v>
      </c>
      <c r="M471" s="10">
        <v>0</v>
      </c>
      <c r="N471" s="10">
        <v>40</v>
      </c>
      <c r="O471" s="11">
        <f>SUM(Table134[[#This Row],[Inspection Total]],Table134[[#This Row],[Waste (Before Impression)]])</f>
        <v>6000</v>
      </c>
      <c r="P471" s="12" t="s">
        <v>39</v>
      </c>
      <c r="Q471" s="9"/>
      <c r="R471" s="9">
        <f>IF(Table134[[#This Row],[Balanced]]="YES",0,Table134[[#This Row],[Total]]-6000)</f>
        <v>0</v>
      </c>
      <c r="S4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4502018992405998YES</v>
      </c>
      <c r="T471">
        <f>ROW()-3</f>
        <v>468</v>
      </c>
      <c r="U471" s="1">
        <f>INT(Table134[[#This Row],[Date]])</f>
        <v>45020</v>
      </c>
      <c r="V471" s="13">
        <f>IFERROR(IF(OR(Table134[[#This Row],[Notasave Error]]&lt;0,Table134[[#This Row],[Notasave Error]]&gt;6000),"-",Table134[[#This Row],[Notasave Error]]/Table134[[#This Row],[Inspection Total]]),"NA")</f>
        <v>6.6688896298766256E-3</v>
      </c>
    </row>
    <row r="472" spans="1:22" x14ac:dyDescent="0.35">
      <c r="A472" s="8">
        <v>45020.126631944448</v>
      </c>
      <c r="B472" s="9" t="s">
        <v>87</v>
      </c>
      <c r="C472" s="9">
        <v>40039201</v>
      </c>
      <c r="D472" s="9" t="s">
        <v>107</v>
      </c>
      <c r="E472" s="9" t="s">
        <v>37</v>
      </c>
      <c r="F472" s="9" t="s">
        <v>40</v>
      </c>
      <c r="G472" s="9">
        <v>1898</v>
      </c>
      <c r="H472" s="10">
        <v>6000</v>
      </c>
      <c r="I472" s="10">
        <v>6000</v>
      </c>
      <c r="J472" s="10">
        <v>0</v>
      </c>
      <c r="K472" s="10"/>
      <c r="L472" s="10">
        <f>SUM(Table134[[#This Row],[Waste (Before Impression)]:[Waste (After Impression)2]])</f>
        <v>0</v>
      </c>
      <c r="M472" s="10">
        <v>0</v>
      </c>
      <c r="N472" s="10">
        <v>195</v>
      </c>
      <c r="O472" s="11">
        <f>SUM(Table134[[#This Row],[Inspection Total]],Table134[[#This Row],[Waste (Before Impression)]])</f>
        <v>6000</v>
      </c>
      <c r="P472" s="12" t="s">
        <v>39</v>
      </c>
      <c r="Q472" s="9"/>
      <c r="R472" s="9">
        <f>IF(Table134[[#This Row],[Balanced]]="YES",0,Table134[[#This Row],[Total]]-6000)</f>
        <v>0</v>
      </c>
      <c r="S4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45020189801956000YES</v>
      </c>
      <c r="T472">
        <f>ROW()-3</f>
        <v>469</v>
      </c>
      <c r="U472" s="1">
        <f>INT(Table134[[#This Row],[Date]])</f>
        <v>45020</v>
      </c>
      <c r="V472" s="13">
        <f>IFERROR(IF(OR(Table134[[#This Row],[Notasave Error]]&lt;0,Table134[[#This Row],[Notasave Error]]&gt;6000),"-",Table134[[#This Row],[Notasave Error]]/Table134[[#This Row],[Inspection Total]]),"NA")</f>
        <v>3.2500000000000001E-2</v>
      </c>
    </row>
    <row r="473" spans="1:22" x14ac:dyDescent="0.35">
      <c r="A473" s="8">
        <v>45020.026631944442</v>
      </c>
      <c r="B473" s="9" t="s">
        <v>87</v>
      </c>
      <c r="C473" s="9">
        <v>40039201</v>
      </c>
      <c r="D473" s="9" t="s">
        <v>107</v>
      </c>
      <c r="E473" s="9" t="s">
        <v>37</v>
      </c>
      <c r="F473" s="9" t="s">
        <v>40</v>
      </c>
      <c r="G473" s="9">
        <v>1896</v>
      </c>
      <c r="H473" s="10">
        <v>5999</v>
      </c>
      <c r="I473" s="10">
        <v>5999</v>
      </c>
      <c r="J473" s="10">
        <v>1</v>
      </c>
      <c r="K473" s="10"/>
      <c r="L473" s="10">
        <f>SUM(Table134[[#This Row],[Waste (Before Impression)]:[Waste (After Impression)2]])</f>
        <v>1</v>
      </c>
      <c r="M473" s="10">
        <v>0</v>
      </c>
      <c r="N473" s="10">
        <v>103</v>
      </c>
      <c r="O473" s="11">
        <f>SUM(Table134[[#This Row],[Inspection Total]],Table134[[#This Row],[Waste (Before Impression)]])</f>
        <v>6000</v>
      </c>
      <c r="P473" s="12" t="s">
        <v>39</v>
      </c>
      <c r="Q473" s="9"/>
      <c r="R473" s="9">
        <f>IF(Table134[[#This Row],[Balanced]]="YES",0,Table134[[#This Row],[Total]]-6000)</f>
        <v>0</v>
      </c>
      <c r="S4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45020189611035999YES</v>
      </c>
      <c r="T473">
        <f>ROW()-3</f>
        <v>470</v>
      </c>
      <c r="U473" s="1">
        <f>INT(Table134[[#This Row],[Date]])</f>
        <v>45020</v>
      </c>
      <c r="V473" s="13">
        <f>IFERROR(IF(OR(Table134[[#This Row],[Notasave Error]]&lt;0,Table134[[#This Row],[Notasave Error]]&gt;6000),"-",Table134[[#This Row],[Notasave Error]]/Table134[[#This Row],[Inspection Total]]),"NA")</f>
        <v>1.7169528254709118E-2</v>
      </c>
    </row>
    <row r="474" spans="1:22" x14ac:dyDescent="0.35">
      <c r="A474" s="8">
        <v>45019.965324074074</v>
      </c>
      <c r="B474" s="9" t="s">
        <v>87</v>
      </c>
      <c r="C474" s="9">
        <v>40039201</v>
      </c>
      <c r="D474" s="9" t="s">
        <v>107</v>
      </c>
      <c r="E474" s="9" t="s">
        <v>46</v>
      </c>
      <c r="F474" s="9" t="s">
        <v>40</v>
      </c>
      <c r="G474" s="9">
        <v>1874</v>
      </c>
      <c r="H474" s="10">
        <v>6000</v>
      </c>
      <c r="I474" s="10">
        <v>6000</v>
      </c>
      <c r="J474" s="10">
        <v>0</v>
      </c>
      <c r="K474" s="10"/>
      <c r="L474" s="10">
        <f>SUM(Table134[[#This Row],[Waste (Before Impression)]:[Waste (After Impression)2]])</f>
        <v>0</v>
      </c>
      <c r="M474" s="10">
        <v>0</v>
      </c>
      <c r="N474" s="10">
        <v>147</v>
      </c>
      <c r="O474" s="11">
        <f>SUM(Table134[[#This Row],[Inspection Total]],Table134[[#This Row],[Waste (Before Impression)]])</f>
        <v>6000</v>
      </c>
      <c r="P474" s="12" t="s">
        <v>39</v>
      </c>
      <c r="Q474" s="9"/>
      <c r="R474" s="9">
        <f>IF(Table134[[#This Row],[Balanced]]="YES",0,Table134[[#This Row],[Total]]-6000)</f>
        <v>0</v>
      </c>
      <c r="S4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45019187401476000YES</v>
      </c>
      <c r="T474">
        <f>ROW()-3</f>
        <v>471</v>
      </c>
      <c r="U474" s="1">
        <f>INT(Table134[[#This Row],[Date]])</f>
        <v>45019</v>
      </c>
      <c r="V474" s="13">
        <f>IFERROR(IF(OR(Table134[[#This Row],[Notasave Error]]&lt;0,Table134[[#This Row],[Notasave Error]]&gt;6000),"-",Table134[[#This Row],[Notasave Error]]/Table134[[#This Row],[Inspection Total]]),"NA")</f>
        <v>2.4500000000000001E-2</v>
      </c>
    </row>
    <row r="475" spans="1:22" x14ac:dyDescent="0.35">
      <c r="A475" s="8">
        <v>45019.938425925924</v>
      </c>
      <c r="B475" s="9" t="s">
        <v>87</v>
      </c>
      <c r="C475" s="9">
        <v>40039201</v>
      </c>
      <c r="D475" s="9" t="s">
        <v>107</v>
      </c>
      <c r="E475" s="9" t="s">
        <v>46</v>
      </c>
      <c r="F475" s="9" t="s">
        <v>40</v>
      </c>
      <c r="G475" s="9">
        <v>1873</v>
      </c>
      <c r="H475" s="10">
        <v>5999</v>
      </c>
      <c r="I475" s="10">
        <v>5999</v>
      </c>
      <c r="J475" s="10">
        <v>1</v>
      </c>
      <c r="K475" s="10"/>
      <c r="L475" s="10">
        <f>SUM(Table134[[#This Row],[Waste (Before Impression)]:[Waste (After Impression)2]])</f>
        <v>1</v>
      </c>
      <c r="M475" s="10">
        <v>0</v>
      </c>
      <c r="N475" s="10">
        <v>185</v>
      </c>
      <c r="O475" s="11">
        <f>SUM(Table134[[#This Row],[Inspection Total]],Table134[[#This Row],[Waste (Before Impression)]])</f>
        <v>6000</v>
      </c>
      <c r="P475" s="12" t="s">
        <v>39</v>
      </c>
      <c r="Q475" s="9"/>
      <c r="R475" s="9">
        <f>IF(Table134[[#This Row],[Balanced]]="YES",0,Table134[[#This Row],[Total]]-6000)</f>
        <v>0</v>
      </c>
      <c r="S4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45019187311855999YES</v>
      </c>
      <c r="T475">
        <f>ROW()-3</f>
        <v>472</v>
      </c>
      <c r="U475" s="1">
        <f>INT(Table134[[#This Row],[Date]])</f>
        <v>45019</v>
      </c>
      <c r="V475" s="13">
        <f>IFERROR(IF(OR(Table134[[#This Row],[Notasave Error]]&lt;0,Table134[[#This Row],[Notasave Error]]&gt;6000),"-",Table134[[#This Row],[Notasave Error]]/Table134[[#This Row],[Inspection Total]]),"NA")</f>
        <v>3.0838473078846473E-2</v>
      </c>
    </row>
    <row r="476" spans="1:22" x14ac:dyDescent="0.35">
      <c r="A476" s="8">
        <v>45019.910624999997</v>
      </c>
      <c r="B476" s="9" t="s">
        <v>87</v>
      </c>
      <c r="C476" s="9">
        <v>40039201</v>
      </c>
      <c r="D476" s="9" t="s">
        <v>107</v>
      </c>
      <c r="E476" s="9" t="s">
        <v>46</v>
      </c>
      <c r="F476" s="9" t="s">
        <v>40</v>
      </c>
      <c r="G476" s="9">
        <v>1872</v>
      </c>
      <c r="H476" s="10">
        <v>5998</v>
      </c>
      <c r="I476" s="10">
        <v>5998</v>
      </c>
      <c r="J476" s="10">
        <v>2</v>
      </c>
      <c r="K476" s="10"/>
      <c r="L476" s="10">
        <f>SUM(Table134[[#This Row],[Waste (Before Impression)]:[Waste (After Impression)2]])</f>
        <v>2</v>
      </c>
      <c r="M476" s="10">
        <v>0</v>
      </c>
      <c r="N476" s="10">
        <v>170</v>
      </c>
      <c r="O476" s="11">
        <f>SUM(Table134[[#This Row],[Inspection Total]],Table134[[#This Row],[Waste (Before Impression)]])</f>
        <v>6000</v>
      </c>
      <c r="P476" s="12" t="s">
        <v>39</v>
      </c>
      <c r="Q476" s="9"/>
      <c r="R476" s="9">
        <f>IF(Table134[[#This Row],[Balanced]]="YES",0,Table134[[#This Row],[Total]]-6000)</f>
        <v>0</v>
      </c>
      <c r="S4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45019187221705998YES</v>
      </c>
      <c r="T476">
        <f>ROW()-3</f>
        <v>473</v>
      </c>
      <c r="U476" s="1">
        <f>INT(Table134[[#This Row],[Date]])</f>
        <v>45019</v>
      </c>
      <c r="V476" s="13">
        <f>IFERROR(IF(OR(Table134[[#This Row],[Notasave Error]]&lt;0,Table134[[#This Row],[Notasave Error]]&gt;6000),"-",Table134[[#This Row],[Notasave Error]]/Table134[[#This Row],[Inspection Total]]),"NA")</f>
        <v>2.8342780926975657E-2</v>
      </c>
    </row>
    <row r="477" spans="1:22" x14ac:dyDescent="0.35">
      <c r="A477" s="8">
        <v>45019.868726851855</v>
      </c>
      <c r="B477" s="9" t="s">
        <v>87</v>
      </c>
      <c r="C477" s="9">
        <v>40039201</v>
      </c>
      <c r="D477" s="9" t="s">
        <v>107</v>
      </c>
      <c r="E477" s="9" t="s">
        <v>46</v>
      </c>
      <c r="F477" s="9" t="s">
        <v>40</v>
      </c>
      <c r="G477" s="9">
        <v>1871</v>
      </c>
      <c r="H477" s="10">
        <v>5996</v>
      </c>
      <c r="I477" s="10">
        <v>5996</v>
      </c>
      <c r="J477" s="10">
        <v>4</v>
      </c>
      <c r="K477" s="10"/>
      <c r="L477" s="10">
        <f>SUM(Table134[[#This Row],[Waste (Before Impression)]:[Waste (After Impression)2]])</f>
        <v>4</v>
      </c>
      <c r="M477" s="10">
        <v>0</v>
      </c>
      <c r="N477" s="10">
        <v>140</v>
      </c>
      <c r="O477" s="11">
        <f>SUM(Table134[[#This Row],[Inspection Total]],Table134[[#This Row],[Waste (Before Impression)]])</f>
        <v>6000</v>
      </c>
      <c r="P477" s="12" t="s">
        <v>39</v>
      </c>
      <c r="Q477" s="9"/>
      <c r="R477" s="9">
        <f>IF(Table134[[#This Row],[Balanced]]="YES",0,Table134[[#This Row],[Total]]-6000)</f>
        <v>0</v>
      </c>
      <c r="S4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45019187141405996YES</v>
      </c>
      <c r="T477">
        <f>ROW()-3</f>
        <v>474</v>
      </c>
      <c r="U477" s="1">
        <f>INT(Table134[[#This Row],[Date]])</f>
        <v>45019</v>
      </c>
      <c r="V477" s="13">
        <f>IFERROR(IF(OR(Table134[[#This Row],[Notasave Error]]&lt;0,Table134[[#This Row],[Notasave Error]]&gt;6000),"-",Table134[[#This Row],[Notasave Error]]/Table134[[#This Row],[Inspection Total]]),"NA")</f>
        <v>2.3348899266177451E-2</v>
      </c>
    </row>
    <row r="478" spans="1:22" x14ac:dyDescent="0.35">
      <c r="A478" s="8">
        <v>45019.779305555552</v>
      </c>
      <c r="B478" s="9" t="s">
        <v>87</v>
      </c>
      <c r="C478" s="9">
        <v>40039201</v>
      </c>
      <c r="D478" s="9" t="s">
        <v>107</v>
      </c>
      <c r="E478" s="9" t="s">
        <v>46</v>
      </c>
      <c r="F478" s="9" t="s">
        <v>40</v>
      </c>
      <c r="G478" s="9">
        <v>1870</v>
      </c>
      <c r="H478" s="10">
        <v>5998</v>
      </c>
      <c r="I478" s="10">
        <v>5998</v>
      </c>
      <c r="J478" s="10">
        <v>2</v>
      </c>
      <c r="K478" s="10"/>
      <c r="L478" s="10">
        <f>SUM(Table134[[#This Row],[Waste (Before Impression)]:[Waste (After Impression)2]])</f>
        <v>2</v>
      </c>
      <c r="M478" s="10">
        <v>0</v>
      </c>
      <c r="N478" s="10">
        <v>55</v>
      </c>
      <c r="O478" s="11">
        <f>SUM(Table134[[#This Row],[Inspection Total]],Table134[[#This Row],[Waste (Before Impression)]])</f>
        <v>6000</v>
      </c>
      <c r="P478" s="12" t="s">
        <v>39</v>
      </c>
      <c r="Q478" s="9"/>
      <c r="R478" s="9">
        <f>IF(Table134[[#This Row],[Balanced]]="YES",0,Table134[[#This Row],[Total]]-6000)</f>
        <v>0</v>
      </c>
      <c r="S4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4501918702555998YES</v>
      </c>
      <c r="T478">
        <f>ROW()-3</f>
        <v>475</v>
      </c>
      <c r="U478" s="1">
        <f>INT(Table134[[#This Row],[Date]])</f>
        <v>45019</v>
      </c>
      <c r="V478" s="13">
        <f>IFERROR(IF(OR(Table134[[#This Row],[Notasave Error]]&lt;0,Table134[[#This Row],[Notasave Error]]&gt;6000),"-",Table134[[#This Row],[Notasave Error]]/Table134[[#This Row],[Inspection Total]]),"NA")</f>
        <v>9.16972324108036E-3</v>
      </c>
    </row>
    <row r="479" spans="1:22" x14ac:dyDescent="0.35">
      <c r="A479" s="8">
        <v>45019.748506944445</v>
      </c>
      <c r="B479" s="9" t="s">
        <v>87</v>
      </c>
      <c r="C479" s="9">
        <v>40039201</v>
      </c>
      <c r="D479" s="9" t="s">
        <v>107</v>
      </c>
      <c r="E479" s="9" t="s">
        <v>55</v>
      </c>
      <c r="F479" s="9" t="s">
        <v>38</v>
      </c>
      <c r="G479" s="9">
        <v>1869</v>
      </c>
      <c r="H479" s="10">
        <v>6000</v>
      </c>
      <c r="I479" s="10">
        <v>6000</v>
      </c>
      <c r="J479" s="10">
        <v>0</v>
      </c>
      <c r="K479" s="10"/>
      <c r="L479" s="10">
        <f>SUM(Table134[[#This Row],[Waste (Before Impression)]:[Waste (After Impression)2]])</f>
        <v>0</v>
      </c>
      <c r="M479" s="10">
        <v>0</v>
      </c>
      <c r="N479" s="10">
        <v>72</v>
      </c>
      <c r="O479" s="11">
        <f>SUM(Table134[[#This Row],[Inspection Total]],Table134[[#This Row],[Waste (Before Impression)]])</f>
        <v>6000</v>
      </c>
      <c r="P479" s="12" t="s">
        <v>39</v>
      </c>
      <c r="Q479" s="9"/>
      <c r="R479" s="9">
        <f>IF(Table134[[#This Row],[Balanced]]="YES",0,Table134[[#This Row],[Total]]-6000)</f>
        <v>0</v>
      </c>
      <c r="S4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4501918690726000YES</v>
      </c>
      <c r="T479">
        <f>ROW()-3</f>
        <v>476</v>
      </c>
      <c r="U479" s="1">
        <f>INT(Table134[[#This Row],[Date]])</f>
        <v>45019</v>
      </c>
      <c r="V479" s="13">
        <f>IFERROR(IF(OR(Table134[[#This Row],[Notasave Error]]&lt;0,Table134[[#This Row],[Notasave Error]]&gt;6000),"-",Table134[[#This Row],[Notasave Error]]/Table134[[#This Row],[Inspection Total]]),"NA")</f>
        <v>1.2E-2</v>
      </c>
    </row>
    <row r="480" spans="1:22" x14ac:dyDescent="0.35">
      <c r="A480" s="8">
        <v>45019.716481481482</v>
      </c>
      <c r="B480" s="9" t="s">
        <v>87</v>
      </c>
      <c r="C480" s="9">
        <v>40039201</v>
      </c>
      <c r="D480" s="9" t="s">
        <v>107</v>
      </c>
      <c r="E480" s="9" t="s">
        <v>55</v>
      </c>
      <c r="F480" s="9" t="s">
        <v>38</v>
      </c>
      <c r="G480" s="9">
        <v>1868</v>
      </c>
      <c r="H480" s="10">
        <v>6000</v>
      </c>
      <c r="I480" s="10">
        <v>6000</v>
      </c>
      <c r="J480" s="10">
        <v>0</v>
      </c>
      <c r="K480" s="10"/>
      <c r="L480" s="10">
        <f>SUM(Table134[[#This Row],[Waste (Before Impression)]:[Waste (After Impression)2]])</f>
        <v>0</v>
      </c>
      <c r="M480" s="10">
        <v>0</v>
      </c>
      <c r="N480" s="10">
        <v>44</v>
      </c>
      <c r="O480" s="11">
        <f>SUM(Table134[[#This Row],[Inspection Total]],Table134[[#This Row],[Waste (Before Impression)]])</f>
        <v>6000</v>
      </c>
      <c r="P480" s="12" t="s">
        <v>39</v>
      </c>
      <c r="Q480" s="9"/>
      <c r="R480" s="9">
        <f>IF(Table134[[#This Row],[Balanced]]="YES",0,Table134[[#This Row],[Total]]-6000)</f>
        <v>0</v>
      </c>
      <c r="S4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4501918680446000YES</v>
      </c>
      <c r="T480">
        <f>ROW()-3</f>
        <v>477</v>
      </c>
      <c r="U480" s="1">
        <f>INT(Table134[[#This Row],[Date]])</f>
        <v>45019</v>
      </c>
      <c r="V480" s="13">
        <f>IFERROR(IF(OR(Table134[[#This Row],[Notasave Error]]&lt;0,Table134[[#This Row],[Notasave Error]]&gt;6000),"-",Table134[[#This Row],[Notasave Error]]/Table134[[#This Row],[Inspection Total]]),"NA")</f>
        <v>7.3333333333333332E-3</v>
      </c>
    </row>
    <row r="481" spans="1:22" x14ac:dyDescent="0.35">
      <c r="A481" s="8">
        <v>45019.680439814816</v>
      </c>
      <c r="B481" s="9" t="s">
        <v>87</v>
      </c>
      <c r="C481" s="9">
        <v>40039201</v>
      </c>
      <c r="D481" s="9" t="s">
        <v>107</v>
      </c>
      <c r="E481" s="9" t="s">
        <v>55</v>
      </c>
      <c r="F481" s="9" t="s">
        <v>38</v>
      </c>
      <c r="G481" s="9">
        <v>1867</v>
      </c>
      <c r="H481" s="10">
        <v>6000</v>
      </c>
      <c r="I481" s="10">
        <v>6000</v>
      </c>
      <c r="J481" s="10">
        <v>0</v>
      </c>
      <c r="K481" s="10"/>
      <c r="L481" s="10">
        <f>SUM(Table134[[#This Row],[Waste (Before Impression)]:[Waste (After Impression)2]])</f>
        <v>0</v>
      </c>
      <c r="M481" s="10">
        <v>0</v>
      </c>
      <c r="N481" s="10">
        <v>45</v>
      </c>
      <c r="O481" s="11">
        <f>SUM(Table134[[#This Row],[Inspection Total]],Table134[[#This Row],[Waste (Before Impression)]])</f>
        <v>6000</v>
      </c>
      <c r="P481" s="12" t="s">
        <v>39</v>
      </c>
      <c r="Q481" s="9"/>
      <c r="R481" s="9">
        <f>IF(Table134[[#This Row],[Balanced]]="YES",0,Table134[[#This Row],[Total]]-6000)</f>
        <v>0</v>
      </c>
      <c r="S4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4501918670456000YES</v>
      </c>
      <c r="T481">
        <f>ROW()-3</f>
        <v>478</v>
      </c>
      <c r="U481" s="1">
        <f>INT(Table134[[#This Row],[Date]])</f>
        <v>45019</v>
      </c>
      <c r="V481" s="13">
        <f>IFERROR(IF(OR(Table134[[#This Row],[Notasave Error]]&lt;0,Table134[[#This Row],[Notasave Error]]&gt;6000),"-",Table134[[#This Row],[Notasave Error]]/Table134[[#This Row],[Inspection Total]]),"NA")</f>
        <v>7.4999999999999997E-3</v>
      </c>
    </row>
    <row r="482" spans="1:22" x14ac:dyDescent="0.35">
      <c r="A482" s="8">
        <v>45019.650173611109</v>
      </c>
      <c r="B482" s="9" t="s">
        <v>87</v>
      </c>
      <c r="C482" s="9">
        <v>40039201</v>
      </c>
      <c r="D482" s="9" t="s">
        <v>107</v>
      </c>
      <c r="E482" s="9" t="s">
        <v>55</v>
      </c>
      <c r="F482" s="9" t="s">
        <v>38</v>
      </c>
      <c r="G482" s="9">
        <v>1866</v>
      </c>
      <c r="H482" s="10">
        <v>5999</v>
      </c>
      <c r="I482" s="10">
        <v>5999</v>
      </c>
      <c r="J482" s="10">
        <v>1</v>
      </c>
      <c r="K482" s="10"/>
      <c r="L482" s="10">
        <f>SUM(Table134[[#This Row],[Waste (Before Impression)]:[Waste (After Impression)2]])</f>
        <v>1</v>
      </c>
      <c r="M482" s="10">
        <v>0</v>
      </c>
      <c r="N482" s="10">
        <v>67</v>
      </c>
      <c r="O482" s="11">
        <f>SUM(Table134[[#This Row],[Inspection Total]],Table134[[#This Row],[Waste (Before Impression)]])</f>
        <v>6000</v>
      </c>
      <c r="P482" s="12" t="s">
        <v>39</v>
      </c>
      <c r="Q482" s="9"/>
      <c r="R482" s="9">
        <f>IF(Table134[[#This Row],[Balanced]]="YES",0,Table134[[#This Row],[Total]]-6000)</f>
        <v>0</v>
      </c>
      <c r="S4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4501918661675999YES</v>
      </c>
      <c r="T482">
        <f>ROW()-3</f>
        <v>479</v>
      </c>
      <c r="U482" s="1">
        <f>INT(Table134[[#This Row],[Date]])</f>
        <v>45019</v>
      </c>
      <c r="V482" s="13">
        <f>IFERROR(IF(OR(Table134[[#This Row],[Notasave Error]]&lt;0,Table134[[#This Row],[Notasave Error]]&gt;6000),"-",Table134[[#This Row],[Notasave Error]]/Table134[[#This Row],[Inspection Total]]),"NA")</f>
        <v>1.1168528088014669E-2</v>
      </c>
    </row>
    <row r="483" spans="1:22" x14ac:dyDescent="0.35">
      <c r="A483" s="8">
        <v>45019.632106481484</v>
      </c>
      <c r="B483" s="9" t="s">
        <v>87</v>
      </c>
      <c r="C483" s="9">
        <v>40039201</v>
      </c>
      <c r="D483" s="9" t="s">
        <v>107</v>
      </c>
      <c r="E483" s="9" t="s">
        <v>55</v>
      </c>
      <c r="F483" s="9" t="s">
        <v>38</v>
      </c>
      <c r="G483" s="9">
        <v>1865</v>
      </c>
      <c r="H483" s="10">
        <v>5999</v>
      </c>
      <c r="I483" s="10">
        <v>5999</v>
      </c>
      <c r="J483" s="10">
        <v>1</v>
      </c>
      <c r="K483" s="10"/>
      <c r="L483" s="10">
        <f>SUM(Table134[[#This Row],[Waste (Before Impression)]:[Waste (After Impression)2]])</f>
        <v>1</v>
      </c>
      <c r="M483" s="10">
        <v>0</v>
      </c>
      <c r="N483" s="10">
        <v>47</v>
      </c>
      <c r="O483" s="11">
        <f>SUM(Table134[[#This Row],[Inspection Total]],Table134[[#This Row],[Waste (Before Impression)]])</f>
        <v>6000</v>
      </c>
      <c r="P483" s="12" t="s">
        <v>39</v>
      </c>
      <c r="Q483" s="9"/>
      <c r="R483" s="9">
        <f>IF(Table134[[#This Row],[Balanced]]="YES",0,Table134[[#This Row],[Total]]-6000)</f>
        <v>0</v>
      </c>
      <c r="S4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4501918651475999YES</v>
      </c>
      <c r="T483">
        <f>ROW()-3</f>
        <v>480</v>
      </c>
      <c r="U483" s="1">
        <f>INT(Table134[[#This Row],[Date]])</f>
        <v>45019</v>
      </c>
      <c r="V483" s="13">
        <f>IFERROR(IF(OR(Table134[[#This Row],[Notasave Error]]&lt;0,Table134[[#This Row],[Notasave Error]]&gt;6000),"-",Table134[[#This Row],[Notasave Error]]/Table134[[#This Row],[Inspection Total]]),"NA")</f>
        <v>7.8346391065177521E-3</v>
      </c>
    </row>
    <row r="484" spans="1:22" x14ac:dyDescent="0.35">
      <c r="A484" s="8">
        <v>45019.586921296293</v>
      </c>
      <c r="B484" s="9" t="s">
        <v>87</v>
      </c>
      <c r="C484" s="9">
        <v>40039201</v>
      </c>
      <c r="D484" s="9" t="s">
        <v>107</v>
      </c>
      <c r="E484" s="9" t="s">
        <v>55</v>
      </c>
      <c r="F484" s="9" t="s">
        <v>38</v>
      </c>
      <c r="G484" s="9">
        <v>1864</v>
      </c>
      <c r="H484" s="10">
        <v>6000</v>
      </c>
      <c r="I484" s="10">
        <v>6000</v>
      </c>
      <c r="J484" s="10">
        <v>0</v>
      </c>
      <c r="K484" s="10"/>
      <c r="L484" s="10">
        <f>SUM(Table134[[#This Row],[Waste (Before Impression)]:[Waste (After Impression)2]])</f>
        <v>0</v>
      </c>
      <c r="M484" s="10">
        <v>0</v>
      </c>
      <c r="N484" s="10">
        <v>105</v>
      </c>
      <c r="O484" s="11">
        <f>SUM(Table134[[#This Row],[Inspection Total]],Table134[[#This Row],[Waste (Before Impression)]])</f>
        <v>6000</v>
      </c>
      <c r="P484" s="12" t="s">
        <v>39</v>
      </c>
      <c r="Q484" s="9"/>
      <c r="R484" s="9">
        <f>IF(Table134[[#This Row],[Balanced]]="YES",0,Table134[[#This Row],[Total]]-6000)</f>
        <v>0</v>
      </c>
      <c r="S4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45019186401056000YES</v>
      </c>
      <c r="T484">
        <f>ROW()-3</f>
        <v>481</v>
      </c>
      <c r="U484" s="1">
        <f>INT(Table134[[#This Row],[Date]])</f>
        <v>45019</v>
      </c>
      <c r="V484" s="13">
        <f>IFERROR(IF(OR(Table134[[#This Row],[Notasave Error]]&lt;0,Table134[[#This Row],[Notasave Error]]&gt;6000),"-",Table134[[#This Row],[Notasave Error]]/Table134[[#This Row],[Inspection Total]]),"NA")</f>
        <v>1.7500000000000002E-2</v>
      </c>
    </row>
    <row r="485" spans="1:22" x14ac:dyDescent="0.35">
      <c r="A485" s="8">
        <v>45019.555347222224</v>
      </c>
      <c r="B485" s="9" t="s">
        <v>87</v>
      </c>
      <c r="C485" s="9">
        <v>40039201</v>
      </c>
      <c r="D485" s="9" t="s">
        <v>107</v>
      </c>
      <c r="E485" s="9" t="s">
        <v>55</v>
      </c>
      <c r="F485" s="9" t="s">
        <v>38</v>
      </c>
      <c r="G485" s="9">
        <v>1863</v>
      </c>
      <c r="H485" s="10">
        <v>6000</v>
      </c>
      <c r="I485" s="10">
        <v>6000</v>
      </c>
      <c r="J485" s="10">
        <v>0</v>
      </c>
      <c r="K485" s="10"/>
      <c r="L485" s="10">
        <f>SUM(Table134[[#This Row],[Waste (Before Impression)]:[Waste (After Impression)2]])</f>
        <v>0</v>
      </c>
      <c r="M485" s="10">
        <v>0</v>
      </c>
      <c r="N485" s="10">
        <v>280</v>
      </c>
      <c r="O485" s="11">
        <f>SUM(Table134[[#This Row],[Inspection Total]],Table134[[#This Row],[Waste (Before Impression)]])</f>
        <v>6000</v>
      </c>
      <c r="P485" s="12" t="s">
        <v>39</v>
      </c>
      <c r="Q485" s="9"/>
      <c r="R485" s="9">
        <f>IF(Table134[[#This Row],[Balanced]]="YES",0,Table134[[#This Row],[Total]]-6000)</f>
        <v>0</v>
      </c>
      <c r="S4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45019186302806000YES</v>
      </c>
      <c r="T485">
        <f>ROW()-3</f>
        <v>482</v>
      </c>
      <c r="U485" s="1">
        <f>INT(Table134[[#This Row],[Date]])</f>
        <v>45019</v>
      </c>
      <c r="V485" s="13">
        <f>IFERROR(IF(OR(Table134[[#This Row],[Notasave Error]]&lt;0,Table134[[#This Row],[Notasave Error]]&gt;6000),"-",Table134[[#This Row],[Notasave Error]]/Table134[[#This Row],[Inspection Total]]),"NA")</f>
        <v>4.6666666666666669E-2</v>
      </c>
    </row>
    <row r="486" spans="1:22" x14ac:dyDescent="0.35">
      <c r="A486" s="8">
        <v>45019.513807870368</v>
      </c>
      <c r="B486" s="9" t="s">
        <v>87</v>
      </c>
      <c r="C486" s="9">
        <v>40039201</v>
      </c>
      <c r="D486" s="9" t="s">
        <v>107</v>
      </c>
      <c r="E486" s="9" t="s">
        <v>55</v>
      </c>
      <c r="F486" s="9" t="s">
        <v>38</v>
      </c>
      <c r="G486" s="9">
        <v>1862</v>
      </c>
      <c r="H486" s="10">
        <v>5999</v>
      </c>
      <c r="I486" s="10">
        <v>5999</v>
      </c>
      <c r="J486" s="10">
        <v>1</v>
      </c>
      <c r="K486" s="10"/>
      <c r="L486" s="10">
        <f>SUM(Table134[[#This Row],[Waste (Before Impression)]:[Waste (After Impression)2]])</f>
        <v>1</v>
      </c>
      <c r="M486" s="10">
        <v>0</v>
      </c>
      <c r="N486" s="10">
        <v>290</v>
      </c>
      <c r="O486" s="11">
        <f>SUM(Table134[[#This Row],[Inspection Total]],Table134[[#This Row],[Waste (Before Impression)]])</f>
        <v>6000</v>
      </c>
      <c r="P486" s="12" t="s">
        <v>39</v>
      </c>
      <c r="Q486" s="9"/>
      <c r="R486" s="9">
        <f>IF(Table134[[#This Row],[Balanced]]="YES",0,Table134[[#This Row],[Total]]-6000)</f>
        <v>0</v>
      </c>
      <c r="S4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45019186212905999YES</v>
      </c>
      <c r="T486">
        <f>ROW()-3</f>
        <v>483</v>
      </c>
      <c r="U486" s="1">
        <f>INT(Table134[[#This Row],[Date]])</f>
        <v>45019</v>
      </c>
      <c r="V486" s="13">
        <f>IFERROR(IF(OR(Table134[[#This Row],[Notasave Error]]&lt;0,Table134[[#This Row],[Notasave Error]]&gt;6000),"-",Table134[[#This Row],[Notasave Error]]/Table134[[#This Row],[Inspection Total]]),"NA")</f>
        <v>4.8341390231705285E-2</v>
      </c>
    </row>
    <row r="487" spans="1:22" x14ac:dyDescent="0.35">
      <c r="A487" s="8">
        <v>45019.324317129627</v>
      </c>
      <c r="B487" s="9" t="s">
        <v>87</v>
      </c>
      <c r="C487" s="9">
        <v>40039201</v>
      </c>
      <c r="D487" s="9" t="s">
        <v>107</v>
      </c>
      <c r="E487" s="9" t="s">
        <v>46</v>
      </c>
      <c r="F487" s="9" t="s">
        <v>40</v>
      </c>
      <c r="G487" s="9">
        <v>1882</v>
      </c>
      <c r="H487" s="10">
        <v>5998</v>
      </c>
      <c r="I487" s="10">
        <v>5998</v>
      </c>
      <c r="J487" s="10">
        <v>2</v>
      </c>
      <c r="K487" s="10"/>
      <c r="L487" s="10">
        <f>SUM(Table134[[#This Row],[Waste (Before Impression)]:[Waste (After Impression)2]])</f>
        <v>2</v>
      </c>
      <c r="M487" s="10">
        <v>0</v>
      </c>
      <c r="N487" s="10">
        <v>390</v>
      </c>
      <c r="O487" s="11">
        <f>SUM(Table134[[#This Row],[Inspection Total]],Table134[[#This Row],[Waste (Before Impression)]])</f>
        <v>6000</v>
      </c>
      <c r="P487" s="12" t="s">
        <v>39</v>
      </c>
      <c r="Q487" s="9"/>
      <c r="R487" s="9">
        <f>IF(Table134[[#This Row],[Balanced]]="YES",0,Table134[[#This Row],[Total]]-6000)</f>
        <v>0</v>
      </c>
      <c r="S4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45019188223905998YES</v>
      </c>
      <c r="T487">
        <f>ROW()-3</f>
        <v>484</v>
      </c>
      <c r="U487" s="1">
        <f>INT(Table134[[#This Row],[Date]])</f>
        <v>45019</v>
      </c>
      <c r="V487" s="13">
        <f>IFERROR(IF(OR(Table134[[#This Row],[Notasave Error]]&lt;0,Table134[[#This Row],[Notasave Error]]&gt;6000),"-",Table134[[#This Row],[Notasave Error]]/Table134[[#This Row],[Inspection Total]]),"NA")</f>
        <v>6.5021673891297094E-2</v>
      </c>
    </row>
    <row r="488" spans="1:22" x14ac:dyDescent="0.35">
      <c r="A488" s="8">
        <v>45019.251666666663</v>
      </c>
      <c r="B488" s="9" t="s">
        <v>87</v>
      </c>
      <c r="C488" s="9">
        <v>40039201</v>
      </c>
      <c r="D488" s="9" t="s">
        <v>107</v>
      </c>
      <c r="E488" s="9" t="s">
        <v>46</v>
      </c>
      <c r="F488" s="9" t="s">
        <v>40</v>
      </c>
      <c r="G488" s="9">
        <v>1881</v>
      </c>
      <c r="H488" s="10">
        <v>5994</v>
      </c>
      <c r="I488" s="10">
        <v>5994</v>
      </c>
      <c r="J488" s="10">
        <v>6</v>
      </c>
      <c r="K488" s="10">
        <v>12</v>
      </c>
      <c r="L488" s="10">
        <f>SUM(Table134[[#This Row],[Waste (Before Impression)]:[Waste (After Impression)2]])</f>
        <v>18</v>
      </c>
      <c r="M488" s="10">
        <v>0</v>
      </c>
      <c r="N488" s="10">
        <v>281</v>
      </c>
      <c r="O488" s="11">
        <f>SUM(Table134[[#This Row],[Inspection Total]],Table134[[#This Row],[Waste (Before Impression)]])</f>
        <v>6000</v>
      </c>
      <c r="P488" s="12" t="s">
        <v>39</v>
      </c>
      <c r="Q488" s="9"/>
      <c r="R488" s="9">
        <f>IF(Table134[[#This Row],[Balanced]]="YES",0,Table134[[#This Row],[Total]]-6000)</f>
        <v>0</v>
      </c>
      <c r="S4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45019188162815994YES</v>
      </c>
      <c r="T488">
        <f>ROW()-3</f>
        <v>485</v>
      </c>
      <c r="U488" s="1">
        <f>INT(Table134[[#This Row],[Date]])</f>
        <v>45019</v>
      </c>
      <c r="V488" s="13">
        <f>IFERROR(IF(OR(Table134[[#This Row],[Notasave Error]]&lt;0,Table134[[#This Row],[Notasave Error]]&gt;6000),"-",Table134[[#This Row],[Notasave Error]]/Table134[[#This Row],[Inspection Total]]),"NA")</f>
        <v>4.6880213546880212E-2</v>
      </c>
    </row>
    <row r="489" spans="1:22" x14ac:dyDescent="0.35">
      <c r="A489" s="8">
        <v>45019.220983796295</v>
      </c>
      <c r="B489" s="9" t="s">
        <v>87</v>
      </c>
      <c r="C489" s="9">
        <v>40039201</v>
      </c>
      <c r="D489" s="9" t="s">
        <v>107</v>
      </c>
      <c r="E489" s="9" t="s">
        <v>46</v>
      </c>
      <c r="F489" s="9" t="s">
        <v>40</v>
      </c>
      <c r="G489" s="9">
        <v>1880</v>
      </c>
      <c r="H489" s="10">
        <v>5992</v>
      </c>
      <c r="I489" s="10">
        <v>5992</v>
      </c>
      <c r="J489" s="10">
        <v>8</v>
      </c>
      <c r="K489" s="10"/>
      <c r="L489" s="10">
        <f>SUM(Table134[[#This Row],[Waste (Before Impression)]:[Waste (After Impression)2]])</f>
        <v>8</v>
      </c>
      <c r="M489" s="10">
        <v>0</v>
      </c>
      <c r="N489" s="10">
        <v>300</v>
      </c>
      <c r="O489" s="11">
        <f>SUM(Table134[[#This Row],[Inspection Total]],Table134[[#This Row],[Waste (Before Impression)]])</f>
        <v>6000</v>
      </c>
      <c r="P489" s="12" t="s">
        <v>39</v>
      </c>
      <c r="Q489" s="9"/>
      <c r="R489" s="9">
        <f>IF(Table134[[#This Row],[Balanced]]="YES",0,Table134[[#This Row],[Total]]-6000)</f>
        <v>0</v>
      </c>
      <c r="S4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45019188083005992YES</v>
      </c>
      <c r="T489">
        <f>ROW()-3</f>
        <v>486</v>
      </c>
      <c r="U489" s="1">
        <f>INT(Table134[[#This Row],[Date]])</f>
        <v>45019</v>
      </c>
      <c r="V489" s="13">
        <f>IFERROR(IF(OR(Table134[[#This Row],[Notasave Error]]&lt;0,Table134[[#This Row],[Notasave Error]]&gt;6000),"-",Table134[[#This Row],[Notasave Error]]/Table134[[#This Row],[Inspection Total]]),"NA")</f>
        <v>5.0066755674232306E-2</v>
      </c>
    </row>
    <row r="490" spans="1:22" x14ac:dyDescent="0.35">
      <c r="A490" s="8">
        <v>45019.164560185185</v>
      </c>
      <c r="B490" s="9" t="s">
        <v>87</v>
      </c>
      <c r="C490" s="9">
        <v>40039201</v>
      </c>
      <c r="D490" s="9" t="s">
        <v>107</v>
      </c>
      <c r="E490" s="9" t="s">
        <v>46</v>
      </c>
      <c r="F490" s="9" t="s">
        <v>40</v>
      </c>
      <c r="G490" s="9">
        <v>1879</v>
      </c>
      <c r="H490" s="10">
        <v>5992</v>
      </c>
      <c r="I490" s="10">
        <v>5992</v>
      </c>
      <c r="J490" s="10">
        <v>8</v>
      </c>
      <c r="K490" s="10"/>
      <c r="L490" s="10">
        <f>SUM(Table134[[#This Row],[Waste (Before Impression)]:[Waste (After Impression)2]])</f>
        <v>8</v>
      </c>
      <c r="M490" s="10">
        <v>0</v>
      </c>
      <c r="N490" s="10">
        <v>199</v>
      </c>
      <c r="O490" s="11">
        <f>SUM(Table134[[#This Row],[Inspection Total]],Table134[[#This Row],[Waste (Before Impression)]])</f>
        <v>6000</v>
      </c>
      <c r="P490" s="12" t="s">
        <v>39</v>
      </c>
      <c r="Q490" s="9"/>
      <c r="R490" s="9">
        <f>IF(Table134[[#This Row],[Balanced]]="YES",0,Table134[[#This Row],[Total]]-6000)</f>
        <v>0</v>
      </c>
      <c r="S4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45019187981995992YES</v>
      </c>
      <c r="T490">
        <f>ROW()-3</f>
        <v>487</v>
      </c>
      <c r="U490" s="1">
        <f>INT(Table134[[#This Row],[Date]])</f>
        <v>45019</v>
      </c>
      <c r="V490" s="13">
        <f>IFERROR(IF(OR(Table134[[#This Row],[Notasave Error]]&lt;0,Table134[[#This Row],[Notasave Error]]&gt;6000),"-",Table134[[#This Row],[Notasave Error]]/Table134[[#This Row],[Inspection Total]]),"NA")</f>
        <v>3.3210947930574101E-2</v>
      </c>
    </row>
    <row r="491" spans="1:22" x14ac:dyDescent="0.35">
      <c r="A491" s="8">
        <v>45019.106851851851</v>
      </c>
      <c r="B491" s="9" t="s">
        <v>87</v>
      </c>
      <c r="C491" s="9">
        <v>40039201</v>
      </c>
      <c r="D491" s="9" t="s">
        <v>107</v>
      </c>
      <c r="E491" s="9" t="s">
        <v>46</v>
      </c>
      <c r="F491" s="9" t="s">
        <v>40</v>
      </c>
      <c r="G491" s="9">
        <v>1878</v>
      </c>
      <c r="H491" s="10">
        <v>5996</v>
      </c>
      <c r="I491" s="10">
        <v>5996</v>
      </c>
      <c r="J491" s="10">
        <v>4</v>
      </c>
      <c r="K491" s="10"/>
      <c r="L491" s="10">
        <f>SUM(Table134[[#This Row],[Waste (Before Impression)]:[Waste (After Impression)2]])</f>
        <v>4</v>
      </c>
      <c r="M491" s="10">
        <v>0</v>
      </c>
      <c r="N491" s="10">
        <v>190</v>
      </c>
      <c r="O491" s="11">
        <f>SUM(Table134[[#This Row],[Inspection Total]],Table134[[#This Row],[Waste (Before Impression)]])</f>
        <v>6000</v>
      </c>
      <c r="P491" s="12" t="s">
        <v>39</v>
      </c>
      <c r="Q491" s="9"/>
      <c r="R491" s="9">
        <f>IF(Table134[[#This Row],[Balanced]]="YES",0,Table134[[#This Row],[Total]]-6000)</f>
        <v>0</v>
      </c>
      <c r="S4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45019187841905996YES</v>
      </c>
      <c r="T491">
        <f>ROW()-3</f>
        <v>488</v>
      </c>
      <c r="U491" s="1">
        <f>INT(Table134[[#This Row],[Date]])</f>
        <v>45019</v>
      </c>
      <c r="V491" s="13">
        <f>IFERROR(IF(OR(Table134[[#This Row],[Notasave Error]]&lt;0,Table134[[#This Row],[Notasave Error]]&gt;6000),"-",Table134[[#This Row],[Notasave Error]]/Table134[[#This Row],[Inspection Total]]),"NA")</f>
        <v>3.1687791861240829E-2</v>
      </c>
    </row>
    <row r="492" spans="1:22" x14ac:dyDescent="0.35">
      <c r="A492" s="8">
        <v>45019.070405092592</v>
      </c>
      <c r="B492" s="9" t="s">
        <v>87</v>
      </c>
      <c r="C492" s="9">
        <v>40039201</v>
      </c>
      <c r="D492" s="9" t="s">
        <v>107</v>
      </c>
      <c r="E492" s="9" t="s">
        <v>46</v>
      </c>
      <c r="F492" s="9" t="s">
        <v>40</v>
      </c>
      <c r="G492" s="9">
        <v>1877</v>
      </c>
      <c r="H492" s="10">
        <v>5994</v>
      </c>
      <c r="I492" s="10">
        <v>5994</v>
      </c>
      <c r="J492" s="10">
        <v>6</v>
      </c>
      <c r="K492" s="10"/>
      <c r="L492" s="10">
        <f>SUM(Table134[[#This Row],[Waste (Before Impression)]:[Waste (After Impression)2]])</f>
        <v>6</v>
      </c>
      <c r="M492" s="10">
        <v>0</v>
      </c>
      <c r="N492" s="10">
        <v>159</v>
      </c>
      <c r="O492" s="11">
        <f>SUM(Table134[[#This Row],[Inspection Total]],Table134[[#This Row],[Waste (Before Impression)]])</f>
        <v>6000</v>
      </c>
      <c r="P492" s="12" t="s">
        <v>39</v>
      </c>
      <c r="Q492" s="9"/>
      <c r="R492" s="9">
        <f>IF(Table134[[#This Row],[Balanced]]="YES",0,Table134[[#This Row],[Total]]-6000)</f>
        <v>0</v>
      </c>
      <c r="S4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45019187761595994YES</v>
      </c>
      <c r="T492">
        <f>ROW()-3</f>
        <v>489</v>
      </c>
      <c r="U492" s="1">
        <f>INT(Table134[[#This Row],[Date]])</f>
        <v>45019</v>
      </c>
      <c r="V492" s="13">
        <f>IFERROR(IF(OR(Table134[[#This Row],[Notasave Error]]&lt;0,Table134[[#This Row],[Notasave Error]]&gt;6000),"-",Table134[[#This Row],[Notasave Error]]/Table134[[#This Row],[Inspection Total]]),"NA")</f>
        <v>2.6526526526526525E-2</v>
      </c>
    </row>
    <row r="493" spans="1:22" x14ac:dyDescent="0.35">
      <c r="A493" s="8">
        <v>45019.042986111112</v>
      </c>
      <c r="B493" s="9" t="s">
        <v>87</v>
      </c>
      <c r="C493" s="9">
        <v>40039201</v>
      </c>
      <c r="D493" s="9" t="s">
        <v>107</v>
      </c>
      <c r="E493" s="9" t="s">
        <v>46</v>
      </c>
      <c r="F493" s="9" t="s">
        <v>40</v>
      </c>
      <c r="G493" s="9">
        <v>1876</v>
      </c>
      <c r="H493" s="10">
        <v>6000</v>
      </c>
      <c r="I493" s="10">
        <v>6000</v>
      </c>
      <c r="J493" s="10">
        <v>0</v>
      </c>
      <c r="K493" s="10">
        <v>3</v>
      </c>
      <c r="L493" s="10">
        <f>SUM(Table134[[#This Row],[Waste (Before Impression)]:[Waste (After Impression)2]])</f>
        <v>3</v>
      </c>
      <c r="M493" s="10">
        <v>0</v>
      </c>
      <c r="N493" s="10">
        <v>213</v>
      </c>
      <c r="O493" s="11">
        <f>SUM(Table134[[#This Row],[Inspection Total]],Table134[[#This Row],[Waste (Before Impression)]])</f>
        <v>6000</v>
      </c>
      <c r="P493" s="12" t="s">
        <v>39</v>
      </c>
      <c r="Q493" s="9"/>
      <c r="R493" s="9">
        <f>IF(Table134[[#This Row],[Balanced]]="YES",0,Table134[[#This Row],[Total]]-6000)</f>
        <v>0</v>
      </c>
      <c r="S4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45019187602136000YES</v>
      </c>
      <c r="T493">
        <f>ROW()-3</f>
        <v>490</v>
      </c>
      <c r="U493" s="1">
        <f>INT(Table134[[#This Row],[Date]])</f>
        <v>45019</v>
      </c>
      <c r="V493" s="13">
        <f>IFERROR(IF(OR(Table134[[#This Row],[Notasave Error]]&lt;0,Table134[[#This Row],[Notasave Error]]&gt;6000),"-",Table134[[#This Row],[Notasave Error]]/Table134[[#This Row],[Inspection Total]]),"NA")</f>
        <v>3.5499999999999997E-2</v>
      </c>
    </row>
    <row r="494" spans="1:22" x14ac:dyDescent="0.35">
      <c r="A494" s="8">
        <v>45019.005682870367</v>
      </c>
      <c r="B494" s="9" t="s">
        <v>87</v>
      </c>
      <c r="C494" s="9">
        <v>40039201</v>
      </c>
      <c r="D494" s="9" t="s">
        <v>107</v>
      </c>
      <c r="E494" s="9" t="s">
        <v>46</v>
      </c>
      <c r="F494" s="9" t="s">
        <v>40</v>
      </c>
      <c r="G494" s="9">
        <v>1875</v>
      </c>
      <c r="H494" s="10">
        <v>5998</v>
      </c>
      <c r="I494" s="10">
        <v>5998</v>
      </c>
      <c r="J494" s="10">
        <v>2</v>
      </c>
      <c r="K494" s="10"/>
      <c r="L494" s="10">
        <f>SUM(Table134[[#This Row],[Waste (Before Impression)]:[Waste (After Impression)2]])</f>
        <v>2</v>
      </c>
      <c r="M494" s="10">
        <v>0</v>
      </c>
      <c r="N494" s="10">
        <v>211</v>
      </c>
      <c r="O494" s="11">
        <f>SUM(Table134[[#This Row],[Inspection Total]],Table134[[#This Row],[Waste (Before Impression)]])</f>
        <v>6000</v>
      </c>
      <c r="P494" s="12" t="s">
        <v>39</v>
      </c>
      <c r="Q494" s="9"/>
      <c r="R494" s="9">
        <f>IF(Table134[[#This Row],[Balanced]]="YES",0,Table134[[#This Row],[Total]]-6000)</f>
        <v>0</v>
      </c>
      <c r="S4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45019187522115998YES</v>
      </c>
      <c r="T494">
        <f>ROW()-3</f>
        <v>491</v>
      </c>
      <c r="U494" s="1">
        <f>INT(Table134[[#This Row],[Date]])</f>
        <v>45019</v>
      </c>
      <c r="V494" s="13">
        <f>IFERROR(IF(OR(Table134[[#This Row],[Notasave Error]]&lt;0,Table134[[#This Row],[Notasave Error]]&gt;6000),"-",Table134[[#This Row],[Notasave Error]]/Table134[[#This Row],[Inspection Total]]),"NA")</f>
        <v>3.5178392797599198E-2</v>
      </c>
    </row>
    <row r="495" spans="1:22" x14ac:dyDescent="0.35">
      <c r="A495" s="8">
        <v>45018.965937499997</v>
      </c>
      <c r="B495" s="9" t="s">
        <v>87</v>
      </c>
      <c r="C495" s="9">
        <v>40039201</v>
      </c>
      <c r="D495" s="9" t="s">
        <v>107</v>
      </c>
      <c r="E495" s="9" t="s">
        <v>90</v>
      </c>
      <c r="F495" s="9" t="s">
        <v>40</v>
      </c>
      <c r="G495" s="9">
        <v>1852</v>
      </c>
      <c r="H495" s="10">
        <v>5999</v>
      </c>
      <c r="I495" s="10">
        <v>5999</v>
      </c>
      <c r="J495" s="10">
        <v>1</v>
      </c>
      <c r="K495" s="10"/>
      <c r="L495" s="10">
        <f>SUM(Table134[[#This Row],[Waste (Before Impression)]:[Waste (After Impression)2]])</f>
        <v>1</v>
      </c>
      <c r="M495" s="10">
        <v>0</v>
      </c>
      <c r="N495" s="10">
        <v>138</v>
      </c>
      <c r="O495" s="11">
        <f>SUM(Table134[[#This Row],[Inspection Total]],Table134[[#This Row],[Waste (Before Impression)]])</f>
        <v>6000</v>
      </c>
      <c r="P495" s="12" t="s">
        <v>39</v>
      </c>
      <c r="Q495" s="9"/>
      <c r="R495" s="9">
        <f>IF(Table134[[#This Row],[Balanced]]="YES",0,Table134[[#This Row],[Total]]-6000)</f>
        <v>0</v>
      </c>
      <c r="S4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45018185211385999YES</v>
      </c>
      <c r="T495">
        <f>ROW()-3</f>
        <v>492</v>
      </c>
      <c r="U495" s="1">
        <f>INT(Table134[[#This Row],[Date]])</f>
        <v>45018</v>
      </c>
      <c r="V495" s="13">
        <f>IFERROR(IF(OR(Table134[[#This Row],[Notasave Error]]&lt;0,Table134[[#This Row],[Notasave Error]]&gt;6000),"-",Table134[[#This Row],[Notasave Error]]/Table134[[#This Row],[Inspection Total]]),"NA")</f>
        <v>2.3003833972328722E-2</v>
      </c>
    </row>
    <row r="496" spans="1:22" x14ac:dyDescent="0.35">
      <c r="A496" s="8">
        <v>45018.931828703702</v>
      </c>
      <c r="B496" s="9" t="s">
        <v>87</v>
      </c>
      <c r="C496" s="9">
        <v>40039201</v>
      </c>
      <c r="D496" s="9" t="s">
        <v>107</v>
      </c>
      <c r="E496" s="9" t="s">
        <v>90</v>
      </c>
      <c r="F496" s="9" t="s">
        <v>40</v>
      </c>
      <c r="G496" s="9">
        <v>1851</v>
      </c>
      <c r="H496" s="10">
        <v>5999</v>
      </c>
      <c r="I496" s="10">
        <v>5999</v>
      </c>
      <c r="J496" s="10">
        <v>1</v>
      </c>
      <c r="K496" s="10"/>
      <c r="L496" s="10">
        <f>SUM(Table134[[#This Row],[Waste (Before Impression)]:[Waste (After Impression)2]])</f>
        <v>1</v>
      </c>
      <c r="M496" s="10">
        <v>0</v>
      </c>
      <c r="N496" s="10">
        <v>210</v>
      </c>
      <c r="O496" s="11">
        <f>SUM(Table134[[#This Row],[Inspection Total]],Table134[[#This Row],[Waste (Before Impression)]])</f>
        <v>6000</v>
      </c>
      <c r="P496" s="12" t="s">
        <v>39</v>
      </c>
      <c r="Q496" s="9"/>
      <c r="R496" s="9">
        <f>IF(Table134[[#This Row],[Balanced]]="YES",0,Table134[[#This Row],[Total]]-6000)</f>
        <v>0</v>
      </c>
      <c r="S4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45018185112105999YES</v>
      </c>
      <c r="T496">
        <f>ROW()-3</f>
        <v>493</v>
      </c>
      <c r="U496" s="1">
        <f>INT(Table134[[#This Row],[Date]])</f>
        <v>45018</v>
      </c>
      <c r="V496" s="13">
        <f>IFERROR(IF(OR(Table134[[#This Row],[Notasave Error]]&lt;0,Table134[[#This Row],[Notasave Error]]&gt;6000),"-",Table134[[#This Row],[Notasave Error]]/Table134[[#This Row],[Inspection Total]]),"NA")</f>
        <v>3.5005834305717617E-2</v>
      </c>
    </row>
    <row r="497" spans="1:22" x14ac:dyDescent="0.35">
      <c r="A497" s="8">
        <v>45018.900937500002</v>
      </c>
      <c r="B497" s="9" t="s">
        <v>87</v>
      </c>
      <c r="C497" s="9">
        <v>40039201</v>
      </c>
      <c r="D497" s="9" t="s">
        <v>107</v>
      </c>
      <c r="E497" s="9" t="s">
        <v>90</v>
      </c>
      <c r="F497" s="9" t="s">
        <v>40</v>
      </c>
      <c r="G497" s="9">
        <v>1850</v>
      </c>
      <c r="H497" s="10">
        <v>5999</v>
      </c>
      <c r="I497" s="10">
        <v>5999</v>
      </c>
      <c r="J497" s="10">
        <v>1</v>
      </c>
      <c r="K497" s="10"/>
      <c r="L497" s="10">
        <f>SUM(Table134[[#This Row],[Waste (Before Impression)]:[Waste (After Impression)2]])</f>
        <v>1</v>
      </c>
      <c r="M497" s="10">
        <v>0</v>
      </c>
      <c r="N497" s="10">
        <v>250</v>
      </c>
      <c r="O497" s="11">
        <f>SUM(Table134[[#This Row],[Inspection Total]],Table134[[#This Row],[Waste (Before Impression)]])</f>
        <v>6000</v>
      </c>
      <c r="P497" s="12" t="s">
        <v>39</v>
      </c>
      <c r="Q497" s="9"/>
      <c r="R497" s="9">
        <f>IF(Table134[[#This Row],[Balanced]]="YES",0,Table134[[#This Row],[Total]]-6000)</f>
        <v>0</v>
      </c>
      <c r="S4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45018185012505999YES</v>
      </c>
      <c r="T497">
        <f>ROW()-3</f>
        <v>494</v>
      </c>
      <c r="U497" s="1">
        <f>INT(Table134[[#This Row],[Date]])</f>
        <v>45018</v>
      </c>
      <c r="V497" s="13">
        <f>IFERROR(IF(OR(Table134[[#This Row],[Notasave Error]]&lt;0,Table134[[#This Row],[Notasave Error]]&gt;6000),"-",Table134[[#This Row],[Notasave Error]]/Table134[[#This Row],[Inspection Total]]),"NA")</f>
        <v>4.1673612268711455E-2</v>
      </c>
    </row>
    <row r="498" spans="1:22" x14ac:dyDescent="0.35">
      <c r="A498" s="8">
        <v>45018.784155092595</v>
      </c>
      <c r="B498" s="9" t="s">
        <v>87</v>
      </c>
      <c r="C498" s="9">
        <v>40039201</v>
      </c>
      <c r="D498" s="9" t="s">
        <v>107</v>
      </c>
      <c r="E498" s="9" t="s">
        <v>118</v>
      </c>
      <c r="F498" s="9" t="s">
        <v>38</v>
      </c>
      <c r="G498" s="9">
        <v>1762</v>
      </c>
      <c r="H498" s="10">
        <v>5999</v>
      </c>
      <c r="I498" s="10">
        <v>5999</v>
      </c>
      <c r="J498" s="10">
        <v>1</v>
      </c>
      <c r="K498" s="10"/>
      <c r="L498" s="10">
        <f>SUM(Table134[[#This Row],[Waste (Before Impression)]:[Waste (After Impression)2]])</f>
        <v>1</v>
      </c>
      <c r="M498" s="10">
        <v>0</v>
      </c>
      <c r="N498" s="10">
        <v>142</v>
      </c>
      <c r="O498" s="11">
        <f>SUM(Table134[[#This Row],[Inspection Total]],Table134[[#This Row],[Waste (Before Impression)]])</f>
        <v>6000</v>
      </c>
      <c r="P498" s="12" t="s">
        <v>39</v>
      </c>
      <c r="Q498" s="9"/>
      <c r="R498" s="9">
        <f>IF(Table134[[#This Row],[Balanced]]="YES",0,Table134[[#This Row],[Total]]-6000)</f>
        <v>0</v>
      </c>
      <c r="S4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45018176211425999YES</v>
      </c>
      <c r="T498">
        <f>ROW()-3</f>
        <v>495</v>
      </c>
      <c r="U498" s="1">
        <f>INT(Table134[[#This Row],[Date]])</f>
        <v>45018</v>
      </c>
      <c r="V498" s="13">
        <f>IFERROR(IF(OR(Table134[[#This Row],[Notasave Error]]&lt;0,Table134[[#This Row],[Notasave Error]]&gt;6000),"-",Table134[[#This Row],[Notasave Error]]/Table134[[#This Row],[Inspection Total]]),"NA")</f>
        <v>2.3670611768628103E-2</v>
      </c>
    </row>
    <row r="499" spans="1:22" x14ac:dyDescent="0.35">
      <c r="A499" s="8">
        <v>45018.751655092594</v>
      </c>
      <c r="B499" s="9" t="s">
        <v>87</v>
      </c>
      <c r="C499" s="9">
        <v>40039201</v>
      </c>
      <c r="D499" s="9" t="s">
        <v>107</v>
      </c>
      <c r="E499" s="9" t="s">
        <v>118</v>
      </c>
      <c r="F499" s="9" t="s">
        <v>38</v>
      </c>
      <c r="G499" s="9">
        <v>1761</v>
      </c>
      <c r="H499" s="10">
        <v>6000</v>
      </c>
      <c r="I499" s="10">
        <v>6000</v>
      </c>
      <c r="J499" s="10">
        <v>0</v>
      </c>
      <c r="K499" s="10"/>
      <c r="L499" s="10">
        <f>SUM(Table134[[#This Row],[Waste (Before Impression)]:[Waste (After Impression)2]])</f>
        <v>0</v>
      </c>
      <c r="M499" s="10">
        <v>0</v>
      </c>
      <c r="N499" s="10">
        <v>125</v>
      </c>
      <c r="O499" s="11">
        <f>SUM(Table134[[#This Row],[Inspection Total]],Table134[[#This Row],[Waste (Before Impression)]])</f>
        <v>6000</v>
      </c>
      <c r="P499" s="12" t="s">
        <v>39</v>
      </c>
      <c r="Q499" s="9"/>
      <c r="R499" s="9">
        <f>IF(Table134[[#This Row],[Balanced]]="YES",0,Table134[[#This Row],[Total]]-6000)</f>
        <v>0</v>
      </c>
      <c r="S4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45018176101256000YES</v>
      </c>
      <c r="T499">
        <f>ROW()-3</f>
        <v>496</v>
      </c>
      <c r="U499" s="1">
        <f>INT(Table134[[#This Row],[Date]])</f>
        <v>45018</v>
      </c>
      <c r="V499" s="13">
        <f>IFERROR(IF(OR(Table134[[#This Row],[Notasave Error]]&lt;0,Table134[[#This Row],[Notasave Error]]&gt;6000),"-",Table134[[#This Row],[Notasave Error]]/Table134[[#This Row],[Inspection Total]]),"NA")</f>
        <v>2.0833333333333332E-2</v>
      </c>
    </row>
    <row r="500" spans="1:22" x14ac:dyDescent="0.35">
      <c r="A500" s="8">
        <v>45018.721770833334</v>
      </c>
      <c r="B500" s="9" t="s">
        <v>87</v>
      </c>
      <c r="C500" s="9">
        <v>40039201</v>
      </c>
      <c r="D500" s="9" t="s">
        <v>107</v>
      </c>
      <c r="E500" s="9" t="s">
        <v>118</v>
      </c>
      <c r="F500" s="9" t="s">
        <v>38</v>
      </c>
      <c r="G500" s="9">
        <v>1760</v>
      </c>
      <c r="H500" s="10">
        <v>6000</v>
      </c>
      <c r="I500" s="10">
        <v>6000</v>
      </c>
      <c r="J500" s="10">
        <v>0</v>
      </c>
      <c r="K500" s="10"/>
      <c r="L500" s="10">
        <f>SUM(Table134[[#This Row],[Waste (Before Impression)]:[Waste (After Impression)2]])</f>
        <v>0</v>
      </c>
      <c r="M500" s="10">
        <v>0</v>
      </c>
      <c r="N500" s="10">
        <v>150</v>
      </c>
      <c r="O500" s="11">
        <f>SUM(Table134[[#This Row],[Inspection Total]],Table134[[#This Row],[Waste (Before Impression)]])</f>
        <v>6000</v>
      </c>
      <c r="P500" s="12" t="s">
        <v>39</v>
      </c>
      <c r="Q500" s="9"/>
      <c r="R500" s="9">
        <f>IF(Table134[[#This Row],[Balanced]]="YES",0,Table134[[#This Row],[Total]]-6000)</f>
        <v>0</v>
      </c>
      <c r="S5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45018176001506000YES</v>
      </c>
      <c r="T500">
        <f>ROW()-3</f>
        <v>497</v>
      </c>
      <c r="U500" s="1">
        <f>INT(Table134[[#This Row],[Date]])</f>
        <v>45018</v>
      </c>
      <c r="V500" s="13">
        <f>IFERROR(IF(OR(Table134[[#This Row],[Notasave Error]]&lt;0,Table134[[#This Row],[Notasave Error]]&gt;6000),"-",Table134[[#This Row],[Notasave Error]]/Table134[[#This Row],[Inspection Total]]),"NA")</f>
        <v>2.5000000000000001E-2</v>
      </c>
    </row>
    <row r="501" spans="1:22" x14ac:dyDescent="0.35">
      <c r="A501" s="8">
        <v>45018.689525462964</v>
      </c>
      <c r="B501" s="9" t="s">
        <v>87</v>
      </c>
      <c r="C501" s="9">
        <v>40039201</v>
      </c>
      <c r="D501" s="9" t="s">
        <v>107</v>
      </c>
      <c r="E501" s="9" t="s">
        <v>118</v>
      </c>
      <c r="F501" s="9" t="s">
        <v>38</v>
      </c>
      <c r="G501" s="9">
        <v>1759</v>
      </c>
      <c r="H501" s="10">
        <v>6000</v>
      </c>
      <c r="I501" s="10">
        <v>6000</v>
      </c>
      <c r="J501" s="10"/>
      <c r="K501" s="10"/>
      <c r="L501" s="10">
        <f>SUM(Table134[[#This Row],[Waste (Before Impression)]:[Waste (After Impression)2]])</f>
        <v>0</v>
      </c>
      <c r="M501" s="10">
        <v>0</v>
      </c>
      <c r="N501" s="10">
        <v>157</v>
      </c>
      <c r="O501" s="11">
        <f>SUM(Table134[[#This Row],[Inspection Total]],Table134[[#This Row],[Waste (Before Impression)]])</f>
        <v>6000</v>
      </c>
      <c r="P501" s="12" t="s">
        <v>39</v>
      </c>
      <c r="Q501" s="9"/>
      <c r="R501" s="9">
        <f>IF(Table134[[#This Row],[Balanced]]="YES",0,Table134[[#This Row],[Total]]-6000)</f>
        <v>0</v>
      </c>
      <c r="S5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4501817591576000YES</v>
      </c>
      <c r="T501">
        <f>ROW()-3</f>
        <v>498</v>
      </c>
      <c r="U501" s="1">
        <f>INT(Table134[[#This Row],[Date]])</f>
        <v>45018</v>
      </c>
      <c r="V501" s="13">
        <f>IFERROR(IF(OR(Table134[[#This Row],[Notasave Error]]&lt;0,Table134[[#This Row],[Notasave Error]]&gt;6000),"-",Table134[[#This Row],[Notasave Error]]/Table134[[#This Row],[Inspection Total]]),"NA")</f>
        <v>2.6166666666666668E-2</v>
      </c>
    </row>
    <row r="502" spans="1:22" x14ac:dyDescent="0.35">
      <c r="A502" s="8">
        <v>45018.659675925926</v>
      </c>
      <c r="B502" s="9" t="s">
        <v>87</v>
      </c>
      <c r="C502" s="9">
        <v>40039201</v>
      </c>
      <c r="D502" s="9" t="s">
        <v>107</v>
      </c>
      <c r="E502" s="9" t="s">
        <v>118</v>
      </c>
      <c r="F502" s="9" t="s">
        <v>38</v>
      </c>
      <c r="G502" s="9">
        <v>1758</v>
      </c>
      <c r="H502" s="10">
        <v>5990</v>
      </c>
      <c r="I502" s="10">
        <v>5990</v>
      </c>
      <c r="J502" s="10">
        <v>10</v>
      </c>
      <c r="K502" s="10"/>
      <c r="L502" s="10">
        <f>SUM(Table134[[#This Row],[Waste (Before Impression)]:[Waste (After Impression)2]])</f>
        <v>10</v>
      </c>
      <c r="M502" s="10">
        <v>0</v>
      </c>
      <c r="N502" s="10">
        <v>101</v>
      </c>
      <c r="O502" s="11">
        <f>SUM(Table134[[#This Row],[Inspection Total]],Table134[[#This Row],[Waste (Before Impression)]])</f>
        <v>6000</v>
      </c>
      <c r="P502" s="12" t="s">
        <v>39</v>
      </c>
      <c r="Q502" s="9"/>
      <c r="R502" s="9">
        <f>IF(Table134[[#This Row],[Balanced]]="YES",0,Table134[[#This Row],[Total]]-6000)</f>
        <v>0</v>
      </c>
      <c r="S5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450181758101015990YES</v>
      </c>
      <c r="T502">
        <f>ROW()-3</f>
        <v>499</v>
      </c>
      <c r="U502" s="1">
        <f>INT(Table134[[#This Row],[Date]])</f>
        <v>45018</v>
      </c>
      <c r="V502" s="13">
        <f>IFERROR(IF(OR(Table134[[#This Row],[Notasave Error]]&lt;0,Table134[[#This Row],[Notasave Error]]&gt;6000),"-",Table134[[#This Row],[Notasave Error]]/Table134[[#This Row],[Inspection Total]]),"NA")</f>
        <v>1.686143572621035E-2</v>
      </c>
    </row>
    <row r="503" spans="1:22" x14ac:dyDescent="0.35">
      <c r="A503" s="8">
        <v>45018.624942129631</v>
      </c>
      <c r="B503" s="9" t="s">
        <v>87</v>
      </c>
      <c r="C503" s="9">
        <v>40039201</v>
      </c>
      <c r="D503" s="9" t="s">
        <v>107</v>
      </c>
      <c r="E503" s="9" t="s">
        <v>118</v>
      </c>
      <c r="F503" s="9" t="s">
        <v>38</v>
      </c>
      <c r="G503" s="9">
        <v>1757</v>
      </c>
      <c r="H503" s="10">
        <v>6000</v>
      </c>
      <c r="I503" s="10">
        <v>6000</v>
      </c>
      <c r="J503" s="10">
        <v>0</v>
      </c>
      <c r="K503" s="10"/>
      <c r="L503" s="10">
        <f>SUM(Table134[[#This Row],[Waste (Before Impression)]:[Waste (After Impression)2]])</f>
        <v>0</v>
      </c>
      <c r="M503" s="10">
        <v>0</v>
      </c>
      <c r="N503" s="10">
        <v>132</v>
      </c>
      <c r="O503" s="11">
        <f>SUM(Table134[[#This Row],[Inspection Total]],Table134[[#This Row],[Waste (Before Impression)]])</f>
        <v>6000</v>
      </c>
      <c r="P503" s="12" t="s">
        <v>39</v>
      </c>
      <c r="Q503" s="9"/>
      <c r="R503" s="9">
        <f>IF(Table134[[#This Row],[Balanced]]="YES",0,Table134[[#This Row],[Total]]-6000)</f>
        <v>0</v>
      </c>
      <c r="S5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45018175701326000YES</v>
      </c>
      <c r="T503">
        <f>ROW()-3</f>
        <v>500</v>
      </c>
      <c r="U503" s="1">
        <f>INT(Table134[[#This Row],[Date]])</f>
        <v>45018</v>
      </c>
      <c r="V503" s="13">
        <f>IFERROR(IF(OR(Table134[[#This Row],[Notasave Error]]&lt;0,Table134[[#This Row],[Notasave Error]]&gt;6000),"-",Table134[[#This Row],[Notasave Error]]/Table134[[#This Row],[Inspection Total]]),"NA")</f>
        <v>2.1999999999999999E-2</v>
      </c>
    </row>
    <row r="504" spans="1:22" x14ac:dyDescent="0.35">
      <c r="A504" s="8">
        <v>45018.587037037039</v>
      </c>
      <c r="B504" s="9" t="s">
        <v>87</v>
      </c>
      <c r="C504" s="9">
        <v>40039201</v>
      </c>
      <c r="D504" s="9" t="s">
        <v>107</v>
      </c>
      <c r="E504" s="9" t="s">
        <v>118</v>
      </c>
      <c r="F504" s="9" t="s">
        <v>38</v>
      </c>
      <c r="G504" s="9">
        <v>1756</v>
      </c>
      <c r="H504" s="10">
        <v>5998</v>
      </c>
      <c r="I504" s="10">
        <v>5998</v>
      </c>
      <c r="J504" s="10">
        <v>2</v>
      </c>
      <c r="K504" s="10"/>
      <c r="L504" s="10">
        <f>SUM(Table134[[#This Row],[Waste (Before Impression)]:[Waste (After Impression)2]])</f>
        <v>2</v>
      </c>
      <c r="M504" s="10">
        <v>0</v>
      </c>
      <c r="N504" s="10">
        <v>120</v>
      </c>
      <c r="O504" s="11">
        <f>SUM(Table134[[#This Row],[Inspection Total]],Table134[[#This Row],[Waste (Before Impression)]])</f>
        <v>6000</v>
      </c>
      <c r="P504" s="12" t="s">
        <v>39</v>
      </c>
      <c r="Q504" s="9"/>
      <c r="R504" s="9">
        <f>IF(Table134[[#This Row],[Balanced]]="YES",0,Table134[[#This Row],[Total]]-6000)</f>
        <v>0</v>
      </c>
      <c r="S5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45018175621205998YES</v>
      </c>
      <c r="T504">
        <f>ROW()-3</f>
        <v>501</v>
      </c>
      <c r="U504" s="1">
        <f>INT(Table134[[#This Row],[Date]])</f>
        <v>45018</v>
      </c>
      <c r="V504" s="13">
        <f>IFERROR(IF(OR(Table134[[#This Row],[Notasave Error]]&lt;0,Table134[[#This Row],[Notasave Error]]&gt;6000),"-",Table134[[#This Row],[Notasave Error]]/Table134[[#This Row],[Inspection Total]]),"NA")</f>
        <v>2.0006668889629875E-2</v>
      </c>
    </row>
    <row r="505" spans="1:22" x14ac:dyDescent="0.35">
      <c r="A505" s="8">
        <v>45018.55609953704</v>
      </c>
      <c r="B505" s="9" t="s">
        <v>87</v>
      </c>
      <c r="C505" s="9">
        <v>40039201</v>
      </c>
      <c r="D505" s="9" t="s">
        <v>107</v>
      </c>
      <c r="E505" s="9" t="s">
        <v>118</v>
      </c>
      <c r="F505" s="9" t="s">
        <v>38</v>
      </c>
      <c r="G505" s="9">
        <v>1755</v>
      </c>
      <c r="H505" s="10">
        <v>5997</v>
      </c>
      <c r="I505" s="10">
        <v>5997</v>
      </c>
      <c r="J505" s="10">
        <v>3</v>
      </c>
      <c r="K505" s="10"/>
      <c r="L505" s="10">
        <f>SUM(Table134[[#This Row],[Waste (Before Impression)]:[Waste (After Impression)2]])</f>
        <v>3</v>
      </c>
      <c r="M505" s="10">
        <v>0</v>
      </c>
      <c r="N505" s="10">
        <v>208</v>
      </c>
      <c r="O505" s="11">
        <f>SUM(Table134[[#This Row],[Inspection Total]],Table134[[#This Row],[Waste (Before Impression)]])</f>
        <v>6000</v>
      </c>
      <c r="P505" s="12" t="s">
        <v>39</v>
      </c>
      <c r="Q505" s="9"/>
      <c r="R505" s="9">
        <f>IF(Table134[[#This Row],[Balanced]]="YES",0,Table134[[#This Row],[Total]]-6000)</f>
        <v>0</v>
      </c>
      <c r="S5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45018175532085997YES</v>
      </c>
      <c r="T505">
        <f>ROW()-3</f>
        <v>502</v>
      </c>
      <c r="U505" s="1">
        <f>INT(Table134[[#This Row],[Date]])</f>
        <v>45018</v>
      </c>
      <c r="V505" s="13">
        <f>IFERROR(IF(OR(Table134[[#This Row],[Notasave Error]]&lt;0,Table134[[#This Row],[Notasave Error]]&gt;6000),"-",Table134[[#This Row],[Notasave Error]]/Table134[[#This Row],[Inspection Total]]),"NA")</f>
        <v>3.4684008671002166E-2</v>
      </c>
    </row>
    <row r="506" spans="1:22" x14ac:dyDescent="0.35">
      <c r="A506" s="8">
        <v>45018.518182870372</v>
      </c>
      <c r="B506" s="9" t="s">
        <v>87</v>
      </c>
      <c r="C506" s="9">
        <v>40039201</v>
      </c>
      <c r="D506" s="9" t="s">
        <v>107</v>
      </c>
      <c r="E506" s="9" t="s">
        <v>118</v>
      </c>
      <c r="F506" s="9" t="s">
        <v>38</v>
      </c>
      <c r="G506" s="9">
        <v>1754</v>
      </c>
      <c r="H506" s="10">
        <v>6000</v>
      </c>
      <c r="I506" s="10">
        <v>6000</v>
      </c>
      <c r="J506" s="10"/>
      <c r="K506" s="10"/>
      <c r="L506" s="10">
        <f>SUM(Table134[[#This Row],[Waste (Before Impression)]:[Waste (After Impression)2]])</f>
        <v>0</v>
      </c>
      <c r="M506" s="10">
        <v>0</v>
      </c>
      <c r="N506" s="10">
        <v>149</v>
      </c>
      <c r="O506" s="11">
        <f>SUM(Table134[[#This Row],[Inspection Total]],Table134[[#This Row],[Waste (Before Impression)]])</f>
        <v>6000</v>
      </c>
      <c r="P506" s="12" t="s">
        <v>39</v>
      </c>
      <c r="Q506" s="9"/>
      <c r="R506" s="9">
        <f>IF(Table134[[#This Row],[Balanced]]="YES",0,Table134[[#This Row],[Total]]-6000)</f>
        <v>0</v>
      </c>
      <c r="S5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4501817541496000YES</v>
      </c>
      <c r="T506">
        <f>ROW()-3</f>
        <v>503</v>
      </c>
      <c r="U506" s="1">
        <f>INT(Table134[[#This Row],[Date]])</f>
        <v>45018</v>
      </c>
      <c r="V506" s="13">
        <f>IFERROR(IF(OR(Table134[[#This Row],[Notasave Error]]&lt;0,Table134[[#This Row],[Notasave Error]]&gt;6000),"-",Table134[[#This Row],[Notasave Error]]/Table134[[#This Row],[Inspection Total]]),"NA")</f>
        <v>2.4833333333333332E-2</v>
      </c>
    </row>
    <row r="507" spans="1:22" x14ac:dyDescent="0.35">
      <c r="A507" s="8">
        <v>45018.487812500003</v>
      </c>
      <c r="B507" s="9" t="s">
        <v>87</v>
      </c>
      <c r="C507" s="9">
        <v>40039201</v>
      </c>
      <c r="D507" s="9" t="s">
        <v>107</v>
      </c>
      <c r="E507" s="9" t="s">
        <v>118</v>
      </c>
      <c r="F507" s="9" t="s">
        <v>38</v>
      </c>
      <c r="G507" s="9">
        <v>1753</v>
      </c>
      <c r="H507" s="10">
        <v>6000</v>
      </c>
      <c r="I507" s="10">
        <v>6000</v>
      </c>
      <c r="J507" s="10"/>
      <c r="K507" s="10"/>
      <c r="L507" s="10">
        <f>SUM(Table134[[#This Row],[Waste (Before Impression)]:[Waste (After Impression)2]])</f>
        <v>0</v>
      </c>
      <c r="M507" s="10">
        <v>0</v>
      </c>
      <c r="N507" s="10">
        <v>99</v>
      </c>
      <c r="O507" s="11">
        <f>SUM(Table134[[#This Row],[Inspection Total]],Table134[[#This Row],[Waste (Before Impression)]])</f>
        <v>6000</v>
      </c>
      <c r="P507" s="12" t="s">
        <v>39</v>
      </c>
      <c r="Q507" s="9"/>
      <c r="R507" s="9">
        <f>IF(Table134[[#This Row],[Balanced]]="YES",0,Table134[[#This Row],[Total]]-6000)</f>
        <v>0</v>
      </c>
      <c r="S5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450181753996000YES</v>
      </c>
      <c r="T507">
        <f>ROW()-3</f>
        <v>504</v>
      </c>
      <c r="U507" s="1">
        <f>INT(Table134[[#This Row],[Date]])</f>
        <v>45018</v>
      </c>
      <c r="V507" s="13">
        <f>IFERROR(IF(OR(Table134[[#This Row],[Notasave Error]]&lt;0,Table134[[#This Row],[Notasave Error]]&gt;6000),"-",Table134[[#This Row],[Notasave Error]]/Table134[[#This Row],[Inspection Total]]),"NA")</f>
        <v>1.6500000000000001E-2</v>
      </c>
    </row>
    <row r="508" spans="1:22" x14ac:dyDescent="0.35">
      <c r="A508" s="8">
        <v>45018.452569444446</v>
      </c>
      <c r="B508" s="9" t="s">
        <v>87</v>
      </c>
      <c r="C508" s="9">
        <v>40039201</v>
      </c>
      <c r="D508" s="9" t="s">
        <v>107</v>
      </c>
      <c r="E508" s="9" t="s">
        <v>118</v>
      </c>
      <c r="F508" s="9" t="s">
        <v>38</v>
      </c>
      <c r="G508" s="9">
        <v>1752</v>
      </c>
      <c r="H508" s="10">
        <v>5996</v>
      </c>
      <c r="I508" s="10">
        <v>5996</v>
      </c>
      <c r="J508" s="10">
        <v>4</v>
      </c>
      <c r="K508" s="10"/>
      <c r="L508" s="10">
        <f>SUM(Table134[[#This Row],[Waste (Before Impression)]:[Waste (After Impression)2]])</f>
        <v>4</v>
      </c>
      <c r="M508" s="10">
        <v>0</v>
      </c>
      <c r="N508" s="10">
        <v>194</v>
      </c>
      <c r="O508" s="11">
        <f>SUM(Table134[[#This Row],[Inspection Total]],Table134[[#This Row],[Waste (Before Impression)]])</f>
        <v>6000</v>
      </c>
      <c r="P508" s="12" t="s">
        <v>39</v>
      </c>
      <c r="Q508" s="9"/>
      <c r="R508" s="9">
        <f>IF(Table134[[#This Row],[Balanced]]="YES",0,Table134[[#This Row],[Total]]-6000)</f>
        <v>0</v>
      </c>
      <c r="S5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45018175241945996YES</v>
      </c>
      <c r="T508">
        <f>ROW()-3</f>
        <v>505</v>
      </c>
      <c r="U508" s="1">
        <f>INT(Table134[[#This Row],[Date]])</f>
        <v>45018</v>
      </c>
      <c r="V508" s="13">
        <f>IFERROR(IF(OR(Table134[[#This Row],[Notasave Error]]&lt;0,Table134[[#This Row],[Notasave Error]]&gt;6000),"-",Table134[[#This Row],[Notasave Error]]/Table134[[#This Row],[Inspection Total]]),"NA")</f>
        <v>3.2354903268845894E-2</v>
      </c>
    </row>
    <row r="509" spans="1:22" x14ac:dyDescent="0.35">
      <c r="A509" s="8">
        <v>45018.417812500003</v>
      </c>
      <c r="B509" s="9" t="s">
        <v>87</v>
      </c>
      <c r="C509" s="9">
        <v>40039201</v>
      </c>
      <c r="D509" s="9" t="s">
        <v>107</v>
      </c>
      <c r="E509" s="9" t="s">
        <v>118</v>
      </c>
      <c r="F509" s="9" t="s">
        <v>38</v>
      </c>
      <c r="G509" s="9">
        <v>1751</v>
      </c>
      <c r="H509" s="10">
        <v>6000</v>
      </c>
      <c r="I509" s="10">
        <v>6000</v>
      </c>
      <c r="J509" s="10"/>
      <c r="K509" s="10"/>
      <c r="L509" s="10">
        <f>SUM(Table134[[#This Row],[Waste (Before Impression)]:[Waste (After Impression)2]])</f>
        <v>0</v>
      </c>
      <c r="M509" s="10">
        <v>0</v>
      </c>
      <c r="N509" s="10">
        <v>177</v>
      </c>
      <c r="O509" s="11">
        <f>SUM(Table134[[#This Row],[Inspection Total]],Table134[[#This Row],[Waste (Before Impression)]])</f>
        <v>6000</v>
      </c>
      <c r="P509" s="12" t="s">
        <v>39</v>
      </c>
      <c r="Q509" s="9"/>
      <c r="R509" s="9">
        <f>IF(Table134[[#This Row],[Balanced]]="YES",0,Table134[[#This Row],[Total]]-6000)</f>
        <v>0</v>
      </c>
      <c r="S5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4501817511776000YES</v>
      </c>
      <c r="T509">
        <f>ROW()-3</f>
        <v>506</v>
      </c>
      <c r="U509" s="1">
        <f>INT(Table134[[#This Row],[Date]])</f>
        <v>45018</v>
      </c>
      <c r="V509" s="13">
        <f>IFERROR(IF(OR(Table134[[#This Row],[Notasave Error]]&lt;0,Table134[[#This Row],[Notasave Error]]&gt;6000),"-",Table134[[#This Row],[Notasave Error]]/Table134[[#This Row],[Inspection Total]]),"NA")</f>
        <v>2.9499999999999998E-2</v>
      </c>
    </row>
    <row r="510" spans="1:22" x14ac:dyDescent="0.35">
      <c r="A510" s="8">
        <v>45018.385555555556</v>
      </c>
      <c r="B510" s="9" t="s">
        <v>87</v>
      </c>
      <c r="C510" s="9">
        <v>40039201</v>
      </c>
      <c r="D510" s="9" t="s">
        <v>107</v>
      </c>
      <c r="E510" s="9" t="s">
        <v>118</v>
      </c>
      <c r="F510" s="9" t="s">
        <v>38</v>
      </c>
      <c r="G510" s="9">
        <v>1750</v>
      </c>
      <c r="H510" s="10">
        <v>5997</v>
      </c>
      <c r="I510" s="10">
        <v>5997</v>
      </c>
      <c r="J510" s="10">
        <v>3</v>
      </c>
      <c r="K510" s="10"/>
      <c r="L510" s="10">
        <f>SUM(Table134[[#This Row],[Waste (Before Impression)]:[Waste (After Impression)2]])</f>
        <v>3</v>
      </c>
      <c r="M510" s="10">
        <v>0</v>
      </c>
      <c r="N510" s="10">
        <v>78</v>
      </c>
      <c r="O510" s="11">
        <f>SUM(Table134[[#This Row],[Inspection Total]],Table134[[#This Row],[Waste (Before Impression)]])</f>
        <v>6000</v>
      </c>
      <c r="P510" s="12" t="s">
        <v>39</v>
      </c>
      <c r="Q510" s="9"/>
      <c r="R510" s="9">
        <f>IF(Table134[[#This Row],[Balanced]]="YES",0,Table134[[#This Row],[Total]]-6000)</f>
        <v>0</v>
      </c>
      <c r="S5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4501817503785997YES</v>
      </c>
      <c r="T510">
        <f>ROW()-3</f>
        <v>507</v>
      </c>
      <c r="U510" s="1">
        <f>INT(Table134[[#This Row],[Date]])</f>
        <v>45018</v>
      </c>
      <c r="V510" s="13">
        <f>IFERROR(IF(OR(Table134[[#This Row],[Notasave Error]]&lt;0,Table134[[#This Row],[Notasave Error]]&gt;6000),"-",Table134[[#This Row],[Notasave Error]]/Table134[[#This Row],[Inspection Total]]),"NA")</f>
        <v>1.3006503251625813E-2</v>
      </c>
    </row>
    <row r="511" spans="1:22" x14ac:dyDescent="0.35">
      <c r="A511" s="8">
        <v>45018.347916666666</v>
      </c>
      <c r="B511" s="9" t="s">
        <v>87</v>
      </c>
      <c r="C511" s="9">
        <v>40039201</v>
      </c>
      <c r="D511" s="9" t="s">
        <v>107</v>
      </c>
      <c r="E511" s="9" t="s">
        <v>118</v>
      </c>
      <c r="F511" s="9" t="s">
        <v>38</v>
      </c>
      <c r="G511" s="9">
        <v>1749</v>
      </c>
      <c r="H511" s="10">
        <v>6000</v>
      </c>
      <c r="I511" s="10">
        <v>6000</v>
      </c>
      <c r="J511" s="10"/>
      <c r="K511" s="10"/>
      <c r="L511" s="10">
        <f>SUM(Table134[[#This Row],[Waste (Before Impression)]:[Waste (After Impression)2]])</f>
        <v>0</v>
      </c>
      <c r="M511" s="10">
        <v>0</v>
      </c>
      <c r="N511" s="10">
        <v>75</v>
      </c>
      <c r="O511" s="11">
        <f>SUM(Table134[[#This Row],[Inspection Total]],Table134[[#This Row],[Waste (Before Impression)]])</f>
        <v>6000</v>
      </c>
      <c r="P511" s="12" t="s">
        <v>39</v>
      </c>
      <c r="Q511" s="9"/>
      <c r="R511" s="9">
        <f>IF(Table134[[#This Row],[Balanced]]="YES",0,Table134[[#This Row],[Total]]-6000)</f>
        <v>0</v>
      </c>
      <c r="S5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450181749756000YES</v>
      </c>
      <c r="T511">
        <f>ROW()-3</f>
        <v>508</v>
      </c>
      <c r="U511" s="1">
        <f>INT(Table134[[#This Row],[Date]])</f>
        <v>45018</v>
      </c>
      <c r="V511" s="13">
        <f>IFERROR(IF(OR(Table134[[#This Row],[Notasave Error]]&lt;0,Table134[[#This Row],[Notasave Error]]&gt;6000),"-",Table134[[#This Row],[Notasave Error]]/Table134[[#This Row],[Inspection Total]]),"NA")</f>
        <v>1.2500000000000001E-2</v>
      </c>
    </row>
    <row r="512" spans="1:22" x14ac:dyDescent="0.35">
      <c r="A512" s="8">
        <v>45018.294282407405</v>
      </c>
      <c r="B512" s="9" t="s">
        <v>87</v>
      </c>
      <c r="C512" s="9">
        <v>40039201</v>
      </c>
      <c r="D512" s="9" t="s">
        <v>107</v>
      </c>
      <c r="E512" s="9" t="s">
        <v>90</v>
      </c>
      <c r="F512" s="9" t="s">
        <v>40</v>
      </c>
      <c r="G512" s="9">
        <v>1861</v>
      </c>
      <c r="H512" s="10">
        <v>6000</v>
      </c>
      <c r="I512" s="10">
        <v>6000</v>
      </c>
      <c r="J512" s="10">
        <v>0</v>
      </c>
      <c r="K512" s="10"/>
      <c r="L512" s="10">
        <f>SUM(Table134[[#This Row],[Waste (Before Impression)]:[Waste (After Impression)2]])</f>
        <v>0</v>
      </c>
      <c r="M512" s="10">
        <v>0</v>
      </c>
      <c r="N512" s="10">
        <v>189</v>
      </c>
      <c r="O512" s="11">
        <f>SUM(Table134[[#This Row],[Inspection Total]],Table134[[#This Row],[Waste (Before Impression)]])</f>
        <v>6000</v>
      </c>
      <c r="P512" s="12" t="s">
        <v>39</v>
      </c>
      <c r="Q512" s="9"/>
      <c r="R512" s="9">
        <f>IF(Table134[[#This Row],[Balanced]]="YES",0,Table134[[#This Row],[Total]]-6000)</f>
        <v>0</v>
      </c>
      <c r="S5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45018186101896000YES</v>
      </c>
      <c r="T512">
        <f>ROW()-3</f>
        <v>509</v>
      </c>
      <c r="U512" s="1">
        <f>INT(Table134[[#This Row],[Date]])</f>
        <v>45018</v>
      </c>
      <c r="V512" s="13">
        <f>IFERROR(IF(OR(Table134[[#This Row],[Notasave Error]]&lt;0,Table134[[#This Row],[Notasave Error]]&gt;6000),"-",Table134[[#This Row],[Notasave Error]]/Table134[[#This Row],[Inspection Total]]),"NA")</f>
        <v>3.15E-2</v>
      </c>
    </row>
    <row r="513" spans="1:22" x14ac:dyDescent="0.35">
      <c r="A513" s="8">
        <v>45018.272673611114</v>
      </c>
      <c r="B513" s="9" t="s">
        <v>87</v>
      </c>
      <c r="C513" s="9">
        <v>40039201</v>
      </c>
      <c r="D513" s="9" t="s">
        <v>107</v>
      </c>
      <c r="E513" s="9" t="s">
        <v>90</v>
      </c>
      <c r="F513" s="9" t="s">
        <v>40</v>
      </c>
      <c r="G513" s="9">
        <v>1860</v>
      </c>
      <c r="H513" s="10">
        <v>6000</v>
      </c>
      <c r="I513" s="10">
        <v>6000</v>
      </c>
      <c r="J513" s="10">
        <v>0</v>
      </c>
      <c r="K513" s="10"/>
      <c r="L513" s="10">
        <f>SUM(Table134[[#This Row],[Waste (Before Impression)]:[Waste (After Impression)2]])</f>
        <v>0</v>
      </c>
      <c r="M513" s="10">
        <v>0</v>
      </c>
      <c r="N513" s="10">
        <v>182</v>
      </c>
      <c r="O513" s="11">
        <f>SUM(Table134[[#This Row],[Inspection Total]],Table134[[#This Row],[Waste (Before Impression)]])</f>
        <v>6000</v>
      </c>
      <c r="P513" s="12" t="s">
        <v>39</v>
      </c>
      <c r="Q513" s="9"/>
      <c r="R513" s="9">
        <f>IF(Table134[[#This Row],[Balanced]]="YES",0,Table134[[#This Row],[Total]]-6000)</f>
        <v>0</v>
      </c>
      <c r="S5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45018186001826000YES</v>
      </c>
      <c r="T513">
        <f>ROW()-3</f>
        <v>510</v>
      </c>
      <c r="U513" s="1">
        <f>INT(Table134[[#This Row],[Date]])</f>
        <v>45018</v>
      </c>
      <c r="V513" s="13">
        <f>IFERROR(IF(OR(Table134[[#This Row],[Notasave Error]]&lt;0,Table134[[#This Row],[Notasave Error]]&gt;6000),"-",Table134[[#This Row],[Notasave Error]]/Table134[[#This Row],[Inspection Total]]),"NA")</f>
        <v>3.0333333333333334E-2</v>
      </c>
    </row>
    <row r="514" spans="1:22" x14ac:dyDescent="0.35">
      <c r="A514" s="8">
        <v>45018.218692129631</v>
      </c>
      <c r="B514" s="9" t="s">
        <v>87</v>
      </c>
      <c r="C514" s="9">
        <v>40039201</v>
      </c>
      <c r="D514" s="9" t="s">
        <v>107</v>
      </c>
      <c r="E514" s="9" t="s">
        <v>90</v>
      </c>
      <c r="F514" s="9" t="s">
        <v>40</v>
      </c>
      <c r="G514" s="9">
        <v>1859</v>
      </c>
      <c r="H514" s="10">
        <v>5999</v>
      </c>
      <c r="I514" s="10">
        <v>5999</v>
      </c>
      <c r="J514" s="10">
        <v>1</v>
      </c>
      <c r="K514" s="10"/>
      <c r="L514" s="10">
        <f>SUM(Table134[[#This Row],[Waste (Before Impression)]:[Waste (After Impression)2]])</f>
        <v>1</v>
      </c>
      <c r="M514" s="10">
        <v>0</v>
      </c>
      <c r="N514" s="10">
        <v>158</v>
      </c>
      <c r="O514" s="11">
        <f>SUM(Table134[[#This Row],[Inspection Total]],Table134[[#This Row],[Waste (Before Impression)]])</f>
        <v>6000</v>
      </c>
      <c r="P514" s="12" t="s">
        <v>39</v>
      </c>
      <c r="Q514" s="9"/>
      <c r="R514" s="9">
        <f>IF(Table134[[#This Row],[Balanced]]="YES",0,Table134[[#This Row],[Total]]-6000)</f>
        <v>0</v>
      </c>
      <c r="S5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45018185911585999YES</v>
      </c>
      <c r="T514">
        <f>ROW()-3</f>
        <v>511</v>
      </c>
      <c r="U514" s="1">
        <f>INT(Table134[[#This Row],[Date]])</f>
        <v>45018</v>
      </c>
      <c r="V514" s="13">
        <f>IFERROR(IF(OR(Table134[[#This Row],[Notasave Error]]&lt;0,Table134[[#This Row],[Notasave Error]]&gt;6000),"-",Table134[[#This Row],[Notasave Error]]/Table134[[#This Row],[Inspection Total]]),"NA")</f>
        <v>2.6337722953825637E-2</v>
      </c>
    </row>
    <row r="515" spans="1:22" x14ac:dyDescent="0.35">
      <c r="A515" s="8">
        <v>45018.187604166669</v>
      </c>
      <c r="B515" s="9" t="s">
        <v>87</v>
      </c>
      <c r="C515" s="9">
        <v>40039201</v>
      </c>
      <c r="D515" s="9" t="s">
        <v>107</v>
      </c>
      <c r="E515" s="9" t="s">
        <v>90</v>
      </c>
      <c r="F515" s="9" t="s">
        <v>40</v>
      </c>
      <c r="G515" s="9">
        <v>1858</v>
      </c>
      <c r="H515" s="10">
        <v>6000</v>
      </c>
      <c r="I515" s="10">
        <v>6000</v>
      </c>
      <c r="J515" s="10">
        <v>0</v>
      </c>
      <c r="K515" s="10"/>
      <c r="L515" s="10">
        <f>SUM(Table134[[#This Row],[Waste (Before Impression)]:[Waste (After Impression)2]])</f>
        <v>0</v>
      </c>
      <c r="M515" s="10">
        <v>0</v>
      </c>
      <c r="N515" s="10">
        <v>150</v>
      </c>
      <c r="O515" s="11">
        <f>SUM(Table134[[#This Row],[Inspection Total]],Table134[[#This Row],[Waste (Before Impression)]])</f>
        <v>6000</v>
      </c>
      <c r="P515" s="12" t="s">
        <v>39</v>
      </c>
      <c r="Q515" s="9"/>
      <c r="R515" s="9">
        <f>IF(Table134[[#This Row],[Balanced]]="YES",0,Table134[[#This Row],[Total]]-6000)</f>
        <v>0</v>
      </c>
      <c r="S5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45018185801506000YES</v>
      </c>
      <c r="T515">
        <f>ROW()-3</f>
        <v>512</v>
      </c>
      <c r="U515" s="1">
        <f>INT(Table134[[#This Row],[Date]])</f>
        <v>45018</v>
      </c>
      <c r="V515" s="13">
        <f>IFERROR(IF(OR(Table134[[#This Row],[Notasave Error]]&lt;0,Table134[[#This Row],[Notasave Error]]&gt;6000),"-",Table134[[#This Row],[Notasave Error]]/Table134[[#This Row],[Inspection Total]]),"NA")</f>
        <v>2.5000000000000001E-2</v>
      </c>
    </row>
    <row r="516" spans="1:22" x14ac:dyDescent="0.35">
      <c r="A516" s="8">
        <v>45018.152372685188</v>
      </c>
      <c r="B516" s="9" t="s">
        <v>87</v>
      </c>
      <c r="C516" s="9">
        <v>40039201</v>
      </c>
      <c r="D516" s="9" t="s">
        <v>107</v>
      </c>
      <c r="E516" s="9" t="s">
        <v>90</v>
      </c>
      <c r="F516" s="9" t="s">
        <v>40</v>
      </c>
      <c r="G516" s="9">
        <v>1857</v>
      </c>
      <c r="H516" s="10">
        <v>5994</v>
      </c>
      <c r="I516" s="10">
        <v>5994</v>
      </c>
      <c r="J516" s="10">
        <v>6</v>
      </c>
      <c r="K516" s="10"/>
      <c r="L516" s="10">
        <f>SUM(Table134[[#This Row],[Waste (Before Impression)]:[Waste (After Impression)2]])</f>
        <v>6</v>
      </c>
      <c r="M516" s="10">
        <v>0</v>
      </c>
      <c r="N516" s="10">
        <v>164</v>
      </c>
      <c r="O516" s="11">
        <f>SUM(Table134[[#This Row],[Inspection Total]],Table134[[#This Row],[Waste (Before Impression)]])</f>
        <v>6000</v>
      </c>
      <c r="P516" s="12" t="s">
        <v>39</v>
      </c>
      <c r="Q516" s="9"/>
      <c r="R516" s="9">
        <f>IF(Table134[[#This Row],[Balanced]]="YES",0,Table134[[#This Row],[Total]]-6000)</f>
        <v>0</v>
      </c>
      <c r="S5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45018185761645994YES</v>
      </c>
      <c r="T516">
        <f>ROW()-3</f>
        <v>513</v>
      </c>
      <c r="U516" s="1">
        <f>INT(Table134[[#This Row],[Date]])</f>
        <v>45018</v>
      </c>
      <c r="V516" s="13">
        <f>IFERROR(IF(OR(Table134[[#This Row],[Notasave Error]]&lt;0,Table134[[#This Row],[Notasave Error]]&gt;6000),"-",Table134[[#This Row],[Notasave Error]]/Table134[[#This Row],[Inspection Total]]),"NA")</f>
        <v>2.7360694027360695E-2</v>
      </c>
    </row>
    <row r="517" spans="1:22" x14ac:dyDescent="0.35">
      <c r="A517" s="8">
        <v>45018.119872685187</v>
      </c>
      <c r="B517" s="9" t="s">
        <v>87</v>
      </c>
      <c r="C517" s="9">
        <v>40039201</v>
      </c>
      <c r="D517" s="9" t="s">
        <v>107</v>
      </c>
      <c r="E517" s="9" t="s">
        <v>90</v>
      </c>
      <c r="F517" s="9" t="s">
        <v>40</v>
      </c>
      <c r="G517" s="9">
        <v>1856</v>
      </c>
      <c r="H517" s="10">
        <v>6000</v>
      </c>
      <c r="I517" s="10">
        <v>6000</v>
      </c>
      <c r="J517" s="10">
        <v>0</v>
      </c>
      <c r="K517" s="10"/>
      <c r="L517" s="10">
        <f>SUM(Table134[[#This Row],[Waste (Before Impression)]:[Waste (After Impression)2]])</f>
        <v>0</v>
      </c>
      <c r="M517" s="10">
        <v>0</v>
      </c>
      <c r="N517" s="10">
        <v>186</v>
      </c>
      <c r="O517" s="11">
        <f>SUM(Table134[[#This Row],[Inspection Total]],Table134[[#This Row],[Waste (Before Impression)]])</f>
        <v>6000</v>
      </c>
      <c r="P517" s="12" t="s">
        <v>39</v>
      </c>
      <c r="Q517" s="9"/>
      <c r="R517" s="9">
        <f>IF(Table134[[#This Row],[Balanced]]="YES",0,Table134[[#This Row],[Total]]-6000)</f>
        <v>0</v>
      </c>
      <c r="S5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45018185601866000YES</v>
      </c>
      <c r="T517">
        <f>ROW()-3</f>
        <v>514</v>
      </c>
      <c r="U517" s="1">
        <f>INT(Table134[[#This Row],[Date]])</f>
        <v>45018</v>
      </c>
      <c r="V517" s="13">
        <f>IFERROR(IF(OR(Table134[[#This Row],[Notasave Error]]&lt;0,Table134[[#This Row],[Notasave Error]]&gt;6000),"-",Table134[[#This Row],[Notasave Error]]/Table134[[#This Row],[Inspection Total]]),"NA")</f>
        <v>3.1E-2</v>
      </c>
    </row>
    <row r="518" spans="1:22" x14ac:dyDescent="0.35">
      <c r="A518" s="8">
        <v>45018.076562499999</v>
      </c>
      <c r="B518" s="9" t="s">
        <v>87</v>
      </c>
      <c r="C518" s="9">
        <v>40039201</v>
      </c>
      <c r="D518" s="9" t="s">
        <v>107</v>
      </c>
      <c r="E518" s="9" t="s">
        <v>90</v>
      </c>
      <c r="F518" s="9" t="s">
        <v>40</v>
      </c>
      <c r="G518" s="9">
        <v>1855</v>
      </c>
      <c r="H518" s="10">
        <v>5995</v>
      </c>
      <c r="I518" s="10">
        <v>5995</v>
      </c>
      <c r="J518" s="10">
        <v>5</v>
      </c>
      <c r="K518" s="10"/>
      <c r="L518" s="10">
        <f>SUM(Table134[[#This Row],[Waste (Before Impression)]:[Waste (After Impression)2]])</f>
        <v>5</v>
      </c>
      <c r="M518" s="10">
        <v>0</v>
      </c>
      <c r="N518" s="10">
        <v>170</v>
      </c>
      <c r="O518" s="11">
        <f>SUM(Table134[[#This Row],[Inspection Total]],Table134[[#This Row],[Waste (Before Impression)]])</f>
        <v>6000</v>
      </c>
      <c r="P518" s="12" t="s">
        <v>39</v>
      </c>
      <c r="Q518" s="9"/>
      <c r="R518" s="9">
        <f>IF(Table134[[#This Row],[Balanced]]="YES",0,Table134[[#This Row],[Total]]-6000)</f>
        <v>0</v>
      </c>
      <c r="S5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45018185551705995YES</v>
      </c>
      <c r="T518">
        <f>ROW()-3</f>
        <v>515</v>
      </c>
      <c r="U518" s="1">
        <f>INT(Table134[[#This Row],[Date]])</f>
        <v>45018</v>
      </c>
      <c r="V518" s="13">
        <f>IFERROR(IF(OR(Table134[[#This Row],[Notasave Error]]&lt;0,Table134[[#This Row],[Notasave Error]]&gt;6000),"-",Table134[[#This Row],[Notasave Error]]/Table134[[#This Row],[Inspection Total]]),"NA")</f>
        <v>2.8356964136780651E-2</v>
      </c>
    </row>
    <row r="519" spans="1:22" x14ac:dyDescent="0.35">
      <c r="A519" s="8">
        <v>45018.044895833336</v>
      </c>
      <c r="B519" s="9" t="s">
        <v>87</v>
      </c>
      <c r="C519" s="9">
        <v>40039201</v>
      </c>
      <c r="D519" s="9" t="s">
        <v>107</v>
      </c>
      <c r="E519" s="9" t="s">
        <v>90</v>
      </c>
      <c r="F519" s="9" t="s">
        <v>40</v>
      </c>
      <c r="G519" s="9">
        <v>1854</v>
      </c>
      <c r="H519" s="10">
        <v>6000</v>
      </c>
      <c r="I519" s="10">
        <v>6000</v>
      </c>
      <c r="J519" s="10">
        <v>0</v>
      </c>
      <c r="K519" s="10"/>
      <c r="L519" s="10">
        <f>SUM(Table134[[#This Row],[Waste (Before Impression)]:[Waste (After Impression)2]])</f>
        <v>0</v>
      </c>
      <c r="M519" s="10">
        <v>0</v>
      </c>
      <c r="N519" s="10">
        <v>110</v>
      </c>
      <c r="O519" s="11">
        <f>SUM(Table134[[#This Row],[Inspection Total]],Table134[[#This Row],[Waste (Before Impression)]])</f>
        <v>6000</v>
      </c>
      <c r="P519" s="12" t="s">
        <v>39</v>
      </c>
      <c r="Q519" s="9"/>
      <c r="R519" s="9">
        <f>IF(Table134[[#This Row],[Balanced]]="YES",0,Table134[[#This Row],[Total]]-6000)</f>
        <v>0</v>
      </c>
      <c r="S5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45018185401106000YES</v>
      </c>
      <c r="T519">
        <f>ROW()-3</f>
        <v>516</v>
      </c>
      <c r="U519" s="1">
        <f>INT(Table134[[#This Row],[Date]])</f>
        <v>45018</v>
      </c>
      <c r="V519" s="13">
        <f>IFERROR(IF(OR(Table134[[#This Row],[Notasave Error]]&lt;0,Table134[[#This Row],[Notasave Error]]&gt;6000),"-",Table134[[#This Row],[Notasave Error]]/Table134[[#This Row],[Inspection Total]]),"NA")</f>
        <v>1.8333333333333333E-2</v>
      </c>
    </row>
    <row r="520" spans="1:22" x14ac:dyDescent="0.35">
      <c r="A520" s="8">
        <v>45018.015057870369</v>
      </c>
      <c r="B520" s="9" t="s">
        <v>87</v>
      </c>
      <c r="C520" s="9">
        <v>40039201</v>
      </c>
      <c r="D520" s="9" t="s">
        <v>107</v>
      </c>
      <c r="E520" s="9" t="s">
        <v>90</v>
      </c>
      <c r="F520" s="9" t="s">
        <v>40</v>
      </c>
      <c r="G520" s="9">
        <v>1853</v>
      </c>
      <c r="H520" s="10">
        <v>5999</v>
      </c>
      <c r="I520" s="10">
        <v>5999</v>
      </c>
      <c r="J520" s="10">
        <v>1</v>
      </c>
      <c r="K520" s="10">
        <v>3</v>
      </c>
      <c r="L520" s="10">
        <f>SUM(Table134[[#This Row],[Waste (Before Impression)]:[Waste (After Impression)2]])</f>
        <v>4</v>
      </c>
      <c r="M520" s="10">
        <v>0</v>
      </c>
      <c r="N520" s="10">
        <v>132</v>
      </c>
      <c r="O520" s="11">
        <f>SUM(Table134[[#This Row],[Inspection Total]],Table134[[#This Row],[Waste (Before Impression)]])</f>
        <v>6000</v>
      </c>
      <c r="P520" s="12" t="s">
        <v>39</v>
      </c>
      <c r="Q520" s="9"/>
      <c r="R520" s="9">
        <f>IF(Table134[[#This Row],[Balanced]]="YES",0,Table134[[#This Row],[Total]]-6000)</f>
        <v>0</v>
      </c>
      <c r="S5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45018185311325999YES</v>
      </c>
      <c r="T520">
        <f>ROW()-3</f>
        <v>517</v>
      </c>
      <c r="U520" s="1">
        <f>INT(Table134[[#This Row],[Date]])</f>
        <v>45018</v>
      </c>
      <c r="V520" s="13">
        <f>IFERROR(IF(OR(Table134[[#This Row],[Notasave Error]]&lt;0,Table134[[#This Row],[Notasave Error]]&gt;6000),"-",Table134[[#This Row],[Notasave Error]]/Table134[[#This Row],[Inspection Total]]),"NA")</f>
        <v>2.2003667277879647E-2</v>
      </c>
    </row>
    <row r="521" spans="1:22" x14ac:dyDescent="0.35">
      <c r="A521" s="8">
        <v>45017.713634259257</v>
      </c>
      <c r="B521" s="9" t="s">
        <v>87</v>
      </c>
      <c r="C521" s="9">
        <v>40039201</v>
      </c>
      <c r="D521" s="9" t="s">
        <v>107</v>
      </c>
      <c r="E521" s="9" t="s">
        <v>162</v>
      </c>
      <c r="F521" s="9" t="s">
        <v>38</v>
      </c>
      <c r="G521" s="9">
        <v>1748</v>
      </c>
      <c r="H521" s="10">
        <v>6000</v>
      </c>
      <c r="I521" s="10">
        <v>6000</v>
      </c>
      <c r="J521" s="10"/>
      <c r="K521" s="10"/>
      <c r="L521" s="10">
        <f>SUM(Table134[[#This Row],[Waste (Before Impression)]:[Waste (After Impression)2]])</f>
        <v>0</v>
      </c>
      <c r="M521" s="10">
        <v>0</v>
      </c>
      <c r="N521" s="10">
        <v>101</v>
      </c>
      <c r="O521" s="11">
        <f>SUM(Table134[[#This Row],[Inspection Total]],Table134[[#This Row],[Waste (Before Impression)]])</f>
        <v>6000</v>
      </c>
      <c r="P521" s="12" t="s">
        <v>39</v>
      </c>
      <c r="Q521" s="9"/>
      <c r="R521" s="9">
        <f>IF(Table134[[#This Row],[Balanced]]="YES",0,Table134[[#This Row],[Total]]-6000)</f>
        <v>0</v>
      </c>
      <c r="S5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4501717481016000YES</v>
      </c>
      <c r="T521">
        <f>ROW()-3</f>
        <v>518</v>
      </c>
      <c r="U521" s="1">
        <f>INT(Table134[[#This Row],[Date]])</f>
        <v>45017</v>
      </c>
      <c r="V521" s="13">
        <f>IFERROR(IF(OR(Table134[[#This Row],[Notasave Error]]&lt;0,Table134[[#This Row],[Notasave Error]]&gt;6000),"-",Table134[[#This Row],[Notasave Error]]/Table134[[#This Row],[Inspection Total]]),"NA")</f>
        <v>1.6833333333333332E-2</v>
      </c>
    </row>
    <row r="522" spans="1:22" x14ac:dyDescent="0.35">
      <c r="A522" s="8">
        <v>45017.6721412037</v>
      </c>
      <c r="B522" s="9" t="s">
        <v>87</v>
      </c>
      <c r="C522" s="9">
        <v>40039201</v>
      </c>
      <c r="D522" s="9" t="s">
        <v>107</v>
      </c>
      <c r="E522" s="9" t="s">
        <v>162</v>
      </c>
      <c r="F522" s="9" t="s">
        <v>38</v>
      </c>
      <c r="G522" s="9">
        <v>1747</v>
      </c>
      <c r="H522" s="10">
        <v>5999</v>
      </c>
      <c r="I522" s="10">
        <v>5999</v>
      </c>
      <c r="J522" s="10">
        <v>1</v>
      </c>
      <c r="K522" s="10"/>
      <c r="L522" s="10">
        <f>SUM(Table134[[#This Row],[Waste (Before Impression)]:[Waste (After Impression)2]])</f>
        <v>1</v>
      </c>
      <c r="M522" s="10">
        <v>0</v>
      </c>
      <c r="N522" s="10">
        <v>101</v>
      </c>
      <c r="O522" s="11">
        <f>SUM(Table134[[#This Row],[Inspection Total]],Table134[[#This Row],[Waste (Before Impression)]])</f>
        <v>6000</v>
      </c>
      <c r="P522" s="12" t="s">
        <v>39</v>
      </c>
      <c r="Q522" s="9"/>
      <c r="R522" s="9">
        <f>IF(Table134[[#This Row],[Balanced]]="YES",0,Table134[[#This Row],[Total]]-6000)</f>
        <v>0</v>
      </c>
      <c r="S5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45017174711015999YES</v>
      </c>
      <c r="T522">
        <f>ROW()-3</f>
        <v>519</v>
      </c>
      <c r="U522" s="1">
        <f>INT(Table134[[#This Row],[Date]])</f>
        <v>45017</v>
      </c>
      <c r="V522" s="13">
        <f>IFERROR(IF(OR(Table134[[#This Row],[Notasave Error]]&lt;0,Table134[[#This Row],[Notasave Error]]&gt;6000),"-",Table134[[#This Row],[Notasave Error]]/Table134[[#This Row],[Inspection Total]]),"NA")</f>
        <v>1.6836139356559428E-2</v>
      </c>
    </row>
    <row r="523" spans="1:22" x14ac:dyDescent="0.35">
      <c r="A523" s="8">
        <v>45017.641724537039</v>
      </c>
      <c r="B523" s="9" t="s">
        <v>87</v>
      </c>
      <c r="C523" s="9">
        <v>40039201</v>
      </c>
      <c r="D523" s="9" t="s">
        <v>107</v>
      </c>
      <c r="E523" s="9" t="s">
        <v>162</v>
      </c>
      <c r="F523" s="9" t="s">
        <v>38</v>
      </c>
      <c r="G523" s="9">
        <v>1746</v>
      </c>
      <c r="H523" s="10">
        <v>6000</v>
      </c>
      <c r="I523" s="10">
        <v>6000</v>
      </c>
      <c r="J523" s="10"/>
      <c r="K523" s="10"/>
      <c r="L523" s="10">
        <f>SUM(Table134[[#This Row],[Waste (Before Impression)]:[Waste (After Impression)2]])</f>
        <v>0</v>
      </c>
      <c r="M523" s="10">
        <v>0</v>
      </c>
      <c r="N523" s="10">
        <v>144</v>
      </c>
      <c r="O523" s="11">
        <f>SUM(Table134[[#This Row],[Inspection Total]],Table134[[#This Row],[Waste (Before Impression)]])</f>
        <v>6000</v>
      </c>
      <c r="P523" s="12" t="s">
        <v>39</v>
      </c>
      <c r="Q523" s="9"/>
      <c r="R523" s="9">
        <f>IF(Table134[[#This Row],[Balanced]]="YES",0,Table134[[#This Row],[Total]]-6000)</f>
        <v>0</v>
      </c>
      <c r="S5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4501717461446000YES</v>
      </c>
      <c r="T523">
        <f>ROW()-3</f>
        <v>520</v>
      </c>
      <c r="U523" s="1">
        <f>INT(Table134[[#This Row],[Date]])</f>
        <v>45017</v>
      </c>
      <c r="V523" s="13">
        <f>IFERROR(IF(OR(Table134[[#This Row],[Notasave Error]]&lt;0,Table134[[#This Row],[Notasave Error]]&gt;6000),"-",Table134[[#This Row],[Notasave Error]]/Table134[[#This Row],[Inspection Total]]),"NA")</f>
        <v>2.4E-2</v>
      </c>
    </row>
    <row r="524" spans="1:22" x14ac:dyDescent="0.35">
      <c r="A524" s="8">
        <v>45017.613946759258</v>
      </c>
      <c r="B524" s="9" t="s">
        <v>87</v>
      </c>
      <c r="C524" s="9">
        <v>40039201</v>
      </c>
      <c r="D524" s="9" t="s">
        <v>107</v>
      </c>
      <c r="E524" s="9" t="s">
        <v>162</v>
      </c>
      <c r="F524" s="9" t="s">
        <v>38</v>
      </c>
      <c r="G524" s="9">
        <v>1745</v>
      </c>
      <c r="H524" s="10">
        <v>6000</v>
      </c>
      <c r="I524" s="10">
        <v>6000</v>
      </c>
      <c r="J524" s="10">
        <v>0</v>
      </c>
      <c r="K524" s="10"/>
      <c r="L524" s="10">
        <f>SUM(Table134[[#This Row],[Waste (Before Impression)]:[Waste (After Impression)2]])</f>
        <v>0</v>
      </c>
      <c r="M524" s="10">
        <v>0</v>
      </c>
      <c r="N524" s="10">
        <v>207</v>
      </c>
      <c r="O524" s="11">
        <f>SUM(Table134[[#This Row],[Inspection Total]],Table134[[#This Row],[Waste (Before Impression)]])</f>
        <v>6000</v>
      </c>
      <c r="P524" s="12" t="s">
        <v>39</v>
      </c>
      <c r="Q524" s="9"/>
      <c r="R524" s="9">
        <f>IF(Table134[[#This Row],[Balanced]]="YES",0,Table134[[#This Row],[Total]]-6000)</f>
        <v>0</v>
      </c>
      <c r="S5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45017174502076000YES</v>
      </c>
      <c r="T524">
        <f>ROW()-3</f>
        <v>521</v>
      </c>
      <c r="U524" s="1">
        <f>INT(Table134[[#This Row],[Date]])</f>
        <v>45017</v>
      </c>
      <c r="V524" s="13">
        <f>IFERROR(IF(OR(Table134[[#This Row],[Notasave Error]]&lt;0,Table134[[#This Row],[Notasave Error]]&gt;6000),"-",Table134[[#This Row],[Notasave Error]]/Table134[[#This Row],[Inspection Total]]),"NA")</f>
        <v>3.4500000000000003E-2</v>
      </c>
    </row>
    <row r="525" spans="1:22" x14ac:dyDescent="0.35">
      <c r="A525" s="8">
        <v>45017.579884259256</v>
      </c>
      <c r="B525" s="9" t="s">
        <v>87</v>
      </c>
      <c r="C525" s="9">
        <v>40039201</v>
      </c>
      <c r="D525" s="9" t="s">
        <v>107</v>
      </c>
      <c r="E525" s="9" t="s">
        <v>162</v>
      </c>
      <c r="F525" s="9" t="s">
        <v>38</v>
      </c>
      <c r="G525" s="9">
        <v>1744</v>
      </c>
      <c r="H525" s="10">
        <v>5997</v>
      </c>
      <c r="I525" s="10">
        <v>5997</v>
      </c>
      <c r="J525" s="10">
        <v>2</v>
      </c>
      <c r="K525" s="10"/>
      <c r="L525" s="10">
        <f>SUM(Table134[[#This Row],[Waste (Before Impression)]:[Waste (After Impression)2]])</f>
        <v>2</v>
      </c>
      <c r="M525" s="10">
        <v>0</v>
      </c>
      <c r="N525" s="10">
        <v>110</v>
      </c>
      <c r="O525" s="11">
        <f>SUM(Table134[[#This Row],[Inspection Total]],Table134[[#This Row],[Waste (Before Impression)]])</f>
        <v>5999</v>
      </c>
      <c r="P525" s="12" t="s">
        <v>34</v>
      </c>
      <c r="Q525" s="9" t="s">
        <v>75</v>
      </c>
      <c r="R525" s="9">
        <f>IF(Table134[[#This Row],[Balanced]]="YES",0,Table134[[#This Row],[Total]]-6000)</f>
        <v>-1</v>
      </c>
      <c r="S5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45017174421105997NO</v>
      </c>
      <c r="T525">
        <f>ROW()-3</f>
        <v>522</v>
      </c>
      <c r="U525" s="1">
        <f>INT(Table134[[#This Row],[Date]])</f>
        <v>45017</v>
      </c>
      <c r="V525" s="13">
        <f>IFERROR(IF(OR(Table134[[#This Row],[Notasave Error]]&lt;0,Table134[[#This Row],[Notasave Error]]&gt;6000),"-",Table134[[#This Row],[Notasave Error]]/Table134[[#This Row],[Inspection Total]]),"NA")</f>
        <v>1.8342504585626147E-2</v>
      </c>
    </row>
    <row r="526" spans="1:22" x14ac:dyDescent="0.35">
      <c r="A526" s="8">
        <v>45017.557511574072</v>
      </c>
      <c r="B526" s="9" t="s">
        <v>87</v>
      </c>
      <c r="C526" s="9">
        <v>40039201</v>
      </c>
      <c r="D526" s="9" t="s">
        <v>107</v>
      </c>
      <c r="E526" s="9" t="s">
        <v>162</v>
      </c>
      <c r="F526" s="9" t="s">
        <v>38</v>
      </c>
      <c r="G526" s="9">
        <v>1743</v>
      </c>
      <c r="H526" s="10">
        <v>5996</v>
      </c>
      <c r="I526" s="10">
        <v>5996</v>
      </c>
      <c r="J526" s="10">
        <v>4</v>
      </c>
      <c r="K526" s="10"/>
      <c r="L526" s="10">
        <f>SUM(Table134[[#This Row],[Waste (Before Impression)]:[Waste (After Impression)2]])</f>
        <v>4</v>
      </c>
      <c r="M526" s="10">
        <v>0</v>
      </c>
      <c r="N526" s="10">
        <v>95</v>
      </c>
      <c r="O526" s="11">
        <f>SUM(Table134[[#This Row],[Inspection Total]],Table134[[#This Row],[Waste (Before Impression)]])</f>
        <v>6000</v>
      </c>
      <c r="P526" s="12" t="s">
        <v>39</v>
      </c>
      <c r="Q526" s="9"/>
      <c r="R526" s="9">
        <f>IF(Table134[[#This Row],[Balanced]]="YES",0,Table134[[#This Row],[Total]]-6000)</f>
        <v>0</v>
      </c>
      <c r="S5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4501717434955996YES</v>
      </c>
      <c r="T526">
        <f>ROW()-3</f>
        <v>523</v>
      </c>
      <c r="U526" s="1">
        <f>INT(Table134[[#This Row],[Date]])</f>
        <v>45017</v>
      </c>
      <c r="V526" s="13">
        <f>IFERROR(IF(OR(Table134[[#This Row],[Notasave Error]]&lt;0,Table134[[#This Row],[Notasave Error]]&gt;6000),"-",Table134[[#This Row],[Notasave Error]]/Table134[[#This Row],[Inspection Total]]),"NA")</f>
        <v>1.5843895930620414E-2</v>
      </c>
    </row>
    <row r="527" spans="1:22" x14ac:dyDescent="0.35">
      <c r="A527" s="8">
        <v>45017.536643518521</v>
      </c>
      <c r="B527" s="9" t="s">
        <v>87</v>
      </c>
      <c r="C527" s="9">
        <v>40039201</v>
      </c>
      <c r="D527" s="9" t="s">
        <v>107</v>
      </c>
      <c r="E527" s="9" t="s">
        <v>162</v>
      </c>
      <c r="F527" s="9" t="s">
        <v>38</v>
      </c>
      <c r="G527" s="9">
        <v>1742</v>
      </c>
      <c r="H527" s="10">
        <v>5999</v>
      </c>
      <c r="I527" s="10">
        <v>5999</v>
      </c>
      <c r="J527" s="10">
        <v>1</v>
      </c>
      <c r="K527" s="10"/>
      <c r="L527" s="10">
        <f>SUM(Table134[[#This Row],[Waste (Before Impression)]:[Waste (After Impression)2]])</f>
        <v>1</v>
      </c>
      <c r="M527" s="10">
        <v>0</v>
      </c>
      <c r="N527" s="10">
        <v>584</v>
      </c>
      <c r="O527" s="11">
        <f>SUM(Table134[[#This Row],[Inspection Total]],Table134[[#This Row],[Waste (Before Impression)]])</f>
        <v>6000</v>
      </c>
      <c r="P527" s="12" t="s">
        <v>39</v>
      </c>
      <c r="Q527" s="9"/>
      <c r="R527" s="9">
        <f>IF(Table134[[#This Row],[Balanced]]="YES",0,Table134[[#This Row],[Total]]-6000)</f>
        <v>0</v>
      </c>
      <c r="S5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45017174215845999YES</v>
      </c>
      <c r="T527">
        <f>ROW()-3</f>
        <v>524</v>
      </c>
      <c r="U527" s="1">
        <f>INT(Table134[[#This Row],[Date]])</f>
        <v>45017</v>
      </c>
      <c r="V527" s="13">
        <f>IFERROR(IF(OR(Table134[[#This Row],[Notasave Error]]&lt;0,Table134[[#This Row],[Notasave Error]]&gt;6000),"-",Table134[[#This Row],[Notasave Error]]/Table134[[#This Row],[Inspection Total]]),"NA")</f>
        <v>9.7349558259709951E-2</v>
      </c>
    </row>
    <row r="528" spans="1:22" x14ac:dyDescent="0.35">
      <c r="A528" s="8">
        <v>45017.518379629626</v>
      </c>
      <c r="B528" s="9" t="s">
        <v>87</v>
      </c>
      <c r="C528" s="9">
        <v>40039201</v>
      </c>
      <c r="D528" s="9" t="s">
        <v>107</v>
      </c>
      <c r="E528" s="9" t="s">
        <v>162</v>
      </c>
      <c r="F528" s="9" t="s">
        <v>38</v>
      </c>
      <c r="G528" s="9">
        <v>1741</v>
      </c>
      <c r="H528" s="10">
        <v>5989</v>
      </c>
      <c r="I528" s="10">
        <v>5989</v>
      </c>
      <c r="J528" s="10">
        <v>11</v>
      </c>
      <c r="K528" s="10"/>
      <c r="L528" s="10">
        <f>SUM(Table134[[#This Row],[Waste (Before Impression)]:[Waste (After Impression)2]])</f>
        <v>11</v>
      </c>
      <c r="M528" s="10">
        <v>0</v>
      </c>
      <c r="N528" s="10">
        <v>372</v>
      </c>
      <c r="O528" s="11">
        <f>SUM(Table134[[#This Row],[Inspection Total]],Table134[[#This Row],[Waste (Before Impression)]])</f>
        <v>6000</v>
      </c>
      <c r="P528" s="12" t="s">
        <v>39</v>
      </c>
      <c r="Q528" s="9"/>
      <c r="R528" s="9">
        <f>IF(Table134[[#This Row],[Balanced]]="YES",0,Table134[[#This Row],[Total]]-6000)</f>
        <v>0</v>
      </c>
      <c r="S5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450171741113725989YES</v>
      </c>
      <c r="T528">
        <f>ROW()-3</f>
        <v>525</v>
      </c>
      <c r="U528" s="1">
        <f>INT(Table134[[#This Row],[Date]])</f>
        <v>45017</v>
      </c>
      <c r="V528" s="13">
        <f>IFERROR(IF(OR(Table134[[#This Row],[Notasave Error]]&lt;0,Table134[[#This Row],[Notasave Error]]&gt;6000),"-",Table134[[#This Row],[Notasave Error]]/Table134[[#This Row],[Inspection Total]]),"NA")</f>
        <v>6.2113875438303559E-2</v>
      </c>
    </row>
    <row r="529" spans="1:22" x14ac:dyDescent="0.35">
      <c r="A529" s="8">
        <v>45017.427847222221</v>
      </c>
      <c r="B529" s="9" t="s">
        <v>87</v>
      </c>
      <c r="C529" s="9">
        <v>40039201</v>
      </c>
      <c r="D529" s="9" t="s">
        <v>107</v>
      </c>
      <c r="E529" s="9" t="s">
        <v>162</v>
      </c>
      <c r="F529" s="9" t="s">
        <v>38</v>
      </c>
      <c r="G529" s="9">
        <v>1740</v>
      </c>
      <c r="H529" s="10">
        <v>5998</v>
      </c>
      <c r="I529" s="10">
        <v>5998</v>
      </c>
      <c r="J529" s="10">
        <v>2</v>
      </c>
      <c r="K529" s="10"/>
      <c r="L529" s="10">
        <f>SUM(Table134[[#This Row],[Waste (Before Impression)]:[Waste (After Impression)2]])</f>
        <v>2</v>
      </c>
      <c r="M529" s="10">
        <v>0</v>
      </c>
      <c r="N529" s="10">
        <v>146</v>
      </c>
      <c r="O529" s="11">
        <f>SUM(Table134[[#This Row],[Inspection Total]],Table134[[#This Row],[Waste (Before Impression)]])</f>
        <v>6000</v>
      </c>
      <c r="P529" s="12" t="s">
        <v>39</v>
      </c>
      <c r="Q529" s="9"/>
      <c r="R529" s="9">
        <f>IF(Table134[[#This Row],[Balanced]]="YES",0,Table134[[#This Row],[Total]]-6000)</f>
        <v>0</v>
      </c>
      <c r="S5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45017174021465998YES</v>
      </c>
      <c r="T529">
        <f>ROW()-3</f>
        <v>526</v>
      </c>
      <c r="U529" s="1">
        <f>INT(Table134[[#This Row],[Date]])</f>
        <v>45017</v>
      </c>
      <c r="V529" s="13">
        <f>IFERROR(IF(OR(Table134[[#This Row],[Notasave Error]]&lt;0,Table134[[#This Row],[Notasave Error]]&gt;6000),"-",Table134[[#This Row],[Notasave Error]]/Table134[[#This Row],[Inspection Total]]),"NA")</f>
        <v>2.4341447149049684E-2</v>
      </c>
    </row>
    <row r="530" spans="1:22" x14ac:dyDescent="0.35">
      <c r="A530" s="8">
        <v>45017.40047453704</v>
      </c>
      <c r="B530" s="9" t="s">
        <v>87</v>
      </c>
      <c r="C530" s="9">
        <v>40039201</v>
      </c>
      <c r="D530" s="9" t="s">
        <v>107</v>
      </c>
      <c r="E530" s="9" t="s">
        <v>162</v>
      </c>
      <c r="F530" s="9" t="s">
        <v>38</v>
      </c>
      <c r="G530" s="9">
        <v>1739</v>
      </c>
      <c r="H530" s="10">
        <v>6000</v>
      </c>
      <c r="I530" s="10">
        <v>6000</v>
      </c>
      <c r="J530" s="10"/>
      <c r="K530" s="10"/>
      <c r="L530" s="10">
        <f>SUM(Table134[[#This Row],[Waste (Before Impression)]:[Waste (After Impression)2]])</f>
        <v>0</v>
      </c>
      <c r="M530" s="10">
        <v>0</v>
      </c>
      <c r="N530" s="10">
        <v>98</v>
      </c>
      <c r="O530" s="11">
        <f>SUM(Table134[[#This Row],[Inspection Total]],Table134[[#This Row],[Waste (Before Impression)]])</f>
        <v>6000</v>
      </c>
      <c r="P530" s="12" t="s">
        <v>39</v>
      </c>
      <c r="Q530" s="9"/>
      <c r="R530" s="9">
        <f>IF(Table134[[#This Row],[Balanced]]="YES",0,Table134[[#This Row],[Total]]-6000)</f>
        <v>0</v>
      </c>
      <c r="S5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450171739986000YES</v>
      </c>
      <c r="T530">
        <f>ROW()-3</f>
        <v>527</v>
      </c>
      <c r="U530" s="1">
        <f>INT(Table134[[#This Row],[Date]])</f>
        <v>45017</v>
      </c>
      <c r="V530" s="13">
        <f>IFERROR(IF(OR(Table134[[#This Row],[Notasave Error]]&lt;0,Table134[[#This Row],[Notasave Error]]&gt;6000),"-",Table134[[#This Row],[Notasave Error]]/Table134[[#This Row],[Inspection Total]]),"NA")</f>
        <v>1.6333333333333332E-2</v>
      </c>
    </row>
    <row r="531" spans="1:22" x14ac:dyDescent="0.35">
      <c r="A531" s="8">
        <v>45017.341354166667</v>
      </c>
      <c r="B531" s="9" t="s">
        <v>87</v>
      </c>
      <c r="C531" s="9">
        <v>40039201</v>
      </c>
      <c r="D531" s="9" t="s">
        <v>107</v>
      </c>
      <c r="E531" s="9" t="s">
        <v>162</v>
      </c>
      <c r="F531" s="9" t="s">
        <v>38</v>
      </c>
      <c r="G531" s="9">
        <v>1738</v>
      </c>
      <c r="H531" s="10">
        <v>6000</v>
      </c>
      <c r="I531" s="10">
        <v>6000</v>
      </c>
      <c r="J531" s="10"/>
      <c r="K531" s="10"/>
      <c r="L531" s="10">
        <f>SUM(Table134[[#This Row],[Waste (Before Impression)]:[Waste (After Impression)2]])</f>
        <v>0</v>
      </c>
      <c r="M531" s="10">
        <v>0</v>
      </c>
      <c r="N531" s="10">
        <v>57</v>
      </c>
      <c r="O531" s="11">
        <f>SUM(Table134[[#This Row],[Inspection Total]],Table134[[#This Row],[Waste (Before Impression)]])</f>
        <v>6000</v>
      </c>
      <c r="P531" s="12" t="s">
        <v>39</v>
      </c>
      <c r="Q531" s="9"/>
      <c r="R531" s="9">
        <f>IF(Table134[[#This Row],[Balanced]]="YES",0,Table134[[#This Row],[Total]]-6000)</f>
        <v>0</v>
      </c>
      <c r="S5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450171738576000YES</v>
      </c>
      <c r="T531">
        <f>ROW()-3</f>
        <v>528</v>
      </c>
      <c r="U531" s="1">
        <f>INT(Table134[[#This Row],[Date]])</f>
        <v>45017</v>
      </c>
      <c r="V531" s="13">
        <f>IFERROR(IF(OR(Table134[[#This Row],[Notasave Error]]&lt;0,Table134[[#This Row],[Notasave Error]]&gt;6000),"-",Table134[[#This Row],[Notasave Error]]/Table134[[#This Row],[Inspection Total]]),"NA")</f>
        <v>9.4999999999999998E-3</v>
      </c>
    </row>
    <row r="532" spans="1:22" x14ac:dyDescent="0.35">
      <c r="A532" s="8">
        <v>45017.309201388889</v>
      </c>
      <c r="B532" s="9" t="s">
        <v>87</v>
      </c>
      <c r="C532" s="9">
        <v>40039201</v>
      </c>
      <c r="D532" s="9" t="s">
        <v>107</v>
      </c>
      <c r="E532" s="9" t="s">
        <v>162</v>
      </c>
      <c r="F532" s="9" t="s">
        <v>38</v>
      </c>
      <c r="G532" s="9">
        <v>1737</v>
      </c>
      <c r="H532" s="10">
        <v>5998</v>
      </c>
      <c r="I532" s="10">
        <v>5998</v>
      </c>
      <c r="J532" s="10">
        <v>2</v>
      </c>
      <c r="K532" s="10"/>
      <c r="L532" s="10">
        <f>SUM(Table134[[#This Row],[Waste (Before Impression)]:[Waste (After Impression)2]])</f>
        <v>2</v>
      </c>
      <c r="M532" s="10">
        <v>0</v>
      </c>
      <c r="N532" s="10">
        <v>103</v>
      </c>
      <c r="O532" s="11">
        <f>SUM(Table134[[#This Row],[Inspection Total]],Table134[[#This Row],[Waste (Before Impression)]])</f>
        <v>6000</v>
      </c>
      <c r="P532" s="12" t="s">
        <v>39</v>
      </c>
      <c r="Q532" s="9"/>
      <c r="R532" s="9">
        <f>IF(Table134[[#This Row],[Balanced]]="YES",0,Table134[[#This Row],[Total]]-6000)</f>
        <v>0</v>
      </c>
      <c r="S5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45017173721035998YES</v>
      </c>
      <c r="T532">
        <f>ROW()-3</f>
        <v>529</v>
      </c>
      <c r="U532" s="1">
        <f>INT(Table134[[#This Row],[Date]])</f>
        <v>45017</v>
      </c>
      <c r="V532" s="13">
        <f>IFERROR(IF(OR(Table134[[#This Row],[Notasave Error]]&lt;0,Table134[[#This Row],[Notasave Error]]&gt;6000),"-",Table134[[#This Row],[Notasave Error]]/Table134[[#This Row],[Inspection Total]]),"NA")</f>
        <v>1.7172390796932311E-2</v>
      </c>
    </row>
    <row r="533" spans="1:22" x14ac:dyDescent="0.35">
      <c r="A533" s="8">
        <v>45017.103912037041</v>
      </c>
      <c r="B533" s="9" t="s">
        <v>87</v>
      </c>
      <c r="C533" s="9">
        <v>40039201</v>
      </c>
      <c r="D533" s="9" t="s">
        <v>107</v>
      </c>
      <c r="E533" s="9" t="s">
        <v>55</v>
      </c>
      <c r="F533" s="9" t="s">
        <v>38</v>
      </c>
      <c r="G533" s="9">
        <v>1731</v>
      </c>
      <c r="H533" s="10">
        <v>5994</v>
      </c>
      <c r="I533" s="10">
        <v>5994</v>
      </c>
      <c r="J533" s="10">
        <v>6</v>
      </c>
      <c r="K533" s="10"/>
      <c r="L533" s="10">
        <f>SUM(Table134[[#This Row],[Waste (Before Impression)]:[Waste (After Impression)2]])</f>
        <v>6</v>
      </c>
      <c r="M533" s="10">
        <v>0</v>
      </c>
      <c r="N533" s="10">
        <v>0</v>
      </c>
      <c r="O533" s="11">
        <f>SUM(Table134[[#This Row],[Inspection Total]],Table134[[#This Row],[Waste (Before Impression)]])</f>
        <v>6000</v>
      </c>
      <c r="P533" s="12" t="s">
        <v>39</v>
      </c>
      <c r="Q533" s="9"/>
      <c r="R533" s="9">
        <f>IF(Table134[[#This Row],[Balanced]]="YES",0,Table134[[#This Row],[Total]]-6000)</f>
        <v>0</v>
      </c>
      <c r="S5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450171731605994YES</v>
      </c>
      <c r="T533">
        <f>ROW()-3</f>
        <v>530</v>
      </c>
      <c r="U533" s="1">
        <f>INT(Table134[[#This Row],[Date]])</f>
        <v>45017</v>
      </c>
      <c r="V533" s="13">
        <f>IFERROR(IF(OR(Table134[[#This Row],[Notasave Error]]&lt;0,Table134[[#This Row],[Notasave Error]]&gt;6000),"-",Table134[[#This Row],[Notasave Error]]/Table134[[#This Row],[Inspection Total]]),"NA")</f>
        <v>0</v>
      </c>
    </row>
    <row r="534" spans="1:22" x14ac:dyDescent="0.35">
      <c r="A534" s="8">
        <v>45016.426122685189</v>
      </c>
      <c r="B534" s="9" t="s">
        <v>87</v>
      </c>
      <c r="C534" s="9">
        <v>40039201</v>
      </c>
      <c r="D534" s="9" t="s">
        <v>107</v>
      </c>
      <c r="E534" s="9" t="s">
        <v>55</v>
      </c>
      <c r="F534" s="9" t="s">
        <v>38</v>
      </c>
      <c r="G534" s="9">
        <v>1730</v>
      </c>
      <c r="H534" s="10">
        <v>5998</v>
      </c>
      <c r="I534" s="10">
        <v>5998</v>
      </c>
      <c r="J534" s="10">
        <v>2</v>
      </c>
      <c r="K534" s="10"/>
      <c r="L534" s="10">
        <f>SUM(Table134[[#This Row],[Waste (Before Impression)]:[Waste (After Impression)2]])</f>
        <v>2</v>
      </c>
      <c r="M534" s="10">
        <v>0</v>
      </c>
      <c r="N534" s="10">
        <v>54</v>
      </c>
      <c r="O534" s="11">
        <f>SUM(Table134[[#This Row],[Inspection Total]],Table134[[#This Row],[Waste (Before Impression)]])</f>
        <v>6000</v>
      </c>
      <c r="P534" s="12" t="s">
        <v>39</v>
      </c>
      <c r="Q534" s="9"/>
      <c r="R534" s="9">
        <f>IF(Table134[[#This Row],[Balanced]]="YES",0,Table134[[#This Row],[Total]]-6000)</f>
        <v>0</v>
      </c>
      <c r="S5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4501617302545998YES</v>
      </c>
      <c r="T534">
        <f>ROW()-3</f>
        <v>531</v>
      </c>
      <c r="U534" s="1">
        <f>INT(Table134[[#This Row],[Date]])</f>
        <v>45016</v>
      </c>
      <c r="V534" s="13">
        <f>IFERROR(IF(OR(Table134[[#This Row],[Notasave Error]]&lt;0,Table134[[#This Row],[Notasave Error]]&gt;6000),"-",Table134[[#This Row],[Notasave Error]]/Table134[[#This Row],[Inspection Total]]),"NA")</f>
        <v>9.0030010003334451E-3</v>
      </c>
    </row>
    <row r="535" spans="1:22" x14ac:dyDescent="0.35">
      <c r="A535" s="8">
        <v>45016.38653935185</v>
      </c>
      <c r="B535" s="9" t="s">
        <v>87</v>
      </c>
      <c r="C535" s="9">
        <v>40039201</v>
      </c>
      <c r="D535" s="9" t="s">
        <v>107</v>
      </c>
      <c r="E535" s="9" t="s">
        <v>55</v>
      </c>
      <c r="F535" s="9" t="s">
        <v>38</v>
      </c>
      <c r="G535" s="9">
        <v>1729</v>
      </c>
      <c r="H535" s="10">
        <v>5997</v>
      </c>
      <c r="I535" s="10">
        <v>5997</v>
      </c>
      <c r="J535" s="10">
        <v>3</v>
      </c>
      <c r="K535" s="10"/>
      <c r="L535" s="10">
        <f>SUM(Table134[[#This Row],[Waste (Before Impression)]:[Waste (After Impression)2]])</f>
        <v>3</v>
      </c>
      <c r="M535" s="10">
        <v>0</v>
      </c>
      <c r="N535" s="10">
        <v>80</v>
      </c>
      <c r="O535" s="11">
        <f>SUM(Table134[[#This Row],[Inspection Total]],Table134[[#This Row],[Waste (Before Impression)]])</f>
        <v>6000</v>
      </c>
      <c r="P535" s="12" t="s">
        <v>39</v>
      </c>
      <c r="Q535" s="9"/>
      <c r="R535" s="9">
        <f>IF(Table134[[#This Row],[Balanced]]="YES",0,Table134[[#This Row],[Total]]-6000)</f>
        <v>0</v>
      </c>
      <c r="S5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4501617293805997YES</v>
      </c>
      <c r="T535">
        <f>ROW()-3</f>
        <v>532</v>
      </c>
      <c r="U535" s="1">
        <f>INT(Table134[[#This Row],[Date]])</f>
        <v>45016</v>
      </c>
      <c r="V535" s="13">
        <f>IFERROR(IF(OR(Table134[[#This Row],[Notasave Error]]&lt;0,Table134[[#This Row],[Notasave Error]]&gt;6000),"-",Table134[[#This Row],[Notasave Error]]/Table134[[#This Row],[Inspection Total]]),"NA")</f>
        <v>1.3340003335000834E-2</v>
      </c>
    </row>
    <row r="536" spans="1:22" x14ac:dyDescent="0.35">
      <c r="A536" s="8">
        <v>45016.357708333337</v>
      </c>
      <c r="B536" s="9" t="s">
        <v>87</v>
      </c>
      <c r="C536" s="9">
        <v>40039201</v>
      </c>
      <c r="D536" s="9" t="s">
        <v>107</v>
      </c>
      <c r="E536" s="9" t="s">
        <v>55</v>
      </c>
      <c r="F536" s="9" t="s">
        <v>38</v>
      </c>
      <c r="G536" s="9">
        <v>1728</v>
      </c>
      <c r="H536" s="10">
        <v>5999</v>
      </c>
      <c r="I536" s="10">
        <v>5999</v>
      </c>
      <c r="J536" s="10">
        <v>1</v>
      </c>
      <c r="K536" s="10"/>
      <c r="L536" s="10">
        <f>SUM(Table134[[#This Row],[Waste (Before Impression)]:[Waste (After Impression)2]])</f>
        <v>1</v>
      </c>
      <c r="M536" s="10">
        <v>0</v>
      </c>
      <c r="N536" s="10">
        <v>90</v>
      </c>
      <c r="O536" s="11">
        <f>SUM(Table134[[#This Row],[Inspection Total]],Table134[[#This Row],[Waste (Before Impression)]])</f>
        <v>6000</v>
      </c>
      <c r="P536" s="12" t="s">
        <v>39</v>
      </c>
      <c r="Q536" s="9"/>
      <c r="R536" s="9">
        <f>IF(Table134[[#This Row],[Balanced]]="YES",0,Table134[[#This Row],[Total]]-6000)</f>
        <v>0</v>
      </c>
      <c r="S5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4501617281905999YES</v>
      </c>
      <c r="T536">
        <f>ROW()-3</f>
        <v>533</v>
      </c>
      <c r="U536" s="1">
        <f>INT(Table134[[#This Row],[Date]])</f>
        <v>45016</v>
      </c>
      <c r="V536" s="13">
        <f>IFERROR(IF(OR(Table134[[#This Row],[Notasave Error]]&lt;0,Table134[[#This Row],[Notasave Error]]&gt;6000),"-",Table134[[#This Row],[Notasave Error]]/Table134[[#This Row],[Inspection Total]]),"NA")</f>
        <v>1.5002500416736123E-2</v>
      </c>
    </row>
    <row r="537" spans="1:22" x14ac:dyDescent="0.35">
      <c r="A537" s="8">
        <v>45016.31958333333</v>
      </c>
      <c r="B537" s="9" t="s">
        <v>87</v>
      </c>
      <c r="C537" s="9">
        <v>40039201</v>
      </c>
      <c r="D537" s="9" t="s">
        <v>107</v>
      </c>
      <c r="E537" s="9" t="s">
        <v>55</v>
      </c>
      <c r="F537" s="9" t="s">
        <v>38</v>
      </c>
      <c r="G537" s="9">
        <v>1727</v>
      </c>
      <c r="H537" s="10">
        <v>6000</v>
      </c>
      <c r="I537" s="10">
        <v>6000</v>
      </c>
      <c r="J537" s="10">
        <v>0</v>
      </c>
      <c r="K537" s="10"/>
      <c r="L537" s="10">
        <f>SUM(Table134[[#This Row],[Waste (Before Impression)]:[Waste (After Impression)2]])</f>
        <v>0</v>
      </c>
      <c r="M537" s="10">
        <v>0</v>
      </c>
      <c r="N537" s="10">
        <v>60</v>
      </c>
      <c r="O537" s="11">
        <f>SUM(Table134[[#This Row],[Inspection Total]],Table134[[#This Row],[Waste (Before Impression)]])</f>
        <v>6000</v>
      </c>
      <c r="P537" s="12" t="s">
        <v>39</v>
      </c>
      <c r="Q537" s="9"/>
      <c r="R537" s="9">
        <f>IF(Table134[[#This Row],[Balanced]]="YES",0,Table134[[#This Row],[Total]]-6000)</f>
        <v>0</v>
      </c>
      <c r="S5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4501617270606000YES</v>
      </c>
      <c r="T537">
        <f>ROW()-3</f>
        <v>534</v>
      </c>
      <c r="U537" s="1">
        <f>INT(Table134[[#This Row],[Date]])</f>
        <v>45016</v>
      </c>
      <c r="V537" s="13">
        <f>IFERROR(IF(OR(Table134[[#This Row],[Notasave Error]]&lt;0,Table134[[#This Row],[Notasave Error]]&gt;6000),"-",Table134[[#This Row],[Notasave Error]]/Table134[[#This Row],[Inspection Total]]),"NA")</f>
        <v>0.01</v>
      </c>
    </row>
    <row r="538" spans="1:22" x14ac:dyDescent="0.35">
      <c r="A538" s="8">
        <v>45016.273506944446</v>
      </c>
      <c r="B538" s="9" t="s">
        <v>87</v>
      </c>
      <c r="C538" s="9">
        <v>40039201</v>
      </c>
      <c r="D538" s="9" t="s">
        <v>107</v>
      </c>
      <c r="E538" s="9" t="s">
        <v>49</v>
      </c>
      <c r="F538" s="9" t="s">
        <v>40</v>
      </c>
      <c r="G538" s="9">
        <v>1736</v>
      </c>
      <c r="H538" s="10">
        <v>5996</v>
      </c>
      <c r="I538" s="10">
        <v>5996</v>
      </c>
      <c r="J538" s="10">
        <v>4</v>
      </c>
      <c r="K538" s="10"/>
      <c r="L538" s="10">
        <f>SUM(Table134[[#This Row],[Waste (Before Impression)]:[Waste (After Impression)2]])</f>
        <v>4</v>
      </c>
      <c r="M538" s="10">
        <v>0</v>
      </c>
      <c r="N538" s="10">
        <v>121</v>
      </c>
      <c r="O538" s="11">
        <f>SUM(Table134[[#This Row],[Inspection Total]],Table134[[#This Row],[Waste (Before Impression)]])</f>
        <v>6000</v>
      </c>
      <c r="P538" s="12" t="s">
        <v>39</v>
      </c>
      <c r="Q538" s="9"/>
      <c r="R538" s="9">
        <f>IF(Table134[[#This Row],[Balanced]]="YES",0,Table134[[#This Row],[Total]]-6000)</f>
        <v>0</v>
      </c>
      <c r="S5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45016173641215996YES</v>
      </c>
      <c r="T538">
        <f>ROW()-3</f>
        <v>535</v>
      </c>
      <c r="U538" s="1">
        <f>INT(Table134[[#This Row],[Date]])</f>
        <v>45016</v>
      </c>
      <c r="V538" s="13">
        <f>IFERROR(IF(OR(Table134[[#This Row],[Notasave Error]]&lt;0,Table134[[#This Row],[Notasave Error]]&gt;6000),"-",Table134[[#This Row],[Notasave Error]]/Table134[[#This Row],[Inspection Total]]),"NA")</f>
        <v>2.0180120080053369E-2</v>
      </c>
    </row>
    <row r="539" spans="1:22" x14ac:dyDescent="0.35">
      <c r="A539" s="8">
        <v>45016.241365740738</v>
      </c>
      <c r="B539" s="9" t="s">
        <v>87</v>
      </c>
      <c r="C539" s="9">
        <v>40039201</v>
      </c>
      <c r="D539" s="9" t="s">
        <v>107</v>
      </c>
      <c r="E539" s="9" t="s">
        <v>49</v>
      </c>
      <c r="F539" s="9" t="s">
        <v>40</v>
      </c>
      <c r="G539" s="9">
        <v>1735</v>
      </c>
      <c r="H539" s="10">
        <v>5990</v>
      </c>
      <c r="I539" s="10">
        <v>5990</v>
      </c>
      <c r="J539" s="10">
        <v>10</v>
      </c>
      <c r="K539" s="10"/>
      <c r="L539" s="10">
        <f>SUM(Table134[[#This Row],[Waste (Before Impression)]:[Waste (After Impression)2]])</f>
        <v>10</v>
      </c>
      <c r="M539" s="10">
        <v>0</v>
      </c>
      <c r="N539" s="10">
        <v>105</v>
      </c>
      <c r="O539" s="11">
        <f>SUM(Table134[[#This Row],[Inspection Total]],Table134[[#This Row],[Waste (Before Impression)]])</f>
        <v>6000</v>
      </c>
      <c r="P539" s="12" t="s">
        <v>39</v>
      </c>
      <c r="Q539" s="9"/>
      <c r="R539" s="9">
        <f>IF(Table134[[#This Row],[Balanced]]="YES",0,Table134[[#This Row],[Total]]-6000)</f>
        <v>0</v>
      </c>
      <c r="S5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450161735101055990YES</v>
      </c>
      <c r="T539">
        <f>ROW()-3</f>
        <v>536</v>
      </c>
      <c r="U539" s="1">
        <f>INT(Table134[[#This Row],[Date]])</f>
        <v>45016</v>
      </c>
      <c r="V539" s="13">
        <f>IFERROR(IF(OR(Table134[[#This Row],[Notasave Error]]&lt;0,Table134[[#This Row],[Notasave Error]]&gt;6000),"-",Table134[[#This Row],[Notasave Error]]/Table134[[#This Row],[Inspection Total]]),"NA")</f>
        <v>1.7529215358931552E-2</v>
      </c>
    </row>
    <row r="540" spans="1:22" x14ac:dyDescent="0.35">
      <c r="A540" s="8">
        <v>45016.219247685185</v>
      </c>
      <c r="B540" s="9" t="s">
        <v>87</v>
      </c>
      <c r="C540" s="9">
        <v>40039201</v>
      </c>
      <c r="D540" s="9" t="s">
        <v>107</v>
      </c>
      <c r="E540" s="9" t="s">
        <v>49</v>
      </c>
      <c r="F540" s="9" t="s">
        <v>40</v>
      </c>
      <c r="G540" s="9">
        <v>1734</v>
      </c>
      <c r="H540" s="10">
        <v>6000</v>
      </c>
      <c r="I540" s="10">
        <v>6000</v>
      </c>
      <c r="J540" s="10">
        <v>0</v>
      </c>
      <c r="K540" s="10"/>
      <c r="L540" s="10">
        <f>SUM(Table134[[#This Row],[Waste (Before Impression)]:[Waste (After Impression)2]])</f>
        <v>0</v>
      </c>
      <c r="M540" s="10">
        <v>0</v>
      </c>
      <c r="N540" s="10">
        <v>97</v>
      </c>
      <c r="O540" s="11">
        <f>SUM(Table134[[#This Row],[Inspection Total]],Table134[[#This Row],[Waste (Before Impression)]])</f>
        <v>6000</v>
      </c>
      <c r="P540" s="12" t="s">
        <v>39</v>
      </c>
      <c r="Q540" s="9"/>
      <c r="R540" s="9">
        <f>IF(Table134[[#This Row],[Balanced]]="YES",0,Table134[[#This Row],[Total]]-6000)</f>
        <v>0</v>
      </c>
      <c r="S5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4501617340976000YES</v>
      </c>
      <c r="T540">
        <f>ROW()-3</f>
        <v>537</v>
      </c>
      <c r="U540" s="1">
        <f>INT(Table134[[#This Row],[Date]])</f>
        <v>45016</v>
      </c>
      <c r="V540" s="13">
        <f>IFERROR(IF(OR(Table134[[#This Row],[Notasave Error]]&lt;0,Table134[[#This Row],[Notasave Error]]&gt;6000),"-",Table134[[#This Row],[Notasave Error]]/Table134[[#This Row],[Inspection Total]]),"NA")</f>
        <v>1.6166666666666666E-2</v>
      </c>
    </row>
    <row r="541" spans="1:22" x14ac:dyDescent="0.35">
      <c r="A541" s="8">
        <v>45016.218553240738</v>
      </c>
      <c r="B541" s="9" t="s">
        <v>87</v>
      </c>
      <c r="C541" s="9">
        <v>40039201</v>
      </c>
      <c r="D541" s="9" t="s">
        <v>107</v>
      </c>
      <c r="E541" s="9" t="s">
        <v>49</v>
      </c>
      <c r="F541" s="9" t="s">
        <v>40</v>
      </c>
      <c r="G541" s="9">
        <v>1733</v>
      </c>
      <c r="H541" s="10">
        <v>5998</v>
      </c>
      <c r="I541" s="10">
        <v>5998</v>
      </c>
      <c r="J541" s="10">
        <v>2</v>
      </c>
      <c r="K541" s="10"/>
      <c r="L541" s="10">
        <f>SUM(Table134[[#This Row],[Waste (Before Impression)]:[Waste (After Impression)2]])</f>
        <v>2</v>
      </c>
      <c r="M541" s="10">
        <v>0</v>
      </c>
      <c r="N541" s="10">
        <v>122</v>
      </c>
      <c r="O541" s="11">
        <f>SUM(Table134[[#This Row],[Inspection Total]],Table134[[#This Row],[Waste (Before Impression)]])</f>
        <v>6000</v>
      </c>
      <c r="P541" s="12" t="s">
        <v>39</v>
      </c>
      <c r="Q541" s="9"/>
      <c r="R541" s="9">
        <f>IF(Table134[[#This Row],[Balanced]]="YES",0,Table134[[#This Row],[Total]]-6000)</f>
        <v>0</v>
      </c>
      <c r="S5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45016173321225998YES</v>
      </c>
      <c r="T541">
        <f>ROW()-3</f>
        <v>538</v>
      </c>
      <c r="U541" s="1">
        <f>INT(Table134[[#This Row],[Date]])</f>
        <v>45016</v>
      </c>
      <c r="V541" s="13">
        <f>IFERROR(IF(OR(Table134[[#This Row],[Notasave Error]]&lt;0,Table134[[#This Row],[Notasave Error]]&gt;6000),"-",Table134[[#This Row],[Notasave Error]]/Table134[[#This Row],[Inspection Total]]),"NA")</f>
        <v>2.0340113371123708E-2</v>
      </c>
    </row>
    <row r="542" spans="1:22" x14ac:dyDescent="0.35">
      <c r="A542" s="8">
        <v>45016.153182870374</v>
      </c>
      <c r="B542" s="9" t="s">
        <v>87</v>
      </c>
      <c r="C542" s="9">
        <v>40039201</v>
      </c>
      <c r="D542" s="9" t="s">
        <v>107</v>
      </c>
      <c r="E542" s="9" t="s">
        <v>49</v>
      </c>
      <c r="F542" s="9" t="s">
        <v>40</v>
      </c>
      <c r="G542" s="9">
        <v>1732</v>
      </c>
      <c r="H542" s="10">
        <v>5998</v>
      </c>
      <c r="I542" s="10">
        <v>5998</v>
      </c>
      <c r="J542" s="10">
        <v>2</v>
      </c>
      <c r="K542" s="10"/>
      <c r="L542" s="10">
        <f>SUM(Table134[[#This Row],[Waste (Before Impression)]:[Waste (After Impression)2]])</f>
        <v>2</v>
      </c>
      <c r="M542" s="10">
        <v>0</v>
      </c>
      <c r="N542" s="10">
        <v>255</v>
      </c>
      <c r="O542" s="11">
        <f>SUM(Table134[[#This Row],[Inspection Total]],Table134[[#This Row],[Waste (Before Impression)]])</f>
        <v>6000</v>
      </c>
      <c r="P542" s="12" t="s">
        <v>39</v>
      </c>
      <c r="Q542" s="9"/>
      <c r="R542" s="9">
        <f>IF(Table134[[#This Row],[Balanced]]="YES",0,Table134[[#This Row],[Total]]-6000)</f>
        <v>0</v>
      </c>
      <c r="S5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45016173222555998YES</v>
      </c>
      <c r="T542">
        <f>ROW()-3</f>
        <v>539</v>
      </c>
      <c r="U542" s="1">
        <f>INT(Table134[[#This Row],[Date]])</f>
        <v>45016</v>
      </c>
      <c r="V542" s="13">
        <f>IFERROR(IF(OR(Table134[[#This Row],[Notasave Error]]&lt;0,Table134[[#This Row],[Notasave Error]]&gt;6000),"-",Table134[[#This Row],[Notasave Error]]/Table134[[#This Row],[Inspection Total]]),"NA")</f>
        <v>4.2514171390463484E-2</v>
      </c>
    </row>
    <row r="543" spans="1:22" x14ac:dyDescent="0.35">
      <c r="A543" s="8">
        <v>45016.149317129632</v>
      </c>
      <c r="B543" s="9" t="s">
        <v>87</v>
      </c>
      <c r="C543" s="9">
        <v>40039201</v>
      </c>
      <c r="D543" s="9" t="s">
        <v>107</v>
      </c>
      <c r="E543" s="9" t="s">
        <v>49</v>
      </c>
      <c r="F543" s="9" t="s">
        <v>40</v>
      </c>
      <c r="G543" s="9">
        <v>1732</v>
      </c>
      <c r="H543" s="10">
        <v>5997</v>
      </c>
      <c r="I543" s="10">
        <v>5997</v>
      </c>
      <c r="J543" s="10">
        <v>3</v>
      </c>
      <c r="K543" s="10"/>
      <c r="L543" s="10">
        <f>SUM(Table134[[#This Row],[Waste (Before Impression)]:[Waste (After Impression)2]])</f>
        <v>3</v>
      </c>
      <c r="M543" s="10">
        <v>0</v>
      </c>
      <c r="N543" s="10">
        <v>0</v>
      </c>
      <c r="O543" s="11">
        <f>SUM(Table134[[#This Row],[Inspection Total]],Table134[[#This Row],[Waste (Before Impression)]])</f>
        <v>6000</v>
      </c>
      <c r="P543" s="12" t="s">
        <v>39</v>
      </c>
      <c r="Q543" s="9"/>
      <c r="R543" s="9">
        <f>IF(Table134[[#This Row],[Balanced]]="YES",0,Table134[[#This Row],[Total]]-6000)</f>
        <v>0</v>
      </c>
      <c r="S5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450161732305997YES</v>
      </c>
      <c r="T543">
        <f>ROW()-3</f>
        <v>540</v>
      </c>
      <c r="U543" s="1">
        <f>INT(Table134[[#This Row],[Date]])</f>
        <v>45016</v>
      </c>
      <c r="V543" s="13">
        <f>IFERROR(IF(OR(Table134[[#This Row],[Notasave Error]]&lt;0,Table134[[#This Row],[Notasave Error]]&gt;6000),"-",Table134[[#This Row],[Notasave Error]]/Table134[[#This Row],[Inspection Total]]),"NA")</f>
        <v>0</v>
      </c>
    </row>
    <row r="544" spans="1:22" x14ac:dyDescent="0.35">
      <c r="A544" s="8">
        <v>45015.948587962965</v>
      </c>
      <c r="B544" s="9" t="s">
        <v>87</v>
      </c>
      <c r="C544" s="9">
        <v>40039201</v>
      </c>
      <c r="D544" s="9" t="s">
        <v>107</v>
      </c>
      <c r="E544" s="9" t="s">
        <v>49</v>
      </c>
      <c r="F544" s="9" t="s">
        <v>40</v>
      </c>
      <c r="G544" s="9">
        <v>0</v>
      </c>
      <c r="H544" s="10">
        <v>0</v>
      </c>
      <c r="I544" s="10">
        <v>0</v>
      </c>
      <c r="J544" s="10">
        <v>0</v>
      </c>
      <c r="K544" s="10"/>
      <c r="L544" s="10">
        <f>SUM(Table134[[#This Row],[Waste (Before Impression)]:[Waste (After Impression)2]])</f>
        <v>0</v>
      </c>
      <c r="M544" s="10">
        <v>0</v>
      </c>
      <c r="N544" s="10">
        <v>0</v>
      </c>
      <c r="O544" s="11">
        <f>SUM(Table134[[#This Row],[Inspection Total]],Table134[[#This Row],[Waste (Before Impression)]])</f>
        <v>0</v>
      </c>
      <c r="P544" s="12">
        <v>0</v>
      </c>
      <c r="Q544" s="9"/>
      <c r="R544" s="9">
        <f>IF(Table134[[#This Row],[Balanced]]="YES",0,Table134[[#This Row],[Total]]-6000)</f>
        <v>-6000</v>
      </c>
      <c r="S5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4501500000</v>
      </c>
      <c r="T544">
        <f>ROW()-3</f>
        <v>541</v>
      </c>
      <c r="U544" s="1">
        <f>INT(Table134[[#This Row],[Date]])</f>
        <v>45015</v>
      </c>
      <c r="V544" s="13" t="str">
        <f>IFERROR(IF(OR(Table134[[#This Row],[Notasave Error]]&lt;0,Table134[[#This Row],[Notasave Error]]&gt;6000),"-",Table134[[#This Row],[Notasave Error]]/Table134[[#This Row],[Inspection Total]]),"NA")</f>
        <v>NA</v>
      </c>
    </row>
    <row r="545" spans="1:22" x14ac:dyDescent="0.35">
      <c r="A545" s="8">
        <v>45015.93546296296</v>
      </c>
      <c r="B545" s="9" t="s">
        <v>87</v>
      </c>
      <c r="C545" s="9">
        <v>40039201</v>
      </c>
      <c r="D545" s="9" t="s">
        <v>107</v>
      </c>
      <c r="E545" s="9" t="s">
        <v>49</v>
      </c>
      <c r="F545" s="9" t="s">
        <v>40</v>
      </c>
      <c r="G545" s="9">
        <v>1718</v>
      </c>
      <c r="H545" s="10">
        <v>5998</v>
      </c>
      <c r="I545" s="10">
        <v>5998</v>
      </c>
      <c r="J545" s="10">
        <v>2</v>
      </c>
      <c r="K545" s="10"/>
      <c r="L545" s="10">
        <f>SUM(Table134[[#This Row],[Waste (Before Impression)]:[Waste (After Impression)2]])</f>
        <v>2</v>
      </c>
      <c r="M545" s="10">
        <v>0</v>
      </c>
      <c r="N545" s="10">
        <v>140</v>
      </c>
      <c r="O545" s="11">
        <f>SUM(Table134[[#This Row],[Inspection Total]],Table134[[#This Row],[Waste (Before Impression)]])</f>
        <v>6000</v>
      </c>
      <c r="P545" s="12" t="s">
        <v>39</v>
      </c>
      <c r="Q545" s="9"/>
      <c r="R545" s="9">
        <f>IF(Table134[[#This Row],[Balanced]]="YES",0,Table134[[#This Row],[Total]]-6000)</f>
        <v>0</v>
      </c>
      <c r="S5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45015171821405998YES</v>
      </c>
      <c r="T545">
        <f>ROW()-3</f>
        <v>542</v>
      </c>
      <c r="U545" s="1">
        <f>INT(Table134[[#This Row],[Date]])</f>
        <v>45015</v>
      </c>
      <c r="V545" s="13">
        <f>IFERROR(IF(OR(Table134[[#This Row],[Notasave Error]]&lt;0,Table134[[#This Row],[Notasave Error]]&gt;6000),"-",Table134[[#This Row],[Notasave Error]]/Table134[[#This Row],[Inspection Total]]),"NA")</f>
        <v>2.3341113704568189E-2</v>
      </c>
    </row>
    <row r="546" spans="1:22" x14ac:dyDescent="0.35">
      <c r="A546" s="8">
        <v>45015.896724537037</v>
      </c>
      <c r="B546" s="9" t="s">
        <v>87</v>
      </c>
      <c r="C546" s="9">
        <v>40039201</v>
      </c>
      <c r="D546" s="9" t="s">
        <v>107</v>
      </c>
      <c r="E546" s="9" t="s">
        <v>49</v>
      </c>
      <c r="F546" s="9" t="s">
        <v>40</v>
      </c>
      <c r="G546" s="9">
        <v>1717</v>
      </c>
      <c r="H546" s="10">
        <v>5998</v>
      </c>
      <c r="I546" s="10">
        <v>5998</v>
      </c>
      <c r="J546" s="10">
        <v>2</v>
      </c>
      <c r="K546" s="10"/>
      <c r="L546" s="10">
        <f>SUM(Table134[[#This Row],[Waste (Before Impression)]:[Waste (After Impression)2]])</f>
        <v>2</v>
      </c>
      <c r="M546" s="10">
        <v>0</v>
      </c>
      <c r="N546" s="10">
        <v>280</v>
      </c>
      <c r="O546" s="11">
        <f>SUM(Table134[[#This Row],[Inspection Total]],Table134[[#This Row],[Waste (Before Impression)]])</f>
        <v>6000</v>
      </c>
      <c r="P546" s="12" t="s">
        <v>39</v>
      </c>
      <c r="Q546" s="9"/>
      <c r="R546" s="9">
        <f>IF(Table134[[#This Row],[Balanced]]="YES",0,Table134[[#This Row],[Total]]-6000)</f>
        <v>0</v>
      </c>
      <c r="S5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45015171722805998YES</v>
      </c>
      <c r="T546">
        <f>ROW()-3</f>
        <v>543</v>
      </c>
      <c r="U546" s="1">
        <f>INT(Table134[[#This Row],[Date]])</f>
        <v>45015</v>
      </c>
      <c r="V546" s="13">
        <f>IFERROR(IF(OR(Table134[[#This Row],[Notasave Error]]&lt;0,Table134[[#This Row],[Notasave Error]]&gt;6000),"-",Table134[[#This Row],[Notasave Error]]/Table134[[#This Row],[Inspection Total]]),"NA")</f>
        <v>4.6682227409136377E-2</v>
      </c>
    </row>
    <row r="547" spans="1:22" x14ac:dyDescent="0.35">
      <c r="A547" s="8">
        <v>45015.797476851854</v>
      </c>
      <c r="B547" s="9" t="s">
        <v>87</v>
      </c>
      <c r="C547" s="9">
        <v>40039201</v>
      </c>
      <c r="D547" s="9" t="s">
        <v>107</v>
      </c>
      <c r="E547" s="9" t="s">
        <v>65</v>
      </c>
      <c r="F547" s="9" t="s">
        <v>38</v>
      </c>
      <c r="G547" s="9">
        <v>1600</v>
      </c>
      <c r="H547" s="10">
        <v>5996</v>
      </c>
      <c r="I547" s="10">
        <v>5996</v>
      </c>
      <c r="J547" s="10">
        <v>4</v>
      </c>
      <c r="K547" s="10"/>
      <c r="L547" s="10">
        <f>SUM(Table134[[#This Row],[Waste (Before Impression)]:[Waste (After Impression)2]])</f>
        <v>4</v>
      </c>
      <c r="M547" s="10">
        <v>0</v>
      </c>
      <c r="N547" s="10">
        <v>61</v>
      </c>
      <c r="O547" s="11">
        <f>SUM(Table134[[#This Row],[Inspection Total]],Table134[[#This Row],[Waste (Before Impression)]])</f>
        <v>6000</v>
      </c>
      <c r="P547" s="12" t="s">
        <v>39</v>
      </c>
      <c r="Q547" s="9"/>
      <c r="R547" s="9">
        <f>IF(Table134[[#This Row],[Balanced]]="YES",0,Table134[[#This Row],[Total]]-6000)</f>
        <v>0</v>
      </c>
      <c r="S5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4501516004615996YES</v>
      </c>
      <c r="T547">
        <f>ROW()-3</f>
        <v>544</v>
      </c>
      <c r="U547" s="1">
        <f>INT(Table134[[#This Row],[Date]])</f>
        <v>45015</v>
      </c>
      <c r="V547" s="13">
        <f>IFERROR(IF(OR(Table134[[#This Row],[Notasave Error]]&lt;0,Table134[[#This Row],[Notasave Error]]&gt;6000),"-",Table134[[#This Row],[Notasave Error]]/Table134[[#This Row],[Inspection Total]]),"NA")</f>
        <v>1.0173448965977319E-2</v>
      </c>
    </row>
    <row r="548" spans="1:22" x14ac:dyDescent="0.35">
      <c r="A548" s="8">
        <v>45015.751250000001</v>
      </c>
      <c r="B548" s="9" t="s">
        <v>87</v>
      </c>
      <c r="C548" s="9">
        <v>40039201</v>
      </c>
      <c r="D548" s="9" t="s">
        <v>107</v>
      </c>
      <c r="E548" s="9" t="s">
        <v>65</v>
      </c>
      <c r="F548" s="9" t="s">
        <v>38</v>
      </c>
      <c r="G548" s="9">
        <v>1716</v>
      </c>
      <c r="H548" s="10">
        <v>5999</v>
      </c>
      <c r="I548" s="10">
        <v>5999</v>
      </c>
      <c r="J548" s="10">
        <v>1</v>
      </c>
      <c r="K548" s="10"/>
      <c r="L548" s="10">
        <f>SUM(Table134[[#This Row],[Waste (Before Impression)]:[Waste (After Impression)2]])</f>
        <v>1</v>
      </c>
      <c r="M548" s="10">
        <v>0</v>
      </c>
      <c r="N548" s="10">
        <v>102</v>
      </c>
      <c r="O548" s="11">
        <f>SUM(Table134[[#This Row],[Inspection Total]],Table134[[#This Row],[Waste (Before Impression)]])</f>
        <v>6000</v>
      </c>
      <c r="P548" s="12" t="s">
        <v>39</v>
      </c>
      <c r="Q548" s="9"/>
      <c r="R548" s="9">
        <f>IF(Table134[[#This Row],[Balanced]]="YES",0,Table134[[#This Row],[Total]]-6000)</f>
        <v>0</v>
      </c>
      <c r="S5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45015171611025999YES</v>
      </c>
      <c r="T548">
        <f>ROW()-3</f>
        <v>545</v>
      </c>
      <c r="U548" s="1">
        <f>INT(Table134[[#This Row],[Date]])</f>
        <v>45015</v>
      </c>
      <c r="V548" s="13">
        <f>IFERROR(IF(OR(Table134[[#This Row],[Notasave Error]]&lt;0,Table134[[#This Row],[Notasave Error]]&gt;6000),"-",Table134[[#This Row],[Notasave Error]]/Table134[[#This Row],[Inspection Total]]),"NA")</f>
        <v>1.7002833805634273E-2</v>
      </c>
    </row>
    <row r="549" spans="1:22" x14ac:dyDescent="0.35">
      <c r="A549" s="8">
        <v>45015.714444444442</v>
      </c>
      <c r="B549" s="9" t="s">
        <v>87</v>
      </c>
      <c r="C549" s="9">
        <v>40039201</v>
      </c>
      <c r="D549" s="9" t="s">
        <v>107</v>
      </c>
      <c r="E549" s="9" t="s">
        <v>65</v>
      </c>
      <c r="F549" s="9" t="s">
        <v>38</v>
      </c>
      <c r="G549" s="9">
        <v>1715</v>
      </c>
      <c r="H549" s="10">
        <v>5999</v>
      </c>
      <c r="I549" s="10">
        <v>5999</v>
      </c>
      <c r="J549" s="10">
        <v>1</v>
      </c>
      <c r="K549" s="10"/>
      <c r="L549" s="10">
        <f>SUM(Table134[[#This Row],[Waste (Before Impression)]:[Waste (After Impression)2]])</f>
        <v>1</v>
      </c>
      <c r="M549" s="10">
        <v>0</v>
      </c>
      <c r="N549" s="10">
        <v>126</v>
      </c>
      <c r="O549" s="11">
        <f>SUM(Table134[[#This Row],[Inspection Total]],Table134[[#This Row],[Waste (Before Impression)]])</f>
        <v>6000</v>
      </c>
      <c r="P549" s="12" t="s">
        <v>39</v>
      </c>
      <c r="Q549" s="9"/>
      <c r="R549" s="9">
        <f>IF(Table134[[#This Row],[Balanced]]="YES",0,Table134[[#This Row],[Total]]-6000)</f>
        <v>0</v>
      </c>
      <c r="S5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45015171511265999YES</v>
      </c>
      <c r="T549">
        <f>ROW()-3</f>
        <v>546</v>
      </c>
      <c r="U549" s="1">
        <f>INT(Table134[[#This Row],[Date]])</f>
        <v>45015</v>
      </c>
      <c r="V549" s="13">
        <f>IFERROR(IF(OR(Table134[[#This Row],[Notasave Error]]&lt;0,Table134[[#This Row],[Notasave Error]]&gt;6000),"-",Table134[[#This Row],[Notasave Error]]/Table134[[#This Row],[Inspection Total]]),"NA")</f>
        <v>2.1003500583430573E-2</v>
      </c>
    </row>
    <row r="550" spans="1:22" x14ac:dyDescent="0.35">
      <c r="A550" s="8">
        <v>45015.658668981479</v>
      </c>
      <c r="B550" s="9" t="s">
        <v>87</v>
      </c>
      <c r="C550" s="9">
        <v>40039201</v>
      </c>
      <c r="D550" s="9" t="s">
        <v>107</v>
      </c>
      <c r="E550" s="9" t="s">
        <v>65</v>
      </c>
      <c r="F550" s="9" t="s">
        <v>38</v>
      </c>
      <c r="G550" s="9">
        <v>1714</v>
      </c>
      <c r="H550" s="10">
        <v>5995</v>
      </c>
      <c r="I550" s="10">
        <v>5995</v>
      </c>
      <c r="J550" s="10">
        <v>5</v>
      </c>
      <c r="K550" s="10"/>
      <c r="L550" s="10">
        <f>SUM(Table134[[#This Row],[Waste (Before Impression)]:[Waste (After Impression)2]])</f>
        <v>5</v>
      </c>
      <c r="M550" s="10">
        <v>0</v>
      </c>
      <c r="N550" s="10">
        <v>211</v>
      </c>
      <c r="O550" s="11">
        <f>SUM(Table134[[#This Row],[Inspection Total]],Table134[[#This Row],[Waste (Before Impression)]])</f>
        <v>6000</v>
      </c>
      <c r="P550" s="12" t="s">
        <v>39</v>
      </c>
      <c r="Q550" s="9"/>
      <c r="R550" s="9">
        <f>IF(Table134[[#This Row],[Balanced]]="YES",0,Table134[[#This Row],[Total]]-6000)</f>
        <v>0</v>
      </c>
      <c r="S5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45015171452115995YES</v>
      </c>
      <c r="T550">
        <f>ROW()-3</f>
        <v>547</v>
      </c>
      <c r="U550" s="1">
        <f>INT(Table134[[#This Row],[Date]])</f>
        <v>45015</v>
      </c>
      <c r="V550" s="13">
        <f>IFERROR(IF(OR(Table134[[#This Row],[Notasave Error]]&lt;0,Table134[[#This Row],[Notasave Error]]&gt;6000),"-",Table134[[#This Row],[Notasave Error]]/Table134[[#This Row],[Inspection Total]]),"NA")</f>
        <v>3.5195996663886571E-2</v>
      </c>
    </row>
    <row r="551" spans="1:22" x14ac:dyDescent="0.35">
      <c r="A551" s="8">
        <v>45015.617974537039</v>
      </c>
      <c r="B551" s="9" t="s">
        <v>87</v>
      </c>
      <c r="C551" s="9">
        <v>40039201</v>
      </c>
      <c r="D551" s="9" t="s">
        <v>107</v>
      </c>
      <c r="E551" s="9" t="s">
        <v>65</v>
      </c>
      <c r="F551" s="9" t="s">
        <v>38</v>
      </c>
      <c r="G551" s="9">
        <v>1713</v>
      </c>
      <c r="H551" s="10">
        <v>5998</v>
      </c>
      <c r="I551" s="10">
        <v>5998</v>
      </c>
      <c r="J551" s="10">
        <v>2</v>
      </c>
      <c r="K551" s="10"/>
      <c r="L551" s="10">
        <f>SUM(Table134[[#This Row],[Waste (Before Impression)]:[Waste (After Impression)2]])</f>
        <v>2</v>
      </c>
      <c r="M551" s="10">
        <v>0</v>
      </c>
      <c r="N551" s="10">
        <v>109</v>
      </c>
      <c r="O551" s="11">
        <f>SUM(Table134[[#This Row],[Inspection Total]],Table134[[#This Row],[Waste (Before Impression)]])</f>
        <v>6000</v>
      </c>
      <c r="P551" s="12" t="s">
        <v>39</v>
      </c>
      <c r="Q551" s="9"/>
      <c r="R551" s="9">
        <f>IF(Table134[[#This Row],[Balanced]]="YES",0,Table134[[#This Row],[Total]]-6000)</f>
        <v>0</v>
      </c>
      <c r="S5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45015171321095998YES</v>
      </c>
      <c r="T551">
        <f>ROW()-3</f>
        <v>548</v>
      </c>
      <c r="U551" s="1">
        <f>INT(Table134[[#This Row],[Date]])</f>
        <v>45015</v>
      </c>
      <c r="V551" s="13">
        <f>IFERROR(IF(OR(Table134[[#This Row],[Notasave Error]]&lt;0,Table134[[#This Row],[Notasave Error]]&gt;6000),"-",Table134[[#This Row],[Notasave Error]]/Table134[[#This Row],[Inspection Total]]),"NA")</f>
        <v>1.8172724241413803E-2</v>
      </c>
    </row>
    <row r="552" spans="1:22" x14ac:dyDescent="0.35">
      <c r="A552" s="8">
        <v>45015.556770833333</v>
      </c>
      <c r="B552" s="9" t="s">
        <v>87</v>
      </c>
      <c r="C552" s="9">
        <v>40039201</v>
      </c>
      <c r="D552" s="9" t="s">
        <v>107</v>
      </c>
      <c r="E552" s="9" t="s">
        <v>65</v>
      </c>
      <c r="F552" s="9" t="s">
        <v>38</v>
      </c>
      <c r="G552" s="9">
        <v>1712</v>
      </c>
      <c r="H552" s="10">
        <v>5999</v>
      </c>
      <c r="I552" s="10">
        <v>5999</v>
      </c>
      <c r="J552" s="10">
        <v>1</v>
      </c>
      <c r="K552" s="10">
        <v>3</v>
      </c>
      <c r="L552" s="10">
        <f>SUM(Table134[[#This Row],[Waste (Before Impression)]:[Waste (After Impression)2]])</f>
        <v>4</v>
      </c>
      <c r="M552" s="10">
        <v>0</v>
      </c>
      <c r="N552" s="10">
        <v>166</v>
      </c>
      <c r="O552" s="11">
        <f>SUM(Table134[[#This Row],[Inspection Total]],Table134[[#This Row],[Waste (Before Impression)]])</f>
        <v>6000</v>
      </c>
      <c r="P552" s="12" t="s">
        <v>39</v>
      </c>
      <c r="Q552" s="9"/>
      <c r="R552" s="9">
        <f>IF(Table134[[#This Row],[Balanced]]="YES",0,Table134[[#This Row],[Total]]-6000)</f>
        <v>0</v>
      </c>
      <c r="S5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45015171211665999YES</v>
      </c>
      <c r="T552">
        <f>ROW()-3</f>
        <v>549</v>
      </c>
      <c r="U552" s="1">
        <f>INT(Table134[[#This Row],[Date]])</f>
        <v>45015</v>
      </c>
      <c r="V552" s="13">
        <f>IFERROR(IF(OR(Table134[[#This Row],[Notasave Error]]&lt;0,Table134[[#This Row],[Notasave Error]]&gt;6000),"-",Table134[[#This Row],[Notasave Error]]/Table134[[#This Row],[Inspection Total]]),"NA")</f>
        <v>2.7671278546424403E-2</v>
      </c>
    </row>
    <row r="553" spans="1:22" x14ac:dyDescent="0.35">
      <c r="A553" s="8">
        <v>45015.519803240742</v>
      </c>
      <c r="B553" s="9" t="s">
        <v>87</v>
      </c>
      <c r="C553" s="9">
        <v>40039201</v>
      </c>
      <c r="D553" s="9" t="s">
        <v>107</v>
      </c>
      <c r="E553" s="9" t="s">
        <v>65</v>
      </c>
      <c r="F553" s="9" t="s">
        <v>38</v>
      </c>
      <c r="G553" s="9">
        <v>1599</v>
      </c>
      <c r="H553" s="10">
        <v>5999</v>
      </c>
      <c r="I553" s="10">
        <v>5999</v>
      </c>
      <c r="J553" s="10">
        <v>1</v>
      </c>
      <c r="K553" s="10"/>
      <c r="L553" s="10">
        <f>SUM(Table134[[#This Row],[Waste (Before Impression)]:[Waste (After Impression)2]])</f>
        <v>1</v>
      </c>
      <c r="M553" s="10">
        <v>0</v>
      </c>
      <c r="N553" s="10">
        <v>57</v>
      </c>
      <c r="O553" s="11">
        <f>SUM(Table134[[#This Row],[Inspection Total]],Table134[[#This Row],[Waste (Before Impression)]])</f>
        <v>6000</v>
      </c>
      <c r="P553" s="12" t="s">
        <v>39</v>
      </c>
      <c r="Q553" s="9"/>
      <c r="R553" s="9">
        <f>IF(Table134[[#This Row],[Balanced]]="YES",0,Table134[[#This Row],[Total]]-6000)</f>
        <v>0</v>
      </c>
      <c r="S5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4501515991575999YES</v>
      </c>
      <c r="T553">
        <f>ROW()-3</f>
        <v>550</v>
      </c>
      <c r="U553" s="1">
        <f>INT(Table134[[#This Row],[Date]])</f>
        <v>45015</v>
      </c>
      <c r="V553" s="13">
        <f>IFERROR(IF(OR(Table134[[#This Row],[Notasave Error]]&lt;0,Table134[[#This Row],[Notasave Error]]&gt;6000),"-",Table134[[#This Row],[Notasave Error]]/Table134[[#This Row],[Inspection Total]]),"NA")</f>
        <v>9.5015835972662114E-3</v>
      </c>
    </row>
    <row r="554" spans="1:22" x14ac:dyDescent="0.35">
      <c r="A554" s="8">
        <v>45015.447650462964</v>
      </c>
      <c r="B554" s="9" t="s">
        <v>87</v>
      </c>
      <c r="C554" s="9">
        <v>40039201</v>
      </c>
      <c r="D554" s="9" t="s">
        <v>107</v>
      </c>
      <c r="E554" s="9" t="s">
        <v>65</v>
      </c>
      <c r="F554" s="9" t="s">
        <v>38</v>
      </c>
      <c r="G554" s="9">
        <v>1598</v>
      </c>
      <c r="H554" s="10">
        <v>6000</v>
      </c>
      <c r="I554" s="10">
        <v>6000</v>
      </c>
      <c r="J554" s="10"/>
      <c r="K554" s="10">
        <v>6</v>
      </c>
      <c r="L554" s="10">
        <f>SUM(Table134[[#This Row],[Waste (Before Impression)]:[Waste (After Impression)2]])</f>
        <v>6</v>
      </c>
      <c r="M554" s="10">
        <v>0</v>
      </c>
      <c r="N554" s="10">
        <v>189</v>
      </c>
      <c r="O554" s="11">
        <f>SUM(Table134[[#This Row],[Inspection Total]],Table134[[#This Row],[Waste (Before Impression)]])</f>
        <v>6000</v>
      </c>
      <c r="P554" s="12" t="s">
        <v>39</v>
      </c>
      <c r="Q554" s="9"/>
      <c r="R554" s="9">
        <f>IF(Table134[[#This Row],[Balanced]]="YES",0,Table134[[#This Row],[Total]]-6000)</f>
        <v>0</v>
      </c>
      <c r="S5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4501515981896000YES</v>
      </c>
      <c r="T554">
        <f>ROW()-3</f>
        <v>551</v>
      </c>
      <c r="U554" s="1">
        <f>INT(Table134[[#This Row],[Date]])</f>
        <v>45015</v>
      </c>
      <c r="V554" s="13">
        <f>IFERROR(IF(OR(Table134[[#This Row],[Notasave Error]]&lt;0,Table134[[#This Row],[Notasave Error]]&gt;6000),"-",Table134[[#This Row],[Notasave Error]]/Table134[[#This Row],[Inspection Total]]),"NA")</f>
        <v>3.15E-2</v>
      </c>
    </row>
    <row r="555" spans="1:22" x14ac:dyDescent="0.35">
      <c r="A555" s="8">
        <v>45015.408807870372</v>
      </c>
      <c r="B555" s="9" t="s">
        <v>87</v>
      </c>
      <c r="C555" s="9">
        <v>40039201</v>
      </c>
      <c r="D555" s="9" t="s">
        <v>107</v>
      </c>
      <c r="E555" s="9" t="s">
        <v>65</v>
      </c>
      <c r="F555" s="9" t="s">
        <v>38</v>
      </c>
      <c r="G555" s="9">
        <v>1597</v>
      </c>
      <c r="H555" s="10">
        <v>5999</v>
      </c>
      <c r="I555" s="10">
        <v>5999</v>
      </c>
      <c r="J555" s="10">
        <v>1</v>
      </c>
      <c r="K555" s="10"/>
      <c r="L555" s="10">
        <f>SUM(Table134[[#This Row],[Waste (Before Impression)]:[Waste (After Impression)2]])</f>
        <v>1</v>
      </c>
      <c r="M555" s="10">
        <v>0</v>
      </c>
      <c r="N555" s="10">
        <v>97</v>
      </c>
      <c r="O555" s="11">
        <f>SUM(Table134[[#This Row],[Inspection Total]],Table134[[#This Row],[Waste (Before Impression)]])</f>
        <v>6000</v>
      </c>
      <c r="P555" s="12" t="s">
        <v>39</v>
      </c>
      <c r="Q555" s="9"/>
      <c r="R555" s="9">
        <f>IF(Table134[[#This Row],[Balanced]]="YES",0,Table134[[#This Row],[Total]]-6000)</f>
        <v>0</v>
      </c>
      <c r="S5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4501515971975999YES</v>
      </c>
      <c r="T555">
        <f>ROW()-3</f>
        <v>552</v>
      </c>
      <c r="U555" s="1">
        <f>INT(Table134[[#This Row],[Date]])</f>
        <v>45015</v>
      </c>
      <c r="V555" s="13">
        <f>IFERROR(IF(OR(Table134[[#This Row],[Notasave Error]]&lt;0,Table134[[#This Row],[Notasave Error]]&gt;6000),"-",Table134[[#This Row],[Notasave Error]]/Table134[[#This Row],[Inspection Total]]),"NA")</f>
        <v>1.6169361560260043E-2</v>
      </c>
    </row>
    <row r="556" spans="1:22" x14ac:dyDescent="0.35">
      <c r="A556" s="8">
        <v>45015.372141203705</v>
      </c>
      <c r="B556" s="9" t="s">
        <v>87</v>
      </c>
      <c r="C556" s="9">
        <v>40039201</v>
      </c>
      <c r="D556" s="9" t="s">
        <v>107</v>
      </c>
      <c r="E556" s="9" t="s">
        <v>65</v>
      </c>
      <c r="F556" s="9" t="s">
        <v>38</v>
      </c>
      <c r="G556" s="9">
        <v>1596</v>
      </c>
      <c r="H556" s="10">
        <v>5999</v>
      </c>
      <c r="I556" s="10">
        <v>5999</v>
      </c>
      <c r="J556" s="10">
        <v>6</v>
      </c>
      <c r="K556" s="10"/>
      <c r="L556" s="10">
        <f>SUM(Table134[[#This Row],[Waste (Before Impression)]:[Waste (After Impression)2]])</f>
        <v>6</v>
      </c>
      <c r="M556" s="10">
        <v>0</v>
      </c>
      <c r="N556" s="10">
        <v>134</v>
      </c>
      <c r="O556" s="11">
        <f>SUM(Table134[[#This Row],[Inspection Total]],Table134[[#This Row],[Waste (Before Impression)]])</f>
        <v>6005</v>
      </c>
      <c r="P556" s="12" t="s">
        <v>34</v>
      </c>
      <c r="Q556" s="9"/>
      <c r="R556" s="9">
        <f>IF(Table134[[#This Row],[Balanced]]="YES",0,Table134[[#This Row],[Total]]-6000)</f>
        <v>5</v>
      </c>
      <c r="S5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45015159661345999NO</v>
      </c>
      <c r="T556">
        <f>ROW()-3</f>
        <v>553</v>
      </c>
      <c r="U556" s="1">
        <f>INT(Table134[[#This Row],[Date]])</f>
        <v>45015</v>
      </c>
      <c r="V556" s="13">
        <f>IFERROR(IF(OR(Table134[[#This Row],[Notasave Error]]&lt;0,Table134[[#This Row],[Notasave Error]]&gt;6000),"-",Table134[[#This Row],[Notasave Error]]/Table134[[#This Row],[Inspection Total]]),"NA")</f>
        <v>2.2337056176029338E-2</v>
      </c>
    </row>
    <row r="557" spans="1:22" x14ac:dyDescent="0.35">
      <c r="A557" s="8">
        <v>45015.323553240742</v>
      </c>
      <c r="B557" s="9" t="s">
        <v>87</v>
      </c>
      <c r="C557" s="9">
        <v>40039201</v>
      </c>
      <c r="D557" s="9" t="s">
        <v>107</v>
      </c>
      <c r="E557" s="9" t="s">
        <v>65</v>
      </c>
      <c r="F557" s="9" t="s">
        <v>38</v>
      </c>
      <c r="G557" s="9">
        <v>1595</v>
      </c>
      <c r="H557" s="10">
        <v>5995</v>
      </c>
      <c r="I557" s="10">
        <v>5995</v>
      </c>
      <c r="J557" s="10"/>
      <c r="K557" s="10"/>
      <c r="L557" s="10">
        <f>SUM(Table134[[#This Row],[Waste (Before Impression)]:[Waste (After Impression)2]])</f>
        <v>0</v>
      </c>
      <c r="M557" s="10">
        <v>0</v>
      </c>
      <c r="N557" s="10">
        <v>175</v>
      </c>
      <c r="O557" s="11">
        <f>SUM(Table134[[#This Row],[Inspection Total]],Table134[[#This Row],[Waste (Before Impression)]])</f>
        <v>5995</v>
      </c>
      <c r="P557" s="12" t="s">
        <v>34</v>
      </c>
      <c r="Q557" s="9"/>
      <c r="R557" s="9">
        <f>IF(Table134[[#This Row],[Balanced]]="YES",0,Table134[[#This Row],[Total]]-6000)</f>
        <v>-5</v>
      </c>
      <c r="S5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4501515951755995NO</v>
      </c>
      <c r="T557">
        <f>ROW()-3</f>
        <v>554</v>
      </c>
      <c r="U557" s="1">
        <f>INT(Table134[[#This Row],[Date]])</f>
        <v>45015</v>
      </c>
      <c r="V557" s="13">
        <f>IFERROR(IF(OR(Table134[[#This Row],[Notasave Error]]&lt;0,Table134[[#This Row],[Notasave Error]]&gt;6000),"-",Table134[[#This Row],[Notasave Error]]/Table134[[#This Row],[Inspection Total]]),"NA")</f>
        <v>2.9190992493744787E-2</v>
      </c>
    </row>
    <row r="558" spans="1:22" x14ac:dyDescent="0.35">
      <c r="A558" s="8">
        <v>45015.27851851852</v>
      </c>
      <c r="B558" s="9" t="s">
        <v>87</v>
      </c>
      <c r="C558" s="9">
        <v>40039201</v>
      </c>
      <c r="D558" s="9" t="s">
        <v>107</v>
      </c>
      <c r="E558" s="9" t="s">
        <v>49</v>
      </c>
      <c r="F558" s="9" t="s">
        <v>40</v>
      </c>
      <c r="G558" s="9">
        <v>1726</v>
      </c>
      <c r="H558" s="10">
        <v>5995</v>
      </c>
      <c r="I558" s="10">
        <v>5995</v>
      </c>
      <c r="J558" s="10">
        <v>5</v>
      </c>
      <c r="K558" s="10"/>
      <c r="L558" s="10">
        <f>SUM(Table134[[#This Row],[Waste (Before Impression)]:[Waste (After Impression)2]])</f>
        <v>5</v>
      </c>
      <c r="M558" s="10">
        <v>0</v>
      </c>
      <c r="N558" s="10">
        <v>110</v>
      </c>
      <c r="O558" s="11">
        <f>SUM(Table134[[#This Row],[Inspection Total]],Table134[[#This Row],[Waste (Before Impression)]])</f>
        <v>6000</v>
      </c>
      <c r="P558" s="12" t="s">
        <v>39</v>
      </c>
      <c r="Q558" s="9"/>
      <c r="R558" s="9">
        <f>IF(Table134[[#This Row],[Balanced]]="YES",0,Table134[[#This Row],[Total]]-6000)</f>
        <v>0</v>
      </c>
      <c r="S5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45015172651105995YES</v>
      </c>
      <c r="T558">
        <f>ROW()-3</f>
        <v>555</v>
      </c>
      <c r="U558" s="1">
        <f>INT(Table134[[#This Row],[Date]])</f>
        <v>45015</v>
      </c>
      <c r="V558" s="13">
        <f>IFERROR(IF(OR(Table134[[#This Row],[Notasave Error]]&lt;0,Table134[[#This Row],[Notasave Error]]&gt;6000),"-",Table134[[#This Row],[Notasave Error]]/Table134[[#This Row],[Inspection Total]]),"NA")</f>
        <v>1.834862385321101E-2</v>
      </c>
    </row>
    <row r="559" spans="1:22" x14ac:dyDescent="0.35">
      <c r="A559" s="8">
        <v>45015.244571759256</v>
      </c>
      <c r="B559" s="9" t="s">
        <v>87</v>
      </c>
      <c r="C559" s="9">
        <v>40039201</v>
      </c>
      <c r="D559" s="9" t="s">
        <v>107</v>
      </c>
      <c r="E559" s="9" t="s">
        <v>49</v>
      </c>
      <c r="F559" s="9" t="s">
        <v>40</v>
      </c>
      <c r="G559" s="9">
        <v>1725</v>
      </c>
      <c r="H559" s="10">
        <v>5998</v>
      </c>
      <c r="I559" s="10">
        <v>5998</v>
      </c>
      <c r="J559" s="10">
        <v>2</v>
      </c>
      <c r="K559" s="10"/>
      <c r="L559" s="10">
        <f>SUM(Table134[[#This Row],[Waste (Before Impression)]:[Waste (After Impression)2]])</f>
        <v>2</v>
      </c>
      <c r="M559" s="10">
        <v>0</v>
      </c>
      <c r="N559" s="10">
        <v>123</v>
      </c>
      <c r="O559" s="11">
        <f>SUM(Table134[[#This Row],[Inspection Total]],Table134[[#This Row],[Waste (Before Impression)]])</f>
        <v>6000</v>
      </c>
      <c r="P559" s="12" t="s">
        <v>39</v>
      </c>
      <c r="Q559" s="9"/>
      <c r="R559" s="9">
        <f>IF(Table134[[#This Row],[Balanced]]="YES",0,Table134[[#This Row],[Total]]-6000)</f>
        <v>0</v>
      </c>
      <c r="S5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45015172521235998YES</v>
      </c>
      <c r="T559">
        <f>ROW()-3</f>
        <v>556</v>
      </c>
      <c r="U559" s="1">
        <f>INT(Table134[[#This Row],[Date]])</f>
        <v>45015</v>
      </c>
      <c r="V559" s="13">
        <f>IFERROR(IF(OR(Table134[[#This Row],[Notasave Error]]&lt;0,Table134[[#This Row],[Notasave Error]]&gt;6000),"-",Table134[[#This Row],[Notasave Error]]/Table134[[#This Row],[Inspection Total]]),"NA")</f>
        <v>2.0506835611870625E-2</v>
      </c>
    </row>
    <row r="560" spans="1:22" x14ac:dyDescent="0.35">
      <c r="A560" s="8">
        <v>45015.211608796293</v>
      </c>
      <c r="B560" s="9" t="s">
        <v>87</v>
      </c>
      <c r="C560" s="9">
        <v>40039201</v>
      </c>
      <c r="D560" s="9" t="s">
        <v>107</v>
      </c>
      <c r="E560" s="9" t="s">
        <v>49</v>
      </c>
      <c r="F560" s="9" t="s">
        <v>40</v>
      </c>
      <c r="G560" s="9">
        <v>1724</v>
      </c>
      <c r="H560" s="10">
        <v>5999</v>
      </c>
      <c r="I560" s="10">
        <v>5999</v>
      </c>
      <c r="J560" s="10">
        <v>1</v>
      </c>
      <c r="K560" s="10"/>
      <c r="L560" s="10">
        <f>SUM(Table134[[#This Row],[Waste (Before Impression)]:[Waste (After Impression)2]])</f>
        <v>1</v>
      </c>
      <c r="M560" s="10">
        <v>0</v>
      </c>
      <c r="N560" s="10">
        <v>67</v>
      </c>
      <c r="O560" s="11">
        <f>SUM(Table134[[#This Row],[Inspection Total]],Table134[[#This Row],[Waste (Before Impression)]])</f>
        <v>6000</v>
      </c>
      <c r="P560" s="12" t="s">
        <v>39</v>
      </c>
      <c r="Q560" s="9"/>
      <c r="R560" s="9">
        <f>IF(Table134[[#This Row],[Balanced]]="YES",0,Table134[[#This Row],[Total]]-6000)</f>
        <v>0</v>
      </c>
      <c r="S5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4501517241675999YES</v>
      </c>
      <c r="T560">
        <f>ROW()-3</f>
        <v>557</v>
      </c>
      <c r="U560" s="1">
        <f>INT(Table134[[#This Row],[Date]])</f>
        <v>45015</v>
      </c>
      <c r="V560" s="13">
        <f>IFERROR(IF(OR(Table134[[#This Row],[Notasave Error]]&lt;0,Table134[[#This Row],[Notasave Error]]&gt;6000),"-",Table134[[#This Row],[Notasave Error]]/Table134[[#This Row],[Inspection Total]]),"NA")</f>
        <v>1.1168528088014669E-2</v>
      </c>
    </row>
    <row r="561" spans="1:22" x14ac:dyDescent="0.35">
      <c r="A561" s="8">
        <v>45015.189699074072</v>
      </c>
      <c r="B561" s="9" t="s">
        <v>87</v>
      </c>
      <c r="C561" s="9">
        <v>40039201</v>
      </c>
      <c r="D561" s="9" t="s">
        <v>107</v>
      </c>
      <c r="E561" s="9" t="s">
        <v>49</v>
      </c>
      <c r="F561" s="9" t="s">
        <v>40</v>
      </c>
      <c r="G561" s="9">
        <v>1723</v>
      </c>
      <c r="H561" s="10">
        <v>5997</v>
      </c>
      <c r="I561" s="10">
        <v>5997</v>
      </c>
      <c r="J561" s="10">
        <v>3</v>
      </c>
      <c r="K561" s="10"/>
      <c r="L561" s="10">
        <f>SUM(Table134[[#This Row],[Waste (Before Impression)]:[Waste (After Impression)2]])</f>
        <v>3</v>
      </c>
      <c r="M561" s="10">
        <v>0</v>
      </c>
      <c r="N561" s="10">
        <v>120</v>
      </c>
      <c r="O561" s="11">
        <f>SUM(Table134[[#This Row],[Inspection Total]],Table134[[#This Row],[Waste (Before Impression)]])</f>
        <v>6000</v>
      </c>
      <c r="P561" s="12" t="s">
        <v>39</v>
      </c>
      <c r="Q561" s="9"/>
      <c r="R561" s="9">
        <f>IF(Table134[[#This Row],[Balanced]]="YES",0,Table134[[#This Row],[Total]]-6000)</f>
        <v>0</v>
      </c>
      <c r="S5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45015172331205997YES</v>
      </c>
      <c r="T561">
        <f>ROW()-3</f>
        <v>558</v>
      </c>
      <c r="U561" s="1">
        <f>INT(Table134[[#This Row],[Date]])</f>
        <v>45015</v>
      </c>
      <c r="V561" s="13">
        <f>IFERROR(IF(OR(Table134[[#This Row],[Notasave Error]]&lt;0,Table134[[#This Row],[Notasave Error]]&gt;6000),"-",Table134[[#This Row],[Notasave Error]]/Table134[[#This Row],[Inspection Total]]),"NA")</f>
        <v>2.001000500250125E-2</v>
      </c>
    </row>
    <row r="562" spans="1:22" x14ac:dyDescent="0.35">
      <c r="A562" s="8">
        <v>45015.175578703704</v>
      </c>
      <c r="B562" s="9" t="s">
        <v>87</v>
      </c>
      <c r="C562" s="9">
        <v>40039201</v>
      </c>
      <c r="D562" s="9" t="s">
        <v>107</v>
      </c>
      <c r="E562" s="9" t="s">
        <v>49</v>
      </c>
      <c r="F562" s="9" t="s">
        <v>40</v>
      </c>
      <c r="G562" s="9">
        <v>1722</v>
      </c>
      <c r="H562" s="10">
        <v>5997</v>
      </c>
      <c r="I562" s="10">
        <v>5997</v>
      </c>
      <c r="J562" s="10">
        <v>3</v>
      </c>
      <c r="K562" s="10"/>
      <c r="L562" s="10">
        <f>SUM(Table134[[#This Row],[Waste (Before Impression)]:[Waste (After Impression)2]])</f>
        <v>3</v>
      </c>
      <c r="M562" s="10">
        <v>0</v>
      </c>
      <c r="N562" s="10">
        <v>201</v>
      </c>
      <c r="O562" s="11">
        <f>SUM(Table134[[#This Row],[Inspection Total]],Table134[[#This Row],[Waste (Before Impression)]])</f>
        <v>6000</v>
      </c>
      <c r="P562" s="12" t="s">
        <v>39</v>
      </c>
      <c r="Q562" s="9"/>
      <c r="R562" s="9">
        <f>IF(Table134[[#This Row],[Balanced]]="YES",0,Table134[[#This Row],[Total]]-6000)</f>
        <v>0</v>
      </c>
      <c r="S5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45015172232015997YES</v>
      </c>
      <c r="T562">
        <f>ROW()-3</f>
        <v>559</v>
      </c>
      <c r="U562" s="1">
        <f>INT(Table134[[#This Row],[Date]])</f>
        <v>45015</v>
      </c>
      <c r="V562" s="13">
        <f>IFERROR(IF(OR(Table134[[#This Row],[Notasave Error]]&lt;0,Table134[[#This Row],[Notasave Error]]&gt;6000),"-",Table134[[#This Row],[Notasave Error]]/Table134[[#This Row],[Inspection Total]]),"NA")</f>
        <v>3.3516758379189597E-2</v>
      </c>
    </row>
    <row r="563" spans="1:22" x14ac:dyDescent="0.35">
      <c r="A563" s="8">
        <v>45015.13858796296</v>
      </c>
      <c r="B563" s="9" t="s">
        <v>87</v>
      </c>
      <c r="C563" s="9">
        <v>40039201</v>
      </c>
      <c r="D563" s="9" t="s">
        <v>107</v>
      </c>
      <c r="E563" s="9" t="s">
        <v>49</v>
      </c>
      <c r="F563" s="9" t="s">
        <v>40</v>
      </c>
      <c r="G563" s="9">
        <v>1721</v>
      </c>
      <c r="H563" s="10">
        <v>5999</v>
      </c>
      <c r="I563" s="10">
        <v>5999</v>
      </c>
      <c r="J563" s="10">
        <v>1</v>
      </c>
      <c r="K563" s="10"/>
      <c r="L563" s="10">
        <f>SUM(Table134[[#This Row],[Waste (Before Impression)]:[Waste (After Impression)2]])</f>
        <v>1</v>
      </c>
      <c r="M563" s="10">
        <v>0</v>
      </c>
      <c r="N563" s="10">
        <v>99</v>
      </c>
      <c r="O563" s="11">
        <f>SUM(Table134[[#This Row],[Inspection Total]],Table134[[#This Row],[Waste (Before Impression)]])</f>
        <v>6000</v>
      </c>
      <c r="P563" s="12" t="s">
        <v>39</v>
      </c>
      <c r="Q563" s="9"/>
      <c r="R563" s="9">
        <f>IF(Table134[[#This Row],[Balanced]]="YES",0,Table134[[#This Row],[Total]]-6000)</f>
        <v>0</v>
      </c>
      <c r="S5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4501517211995999YES</v>
      </c>
      <c r="T563">
        <f>ROW()-3</f>
        <v>560</v>
      </c>
      <c r="U563" s="1">
        <f>INT(Table134[[#This Row],[Date]])</f>
        <v>45015</v>
      </c>
      <c r="V563" s="13">
        <f>IFERROR(IF(OR(Table134[[#This Row],[Notasave Error]]&lt;0,Table134[[#This Row],[Notasave Error]]&gt;6000),"-",Table134[[#This Row],[Notasave Error]]/Table134[[#This Row],[Inspection Total]]),"NA")</f>
        <v>1.6502750458409734E-2</v>
      </c>
    </row>
    <row r="564" spans="1:22" x14ac:dyDescent="0.35">
      <c r="A564" s="8">
        <v>45015.082638888889</v>
      </c>
      <c r="B564" s="9" t="s">
        <v>87</v>
      </c>
      <c r="C564" s="9">
        <v>40039201</v>
      </c>
      <c r="D564" s="9" t="s">
        <v>107</v>
      </c>
      <c r="E564" s="9" t="s">
        <v>49</v>
      </c>
      <c r="F564" s="9" t="s">
        <v>40</v>
      </c>
      <c r="G564" s="9">
        <v>1720</v>
      </c>
      <c r="H564" s="10">
        <v>5997</v>
      </c>
      <c r="I564" s="10">
        <v>5997</v>
      </c>
      <c r="J564" s="10">
        <v>3</v>
      </c>
      <c r="K564" s="10"/>
      <c r="L564" s="10">
        <f>SUM(Table134[[#This Row],[Waste (Before Impression)]:[Waste (After Impression)2]])</f>
        <v>3</v>
      </c>
      <c r="M564" s="10">
        <v>0</v>
      </c>
      <c r="N564" s="10">
        <v>213</v>
      </c>
      <c r="O564" s="11">
        <f>SUM(Table134[[#This Row],[Inspection Total]],Table134[[#This Row],[Waste (Before Impression)]])</f>
        <v>6000</v>
      </c>
      <c r="P564" s="12" t="s">
        <v>39</v>
      </c>
      <c r="Q564" s="9"/>
      <c r="R564" s="9">
        <f>IF(Table134[[#This Row],[Balanced]]="YES",0,Table134[[#This Row],[Total]]-6000)</f>
        <v>0</v>
      </c>
      <c r="S5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45015172032135997YES</v>
      </c>
      <c r="T564">
        <f>ROW()-3</f>
        <v>561</v>
      </c>
      <c r="U564" s="1">
        <f>INT(Table134[[#This Row],[Date]])</f>
        <v>45015</v>
      </c>
      <c r="V564" s="13">
        <f>IFERROR(IF(OR(Table134[[#This Row],[Notasave Error]]&lt;0,Table134[[#This Row],[Notasave Error]]&gt;6000),"-",Table134[[#This Row],[Notasave Error]]/Table134[[#This Row],[Inspection Total]]),"NA")</f>
        <v>3.5517758879439719E-2</v>
      </c>
    </row>
    <row r="565" spans="1:22" x14ac:dyDescent="0.35">
      <c r="A565" s="8">
        <v>45015.000196759262</v>
      </c>
      <c r="B565" s="9" t="s">
        <v>87</v>
      </c>
      <c r="C565" s="9">
        <v>40039201</v>
      </c>
      <c r="D565" s="9" t="s">
        <v>107</v>
      </c>
      <c r="E565" s="9" t="s">
        <v>49</v>
      </c>
      <c r="F565" s="9" t="s">
        <v>40</v>
      </c>
      <c r="G565" s="9">
        <v>1719</v>
      </c>
      <c r="H565" s="10">
        <v>5989</v>
      </c>
      <c r="I565" s="10">
        <v>5989</v>
      </c>
      <c r="J565" s="10">
        <v>11</v>
      </c>
      <c r="K565" s="10"/>
      <c r="L565" s="10">
        <f>SUM(Table134[[#This Row],[Waste (Before Impression)]:[Waste (After Impression)2]])</f>
        <v>11</v>
      </c>
      <c r="M565" s="10">
        <v>0</v>
      </c>
      <c r="N565" s="10">
        <v>97</v>
      </c>
      <c r="O565" s="11">
        <f>SUM(Table134[[#This Row],[Inspection Total]],Table134[[#This Row],[Waste (Before Impression)]])</f>
        <v>6000</v>
      </c>
      <c r="P565" s="12" t="s">
        <v>39</v>
      </c>
      <c r="Q565" s="9"/>
      <c r="R565" s="9">
        <f>IF(Table134[[#This Row],[Balanced]]="YES",0,Table134[[#This Row],[Total]]-6000)</f>
        <v>0</v>
      </c>
      <c r="S5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45015171911975989YES</v>
      </c>
      <c r="T565">
        <f>ROW()-3</f>
        <v>562</v>
      </c>
      <c r="U565" s="1">
        <f>INT(Table134[[#This Row],[Date]])</f>
        <v>45015</v>
      </c>
      <c r="V565" s="13">
        <f>IFERROR(IF(OR(Table134[[#This Row],[Notasave Error]]&lt;0,Table134[[#This Row],[Notasave Error]]&gt;6000),"-",Table134[[#This Row],[Notasave Error]]/Table134[[#This Row],[Inspection Total]]),"NA")</f>
        <v>1.6196359993321089E-2</v>
      </c>
    </row>
    <row r="566" spans="1:22" x14ac:dyDescent="0.35">
      <c r="A566" s="8">
        <v>45014.980324074073</v>
      </c>
      <c r="B566" s="9" t="s">
        <v>87</v>
      </c>
      <c r="C566" s="9">
        <v>40039201</v>
      </c>
      <c r="D566" s="9" t="s">
        <v>107</v>
      </c>
      <c r="E566" s="9" t="s">
        <v>49</v>
      </c>
      <c r="F566" s="9" t="s">
        <v>40</v>
      </c>
      <c r="G566" s="9">
        <v>1586</v>
      </c>
      <c r="H566" s="10">
        <v>5998</v>
      </c>
      <c r="I566" s="10">
        <v>5998</v>
      </c>
      <c r="J566" s="10">
        <v>2</v>
      </c>
      <c r="K566" s="10"/>
      <c r="L566" s="10">
        <f>SUM(Table134[[#This Row],[Waste (Before Impression)]:[Waste (After Impression)2]])</f>
        <v>2</v>
      </c>
      <c r="M566" s="10">
        <v>0</v>
      </c>
      <c r="N566" s="10">
        <v>225</v>
      </c>
      <c r="O566" s="11">
        <f>SUM(Table134[[#This Row],[Inspection Total]],Table134[[#This Row],[Waste (Before Impression)]])</f>
        <v>6000</v>
      </c>
      <c r="P566" s="12" t="s">
        <v>39</v>
      </c>
      <c r="Q566" s="9"/>
      <c r="R566" s="9">
        <f>IF(Table134[[#This Row],[Balanced]]="YES",0,Table134[[#This Row],[Total]]-6000)</f>
        <v>0</v>
      </c>
      <c r="S5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45014158622255998YES</v>
      </c>
      <c r="T566">
        <f>ROW()-3</f>
        <v>563</v>
      </c>
      <c r="U566" s="1">
        <f>INT(Table134[[#This Row],[Date]])</f>
        <v>45014</v>
      </c>
      <c r="V566" s="13">
        <f>IFERROR(IF(OR(Table134[[#This Row],[Notasave Error]]&lt;0,Table134[[#This Row],[Notasave Error]]&gt;6000),"-",Table134[[#This Row],[Notasave Error]]/Table134[[#This Row],[Inspection Total]]),"NA")</f>
        <v>3.7512504168056016E-2</v>
      </c>
    </row>
    <row r="567" spans="1:22" x14ac:dyDescent="0.35">
      <c r="A567" s="8">
        <v>45014.943749999999</v>
      </c>
      <c r="B567" s="9" t="s">
        <v>87</v>
      </c>
      <c r="C567" s="9">
        <v>40039201</v>
      </c>
      <c r="D567" s="9" t="s">
        <v>107</v>
      </c>
      <c r="E567" s="9" t="s">
        <v>49</v>
      </c>
      <c r="F567" s="9" t="s">
        <v>40</v>
      </c>
      <c r="G567" s="9">
        <v>1585</v>
      </c>
      <c r="H567" s="10">
        <v>5995</v>
      </c>
      <c r="I567" s="10">
        <v>5995</v>
      </c>
      <c r="J567" s="10">
        <v>5</v>
      </c>
      <c r="K567" s="10"/>
      <c r="L567" s="10">
        <f>SUM(Table134[[#This Row],[Waste (Before Impression)]:[Waste (After Impression)2]])</f>
        <v>5</v>
      </c>
      <c r="M567" s="10">
        <v>0</v>
      </c>
      <c r="N567" s="10">
        <v>79</v>
      </c>
      <c r="O567" s="11">
        <f>SUM(Table134[[#This Row],[Inspection Total]],Table134[[#This Row],[Waste (Before Impression)]])</f>
        <v>6000</v>
      </c>
      <c r="P567" s="12" t="s">
        <v>39</v>
      </c>
      <c r="Q567" s="9"/>
      <c r="R567" s="9">
        <f>IF(Table134[[#This Row],[Balanced]]="YES",0,Table134[[#This Row],[Total]]-6000)</f>
        <v>0</v>
      </c>
      <c r="S5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4501415855795995YES</v>
      </c>
      <c r="T567">
        <f>ROW()-3</f>
        <v>564</v>
      </c>
      <c r="U567" s="1">
        <f>INT(Table134[[#This Row],[Date]])</f>
        <v>45014</v>
      </c>
      <c r="V567" s="13">
        <f>IFERROR(IF(OR(Table134[[#This Row],[Notasave Error]]&lt;0,Table134[[#This Row],[Notasave Error]]&gt;6000),"-",Table134[[#This Row],[Notasave Error]]/Table134[[#This Row],[Inspection Total]]),"NA")</f>
        <v>1.317764804003336E-2</v>
      </c>
    </row>
    <row r="568" spans="1:22" x14ac:dyDescent="0.35">
      <c r="A568" s="8">
        <v>45014.90552083333</v>
      </c>
      <c r="B568" s="9" t="s">
        <v>87</v>
      </c>
      <c r="C568" s="9">
        <v>40039201</v>
      </c>
      <c r="D568" s="9" t="s">
        <v>107</v>
      </c>
      <c r="E568" s="9" t="s">
        <v>49</v>
      </c>
      <c r="F568" s="9" t="s">
        <v>40</v>
      </c>
      <c r="G568" s="9">
        <v>1584</v>
      </c>
      <c r="H568" s="10">
        <v>6000</v>
      </c>
      <c r="I568" s="10">
        <v>6000</v>
      </c>
      <c r="J568" s="10"/>
      <c r="K568" s="10"/>
      <c r="L568" s="10">
        <f>SUM(Table134[[#This Row],[Waste (Before Impression)]:[Waste (After Impression)2]])</f>
        <v>0</v>
      </c>
      <c r="M568" s="10">
        <v>0</v>
      </c>
      <c r="N568" s="10">
        <v>100</v>
      </c>
      <c r="O568" s="11">
        <f>SUM(Table134[[#This Row],[Inspection Total]],Table134[[#This Row],[Waste (Before Impression)]])</f>
        <v>6000</v>
      </c>
      <c r="P568" s="12" t="s">
        <v>39</v>
      </c>
      <c r="Q568" s="9"/>
      <c r="R568" s="9">
        <f>IF(Table134[[#This Row],[Balanced]]="YES",0,Table134[[#This Row],[Total]]-6000)</f>
        <v>0</v>
      </c>
      <c r="S5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4501415841006000YES</v>
      </c>
      <c r="T568">
        <f>ROW()-3</f>
        <v>565</v>
      </c>
      <c r="U568" s="1">
        <f>INT(Table134[[#This Row],[Date]])</f>
        <v>45014</v>
      </c>
      <c r="V568" s="13">
        <f>IFERROR(IF(OR(Table134[[#This Row],[Notasave Error]]&lt;0,Table134[[#This Row],[Notasave Error]]&gt;6000),"-",Table134[[#This Row],[Notasave Error]]/Table134[[#This Row],[Inspection Total]]),"NA")</f>
        <v>1.6666666666666666E-2</v>
      </c>
    </row>
    <row r="569" spans="1:22" x14ac:dyDescent="0.35">
      <c r="A569" s="8">
        <v>45014.902337962965</v>
      </c>
      <c r="B569" s="9" t="s">
        <v>87</v>
      </c>
      <c r="C569" s="9">
        <v>40039201</v>
      </c>
      <c r="D569" s="9" t="s">
        <v>107</v>
      </c>
      <c r="E569" s="9" t="s">
        <v>49</v>
      </c>
      <c r="F569" s="9" t="s">
        <v>40</v>
      </c>
      <c r="G569" s="9">
        <v>1583</v>
      </c>
      <c r="H569" s="10">
        <v>5997</v>
      </c>
      <c r="I569" s="10">
        <v>5997</v>
      </c>
      <c r="J569" s="10">
        <v>3</v>
      </c>
      <c r="K569" s="10"/>
      <c r="L569" s="10">
        <f>SUM(Table134[[#This Row],[Waste (Before Impression)]:[Waste (After Impression)2]])</f>
        <v>3</v>
      </c>
      <c r="M569" s="10">
        <v>0</v>
      </c>
      <c r="N569" s="10">
        <v>130</v>
      </c>
      <c r="O569" s="11">
        <f>SUM(Table134[[#This Row],[Inspection Total]],Table134[[#This Row],[Waste (Before Impression)]])</f>
        <v>6000</v>
      </c>
      <c r="P569" s="12" t="s">
        <v>39</v>
      </c>
      <c r="Q569" s="9"/>
      <c r="R569" s="9">
        <f>IF(Table134[[#This Row],[Balanced]]="YES",0,Table134[[#This Row],[Total]]-6000)</f>
        <v>0</v>
      </c>
      <c r="S5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45014158331305997YES</v>
      </c>
      <c r="T569">
        <f>ROW()-3</f>
        <v>566</v>
      </c>
      <c r="U569" s="1">
        <f>INT(Table134[[#This Row],[Date]])</f>
        <v>45014</v>
      </c>
      <c r="V569" s="13">
        <f>IFERROR(IF(OR(Table134[[#This Row],[Notasave Error]]&lt;0,Table134[[#This Row],[Notasave Error]]&gt;6000),"-",Table134[[#This Row],[Notasave Error]]/Table134[[#This Row],[Inspection Total]]),"NA")</f>
        <v>2.1677505419376356E-2</v>
      </c>
    </row>
    <row r="570" spans="1:22" x14ac:dyDescent="0.35">
      <c r="A570" s="8">
        <v>45014.774027777778</v>
      </c>
      <c r="B570" s="9" t="s">
        <v>87</v>
      </c>
      <c r="C570" s="9">
        <v>40039201</v>
      </c>
      <c r="D570" s="9" t="s">
        <v>107</v>
      </c>
      <c r="E570" s="9" t="s">
        <v>65</v>
      </c>
      <c r="F570" s="9" t="s">
        <v>38</v>
      </c>
      <c r="G570" s="9">
        <v>1582</v>
      </c>
      <c r="H570" s="10">
        <v>6000</v>
      </c>
      <c r="I570" s="10">
        <v>6000</v>
      </c>
      <c r="J570" s="10">
        <v>0</v>
      </c>
      <c r="K570" s="10"/>
      <c r="L570" s="10">
        <f>SUM(Table134[[#This Row],[Waste (Before Impression)]:[Waste (After Impression)2]])</f>
        <v>0</v>
      </c>
      <c r="M570" s="10">
        <v>0</v>
      </c>
      <c r="N570" s="10">
        <v>200</v>
      </c>
      <c r="O570" s="11">
        <f>SUM(Table134[[#This Row],[Inspection Total]],Table134[[#This Row],[Waste (Before Impression)]])</f>
        <v>6000</v>
      </c>
      <c r="P570" s="12" t="s">
        <v>39</v>
      </c>
      <c r="Q570" s="9"/>
      <c r="R570" s="9">
        <f>IF(Table134[[#This Row],[Balanced]]="YES",0,Table134[[#This Row],[Total]]-6000)</f>
        <v>0</v>
      </c>
      <c r="S5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45014158202006000YES</v>
      </c>
      <c r="T570">
        <f>ROW()-3</f>
        <v>567</v>
      </c>
      <c r="U570" s="1">
        <f>INT(Table134[[#This Row],[Date]])</f>
        <v>45014</v>
      </c>
      <c r="V570" s="13">
        <f>IFERROR(IF(OR(Table134[[#This Row],[Notasave Error]]&lt;0,Table134[[#This Row],[Notasave Error]]&gt;6000),"-",Table134[[#This Row],[Notasave Error]]/Table134[[#This Row],[Inspection Total]]),"NA")</f>
        <v>3.3333333333333333E-2</v>
      </c>
    </row>
    <row r="571" spans="1:22" x14ac:dyDescent="0.35">
      <c r="A571" s="8">
        <v>45014.711678240739</v>
      </c>
      <c r="B571" s="9" t="s">
        <v>87</v>
      </c>
      <c r="C571" s="9">
        <v>40039201</v>
      </c>
      <c r="D571" s="9" t="s">
        <v>107</v>
      </c>
      <c r="E571" s="9" t="s">
        <v>65</v>
      </c>
      <c r="F571" s="9" t="s">
        <v>38</v>
      </c>
      <c r="G571" s="9">
        <v>1581</v>
      </c>
      <c r="H571" s="10">
        <v>5993</v>
      </c>
      <c r="I571" s="10">
        <v>5993</v>
      </c>
      <c r="J571" s="10">
        <v>7</v>
      </c>
      <c r="K571" s="10"/>
      <c r="L571" s="10">
        <f>SUM(Table134[[#This Row],[Waste (Before Impression)]:[Waste (After Impression)2]])</f>
        <v>7</v>
      </c>
      <c r="M571" s="10">
        <v>0</v>
      </c>
      <c r="N571" s="10">
        <v>95</v>
      </c>
      <c r="O571" s="11">
        <f>SUM(Table134[[#This Row],[Inspection Total]],Table134[[#This Row],[Waste (Before Impression)]])</f>
        <v>6000</v>
      </c>
      <c r="P571" s="12" t="s">
        <v>39</v>
      </c>
      <c r="Q571" s="9"/>
      <c r="R571" s="9">
        <f>IF(Table134[[#This Row],[Balanced]]="YES",0,Table134[[#This Row],[Total]]-6000)</f>
        <v>0</v>
      </c>
      <c r="S5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4501415817955993YES</v>
      </c>
      <c r="T571">
        <f>ROW()-3</f>
        <v>568</v>
      </c>
      <c r="U571" s="1">
        <f>INT(Table134[[#This Row],[Date]])</f>
        <v>45014</v>
      </c>
      <c r="V571" s="13">
        <f>IFERROR(IF(OR(Table134[[#This Row],[Notasave Error]]&lt;0,Table134[[#This Row],[Notasave Error]]&gt;6000),"-",Table134[[#This Row],[Notasave Error]]/Table134[[#This Row],[Inspection Total]]),"NA")</f>
        <v>1.5851827131653597E-2</v>
      </c>
    </row>
    <row r="572" spans="1:22" x14ac:dyDescent="0.35">
      <c r="A572" s="8">
        <v>45014.671296296299</v>
      </c>
      <c r="B572" s="9" t="s">
        <v>87</v>
      </c>
      <c r="C572" s="9">
        <v>40039201</v>
      </c>
      <c r="D572" s="9" t="s">
        <v>107</v>
      </c>
      <c r="E572" s="9" t="s">
        <v>65</v>
      </c>
      <c r="F572" s="9" t="s">
        <v>38</v>
      </c>
      <c r="G572" s="9">
        <v>1580</v>
      </c>
      <c r="H572" s="10">
        <v>5996</v>
      </c>
      <c r="I572" s="10">
        <v>5996</v>
      </c>
      <c r="J572" s="10">
        <v>4</v>
      </c>
      <c r="K572" s="10"/>
      <c r="L572" s="10">
        <f>SUM(Table134[[#This Row],[Waste (Before Impression)]:[Waste (After Impression)2]])</f>
        <v>4</v>
      </c>
      <c r="M572" s="10">
        <v>0</v>
      </c>
      <c r="N572" s="10">
        <v>511</v>
      </c>
      <c r="O572" s="11">
        <f>SUM(Table134[[#This Row],[Inspection Total]],Table134[[#This Row],[Waste (Before Impression)]])</f>
        <v>6000</v>
      </c>
      <c r="P572" s="12" t="s">
        <v>39</v>
      </c>
      <c r="Q572" s="9"/>
      <c r="R572" s="9">
        <f>IF(Table134[[#This Row],[Balanced]]="YES",0,Table134[[#This Row],[Total]]-6000)</f>
        <v>0</v>
      </c>
      <c r="S5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45014158045115996YES</v>
      </c>
      <c r="T572">
        <f>ROW()-3</f>
        <v>569</v>
      </c>
      <c r="U572" s="1">
        <f>INT(Table134[[#This Row],[Date]])</f>
        <v>45014</v>
      </c>
      <c r="V572" s="13">
        <f>IFERROR(IF(OR(Table134[[#This Row],[Notasave Error]]&lt;0,Table134[[#This Row],[Notasave Error]]&gt;6000),"-",Table134[[#This Row],[Notasave Error]]/Table134[[#This Row],[Inspection Total]]),"NA")</f>
        <v>8.5223482321547694E-2</v>
      </c>
    </row>
    <row r="573" spans="1:22" x14ac:dyDescent="0.35">
      <c r="A573" s="8">
        <v>45014.637870370374</v>
      </c>
      <c r="B573" s="9" t="s">
        <v>87</v>
      </c>
      <c r="C573" s="9">
        <v>40039201</v>
      </c>
      <c r="D573" s="9" t="s">
        <v>107</v>
      </c>
      <c r="E573" s="9" t="s">
        <v>65</v>
      </c>
      <c r="F573" s="9" t="s">
        <v>38</v>
      </c>
      <c r="G573" s="9">
        <v>1426</v>
      </c>
      <c r="H573" s="10">
        <v>5993</v>
      </c>
      <c r="I573" s="10">
        <v>5993</v>
      </c>
      <c r="J573" s="10">
        <v>7</v>
      </c>
      <c r="K573" s="10"/>
      <c r="L573" s="10">
        <f>SUM(Table134[[#This Row],[Waste (Before Impression)]:[Waste (After Impression)2]])</f>
        <v>7</v>
      </c>
      <c r="M573" s="10">
        <v>0</v>
      </c>
      <c r="N573" s="10">
        <v>221</v>
      </c>
      <c r="O573" s="11">
        <f>SUM(Table134[[#This Row],[Inspection Total]],Table134[[#This Row],[Waste (Before Impression)]])</f>
        <v>6000</v>
      </c>
      <c r="P573" s="12" t="s">
        <v>39</v>
      </c>
      <c r="Q573" s="9"/>
      <c r="R573" s="9">
        <f>IF(Table134[[#This Row],[Balanced]]="YES",0,Table134[[#This Row],[Total]]-6000)</f>
        <v>0</v>
      </c>
      <c r="S5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45014142672215993YES</v>
      </c>
      <c r="T573">
        <f>ROW()-3</f>
        <v>570</v>
      </c>
      <c r="U573" s="1">
        <f>INT(Table134[[#This Row],[Date]])</f>
        <v>45014</v>
      </c>
      <c r="V573" s="13">
        <f>IFERROR(IF(OR(Table134[[#This Row],[Notasave Error]]&lt;0,Table134[[#This Row],[Notasave Error]]&gt;6000),"-",Table134[[#This Row],[Notasave Error]]/Table134[[#This Row],[Inspection Total]]),"NA")</f>
        <v>3.6876355748373099E-2</v>
      </c>
    </row>
    <row r="574" spans="1:22" x14ac:dyDescent="0.35">
      <c r="A574" s="8">
        <v>45014.563252314816</v>
      </c>
      <c r="B574" s="9" t="s">
        <v>87</v>
      </c>
      <c r="C574" s="9">
        <v>40039201</v>
      </c>
      <c r="D574" s="9" t="s">
        <v>107</v>
      </c>
      <c r="E574" s="9" t="s">
        <v>65</v>
      </c>
      <c r="F574" s="9" t="s">
        <v>38</v>
      </c>
      <c r="G574" s="9">
        <v>1425</v>
      </c>
      <c r="H574" s="10">
        <v>5994</v>
      </c>
      <c r="I574" s="10">
        <v>5994</v>
      </c>
      <c r="J574" s="10">
        <v>6</v>
      </c>
      <c r="K574" s="10"/>
      <c r="L574" s="10">
        <f>SUM(Table134[[#This Row],[Waste (Before Impression)]:[Waste (After Impression)2]])</f>
        <v>6</v>
      </c>
      <c r="M574" s="10">
        <v>0</v>
      </c>
      <c r="N574" s="10">
        <v>130</v>
      </c>
      <c r="O574" s="11">
        <f>SUM(Table134[[#This Row],[Inspection Total]],Table134[[#This Row],[Waste (Before Impression)]])</f>
        <v>6000</v>
      </c>
      <c r="P574" s="12" t="s">
        <v>39</v>
      </c>
      <c r="Q574" s="9"/>
      <c r="R574" s="9">
        <f>IF(Table134[[#This Row],[Balanced]]="YES",0,Table134[[#This Row],[Total]]-6000)</f>
        <v>0</v>
      </c>
      <c r="S5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45014142561305994YES</v>
      </c>
      <c r="T574">
        <f>ROW()-3</f>
        <v>571</v>
      </c>
      <c r="U574" s="1">
        <f>INT(Table134[[#This Row],[Date]])</f>
        <v>45014</v>
      </c>
      <c r="V574" s="13">
        <f>IFERROR(IF(OR(Table134[[#This Row],[Notasave Error]]&lt;0,Table134[[#This Row],[Notasave Error]]&gt;6000),"-",Table134[[#This Row],[Notasave Error]]/Table134[[#This Row],[Inspection Total]]),"NA")</f>
        <v>2.1688355021688355E-2</v>
      </c>
    </row>
    <row r="575" spans="1:22" x14ac:dyDescent="0.35">
      <c r="A575" s="8">
        <v>45014.514907407407</v>
      </c>
      <c r="B575" s="9" t="s">
        <v>87</v>
      </c>
      <c r="C575" s="9">
        <v>40039201</v>
      </c>
      <c r="D575" s="9" t="s">
        <v>107</v>
      </c>
      <c r="E575" s="9" t="s">
        <v>65</v>
      </c>
      <c r="F575" s="9" t="s">
        <v>38</v>
      </c>
      <c r="G575" s="9">
        <v>1424</v>
      </c>
      <c r="H575" s="10">
        <v>5995</v>
      </c>
      <c r="I575" s="10">
        <v>5995</v>
      </c>
      <c r="J575" s="10">
        <v>6</v>
      </c>
      <c r="K575" s="10"/>
      <c r="L575" s="10">
        <f>SUM(Table134[[#This Row],[Waste (Before Impression)]:[Waste (After Impression)2]])</f>
        <v>6</v>
      </c>
      <c r="M575" s="10">
        <v>0</v>
      </c>
      <c r="N575" s="10">
        <v>49</v>
      </c>
      <c r="O575" s="11">
        <f>SUM(Table134[[#This Row],[Inspection Total]],Table134[[#This Row],[Waste (Before Impression)]])</f>
        <v>6001</v>
      </c>
      <c r="P575" s="12" t="s">
        <v>34</v>
      </c>
      <c r="Q575" s="9" t="s">
        <v>75</v>
      </c>
      <c r="R575" s="9">
        <f>IF(Table134[[#This Row],[Balanced]]="YES",0,Table134[[#This Row],[Total]]-6000)</f>
        <v>1</v>
      </c>
      <c r="S5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4501414246495995NO</v>
      </c>
      <c r="T575">
        <f>ROW()-3</f>
        <v>572</v>
      </c>
      <c r="U575" s="1">
        <f>INT(Table134[[#This Row],[Date]])</f>
        <v>45014</v>
      </c>
      <c r="V575" s="13">
        <f>IFERROR(IF(OR(Table134[[#This Row],[Notasave Error]]&lt;0,Table134[[#This Row],[Notasave Error]]&gt;6000),"-",Table134[[#This Row],[Notasave Error]]/Table134[[#This Row],[Inspection Total]]),"NA")</f>
        <v>8.17347789824854E-3</v>
      </c>
    </row>
    <row r="576" spans="1:22" x14ac:dyDescent="0.35">
      <c r="A576" s="8">
        <v>45014.462962962964</v>
      </c>
      <c r="B576" s="9" t="s">
        <v>87</v>
      </c>
      <c r="C576" s="9">
        <v>40039201</v>
      </c>
      <c r="D576" s="9" t="s">
        <v>107</v>
      </c>
      <c r="E576" s="9" t="s">
        <v>65</v>
      </c>
      <c r="F576" s="9" t="s">
        <v>38</v>
      </c>
      <c r="G576" s="9">
        <v>1423</v>
      </c>
      <c r="H576" s="10">
        <v>5999</v>
      </c>
      <c r="I576" s="10">
        <v>5999</v>
      </c>
      <c r="J576" s="10">
        <v>8</v>
      </c>
      <c r="K576" s="10"/>
      <c r="L576" s="10">
        <f>SUM(Table134[[#This Row],[Waste (Before Impression)]:[Waste (After Impression)2]])</f>
        <v>8</v>
      </c>
      <c r="M576" s="10">
        <v>0</v>
      </c>
      <c r="N576" s="10">
        <v>138</v>
      </c>
      <c r="O576" s="11">
        <f>SUM(Table134[[#This Row],[Inspection Total]],Table134[[#This Row],[Waste (Before Impression)]])</f>
        <v>6007</v>
      </c>
      <c r="P576" s="12" t="s">
        <v>34</v>
      </c>
      <c r="Q576" s="9" t="s">
        <v>75</v>
      </c>
      <c r="R576" s="9">
        <f>IF(Table134[[#This Row],[Balanced]]="YES",0,Table134[[#This Row],[Total]]-6000)</f>
        <v>7</v>
      </c>
      <c r="S5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45014142381385999NO</v>
      </c>
      <c r="T576">
        <f>ROW()-3</f>
        <v>573</v>
      </c>
      <c r="U576" s="1">
        <f>INT(Table134[[#This Row],[Date]])</f>
        <v>45014</v>
      </c>
      <c r="V576" s="13">
        <f>IFERROR(IF(OR(Table134[[#This Row],[Notasave Error]]&lt;0,Table134[[#This Row],[Notasave Error]]&gt;6000),"-",Table134[[#This Row],[Notasave Error]]/Table134[[#This Row],[Inspection Total]]),"NA")</f>
        <v>2.3003833972328722E-2</v>
      </c>
    </row>
    <row r="577" spans="1:22" x14ac:dyDescent="0.35">
      <c r="A577" s="8">
        <v>45014.428344907406</v>
      </c>
      <c r="B577" s="9" t="s">
        <v>87</v>
      </c>
      <c r="C577" s="9">
        <v>40039201</v>
      </c>
      <c r="D577" s="9" t="s">
        <v>107</v>
      </c>
      <c r="E577" s="9" t="s">
        <v>65</v>
      </c>
      <c r="F577" s="9" t="s">
        <v>38</v>
      </c>
      <c r="G577" s="9">
        <v>1422</v>
      </c>
      <c r="H577" s="10">
        <v>5990</v>
      </c>
      <c r="I577" s="10">
        <v>5990</v>
      </c>
      <c r="J577" s="10">
        <v>2</v>
      </c>
      <c r="K577" s="10"/>
      <c r="L577" s="10">
        <f>SUM(Table134[[#This Row],[Waste (Before Impression)]:[Waste (After Impression)2]])</f>
        <v>2</v>
      </c>
      <c r="M577" s="10">
        <v>0</v>
      </c>
      <c r="N577" s="10">
        <v>63</v>
      </c>
      <c r="O577" s="11">
        <f>SUM(Table134[[#This Row],[Inspection Total]],Table134[[#This Row],[Waste (Before Impression)]])</f>
        <v>5992</v>
      </c>
      <c r="P577" s="12" t="s">
        <v>34</v>
      </c>
      <c r="Q577" s="9" t="s">
        <v>114</v>
      </c>
      <c r="R577" s="9">
        <f>IF(Table134[[#This Row],[Balanced]]="YES",0,Table134[[#This Row],[Total]]-6000)</f>
        <v>-8</v>
      </c>
      <c r="S5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4501414222635990NO</v>
      </c>
      <c r="T577">
        <f>ROW()-3</f>
        <v>574</v>
      </c>
      <c r="U577" s="1">
        <f>INT(Table134[[#This Row],[Date]])</f>
        <v>45014</v>
      </c>
      <c r="V577" s="13">
        <f>IFERROR(IF(OR(Table134[[#This Row],[Notasave Error]]&lt;0,Table134[[#This Row],[Notasave Error]]&gt;6000),"-",Table134[[#This Row],[Notasave Error]]/Table134[[#This Row],[Inspection Total]]),"NA")</f>
        <v>1.0517529215358931E-2</v>
      </c>
    </row>
    <row r="578" spans="1:22" x14ac:dyDescent="0.35">
      <c r="A578" s="8">
        <v>45014.39403935185</v>
      </c>
      <c r="B578" s="9" t="s">
        <v>87</v>
      </c>
      <c r="C578" s="9">
        <v>40039201</v>
      </c>
      <c r="D578" s="9" t="s">
        <v>107</v>
      </c>
      <c r="E578" s="9" t="s">
        <v>65</v>
      </c>
      <c r="F578" s="9" t="s">
        <v>38</v>
      </c>
      <c r="G578" s="9">
        <v>1421</v>
      </c>
      <c r="H578" s="10">
        <v>5996</v>
      </c>
      <c r="I578" s="10">
        <v>5996</v>
      </c>
      <c r="J578" s="10">
        <v>4</v>
      </c>
      <c r="K578" s="10"/>
      <c r="L578" s="10">
        <f>SUM(Table134[[#This Row],[Waste (Before Impression)]:[Waste (After Impression)2]])</f>
        <v>4</v>
      </c>
      <c r="M578" s="10">
        <v>0</v>
      </c>
      <c r="N578" s="10">
        <v>450</v>
      </c>
      <c r="O578" s="11">
        <f>SUM(Table134[[#This Row],[Inspection Total]],Table134[[#This Row],[Waste (Before Impression)]])</f>
        <v>6000</v>
      </c>
      <c r="P578" s="12" t="s">
        <v>39</v>
      </c>
      <c r="Q578" s="9"/>
      <c r="R578" s="9">
        <f>IF(Table134[[#This Row],[Balanced]]="YES",0,Table134[[#This Row],[Total]]-6000)</f>
        <v>0</v>
      </c>
      <c r="S5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45014142144505996YES</v>
      </c>
      <c r="T578">
        <f>ROW()-3</f>
        <v>575</v>
      </c>
      <c r="U578" s="1">
        <f>INT(Table134[[#This Row],[Date]])</f>
        <v>45014</v>
      </c>
      <c r="V578" s="13">
        <f>IFERROR(IF(OR(Table134[[#This Row],[Notasave Error]]&lt;0,Table134[[#This Row],[Notasave Error]]&gt;6000),"-",Table134[[#This Row],[Notasave Error]]/Table134[[#This Row],[Inspection Total]]),"NA")</f>
        <v>7.5050033355570381E-2</v>
      </c>
    </row>
    <row r="579" spans="1:22" x14ac:dyDescent="0.35">
      <c r="A579" s="8">
        <v>45014.28800925926</v>
      </c>
      <c r="B579" s="9" t="s">
        <v>87</v>
      </c>
      <c r="C579" s="9">
        <v>40039201</v>
      </c>
      <c r="D579" s="9" t="s">
        <v>107</v>
      </c>
      <c r="E579" s="9" t="s">
        <v>49</v>
      </c>
      <c r="F579" s="9" t="s">
        <v>40</v>
      </c>
      <c r="G579" s="9">
        <v>1594</v>
      </c>
      <c r="H579" s="10">
        <v>5993</v>
      </c>
      <c r="I579" s="10">
        <v>5993</v>
      </c>
      <c r="J579" s="10">
        <v>7</v>
      </c>
      <c r="K579" s="10"/>
      <c r="L579" s="10">
        <f>SUM(Table134[[#This Row],[Waste (Before Impression)]:[Waste (After Impression)2]])</f>
        <v>7</v>
      </c>
      <c r="M579" s="10">
        <v>0</v>
      </c>
      <c r="N579" s="10">
        <v>161</v>
      </c>
      <c r="O579" s="11">
        <f>SUM(Table134[[#This Row],[Inspection Total]],Table134[[#This Row],[Waste (Before Impression)]])</f>
        <v>6000</v>
      </c>
      <c r="P579" s="12" t="s">
        <v>39</v>
      </c>
      <c r="Q579" s="9"/>
      <c r="R579" s="9">
        <f>IF(Table134[[#This Row],[Balanced]]="YES",0,Table134[[#This Row],[Total]]-6000)</f>
        <v>0</v>
      </c>
      <c r="S5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45014159471615993YES</v>
      </c>
      <c r="T579">
        <f>ROW()-3</f>
        <v>576</v>
      </c>
      <c r="U579" s="1">
        <f>INT(Table134[[#This Row],[Date]])</f>
        <v>45014</v>
      </c>
      <c r="V579" s="13">
        <f>IFERROR(IF(OR(Table134[[#This Row],[Notasave Error]]&lt;0,Table134[[#This Row],[Notasave Error]]&gt;6000),"-",Table134[[#This Row],[Notasave Error]]/Table134[[#This Row],[Inspection Total]]),"NA")</f>
        <v>2.6864675454697146E-2</v>
      </c>
    </row>
    <row r="580" spans="1:22" x14ac:dyDescent="0.35">
      <c r="A580" s="8">
        <v>45014.247650462959</v>
      </c>
      <c r="B580" s="9" t="s">
        <v>87</v>
      </c>
      <c r="C580" s="9">
        <v>40039201</v>
      </c>
      <c r="D580" s="9" t="s">
        <v>107</v>
      </c>
      <c r="E580" s="9" t="s">
        <v>49</v>
      </c>
      <c r="F580" s="9" t="s">
        <v>40</v>
      </c>
      <c r="G580" s="9">
        <v>1593</v>
      </c>
      <c r="H580" s="10">
        <v>5996</v>
      </c>
      <c r="I580" s="10">
        <v>5996</v>
      </c>
      <c r="J580" s="10">
        <v>4</v>
      </c>
      <c r="K580" s="10"/>
      <c r="L580" s="10">
        <f>SUM(Table134[[#This Row],[Waste (Before Impression)]:[Waste (After Impression)2]])</f>
        <v>4</v>
      </c>
      <c r="M580" s="10">
        <v>0</v>
      </c>
      <c r="N580" s="10">
        <v>146</v>
      </c>
      <c r="O580" s="11">
        <f>SUM(Table134[[#This Row],[Inspection Total]],Table134[[#This Row],[Waste (Before Impression)]])</f>
        <v>6000</v>
      </c>
      <c r="P580" s="12" t="s">
        <v>39</v>
      </c>
      <c r="Q580" s="9"/>
      <c r="R580" s="9">
        <f>IF(Table134[[#This Row],[Balanced]]="YES",0,Table134[[#This Row],[Total]]-6000)</f>
        <v>0</v>
      </c>
      <c r="S5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45014159341465996YES</v>
      </c>
      <c r="T580">
        <f>ROW()-3</f>
        <v>577</v>
      </c>
      <c r="U580" s="1">
        <f>INT(Table134[[#This Row],[Date]])</f>
        <v>45014</v>
      </c>
      <c r="V580" s="13">
        <f>IFERROR(IF(OR(Table134[[#This Row],[Notasave Error]]&lt;0,Table134[[#This Row],[Notasave Error]]&gt;6000),"-",Table134[[#This Row],[Notasave Error]]/Table134[[#This Row],[Inspection Total]]),"NA")</f>
        <v>2.4349566377585057E-2</v>
      </c>
    </row>
    <row r="581" spans="1:22" x14ac:dyDescent="0.35">
      <c r="A581" s="8">
        <v>45014.213831018518</v>
      </c>
      <c r="B581" s="9" t="s">
        <v>87</v>
      </c>
      <c r="C581" s="9">
        <v>40039201</v>
      </c>
      <c r="D581" s="9" t="s">
        <v>107</v>
      </c>
      <c r="E581" s="9" t="s">
        <v>49</v>
      </c>
      <c r="F581" s="9" t="s">
        <v>40</v>
      </c>
      <c r="G581" s="9">
        <v>1592</v>
      </c>
      <c r="H581" s="10">
        <v>5993</v>
      </c>
      <c r="I581" s="10">
        <v>5993</v>
      </c>
      <c r="J581" s="10">
        <v>7</v>
      </c>
      <c r="K581" s="10"/>
      <c r="L581" s="10">
        <f>SUM(Table134[[#This Row],[Waste (Before Impression)]:[Waste (After Impression)2]])</f>
        <v>7</v>
      </c>
      <c r="M581" s="10">
        <v>0</v>
      </c>
      <c r="N581" s="10">
        <v>60</v>
      </c>
      <c r="O581" s="11">
        <f>SUM(Table134[[#This Row],[Inspection Total]],Table134[[#This Row],[Waste (Before Impression)]])</f>
        <v>6000</v>
      </c>
      <c r="P581" s="12" t="s">
        <v>39</v>
      </c>
      <c r="Q581" s="9"/>
      <c r="R581" s="9">
        <f>IF(Table134[[#This Row],[Balanced]]="YES",0,Table134[[#This Row],[Total]]-6000)</f>
        <v>0</v>
      </c>
      <c r="S5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4501415927605993YES</v>
      </c>
      <c r="T581">
        <f>ROW()-3</f>
        <v>578</v>
      </c>
      <c r="U581" s="1">
        <f>INT(Table134[[#This Row],[Date]])</f>
        <v>45014</v>
      </c>
      <c r="V581" s="13">
        <f>IFERROR(IF(OR(Table134[[#This Row],[Notasave Error]]&lt;0,Table134[[#This Row],[Notasave Error]]&gt;6000),"-",Table134[[#This Row],[Notasave Error]]/Table134[[#This Row],[Inspection Total]]),"NA")</f>
        <v>1.0011680293675955E-2</v>
      </c>
    </row>
    <row r="582" spans="1:22" x14ac:dyDescent="0.35">
      <c r="A582" s="8">
        <v>45014.172615740739</v>
      </c>
      <c r="B582" s="9" t="s">
        <v>87</v>
      </c>
      <c r="C582" s="9">
        <v>40039201</v>
      </c>
      <c r="D582" s="9" t="s">
        <v>107</v>
      </c>
      <c r="E582" s="9" t="s">
        <v>49</v>
      </c>
      <c r="F582" s="9" t="s">
        <v>40</v>
      </c>
      <c r="G582" s="9">
        <v>1591</v>
      </c>
      <c r="H582" s="10">
        <v>5997</v>
      </c>
      <c r="I582" s="10">
        <v>5997</v>
      </c>
      <c r="J582" s="10">
        <v>3</v>
      </c>
      <c r="K582" s="10"/>
      <c r="L582" s="10">
        <f>SUM(Table134[[#This Row],[Waste (Before Impression)]:[Waste (After Impression)2]])</f>
        <v>3</v>
      </c>
      <c r="M582" s="10">
        <v>0</v>
      </c>
      <c r="N582" s="10">
        <v>79</v>
      </c>
      <c r="O582" s="11">
        <f>SUM(Table134[[#This Row],[Inspection Total]],Table134[[#This Row],[Waste (Before Impression)]])</f>
        <v>6000</v>
      </c>
      <c r="P582" s="12" t="s">
        <v>39</v>
      </c>
      <c r="Q582" s="9"/>
      <c r="R582" s="9">
        <f>IF(Table134[[#This Row],[Balanced]]="YES",0,Table134[[#This Row],[Total]]-6000)</f>
        <v>0</v>
      </c>
      <c r="S5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4501415913795997YES</v>
      </c>
      <c r="T582">
        <f>ROW()-3</f>
        <v>579</v>
      </c>
      <c r="U582" s="1">
        <f>INT(Table134[[#This Row],[Date]])</f>
        <v>45014</v>
      </c>
      <c r="V582" s="13">
        <f>IFERROR(IF(OR(Table134[[#This Row],[Notasave Error]]&lt;0,Table134[[#This Row],[Notasave Error]]&gt;6000),"-",Table134[[#This Row],[Notasave Error]]/Table134[[#This Row],[Inspection Total]]),"NA")</f>
        <v>1.3173253293313323E-2</v>
      </c>
    </row>
    <row r="583" spans="1:22" x14ac:dyDescent="0.35">
      <c r="A583" s="8">
        <v>45014.141053240739</v>
      </c>
      <c r="B583" s="9" t="s">
        <v>87</v>
      </c>
      <c r="C583" s="9">
        <v>40039201</v>
      </c>
      <c r="D583" s="9" t="s">
        <v>107</v>
      </c>
      <c r="E583" s="9" t="s">
        <v>49</v>
      </c>
      <c r="F583" s="9" t="s">
        <v>40</v>
      </c>
      <c r="G583" s="9">
        <v>1590</v>
      </c>
      <c r="H583" s="10">
        <v>5996</v>
      </c>
      <c r="I583" s="10">
        <v>5996</v>
      </c>
      <c r="J583" s="10">
        <v>4</v>
      </c>
      <c r="K583" s="10"/>
      <c r="L583" s="10">
        <f>SUM(Table134[[#This Row],[Waste (Before Impression)]:[Waste (After Impression)2]])</f>
        <v>4</v>
      </c>
      <c r="M583" s="10">
        <v>0</v>
      </c>
      <c r="N583" s="10">
        <v>183</v>
      </c>
      <c r="O583" s="11">
        <f>SUM(Table134[[#This Row],[Inspection Total]],Table134[[#This Row],[Waste (Before Impression)]])</f>
        <v>6000</v>
      </c>
      <c r="P583" s="12" t="s">
        <v>39</v>
      </c>
      <c r="Q583" s="9"/>
      <c r="R583" s="9">
        <f>IF(Table134[[#This Row],[Balanced]]="YES",0,Table134[[#This Row],[Total]]-6000)</f>
        <v>0</v>
      </c>
      <c r="S5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45014159041835996YES</v>
      </c>
      <c r="T583">
        <f>ROW()-3</f>
        <v>580</v>
      </c>
      <c r="U583" s="1">
        <f>INT(Table134[[#This Row],[Date]])</f>
        <v>45014</v>
      </c>
      <c r="V583" s="13">
        <f>IFERROR(IF(OR(Table134[[#This Row],[Notasave Error]]&lt;0,Table134[[#This Row],[Notasave Error]]&gt;6000),"-",Table134[[#This Row],[Notasave Error]]/Table134[[#This Row],[Inspection Total]]),"NA")</f>
        <v>3.0520346897931955E-2</v>
      </c>
    </row>
    <row r="584" spans="1:22" x14ac:dyDescent="0.35">
      <c r="A584" s="8">
        <v>45014.123194444444</v>
      </c>
      <c r="B584" s="9" t="s">
        <v>87</v>
      </c>
      <c r="C584" s="9">
        <v>40039201</v>
      </c>
      <c r="D584" s="9" t="s">
        <v>107</v>
      </c>
      <c r="E584" s="9" t="s">
        <v>49</v>
      </c>
      <c r="F584" s="9" t="s">
        <v>40</v>
      </c>
      <c r="G584" s="9">
        <v>1589</v>
      </c>
      <c r="H584" s="10">
        <v>5994</v>
      </c>
      <c r="I584" s="10">
        <v>5994</v>
      </c>
      <c r="J584" s="10">
        <v>6</v>
      </c>
      <c r="K584" s="10"/>
      <c r="L584" s="10">
        <f>SUM(Table134[[#This Row],[Waste (Before Impression)]:[Waste (After Impression)2]])</f>
        <v>6</v>
      </c>
      <c r="M584" s="10">
        <v>0</v>
      </c>
      <c r="N584" s="10">
        <v>135</v>
      </c>
      <c r="O584" s="11">
        <f>SUM(Table134[[#This Row],[Inspection Total]],Table134[[#This Row],[Waste (Before Impression)]])</f>
        <v>6000</v>
      </c>
      <c r="P584" s="12" t="s">
        <v>39</v>
      </c>
      <c r="Q584" s="9"/>
      <c r="R584" s="9">
        <f>IF(Table134[[#This Row],[Balanced]]="YES",0,Table134[[#This Row],[Total]]-6000)</f>
        <v>0</v>
      </c>
      <c r="S5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45014158961355994YES</v>
      </c>
      <c r="T584">
        <f>ROW()-3</f>
        <v>581</v>
      </c>
      <c r="U584" s="1">
        <f>INT(Table134[[#This Row],[Date]])</f>
        <v>45014</v>
      </c>
      <c r="V584" s="13">
        <f>IFERROR(IF(OR(Table134[[#This Row],[Notasave Error]]&lt;0,Table134[[#This Row],[Notasave Error]]&gt;6000),"-",Table134[[#This Row],[Notasave Error]]/Table134[[#This Row],[Inspection Total]]),"NA")</f>
        <v>2.2522522522522521E-2</v>
      </c>
    </row>
    <row r="585" spans="1:22" x14ac:dyDescent="0.35">
      <c r="A585" s="8">
        <v>45014.107824074075</v>
      </c>
      <c r="B585" s="9" t="s">
        <v>87</v>
      </c>
      <c r="C585" s="9">
        <v>40039201</v>
      </c>
      <c r="D585" s="9" t="s">
        <v>107</v>
      </c>
      <c r="E585" s="9" t="s">
        <v>49</v>
      </c>
      <c r="F585" s="9" t="s">
        <v>40</v>
      </c>
      <c r="G585" s="9">
        <v>1588</v>
      </c>
      <c r="H585" s="10">
        <v>5998</v>
      </c>
      <c r="I585" s="10">
        <v>5998</v>
      </c>
      <c r="J585" s="10">
        <v>2</v>
      </c>
      <c r="K585" s="10"/>
      <c r="L585" s="10">
        <f>SUM(Table134[[#This Row],[Waste (Before Impression)]:[Waste (After Impression)2]])</f>
        <v>2</v>
      </c>
      <c r="M585" s="10">
        <v>0</v>
      </c>
      <c r="N585" s="10">
        <v>110</v>
      </c>
      <c r="O585" s="11">
        <f>SUM(Table134[[#This Row],[Inspection Total]],Table134[[#This Row],[Waste (Before Impression)]])</f>
        <v>6000</v>
      </c>
      <c r="P585" s="12" t="s">
        <v>39</v>
      </c>
      <c r="Q585" s="9"/>
      <c r="R585" s="9">
        <f>IF(Table134[[#This Row],[Balanced]]="YES",0,Table134[[#This Row],[Total]]-6000)</f>
        <v>0</v>
      </c>
      <c r="S5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45014158821105998YES</v>
      </c>
      <c r="T585">
        <f>ROW()-3</f>
        <v>582</v>
      </c>
      <c r="U585" s="1">
        <f>INT(Table134[[#This Row],[Date]])</f>
        <v>45014</v>
      </c>
      <c r="V585" s="13">
        <f>IFERROR(IF(OR(Table134[[#This Row],[Notasave Error]]&lt;0,Table134[[#This Row],[Notasave Error]]&gt;6000),"-",Table134[[#This Row],[Notasave Error]]/Table134[[#This Row],[Inspection Total]]),"NA")</f>
        <v>1.833944648216072E-2</v>
      </c>
    </row>
    <row r="586" spans="1:22" x14ac:dyDescent="0.35">
      <c r="A586" s="8">
        <v>45014.03402777778</v>
      </c>
      <c r="B586" s="9" t="s">
        <v>87</v>
      </c>
      <c r="C586" s="9">
        <v>40039201</v>
      </c>
      <c r="D586" s="9" t="s">
        <v>107</v>
      </c>
      <c r="E586" s="9" t="s">
        <v>49</v>
      </c>
      <c r="F586" s="9" t="s">
        <v>40</v>
      </c>
      <c r="G586" s="9">
        <v>1587</v>
      </c>
      <c r="H586" s="10">
        <v>5998</v>
      </c>
      <c r="I586" s="10">
        <v>5998</v>
      </c>
      <c r="J586" s="10">
        <v>2</v>
      </c>
      <c r="K586" s="10"/>
      <c r="L586" s="10">
        <f>SUM(Table134[[#This Row],[Waste (Before Impression)]:[Waste (After Impression)2]])</f>
        <v>2</v>
      </c>
      <c r="M586" s="10">
        <v>0</v>
      </c>
      <c r="N586" s="10">
        <v>138</v>
      </c>
      <c r="O586" s="11">
        <f>SUM(Table134[[#This Row],[Inspection Total]],Table134[[#This Row],[Waste (Before Impression)]])</f>
        <v>6000</v>
      </c>
      <c r="P586" s="12" t="s">
        <v>39</v>
      </c>
      <c r="Q586" s="9"/>
      <c r="R586" s="9">
        <f>IF(Table134[[#This Row],[Balanced]]="YES",0,Table134[[#This Row],[Total]]-6000)</f>
        <v>0</v>
      </c>
      <c r="S5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45014158721385998YES</v>
      </c>
      <c r="T586">
        <f>ROW()-3</f>
        <v>583</v>
      </c>
      <c r="U586" s="1">
        <f>INT(Table134[[#This Row],[Date]])</f>
        <v>45014</v>
      </c>
      <c r="V586" s="13">
        <f>IFERROR(IF(OR(Table134[[#This Row],[Notasave Error]]&lt;0,Table134[[#This Row],[Notasave Error]]&gt;6000),"-",Table134[[#This Row],[Notasave Error]]/Table134[[#This Row],[Inspection Total]]),"NA")</f>
        <v>2.3007669223074359E-2</v>
      </c>
    </row>
    <row r="587" spans="1:22" x14ac:dyDescent="0.35">
      <c r="A587" s="8">
        <v>45013.988807870373</v>
      </c>
      <c r="B587" s="9" t="s">
        <v>87</v>
      </c>
      <c r="C587" s="9">
        <v>40039201</v>
      </c>
      <c r="D587" s="9" t="s">
        <v>107</v>
      </c>
      <c r="E587" s="9" t="s">
        <v>49</v>
      </c>
      <c r="F587" s="9" t="s">
        <v>40</v>
      </c>
      <c r="G587" s="9">
        <v>1571</v>
      </c>
      <c r="H587" s="10">
        <v>5999</v>
      </c>
      <c r="I587" s="10">
        <v>5999</v>
      </c>
      <c r="J587" s="10">
        <v>1</v>
      </c>
      <c r="K587" s="10"/>
      <c r="L587" s="10">
        <f>SUM(Table134[[#This Row],[Waste (Before Impression)]:[Waste (After Impression)2]])</f>
        <v>1</v>
      </c>
      <c r="M587" s="10">
        <v>0</v>
      </c>
      <c r="N587" s="10">
        <v>113</v>
      </c>
      <c r="O587" s="11">
        <f>SUM(Table134[[#This Row],[Inspection Total]],Table134[[#This Row],[Waste (Before Impression)]])</f>
        <v>6000</v>
      </c>
      <c r="P587" s="12" t="s">
        <v>39</v>
      </c>
      <c r="Q587" s="9"/>
      <c r="R587" s="9">
        <f>IF(Table134[[#This Row],[Balanced]]="YES",0,Table134[[#This Row],[Total]]-6000)</f>
        <v>0</v>
      </c>
      <c r="S5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45013157111135999YES</v>
      </c>
      <c r="T587">
        <f>ROW()-3</f>
        <v>584</v>
      </c>
      <c r="U587" s="1">
        <f>INT(Table134[[#This Row],[Date]])</f>
        <v>45013</v>
      </c>
      <c r="V587" s="13">
        <f>IFERROR(IF(OR(Table134[[#This Row],[Notasave Error]]&lt;0,Table134[[#This Row],[Notasave Error]]&gt;6000),"-",Table134[[#This Row],[Notasave Error]]/Table134[[#This Row],[Inspection Total]]),"NA")</f>
        <v>1.8836472745457578E-2</v>
      </c>
    </row>
    <row r="588" spans="1:22" x14ac:dyDescent="0.35">
      <c r="A588" s="8">
        <v>45013.964421296296</v>
      </c>
      <c r="B588" s="9" t="s">
        <v>87</v>
      </c>
      <c r="C588" s="9">
        <v>40039201</v>
      </c>
      <c r="D588" s="9" t="s">
        <v>107</v>
      </c>
      <c r="E588" s="9" t="s">
        <v>49</v>
      </c>
      <c r="F588" s="9" t="s">
        <v>40</v>
      </c>
      <c r="G588" s="9">
        <v>1560</v>
      </c>
      <c r="H588" s="10">
        <v>5998</v>
      </c>
      <c r="I588" s="10">
        <v>5998</v>
      </c>
      <c r="J588" s="10">
        <v>2</v>
      </c>
      <c r="K588" s="10"/>
      <c r="L588" s="10">
        <f>SUM(Table134[[#This Row],[Waste (Before Impression)]:[Waste (After Impression)2]])</f>
        <v>2</v>
      </c>
      <c r="M588" s="10">
        <v>0</v>
      </c>
      <c r="N588" s="10">
        <v>613</v>
      </c>
      <c r="O588" s="11">
        <f>SUM(Table134[[#This Row],[Inspection Total]],Table134[[#This Row],[Waste (Before Impression)]])</f>
        <v>6000</v>
      </c>
      <c r="P588" s="12" t="s">
        <v>39</v>
      </c>
      <c r="Q588" s="9"/>
      <c r="R588" s="9">
        <f>IF(Table134[[#This Row],[Balanced]]="YES",0,Table134[[#This Row],[Total]]-6000)</f>
        <v>0</v>
      </c>
      <c r="S5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45013156026135998YES</v>
      </c>
      <c r="T588">
        <f>ROW()-3</f>
        <v>585</v>
      </c>
      <c r="U588" s="1">
        <f>INT(Table134[[#This Row],[Date]])</f>
        <v>45013</v>
      </c>
      <c r="V588" s="13">
        <f>IFERROR(IF(OR(Table134[[#This Row],[Notasave Error]]&lt;0,Table134[[#This Row],[Notasave Error]]&gt;6000),"-",Table134[[#This Row],[Notasave Error]]/Table134[[#This Row],[Inspection Total]]),"NA")</f>
        <v>0.10220073357785929</v>
      </c>
    </row>
    <row r="589" spans="1:22" x14ac:dyDescent="0.35">
      <c r="A589" s="8">
        <v>45013.917094907411</v>
      </c>
      <c r="B589" s="9" t="s">
        <v>87</v>
      </c>
      <c r="C589" s="9">
        <v>40039201</v>
      </c>
      <c r="D589" s="9" t="s">
        <v>107</v>
      </c>
      <c r="E589" s="9" t="s">
        <v>49</v>
      </c>
      <c r="F589" s="9" t="s">
        <v>40</v>
      </c>
      <c r="G589" s="9">
        <v>1570</v>
      </c>
      <c r="H589" s="10">
        <v>6000</v>
      </c>
      <c r="I589" s="10">
        <v>6000</v>
      </c>
      <c r="J589" s="10"/>
      <c r="K589" s="10"/>
      <c r="L589" s="10">
        <f>SUM(Table134[[#This Row],[Waste (Before Impression)]:[Waste (After Impression)2]])</f>
        <v>0</v>
      </c>
      <c r="M589" s="10">
        <v>0</v>
      </c>
      <c r="N589" s="10">
        <v>170</v>
      </c>
      <c r="O589" s="11">
        <f>SUM(Table134[[#This Row],[Inspection Total]],Table134[[#This Row],[Waste (Before Impression)]])</f>
        <v>6000</v>
      </c>
      <c r="P589" s="12" t="s">
        <v>39</v>
      </c>
      <c r="Q589" s="9"/>
      <c r="R589" s="9">
        <f>IF(Table134[[#This Row],[Balanced]]="YES",0,Table134[[#This Row],[Total]]-6000)</f>
        <v>0</v>
      </c>
      <c r="S5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4501315701706000YES</v>
      </c>
      <c r="T589">
        <f>ROW()-3</f>
        <v>586</v>
      </c>
      <c r="U589" s="1">
        <f>INT(Table134[[#This Row],[Date]])</f>
        <v>45013</v>
      </c>
      <c r="V589" s="13">
        <f>IFERROR(IF(OR(Table134[[#This Row],[Notasave Error]]&lt;0,Table134[[#This Row],[Notasave Error]]&gt;6000),"-",Table134[[#This Row],[Notasave Error]]/Table134[[#This Row],[Inspection Total]]),"NA")</f>
        <v>2.8333333333333332E-2</v>
      </c>
    </row>
    <row r="590" spans="1:22" x14ac:dyDescent="0.35">
      <c r="A590" s="8">
        <v>45013.742106481484</v>
      </c>
      <c r="B590" s="9" t="s">
        <v>87</v>
      </c>
      <c r="C590" s="9">
        <v>40039201</v>
      </c>
      <c r="D590" s="9" t="s">
        <v>107</v>
      </c>
      <c r="E590" s="9" t="s">
        <v>65</v>
      </c>
      <c r="F590" s="9" t="s">
        <v>38</v>
      </c>
      <c r="G590" s="9">
        <v>1418</v>
      </c>
      <c r="H590" s="10">
        <v>5998</v>
      </c>
      <c r="I590" s="10">
        <v>5998</v>
      </c>
      <c r="J590" s="10">
        <v>2</v>
      </c>
      <c r="K590" s="10"/>
      <c r="L590" s="10">
        <f>SUM(Table134[[#This Row],[Waste (Before Impression)]:[Waste (After Impression)2]])</f>
        <v>2</v>
      </c>
      <c r="M590" s="10">
        <v>0</v>
      </c>
      <c r="N590" s="10">
        <v>124</v>
      </c>
      <c r="O590" s="11">
        <f>SUM(Table134[[#This Row],[Inspection Total]],Table134[[#This Row],[Waste (Before Impression)]])</f>
        <v>6000</v>
      </c>
      <c r="P590" s="12" t="s">
        <v>39</v>
      </c>
      <c r="Q590" s="9"/>
      <c r="R590" s="9">
        <f>IF(Table134[[#This Row],[Balanced]]="YES",0,Table134[[#This Row],[Total]]-6000)</f>
        <v>0</v>
      </c>
      <c r="S5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45013141821245998YES</v>
      </c>
      <c r="T590">
        <f>ROW()-3</f>
        <v>587</v>
      </c>
      <c r="U590" s="1">
        <f>INT(Table134[[#This Row],[Date]])</f>
        <v>45013</v>
      </c>
      <c r="V590" s="13">
        <f>IFERROR(IF(OR(Table134[[#This Row],[Notasave Error]]&lt;0,Table134[[#This Row],[Notasave Error]]&gt;6000),"-",Table134[[#This Row],[Notasave Error]]/Table134[[#This Row],[Inspection Total]]),"NA")</f>
        <v>2.0673557852617538E-2</v>
      </c>
    </row>
    <row r="591" spans="1:22" x14ac:dyDescent="0.35">
      <c r="A591" s="8">
        <v>45013.703912037039</v>
      </c>
      <c r="B591" s="9" t="s">
        <v>87</v>
      </c>
      <c r="C591" s="9">
        <v>40039201</v>
      </c>
      <c r="D591" s="9" t="s">
        <v>107</v>
      </c>
      <c r="E591" s="9" t="s">
        <v>65</v>
      </c>
      <c r="F591" s="9" t="s">
        <v>38</v>
      </c>
      <c r="G591" s="9">
        <v>1417</v>
      </c>
      <c r="H591" s="10">
        <v>6000</v>
      </c>
      <c r="I591" s="10">
        <v>6000</v>
      </c>
      <c r="J591" s="10">
        <v>0</v>
      </c>
      <c r="K591" s="10"/>
      <c r="L591" s="10">
        <f>SUM(Table134[[#This Row],[Waste (Before Impression)]:[Waste (After Impression)2]])</f>
        <v>0</v>
      </c>
      <c r="M591" s="10">
        <v>0</v>
      </c>
      <c r="N591" s="10">
        <v>381</v>
      </c>
      <c r="O591" s="11">
        <f>SUM(Table134[[#This Row],[Inspection Total]],Table134[[#This Row],[Waste (Before Impression)]])</f>
        <v>6000</v>
      </c>
      <c r="P591" s="12" t="s">
        <v>39</v>
      </c>
      <c r="Q591" s="9"/>
      <c r="R591" s="9">
        <f>IF(Table134[[#This Row],[Balanced]]="YES",0,Table134[[#This Row],[Total]]-6000)</f>
        <v>0</v>
      </c>
      <c r="S5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45013141703816000YES</v>
      </c>
      <c r="T591">
        <f>ROW()-3</f>
        <v>588</v>
      </c>
      <c r="U591" s="1">
        <f>INT(Table134[[#This Row],[Date]])</f>
        <v>45013</v>
      </c>
      <c r="V591" s="13">
        <f>IFERROR(IF(OR(Table134[[#This Row],[Notasave Error]]&lt;0,Table134[[#This Row],[Notasave Error]]&gt;6000),"-",Table134[[#This Row],[Notasave Error]]/Table134[[#This Row],[Inspection Total]]),"NA")</f>
        <v>6.3500000000000001E-2</v>
      </c>
    </row>
    <row r="592" spans="1:22" x14ac:dyDescent="0.35">
      <c r="A592" s="8">
        <v>45013.591793981483</v>
      </c>
      <c r="B592" s="9" t="s">
        <v>87</v>
      </c>
      <c r="C592" s="9">
        <v>40039201</v>
      </c>
      <c r="D592" s="9" t="s">
        <v>107</v>
      </c>
      <c r="E592" s="9" t="s">
        <v>65</v>
      </c>
      <c r="F592" s="9" t="s">
        <v>38</v>
      </c>
      <c r="G592" s="9">
        <v>1568</v>
      </c>
      <c r="H592" s="10">
        <v>6000</v>
      </c>
      <c r="I592" s="10">
        <v>6000</v>
      </c>
      <c r="J592" s="10">
        <v>0</v>
      </c>
      <c r="K592" s="10"/>
      <c r="L592" s="10">
        <f>SUM(Table134[[#This Row],[Waste (Before Impression)]:[Waste (After Impression)2]])</f>
        <v>0</v>
      </c>
      <c r="M592" s="10">
        <v>0</v>
      </c>
      <c r="N592" s="10">
        <v>182</v>
      </c>
      <c r="O592" s="11">
        <f>SUM(Table134[[#This Row],[Inspection Total]],Table134[[#This Row],[Waste (Before Impression)]])</f>
        <v>6000</v>
      </c>
      <c r="P592" s="12" t="s">
        <v>39</v>
      </c>
      <c r="Q592" s="9"/>
      <c r="R592" s="9">
        <f>IF(Table134[[#This Row],[Balanced]]="YES",0,Table134[[#This Row],[Total]]-6000)</f>
        <v>0</v>
      </c>
      <c r="S5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45013156801826000YES</v>
      </c>
      <c r="T592">
        <f>ROW()-3</f>
        <v>589</v>
      </c>
      <c r="U592" s="1">
        <f>INT(Table134[[#This Row],[Date]])</f>
        <v>45013</v>
      </c>
      <c r="V592" s="13">
        <f>IFERROR(IF(OR(Table134[[#This Row],[Notasave Error]]&lt;0,Table134[[#This Row],[Notasave Error]]&gt;6000),"-",Table134[[#This Row],[Notasave Error]]/Table134[[#This Row],[Inspection Total]]),"NA")</f>
        <v>3.0333333333333334E-2</v>
      </c>
    </row>
    <row r="593" spans="1:22" x14ac:dyDescent="0.35">
      <c r="A593" s="8">
        <v>45013.557581018518</v>
      </c>
      <c r="B593" s="9" t="s">
        <v>87</v>
      </c>
      <c r="C593" s="9">
        <v>40039201</v>
      </c>
      <c r="D593" s="9" t="s">
        <v>107</v>
      </c>
      <c r="E593" s="9" t="s">
        <v>65</v>
      </c>
      <c r="F593" s="9" t="s">
        <v>38</v>
      </c>
      <c r="G593" s="9">
        <v>1567</v>
      </c>
      <c r="H593" s="10">
        <v>5998</v>
      </c>
      <c r="I593" s="10">
        <v>5998</v>
      </c>
      <c r="J593" s="10">
        <v>2</v>
      </c>
      <c r="K593" s="10"/>
      <c r="L593" s="10">
        <f>SUM(Table134[[#This Row],[Waste (Before Impression)]:[Waste (After Impression)2]])</f>
        <v>2</v>
      </c>
      <c r="M593" s="10">
        <v>0</v>
      </c>
      <c r="N593" s="10">
        <v>108</v>
      </c>
      <c r="O593" s="11">
        <f>SUM(Table134[[#This Row],[Inspection Total]],Table134[[#This Row],[Waste (Before Impression)]])</f>
        <v>6000</v>
      </c>
      <c r="P593" s="12" t="s">
        <v>39</v>
      </c>
      <c r="Q593" s="9"/>
      <c r="R593" s="9">
        <f>IF(Table134[[#This Row],[Balanced]]="YES",0,Table134[[#This Row],[Total]]-6000)</f>
        <v>0</v>
      </c>
      <c r="S5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45013156721085998YES</v>
      </c>
      <c r="T593">
        <f>ROW()-3</f>
        <v>590</v>
      </c>
      <c r="U593" s="1">
        <f>INT(Table134[[#This Row],[Date]])</f>
        <v>45013</v>
      </c>
      <c r="V593" s="13">
        <f>IFERROR(IF(OR(Table134[[#This Row],[Notasave Error]]&lt;0,Table134[[#This Row],[Notasave Error]]&gt;6000),"-",Table134[[#This Row],[Notasave Error]]/Table134[[#This Row],[Inspection Total]]),"NA")</f>
        <v>1.800600200066689E-2</v>
      </c>
    </row>
    <row r="594" spans="1:22" x14ac:dyDescent="0.35">
      <c r="A594" s="8">
        <v>45013.529027777775</v>
      </c>
      <c r="B594" s="9" t="s">
        <v>87</v>
      </c>
      <c r="C594" s="9">
        <v>40039201</v>
      </c>
      <c r="D594" s="9" t="s">
        <v>107</v>
      </c>
      <c r="E594" s="9" t="s">
        <v>65</v>
      </c>
      <c r="F594" s="9" t="s">
        <v>38</v>
      </c>
      <c r="G594" s="9">
        <v>1566</v>
      </c>
      <c r="H594" s="10">
        <v>5996</v>
      </c>
      <c r="I594" s="10">
        <v>5996</v>
      </c>
      <c r="J594" s="10">
        <v>4</v>
      </c>
      <c r="K594" s="10"/>
      <c r="L594" s="10">
        <f>SUM(Table134[[#This Row],[Waste (Before Impression)]:[Waste (After Impression)2]])</f>
        <v>4</v>
      </c>
      <c r="M594" s="10">
        <v>0</v>
      </c>
      <c r="N594" s="10">
        <v>209</v>
      </c>
      <c r="O594" s="11">
        <f>SUM(Table134[[#This Row],[Inspection Total]],Table134[[#This Row],[Waste (Before Impression)]])</f>
        <v>6000</v>
      </c>
      <c r="P594" s="12" t="s">
        <v>39</v>
      </c>
      <c r="Q594" s="9"/>
      <c r="R594" s="9">
        <f>IF(Table134[[#This Row],[Balanced]]="YES",0,Table134[[#This Row],[Total]]-6000)</f>
        <v>0</v>
      </c>
      <c r="S5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45013156642095996YES</v>
      </c>
      <c r="T594">
        <f>ROW()-3</f>
        <v>591</v>
      </c>
      <c r="U594" s="1">
        <f>INT(Table134[[#This Row],[Date]])</f>
        <v>45013</v>
      </c>
      <c r="V594" s="13">
        <f>IFERROR(IF(OR(Table134[[#This Row],[Notasave Error]]&lt;0,Table134[[#This Row],[Notasave Error]]&gt;6000),"-",Table134[[#This Row],[Notasave Error]]/Table134[[#This Row],[Inspection Total]]),"NA")</f>
        <v>3.4856571047364907E-2</v>
      </c>
    </row>
    <row r="595" spans="1:22" x14ac:dyDescent="0.35">
      <c r="A595" s="8">
        <v>45013.528749999998</v>
      </c>
      <c r="B595" s="9" t="s">
        <v>87</v>
      </c>
      <c r="C595" s="9">
        <v>40039201</v>
      </c>
      <c r="D595" s="9" t="s">
        <v>107</v>
      </c>
      <c r="E595" s="9" t="s">
        <v>65</v>
      </c>
      <c r="F595" s="9" t="s">
        <v>38</v>
      </c>
      <c r="G595" s="9">
        <v>1565</v>
      </c>
      <c r="H595" s="10">
        <v>5998</v>
      </c>
      <c r="I595" s="10">
        <v>5998</v>
      </c>
      <c r="J595" s="10">
        <v>2</v>
      </c>
      <c r="K595" s="10"/>
      <c r="L595" s="10">
        <f>SUM(Table134[[#This Row],[Waste (Before Impression)]:[Waste (After Impression)2]])</f>
        <v>2</v>
      </c>
      <c r="M595" s="10">
        <v>0</v>
      </c>
      <c r="N595" s="10">
        <v>217</v>
      </c>
      <c r="O595" s="11">
        <f>SUM(Table134[[#This Row],[Inspection Total]],Table134[[#This Row],[Waste (Before Impression)]])</f>
        <v>6000</v>
      </c>
      <c r="P595" s="12" t="s">
        <v>39</v>
      </c>
      <c r="Q595" s="9"/>
      <c r="R595" s="9">
        <f>IF(Table134[[#This Row],[Balanced]]="YES",0,Table134[[#This Row],[Total]]-6000)</f>
        <v>0</v>
      </c>
      <c r="S5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45013156522175998YES</v>
      </c>
      <c r="T595">
        <f>ROW()-3</f>
        <v>592</v>
      </c>
      <c r="U595" s="1">
        <f>INT(Table134[[#This Row],[Date]])</f>
        <v>45013</v>
      </c>
      <c r="V595" s="13">
        <f>IFERROR(IF(OR(Table134[[#This Row],[Notasave Error]]&lt;0,Table134[[#This Row],[Notasave Error]]&gt;6000),"-",Table134[[#This Row],[Notasave Error]]/Table134[[#This Row],[Inspection Total]]),"NA")</f>
        <v>3.617872624208069E-2</v>
      </c>
    </row>
    <row r="596" spans="1:22" x14ac:dyDescent="0.35">
      <c r="A596" s="8">
        <v>45013.432824074072</v>
      </c>
      <c r="B596" s="9" t="s">
        <v>87</v>
      </c>
      <c r="C596" s="9">
        <v>40039201</v>
      </c>
      <c r="D596" s="9" t="s">
        <v>107</v>
      </c>
      <c r="E596" s="9" t="s">
        <v>65</v>
      </c>
      <c r="F596" s="9" t="s">
        <v>38</v>
      </c>
      <c r="G596" s="9">
        <v>1564</v>
      </c>
      <c r="H596" s="10">
        <v>5987</v>
      </c>
      <c r="I596" s="10">
        <v>5987</v>
      </c>
      <c r="J596" s="10">
        <v>13</v>
      </c>
      <c r="K596" s="10"/>
      <c r="L596" s="10">
        <f>SUM(Table134[[#This Row],[Waste (Before Impression)]:[Waste (After Impression)2]])</f>
        <v>13</v>
      </c>
      <c r="M596" s="10">
        <v>0</v>
      </c>
      <c r="N596" s="10">
        <v>176</v>
      </c>
      <c r="O596" s="11">
        <f>SUM(Table134[[#This Row],[Inspection Total]],Table134[[#This Row],[Waste (Before Impression)]])</f>
        <v>6000</v>
      </c>
      <c r="P596" s="12" t="s">
        <v>39</v>
      </c>
      <c r="Q596" s="9"/>
      <c r="R596" s="9">
        <f>IF(Table134[[#This Row],[Balanced]]="YES",0,Table134[[#This Row],[Total]]-6000)</f>
        <v>0</v>
      </c>
      <c r="S5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450131564131765987YES</v>
      </c>
      <c r="T596">
        <f>ROW()-3</f>
        <v>593</v>
      </c>
      <c r="U596" s="1">
        <f>INT(Table134[[#This Row],[Date]])</f>
        <v>45013</v>
      </c>
      <c r="V596" s="13">
        <f>IFERROR(IF(OR(Table134[[#This Row],[Notasave Error]]&lt;0,Table134[[#This Row],[Notasave Error]]&gt;6000),"-",Table134[[#This Row],[Notasave Error]]/Table134[[#This Row],[Inspection Total]]),"NA")</f>
        <v>2.9397026891598465E-2</v>
      </c>
    </row>
    <row r="597" spans="1:22" x14ac:dyDescent="0.35">
      <c r="A597" s="8">
        <v>45013.397060185183</v>
      </c>
      <c r="B597" s="9" t="s">
        <v>87</v>
      </c>
      <c r="C597" s="9">
        <v>40039201</v>
      </c>
      <c r="D597" s="9" t="s">
        <v>107</v>
      </c>
      <c r="E597" s="9" t="s">
        <v>65</v>
      </c>
      <c r="F597" s="9" t="s">
        <v>38</v>
      </c>
      <c r="G597" s="9">
        <v>1563</v>
      </c>
      <c r="H597" s="10">
        <v>5998</v>
      </c>
      <c r="I597" s="10">
        <v>5998</v>
      </c>
      <c r="J597" s="10">
        <v>2</v>
      </c>
      <c r="K597" s="10"/>
      <c r="L597" s="10">
        <f>SUM(Table134[[#This Row],[Waste (Before Impression)]:[Waste (After Impression)2]])</f>
        <v>2</v>
      </c>
      <c r="M597" s="10">
        <v>0</v>
      </c>
      <c r="N597" s="10">
        <v>131</v>
      </c>
      <c r="O597" s="11">
        <f>SUM(Table134[[#This Row],[Inspection Total]],Table134[[#This Row],[Waste (Before Impression)]])</f>
        <v>6000</v>
      </c>
      <c r="P597" s="12" t="s">
        <v>39</v>
      </c>
      <c r="Q597" s="9"/>
      <c r="R597" s="9">
        <f>IF(Table134[[#This Row],[Balanced]]="YES",0,Table134[[#This Row],[Total]]-6000)</f>
        <v>0</v>
      </c>
      <c r="S5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45013156321315998YES</v>
      </c>
      <c r="T597">
        <f>ROW()-3</f>
        <v>594</v>
      </c>
      <c r="U597" s="1">
        <f>INT(Table134[[#This Row],[Date]])</f>
        <v>45013</v>
      </c>
      <c r="V597" s="13">
        <f>IFERROR(IF(OR(Table134[[#This Row],[Notasave Error]]&lt;0,Table134[[#This Row],[Notasave Error]]&gt;6000),"-",Table134[[#This Row],[Notasave Error]]/Table134[[#This Row],[Inspection Total]]),"NA")</f>
        <v>2.184061353784595E-2</v>
      </c>
    </row>
    <row r="598" spans="1:22" x14ac:dyDescent="0.35">
      <c r="A598" s="8">
        <v>45013.368900462963</v>
      </c>
      <c r="B598" s="9" t="s">
        <v>87</v>
      </c>
      <c r="C598" s="9">
        <v>40039201</v>
      </c>
      <c r="D598" s="9" t="s">
        <v>107</v>
      </c>
      <c r="E598" s="9" t="s">
        <v>65</v>
      </c>
      <c r="F598" s="9" t="s">
        <v>38</v>
      </c>
      <c r="G598" s="9">
        <v>1562</v>
      </c>
      <c r="H598" s="10">
        <v>5984</v>
      </c>
      <c r="I598" s="10">
        <v>5984</v>
      </c>
      <c r="J598" s="10">
        <v>16</v>
      </c>
      <c r="K598" s="10"/>
      <c r="L598" s="10">
        <f>SUM(Table134[[#This Row],[Waste (Before Impression)]:[Waste (After Impression)2]])</f>
        <v>16</v>
      </c>
      <c r="M598" s="10">
        <v>0</v>
      </c>
      <c r="N598" s="10">
        <v>274</v>
      </c>
      <c r="O598" s="11">
        <f>SUM(Table134[[#This Row],[Inspection Total]],Table134[[#This Row],[Waste (Before Impression)]])</f>
        <v>6000</v>
      </c>
      <c r="P598" s="12" t="s">
        <v>39</v>
      </c>
      <c r="Q598" s="9"/>
      <c r="R598" s="9">
        <f>IF(Table134[[#This Row],[Balanced]]="YES",0,Table134[[#This Row],[Total]]-6000)</f>
        <v>0</v>
      </c>
      <c r="S5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450131562162745984YES</v>
      </c>
      <c r="T598">
        <f>ROW()-3</f>
        <v>595</v>
      </c>
      <c r="U598" s="1">
        <f>INT(Table134[[#This Row],[Date]])</f>
        <v>45013</v>
      </c>
      <c r="V598" s="13">
        <f>IFERROR(IF(OR(Table134[[#This Row],[Notasave Error]]&lt;0,Table134[[#This Row],[Notasave Error]]&gt;6000),"-",Table134[[#This Row],[Notasave Error]]/Table134[[#This Row],[Inspection Total]]),"NA")</f>
        <v>4.5788770053475938E-2</v>
      </c>
    </row>
    <row r="599" spans="1:22" x14ac:dyDescent="0.35">
      <c r="A599" s="8">
        <v>45013.349363425928</v>
      </c>
      <c r="B599" s="9" t="s">
        <v>87</v>
      </c>
      <c r="C599" s="9">
        <v>40039201</v>
      </c>
      <c r="D599" s="9" t="s">
        <v>107</v>
      </c>
      <c r="E599" s="9" t="s">
        <v>49</v>
      </c>
      <c r="F599" s="9" t="s">
        <v>40</v>
      </c>
      <c r="G599" s="9">
        <v>1579</v>
      </c>
      <c r="H599" s="10">
        <v>6000</v>
      </c>
      <c r="I599" s="10">
        <v>6000</v>
      </c>
      <c r="J599" s="10">
        <v>0</v>
      </c>
      <c r="K599" s="10"/>
      <c r="L599" s="10">
        <f>SUM(Table134[[#This Row],[Waste (Before Impression)]:[Waste (After Impression)2]])</f>
        <v>0</v>
      </c>
      <c r="M599" s="10">
        <v>0</v>
      </c>
      <c r="N599" s="10">
        <v>1960</v>
      </c>
      <c r="O599" s="11">
        <f>SUM(Table134[[#This Row],[Inspection Total]],Table134[[#This Row],[Waste (Before Impression)]])</f>
        <v>6000</v>
      </c>
      <c r="P599" s="12" t="s">
        <v>39</v>
      </c>
      <c r="Q599" s="9"/>
      <c r="R599" s="9">
        <f>IF(Table134[[#This Row],[Balanced]]="YES",0,Table134[[#This Row],[Total]]-6000)</f>
        <v>0</v>
      </c>
      <c r="S5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450131579019606000YES</v>
      </c>
      <c r="T599">
        <f>ROW()-3</f>
        <v>596</v>
      </c>
      <c r="U599" s="1">
        <f>INT(Table134[[#This Row],[Date]])</f>
        <v>45013</v>
      </c>
      <c r="V599" s="13">
        <f>IFERROR(IF(OR(Table134[[#This Row],[Notasave Error]]&lt;0,Table134[[#This Row],[Notasave Error]]&gt;6000),"-",Table134[[#This Row],[Notasave Error]]/Table134[[#This Row],[Inspection Total]]),"NA")</f>
        <v>0.32666666666666666</v>
      </c>
    </row>
    <row r="600" spans="1:22" x14ac:dyDescent="0.35">
      <c r="A600" s="8">
        <v>45013.257488425923</v>
      </c>
      <c r="B600" s="9" t="s">
        <v>87</v>
      </c>
      <c r="C600" s="9">
        <v>40039201</v>
      </c>
      <c r="D600" s="9" t="s">
        <v>107</v>
      </c>
      <c r="E600" s="9" t="s">
        <v>49</v>
      </c>
      <c r="F600" s="9" t="s">
        <v>40</v>
      </c>
      <c r="G600" s="9">
        <v>1578</v>
      </c>
      <c r="H600" s="10">
        <v>6000</v>
      </c>
      <c r="I600" s="10">
        <v>6000</v>
      </c>
      <c r="J600" s="10"/>
      <c r="K600" s="10"/>
      <c r="L600" s="10">
        <f>SUM(Table134[[#This Row],[Waste (Before Impression)]:[Waste (After Impression)2]])</f>
        <v>0</v>
      </c>
      <c r="M600" s="10">
        <v>0</v>
      </c>
      <c r="N600" s="10">
        <v>61</v>
      </c>
      <c r="O600" s="11">
        <f>SUM(Table134[[#This Row],[Inspection Total]],Table134[[#This Row],[Waste (Before Impression)]])</f>
        <v>6000</v>
      </c>
      <c r="P600" s="12" t="s">
        <v>39</v>
      </c>
      <c r="Q600" s="9"/>
      <c r="R600" s="9">
        <f>IF(Table134[[#This Row],[Balanced]]="YES",0,Table134[[#This Row],[Total]]-6000)</f>
        <v>0</v>
      </c>
      <c r="S6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450131578616000YES</v>
      </c>
      <c r="T600">
        <f>ROW()-3</f>
        <v>597</v>
      </c>
      <c r="U600" s="1">
        <f>INT(Table134[[#This Row],[Date]])</f>
        <v>45013</v>
      </c>
      <c r="V600" s="13">
        <f>IFERROR(IF(OR(Table134[[#This Row],[Notasave Error]]&lt;0,Table134[[#This Row],[Notasave Error]]&gt;6000),"-",Table134[[#This Row],[Notasave Error]]/Table134[[#This Row],[Inspection Total]]),"NA")</f>
        <v>1.0166666666666666E-2</v>
      </c>
    </row>
    <row r="601" spans="1:22" x14ac:dyDescent="0.35">
      <c r="A601" s="8">
        <v>45013.227638888886</v>
      </c>
      <c r="B601" s="9" t="s">
        <v>87</v>
      </c>
      <c r="C601" s="9">
        <v>40039201</v>
      </c>
      <c r="D601" s="9" t="s">
        <v>107</v>
      </c>
      <c r="E601" s="9" t="s">
        <v>49</v>
      </c>
      <c r="F601" s="9" t="s">
        <v>40</v>
      </c>
      <c r="G601" s="9">
        <v>1577</v>
      </c>
      <c r="H601" s="10">
        <v>5999</v>
      </c>
      <c r="I601" s="10">
        <v>5999</v>
      </c>
      <c r="J601" s="10">
        <v>1</v>
      </c>
      <c r="K601" s="10"/>
      <c r="L601" s="10">
        <f>SUM(Table134[[#This Row],[Waste (Before Impression)]:[Waste (After Impression)2]])</f>
        <v>1</v>
      </c>
      <c r="M601" s="10">
        <v>0</v>
      </c>
      <c r="N601" s="10">
        <v>150</v>
      </c>
      <c r="O601" s="11">
        <f>SUM(Table134[[#This Row],[Inspection Total]],Table134[[#This Row],[Waste (Before Impression)]])</f>
        <v>6000</v>
      </c>
      <c r="P601" s="12" t="s">
        <v>39</v>
      </c>
      <c r="Q601" s="9"/>
      <c r="R601" s="9">
        <f>IF(Table134[[#This Row],[Balanced]]="YES",0,Table134[[#This Row],[Total]]-6000)</f>
        <v>0</v>
      </c>
      <c r="S6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45013157711505999YES</v>
      </c>
      <c r="T601">
        <f>ROW()-3</f>
        <v>598</v>
      </c>
      <c r="U601" s="1">
        <f>INT(Table134[[#This Row],[Date]])</f>
        <v>45013</v>
      </c>
      <c r="V601" s="13">
        <f>IFERROR(IF(OR(Table134[[#This Row],[Notasave Error]]&lt;0,Table134[[#This Row],[Notasave Error]]&gt;6000),"-",Table134[[#This Row],[Notasave Error]]/Table134[[#This Row],[Inspection Total]]),"NA")</f>
        <v>2.5004167361226872E-2</v>
      </c>
    </row>
    <row r="602" spans="1:22" x14ac:dyDescent="0.35">
      <c r="A602" s="8">
        <v>45013.2028587963</v>
      </c>
      <c r="B602" s="9" t="s">
        <v>87</v>
      </c>
      <c r="C602" s="9">
        <v>40039201</v>
      </c>
      <c r="D602" s="9" t="s">
        <v>107</v>
      </c>
      <c r="E602" s="9" t="s">
        <v>49</v>
      </c>
      <c r="F602" s="9" t="s">
        <v>40</v>
      </c>
      <c r="G602" s="9">
        <v>1576</v>
      </c>
      <c r="H602" s="10">
        <v>5999</v>
      </c>
      <c r="I602" s="10">
        <v>5999</v>
      </c>
      <c r="J602" s="10">
        <v>1</v>
      </c>
      <c r="K602" s="10"/>
      <c r="L602" s="10">
        <f>SUM(Table134[[#This Row],[Waste (Before Impression)]:[Waste (After Impression)2]])</f>
        <v>1</v>
      </c>
      <c r="M602" s="10">
        <v>0</v>
      </c>
      <c r="N602" s="10">
        <v>100</v>
      </c>
      <c r="O602" s="11">
        <f>SUM(Table134[[#This Row],[Inspection Total]],Table134[[#This Row],[Waste (Before Impression)]])</f>
        <v>6000</v>
      </c>
      <c r="P602" s="12" t="s">
        <v>39</v>
      </c>
      <c r="Q602" s="9"/>
      <c r="R602" s="9">
        <f>IF(Table134[[#This Row],[Balanced]]="YES",0,Table134[[#This Row],[Total]]-6000)</f>
        <v>0</v>
      </c>
      <c r="S6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45013157611005999YES</v>
      </c>
      <c r="T602">
        <f>ROW()-3</f>
        <v>599</v>
      </c>
      <c r="U602" s="1">
        <f>INT(Table134[[#This Row],[Date]])</f>
        <v>45013</v>
      </c>
      <c r="V602" s="13">
        <f>IFERROR(IF(OR(Table134[[#This Row],[Notasave Error]]&lt;0,Table134[[#This Row],[Notasave Error]]&gt;6000),"-",Table134[[#This Row],[Notasave Error]]/Table134[[#This Row],[Inspection Total]]),"NA")</f>
        <v>1.6669444907484579E-2</v>
      </c>
    </row>
    <row r="603" spans="1:22" x14ac:dyDescent="0.35">
      <c r="A603" s="8">
        <v>45013.14744212963</v>
      </c>
      <c r="B603" s="9" t="s">
        <v>87</v>
      </c>
      <c r="C603" s="9">
        <v>40039201</v>
      </c>
      <c r="D603" s="9" t="s">
        <v>107</v>
      </c>
      <c r="E603" s="9" t="s">
        <v>49</v>
      </c>
      <c r="F603" s="9" t="s">
        <v>40</v>
      </c>
      <c r="G603" s="9">
        <v>1575</v>
      </c>
      <c r="H603" s="10">
        <v>6000</v>
      </c>
      <c r="I603" s="10">
        <v>6000</v>
      </c>
      <c r="J603" s="10"/>
      <c r="K603" s="10"/>
      <c r="L603" s="10">
        <f>SUM(Table134[[#This Row],[Waste (Before Impression)]:[Waste (After Impression)2]])</f>
        <v>0</v>
      </c>
      <c r="M603" s="10">
        <v>0</v>
      </c>
      <c r="N603" s="10">
        <v>115</v>
      </c>
      <c r="O603" s="11">
        <f>SUM(Table134[[#This Row],[Inspection Total]],Table134[[#This Row],[Waste (Before Impression)]])</f>
        <v>6000</v>
      </c>
      <c r="P603" s="12" t="s">
        <v>39</v>
      </c>
      <c r="Q603" s="9"/>
      <c r="R603" s="9">
        <f>IF(Table134[[#This Row],[Balanced]]="YES",0,Table134[[#This Row],[Total]]-6000)</f>
        <v>0</v>
      </c>
      <c r="S6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4501315751156000YES</v>
      </c>
      <c r="T603">
        <f>ROW()-3</f>
        <v>600</v>
      </c>
      <c r="U603" s="1">
        <f>INT(Table134[[#This Row],[Date]])</f>
        <v>45013</v>
      </c>
      <c r="V603" s="13">
        <f>IFERROR(IF(OR(Table134[[#This Row],[Notasave Error]]&lt;0,Table134[[#This Row],[Notasave Error]]&gt;6000),"-",Table134[[#This Row],[Notasave Error]]/Table134[[#This Row],[Inspection Total]]),"NA")</f>
        <v>1.9166666666666665E-2</v>
      </c>
    </row>
    <row r="604" spans="1:22" x14ac:dyDescent="0.35">
      <c r="A604" s="8">
        <v>45013.121342592596</v>
      </c>
      <c r="B604" s="9" t="s">
        <v>87</v>
      </c>
      <c r="C604" s="9">
        <v>40039201</v>
      </c>
      <c r="D604" s="9" t="s">
        <v>107</v>
      </c>
      <c r="E604" s="9" t="s">
        <v>49</v>
      </c>
      <c r="F604" s="9" t="s">
        <v>40</v>
      </c>
      <c r="G604" s="9">
        <v>1574</v>
      </c>
      <c r="H604" s="10">
        <v>5999</v>
      </c>
      <c r="I604" s="10">
        <v>5999</v>
      </c>
      <c r="J604" s="10">
        <v>1</v>
      </c>
      <c r="K604" s="10"/>
      <c r="L604" s="10">
        <f>SUM(Table134[[#This Row],[Waste (Before Impression)]:[Waste (After Impression)2]])</f>
        <v>1</v>
      </c>
      <c r="M604" s="10">
        <v>0</v>
      </c>
      <c r="N604" s="10">
        <v>185</v>
      </c>
      <c r="O604" s="11">
        <f>SUM(Table134[[#This Row],[Inspection Total]],Table134[[#This Row],[Waste (Before Impression)]])</f>
        <v>6000</v>
      </c>
      <c r="P604" s="12" t="s">
        <v>39</v>
      </c>
      <c r="Q604" s="9"/>
      <c r="R604" s="9">
        <f>IF(Table134[[#This Row],[Balanced]]="YES",0,Table134[[#This Row],[Total]]-6000)</f>
        <v>0</v>
      </c>
      <c r="S6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45013157411855999YES</v>
      </c>
      <c r="T604">
        <f>ROW()-3</f>
        <v>601</v>
      </c>
      <c r="U604" s="1">
        <f>INT(Table134[[#This Row],[Date]])</f>
        <v>45013</v>
      </c>
      <c r="V604" s="13">
        <f>IFERROR(IF(OR(Table134[[#This Row],[Notasave Error]]&lt;0,Table134[[#This Row],[Notasave Error]]&gt;6000),"-",Table134[[#This Row],[Notasave Error]]/Table134[[#This Row],[Inspection Total]]),"NA")</f>
        <v>3.0838473078846473E-2</v>
      </c>
    </row>
    <row r="605" spans="1:22" x14ac:dyDescent="0.35">
      <c r="A605" s="8">
        <v>45013.079895833333</v>
      </c>
      <c r="B605" s="9" t="s">
        <v>87</v>
      </c>
      <c r="C605" s="9">
        <v>40039201</v>
      </c>
      <c r="D605" s="9" t="s">
        <v>107</v>
      </c>
      <c r="E605" s="9" t="s">
        <v>49</v>
      </c>
      <c r="F605" s="9" t="s">
        <v>40</v>
      </c>
      <c r="G605" s="9">
        <v>1573</v>
      </c>
      <c r="H605" s="10">
        <v>5994</v>
      </c>
      <c r="I605" s="10">
        <v>5994</v>
      </c>
      <c r="J605" s="10">
        <v>6</v>
      </c>
      <c r="K605" s="10"/>
      <c r="L605" s="10">
        <f>SUM(Table134[[#This Row],[Waste (Before Impression)]:[Waste (After Impression)2]])</f>
        <v>6</v>
      </c>
      <c r="M605" s="10">
        <v>0</v>
      </c>
      <c r="N605" s="10">
        <v>115</v>
      </c>
      <c r="O605" s="11">
        <f>SUM(Table134[[#This Row],[Inspection Total]],Table134[[#This Row],[Waste (Before Impression)]])</f>
        <v>6000</v>
      </c>
      <c r="P605" s="12" t="s">
        <v>39</v>
      </c>
      <c r="Q605" s="9"/>
      <c r="R605" s="9">
        <f>IF(Table134[[#This Row],[Balanced]]="YES",0,Table134[[#This Row],[Total]]-6000)</f>
        <v>0</v>
      </c>
      <c r="S6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45013157361155994YES</v>
      </c>
      <c r="T605">
        <f>ROW()-3</f>
        <v>602</v>
      </c>
      <c r="U605" s="1">
        <f>INT(Table134[[#This Row],[Date]])</f>
        <v>45013</v>
      </c>
      <c r="V605" s="13">
        <f>IFERROR(IF(OR(Table134[[#This Row],[Notasave Error]]&lt;0,Table134[[#This Row],[Notasave Error]]&gt;6000),"-",Table134[[#This Row],[Notasave Error]]/Table134[[#This Row],[Inspection Total]]),"NA")</f>
        <v>1.9185852519185854E-2</v>
      </c>
    </row>
    <row r="606" spans="1:22" x14ac:dyDescent="0.35">
      <c r="A606" s="8">
        <v>45013.020324074074</v>
      </c>
      <c r="B606" s="9" t="s">
        <v>87</v>
      </c>
      <c r="C606" s="9">
        <v>40039201</v>
      </c>
      <c r="D606" s="9" t="s">
        <v>107</v>
      </c>
      <c r="E606" s="9" t="s">
        <v>49</v>
      </c>
      <c r="F606" s="9" t="s">
        <v>40</v>
      </c>
      <c r="G606" s="9">
        <v>1572</v>
      </c>
      <c r="H606" s="10">
        <v>5986</v>
      </c>
      <c r="I606" s="10">
        <v>5986</v>
      </c>
      <c r="J606" s="10">
        <v>14</v>
      </c>
      <c r="K606" s="10"/>
      <c r="L606" s="10">
        <f>SUM(Table134[[#This Row],[Waste (Before Impression)]:[Waste (After Impression)2]])</f>
        <v>14</v>
      </c>
      <c r="M606" s="10">
        <v>0</v>
      </c>
      <c r="N606" s="10">
        <v>89</v>
      </c>
      <c r="O606" s="11">
        <f>SUM(Table134[[#This Row],[Inspection Total]],Table134[[#This Row],[Waste (Before Impression)]])</f>
        <v>6000</v>
      </c>
      <c r="P606" s="12" t="s">
        <v>39</v>
      </c>
      <c r="Q606" s="9"/>
      <c r="R606" s="9">
        <f>IF(Table134[[#This Row],[Balanced]]="YES",0,Table134[[#This Row],[Total]]-6000)</f>
        <v>0</v>
      </c>
      <c r="S6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45013157214895986YES</v>
      </c>
      <c r="T606">
        <f>ROW()-3</f>
        <v>603</v>
      </c>
      <c r="U606" s="1">
        <f>INT(Table134[[#This Row],[Date]])</f>
        <v>45013</v>
      </c>
      <c r="V606" s="13">
        <f>IFERROR(IF(OR(Table134[[#This Row],[Notasave Error]]&lt;0,Table134[[#This Row],[Notasave Error]]&gt;6000),"-",Table134[[#This Row],[Notasave Error]]/Table134[[#This Row],[Inspection Total]]),"NA")</f>
        <v>1.4868025392582694E-2</v>
      </c>
    </row>
    <row r="607" spans="1:22" x14ac:dyDescent="0.35">
      <c r="A607" s="8">
        <v>45012.976493055554</v>
      </c>
      <c r="B607" s="9" t="s">
        <v>87</v>
      </c>
      <c r="C607" s="9">
        <v>40039201</v>
      </c>
      <c r="D607" s="9" t="s">
        <v>107</v>
      </c>
      <c r="E607" s="9" t="s">
        <v>143</v>
      </c>
      <c r="F607" s="9" t="s">
        <v>40</v>
      </c>
      <c r="G607" s="9">
        <v>1561</v>
      </c>
      <c r="H607" s="10">
        <v>5979</v>
      </c>
      <c r="I607" s="10">
        <v>5979</v>
      </c>
      <c r="J607" s="10">
        <v>21</v>
      </c>
      <c r="K607" s="10"/>
      <c r="L607" s="10">
        <f>SUM(Table134[[#This Row],[Waste (Before Impression)]:[Waste (After Impression)2]])</f>
        <v>21</v>
      </c>
      <c r="M607" s="10">
        <v>0</v>
      </c>
      <c r="N607" s="10">
        <v>290</v>
      </c>
      <c r="O607" s="11">
        <f>SUM(Table134[[#This Row],[Inspection Total]],Table134[[#This Row],[Waste (Before Impression)]])</f>
        <v>6000</v>
      </c>
      <c r="P607" s="12" t="s">
        <v>39</v>
      </c>
      <c r="Q607" s="9"/>
      <c r="R607" s="9">
        <f>IF(Table134[[#This Row],[Balanced]]="YES",0,Table134[[#This Row],[Total]]-6000)</f>
        <v>0</v>
      </c>
      <c r="S6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450121561212905979YES</v>
      </c>
      <c r="T607">
        <f>ROW()-3</f>
        <v>604</v>
      </c>
      <c r="U607" s="1">
        <f>INT(Table134[[#This Row],[Date]])</f>
        <v>45012</v>
      </c>
      <c r="V607" s="13">
        <f>IFERROR(IF(OR(Table134[[#This Row],[Notasave Error]]&lt;0,Table134[[#This Row],[Notasave Error]]&gt;6000),"-",Table134[[#This Row],[Notasave Error]]/Table134[[#This Row],[Inspection Total]]),"NA")</f>
        <v>4.8503094162903493E-2</v>
      </c>
    </row>
    <row r="608" spans="1:22" x14ac:dyDescent="0.35">
      <c r="A608" s="8">
        <v>45012.976006944446</v>
      </c>
      <c r="B608" s="9" t="s">
        <v>87</v>
      </c>
      <c r="C608" s="9">
        <v>40039201</v>
      </c>
      <c r="D608" s="9" t="s">
        <v>107</v>
      </c>
      <c r="E608" s="9" t="s">
        <v>143</v>
      </c>
      <c r="F608" s="9" t="s">
        <v>40</v>
      </c>
      <c r="G608" s="9">
        <v>1559</v>
      </c>
      <c r="H608" s="10">
        <v>5966</v>
      </c>
      <c r="I608" s="10">
        <v>5966</v>
      </c>
      <c r="J608" s="10">
        <v>34</v>
      </c>
      <c r="K608" s="10"/>
      <c r="L608" s="10">
        <f>SUM(Table134[[#This Row],[Waste (Before Impression)]:[Waste (After Impression)2]])</f>
        <v>34</v>
      </c>
      <c r="M608" s="10">
        <v>0</v>
      </c>
      <c r="N608" s="10">
        <v>242</v>
      </c>
      <c r="O608" s="11">
        <f>SUM(Table134[[#This Row],[Inspection Total]],Table134[[#This Row],[Waste (Before Impression)]])</f>
        <v>6000</v>
      </c>
      <c r="P608" s="12" t="s">
        <v>39</v>
      </c>
      <c r="Q608" s="9"/>
      <c r="R608" s="9">
        <f>IF(Table134[[#This Row],[Balanced]]="YES",0,Table134[[#This Row],[Total]]-6000)</f>
        <v>0</v>
      </c>
      <c r="S6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450121559342425966YES</v>
      </c>
      <c r="T608">
        <f>ROW()-3</f>
        <v>605</v>
      </c>
      <c r="U608" s="1">
        <f>INT(Table134[[#This Row],[Date]])</f>
        <v>45012</v>
      </c>
      <c r="V608" s="13">
        <f>IFERROR(IF(OR(Table134[[#This Row],[Notasave Error]]&lt;0,Table134[[#This Row],[Notasave Error]]&gt;6000),"-",Table134[[#This Row],[Notasave Error]]/Table134[[#This Row],[Inspection Total]]),"NA")</f>
        <v>4.0563191418035535E-2</v>
      </c>
    </row>
    <row r="609" spans="1:22" x14ac:dyDescent="0.35">
      <c r="A609" s="8">
        <v>45012.974861111114</v>
      </c>
      <c r="B609" s="9" t="s">
        <v>87</v>
      </c>
      <c r="C609" s="9">
        <v>40039201</v>
      </c>
      <c r="D609" s="9" t="s">
        <v>107</v>
      </c>
      <c r="E609" s="9" t="s">
        <v>143</v>
      </c>
      <c r="F609" s="9" t="s">
        <v>40</v>
      </c>
      <c r="G609" s="9">
        <v>1558</v>
      </c>
      <c r="H609" s="10">
        <v>5996</v>
      </c>
      <c r="I609" s="10">
        <v>5996</v>
      </c>
      <c r="J609" s="10">
        <v>4</v>
      </c>
      <c r="K609" s="10"/>
      <c r="L609" s="10">
        <f>SUM(Table134[[#This Row],[Waste (Before Impression)]:[Waste (After Impression)2]])</f>
        <v>4</v>
      </c>
      <c r="M609" s="10">
        <v>0</v>
      </c>
      <c r="N609" s="10">
        <v>325</v>
      </c>
      <c r="O609" s="11">
        <f>SUM(Table134[[#This Row],[Inspection Total]],Table134[[#This Row],[Waste (Before Impression)]])</f>
        <v>6000</v>
      </c>
      <c r="P609" s="12" t="s">
        <v>39</v>
      </c>
      <c r="Q609" s="9"/>
      <c r="R609" s="9">
        <f>IF(Table134[[#This Row],[Balanced]]="YES",0,Table134[[#This Row],[Total]]-6000)</f>
        <v>0</v>
      </c>
      <c r="S6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45012155843255996YES</v>
      </c>
      <c r="T609">
        <f>ROW()-3</f>
        <v>606</v>
      </c>
      <c r="U609" s="1">
        <f>INT(Table134[[#This Row],[Date]])</f>
        <v>45012</v>
      </c>
      <c r="V609" s="13">
        <f>IFERROR(IF(OR(Table134[[#This Row],[Notasave Error]]&lt;0,Table134[[#This Row],[Notasave Error]]&gt;6000),"-",Table134[[#This Row],[Notasave Error]]/Table134[[#This Row],[Inspection Total]]),"NA")</f>
        <v>5.4202801867911939E-2</v>
      </c>
    </row>
    <row r="610" spans="1:22" x14ac:dyDescent="0.35">
      <c r="A610" s="8">
        <v>45012.856076388889</v>
      </c>
      <c r="B610" s="9" t="s">
        <v>87</v>
      </c>
      <c r="C610" s="9">
        <v>40039201</v>
      </c>
      <c r="D610" s="9" t="s">
        <v>107</v>
      </c>
      <c r="E610" s="9" t="s">
        <v>62</v>
      </c>
      <c r="F610" s="9" t="s">
        <v>38</v>
      </c>
      <c r="G610" s="9">
        <v>1557</v>
      </c>
      <c r="H610" s="10">
        <v>6000</v>
      </c>
      <c r="I610" s="10">
        <v>6000</v>
      </c>
      <c r="J610" s="10">
        <v>0</v>
      </c>
      <c r="K610" s="10"/>
      <c r="L610" s="10">
        <f>SUM(Table134[[#This Row],[Waste (Before Impression)]:[Waste (After Impression)2]])</f>
        <v>0</v>
      </c>
      <c r="M610" s="10">
        <v>0</v>
      </c>
      <c r="N610" s="10">
        <v>172</v>
      </c>
      <c r="O610" s="11">
        <f>SUM(Table134[[#This Row],[Inspection Total]],Table134[[#This Row],[Waste (Before Impression)]])</f>
        <v>6000</v>
      </c>
      <c r="P610" s="12" t="s">
        <v>39</v>
      </c>
      <c r="Q610" s="9"/>
      <c r="R610" s="9">
        <f>IF(Table134[[#This Row],[Balanced]]="YES",0,Table134[[#This Row],[Total]]-6000)</f>
        <v>0</v>
      </c>
      <c r="S6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45012155701726000YES</v>
      </c>
      <c r="T610">
        <f>ROW()-3</f>
        <v>607</v>
      </c>
      <c r="U610" s="1">
        <f>INT(Table134[[#This Row],[Date]])</f>
        <v>45012</v>
      </c>
      <c r="V610" s="13">
        <f>IFERROR(IF(OR(Table134[[#This Row],[Notasave Error]]&lt;0,Table134[[#This Row],[Notasave Error]]&gt;6000),"-",Table134[[#This Row],[Notasave Error]]/Table134[[#This Row],[Inspection Total]]),"NA")</f>
        <v>2.8666666666666667E-2</v>
      </c>
    </row>
    <row r="611" spans="1:22" x14ac:dyDescent="0.35">
      <c r="A611" s="8">
        <v>45012.762812499997</v>
      </c>
      <c r="B611" s="9" t="s">
        <v>87</v>
      </c>
      <c r="C611" s="9">
        <v>40039201</v>
      </c>
      <c r="D611" s="9" t="s">
        <v>107</v>
      </c>
      <c r="E611" s="9" t="s">
        <v>62</v>
      </c>
      <c r="F611" s="9" t="s">
        <v>38</v>
      </c>
      <c r="G611" s="9">
        <v>1556</v>
      </c>
      <c r="H611" s="10">
        <v>5996</v>
      </c>
      <c r="I611" s="10">
        <v>5996</v>
      </c>
      <c r="J611" s="10">
        <v>4</v>
      </c>
      <c r="K611" s="10"/>
      <c r="L611" s="10">
        <f>SUM(Table134[[#This Row],[Waste (Before Impression)]:[Waste (After Impression)2]])</f>
        <v>4</v>
      </c>
      <c r="M611" s="10">
        <v>0</v>
      </c>
      <c r="N611" s="10">
        <v>463</v>
      </c>
      <c r="O611" s="11">
        <f>SUM(Table134[[#This Row],[Inspection Total]],Table134[[#This Row],[Waste (Before Impression)]])</f>
        <v>6000</v>
      </c>
      <c r="P611" s="12" t="s">
        <v>39</v>
      </c>
      <c r="Q611" s="9"/>
      <c r="R611" s="9">
        <f>IF(Table134[[#This Row],[Balanced]]="YES",0,Table134[[#This Row],[Total]]-6000)</f>
        <v>0</v>
      </c>
      <c r="S6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45012155644635996YES</v>
      </c>
      <c r="T611">
        <f>ROW()-3</f>
        <v>608</v>
      </c>
      <c r="U611" s="1">
        <f>INT(Table134[[#This Row],[Date]])</f>
        <v>45012</v>
      </c>
      <c r="V611" s="13">
        <f>IFERROR(IF(OR(Table134[[#This Row],[Notasave Error]]&lt;0,Table134[[#This Row],[Notasave Error]]&gt;6000),"-",Table134[[#This Row],[Notasave Error]]/Table134[[#This Row],[Inspection Total]]),"NA")</f>
        <v>7.7218145430286864E-2</v>
      </c>
    </row>
    <row r="612" spans="1:22" x14ac:dyDescent="0.35">
      <c r="A612" s="8">
        <v>45012.73809027778</v>
      </c>
      <c r="B612" s="9" t="s">
        <v>87</v>
      </c>
      <c r="C612" s="9">
        <v>40039201</v>
      </c>
      <c r="D612" s="9" t="s">
        <v>107</v>
      </c>
      <c r="E612" s="9" t="s">
        <v>62</v>
      </c>
      <c r="F612" s="9" t="s">
        <v>38</v>
      </c>
      <c r="G612" s="9">
        <v>1555</v>
      </c>
      <c r="H612" s="10">
        <v>5998</v>
      </c>
      <c r="I612" s="10">
        <v>5998</v>
      </c>
      <c r="J612" s="10">
        <v>2</v>
      </c>
      <c r="K612" s="10"/>
      <c r="L612" s="10">
        <f>SUM(Table134[[#This Row],[Waste (Before Impression)]:[Waste (After Impression)2]])</f>
        <v>2</v>
      </c>
      <c r="M612" s="10">
        <v>0</v>
      </c>
      <c r="N612" s="10">
        <v>111</v>
      </c>
      <c r="O612" s="11">
        <f>SUM(Table134[[#This Row],[Inspection Total]],Table134[[#This Row],[Waste (Before Impression)]])</f>
        <v>6000</v>
      </c>
      <c r="P612" s="12" t="s">
        <v>39</v>
      </c>
      <c r="Q612" s="9"/>
      <c r="R612" s="9">
        <f>IF(Table134[[#This Row],[Balanced]]="YES",0,Table134[[#This Row],[Total]]-6000)</f>
        <v>0</v>
      </c>
      <c r="S6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45012155521115998YES</v>
      </c>
      <c r="T612">
        <f>ROW()-3</f>
        <v>609</v>
      </c>
      <c r="U612" s="1">
        <f>INT(Table134[[#This Row],[Date]])</f>
        <v>45012</v>
      </c>
      <c r="V612" s="13">
        <f>IFERROR(IF(OR(Table134[[#This Row],[Notasave Error]]&lt;0,Table134[[#This Row],[Notasave Error]]&gt;6000),"-",Table134[[#This Row],[Notasave Error]]/Table134[[#This Row],[Inspection Total]]),"NA")</f>
        <v>1.8506168722907636E-2</v>
      </c>
    </row>
    <row r="613" spans="1:22" x14ac:dyDescent="0.35">
      <c r="A613" s="8">
        <v>45012.687905092593</v>
      </c>
      <c r="B613" s="9" t="s">
        <v>87</v>
      </c>
      <c r="C613" s="9">
        <v>40039201</v>
      </c>
      <c r="D613" s="9" t="s">
        <v>107</v>
      </c>
      <c r="E613" s="9" t="s">
        <v>62</v>
      </c>
      <c r="F613" s="9" t="s">
        <v>38</v>
      </c>
      <c r="G613" s="9">
        <v>1554</v>
      </c>
      <c r="H613" s="10">
        <v>5994</v>
      </c>
      <c r="I613" s="10">
        <v>5994</v>
      </c>
      <c r="J613" s="10">
        <v>6</v>
      </c>
      <c r="K613" s="10"/>
      <c r="L613" s="10">
        <f>SUM(Table134[[#This Row],[Waste (Before Impression)]:[Waste (After Impression)2]])</f>
        <v>6</v>
      </c>
      <c r="M613" s="10">
        <v>0</v>
      </c>
      <c r="N613" s="10">
        <v>103</v>
      </c>
      <c r="O613" s="11">
        <f>SUM(Table134[[#This Row],[Inspection Total]],Table134[[#This Row],[Waste (Before Impression)]])</f>
        <v>6000</v>
      </c>
      <c r="P613" s="12" t="s">
        <v>39</v>
      </c>
      <c r="Q613" s="9"/>
      <c r="R613" s="9">
        <f>IF(Table134[[#This Row],[Balanced]]="YES",0,Table134[[#This Row],[Total]]-6000)</f>
        <v>0</v>
      </c>
      <c r="S6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45012155461035994YES</v>
      </c>
      <c r="T613">
        <f>ROW()-3</f>
        <v>610</v>
      </c>
      <c r="U613" s="1">
        <f>INT(Table134[[#This Row],[Date]])</f>
        <v>45012</v>
      </c>
      <c r="V613" s="13">
        <f>IFERROR(IF(OR(Table134[[#This Row],[Notasave Error]]&lt;0,Table134[[#This Row],[Notasave Error]]&gt;6000),"-",Table134[[#This Row],[Notasave Error]]/Table134[[#This Row],[Inspection Total]]),"NA")</f>
        <v>1.7183850517183852E-2</v>
      </c>
    </row>
    <row r="614" spans="1:22" x14ac:dyDescent="0.35">
      <c r="A614" s="8">
        <v>45012.656018518515</v>
      </c>
      <c r="B614" s="9" t="s">
        <v>87</v>
      </c>
      <c r="C614" s="9">
        <v>40039201</v>
      </c>
      <c r="D614" s="9" t="s">
        <v>107</v>
      </c>
      <c r="E614" s="9" t="s">
        <v>62</v>
      </c>
      <c r="F614" s="9" t="s">
        <v>38</v>
      </c>
      <c r="G614" s="9">
        <v>1553</v>
      </c>
      <c r="H614" s="10">
        <v>5999</v>
      </c>
      <c r="I614" s="10">
        <v>5999</v>
      </c>
      <c r="J614" s="10">
        <v>1</v>
      </c>
      <c r="K614" s="10"/>
      <c r="L614" s="10">
        <f>SUM(Table134[[#This Row],[Waste (Before Impression)]:[Waste (After Impression)2]])</f>
        <v>1</v>
      </c>
      <c r="M614" s="10">
        <v>0</v>
      </c>
      <c r="N614" s="10">
        <v>72</v>
      </c>
      <c r="O614" s="11">
        <f>SUM(Table134[[#This Row],[Inspection Total]],Table134[[#This Row],[Waste (Before Impression)]])</f>
        <v>6000</v>
      </c>
      <c r="P614" s="12" t="s">
        <v>39</v>
      </c>
      <c r="Q614" s="9"/>
      <c r="R614" s="9">
        <f>IF(Table134[[#This Row],[Balanced]]="YES",0,Table134[[#This Row],[Total]]-6000)</f>
        <v>0</v>
      </c>
      <c r="S6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4501215531725999YES</v>
      </c>
      <c r="T614">
        <f>ROW()-3</f>
        <v>611</v>
      </c>
      <c r="U614" s="1">
        <f>INT(Table134[[#This Row],[Date]])</f>
        <v>45012</v>
      </c>
      <c r="V614" s="13">
        <f>IFERROR(IF(OR(Table134[[#This Row],[Notasave Error]]&lt;0,Table134[[#This Row],[Notasave Error]]&gt;6000),"-",Table134[[#This Row],[Notasave Error]]/Table134[[#This Row],[Inspection Total]]),"NA")</f>
        <v>1.2002000333388899E-2</v>
      </c>
    </row>
    <row r="615" spans="1:22" x14ac:dyDescent="0.35">
      <c r="A615" s="8">
        <v>45012.625555555554</v>
      </c>
      <c r="B615" s="9" t="s">
        <v>87</v>
      </c>
      <c r="C615" s="9">
        <v>40039201</v>
      </c>
      <c r="D615" s="9" t="s">
        <v>107</v>
      </c>
      <c r="E615" s="9" t="s">
        <v>62</v>
      </c>
      <c r="F615" s="9" t="s">
        <v>38</v>
      </c>
      <c r="G615" s="9">
        <v>1552</v>
      </c>
      <c r="H615" s="10">
        <v>5999</v>
      </c>
      <c r="I615" s="10">
        <v>5999</v>
      </c>
      <c r="J615" s="10">
        <v>1</v>
      </c>
      <c r="K615" s="10"/>
      <c r="L615" s="10">
        <f>SUM(Table134[[#This Row],[Waste (Before Impression)]:[Waste (After Impression)2]])</f>
        <v>1</v>
      </c>
      <c r="M615" s="10">
        <v>0</v>
      </c>
      <c r="N615" s="10">
        <v>64</v>
      </c>
      <c r="O615" s="11">
        <f>SUM(Table134[[#This Row],[Inspection Total]],Table134[[#This Row],[Waste (Before Impression)]])</f>
        <v>6000</v>
      </c>
      <c r="P615" s="12" t="s">
        <v>39</v>
      </c>
      <c r="Q615" s="9"/>
      <c r="R615" s="9">
        <f>IF(Table134[[#This Row],[Balanced]]="YES",0,Table134[[#This Row],[Total]]-6000)</f>
        <v>0</v>
      </c>
      <c r="S6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4501215521645999YES</v>
      </c>
      <c r="T615">
        <f>ROW()-3</f>
        <v>612</v>
      </c>
      <c r="U615" s="1">
        <f>INT(Table134[[#This Row],[Date]])</f>
        <v>45012</v>
      </c>
      <c r="V615" s="13">
        <f>IFERROR(IF(OR(Table134[[#This Row],[Notasave Error]]&lt;0,Table134[[#This Row],[Notasave Error]]&gt;6000),"-",Table134[[#This Row],[Notasave Error]]/Table134[[#This Row],[Inspection Total]]),"NA")</f>
        <v>1.0668444740790132E-2</v>
      </c>
    </row>
    <row r="616" spans="1:22" x14ac:dyDescent="0.35">
      <c r="A616" s="8">
        <v>45012.587824074071</v>
      </c>
      <c r="B616" s="9" t="s">
        <v>87</v>
      </c>
      <c r="C616" s="9">
        <v>40039201</v>
      </c>
      <c r="D616" s="9" t="s">
        <v>107</v>
      </c>
      <c r="E616" s="9" t="s">
        <v>62</v>
      </c>
      <c r="F616" s="9" t="s">
        <v>38</v>
      </c>
      <c r="G616" s="9">
        <v>1551</v>
      </c>
      <c r="H616" s="10">
        <v>5996</v>
      </c>
      <c r="I616" s="10">
        <v>5996</v>
      </c>
      <c r="J616" s="10">
        <v>4</v>
      </c>
      <c r="K616" s="10"/>
      <c r="L616" s="10">
        <f>SUM(Table134[[#This Row],[Waste (Before Impression)]:[Waste (After Impression)2]])</f>
        <v>4</v>
      </c>
      <c r="M616" s="10">
        <v>0</v>
      </c>
      <c r="N616" s="10">
        <v>66</v>
      </c>
      <c r="O616" s="11">
        <f>SUM(Table134[[#This Row],[Inspection Total]],Table134[[#This Row],[Waste (Before Impression)]])</f>
        <v>6000</v>
      </c>
      <c r="P616" s="12" t="s">
        <v>39</v>
      </c>
      <c r="Q616" s="9"/>
      <c r="R616" s="9">
        <f>IF(Table134[[#This Row],[Balanced]]="YES",0,Table134[[#This Row],[Total]]-6000)</f>
        <v>0</v>
      </c>
      <c r="S6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4501215514665996YES</v>
      </c>
      <c r="T616">
        <f>ROW()-3</f>
        <v>613</v>
      </c>
      <c r="U616" s="1">
        <f>INT(Table134[[#This Row],[Date]])</f>
        <v>45012</v>
      </c>
      <c r="V616" s="13">
        <f>IFERROR(IF(OR(Table134[[#This Row],[Notasave Error]]&lt;0,Table134[[#This Row],[Notasave Error]]&gt;6000),"-",Table134[[#This Row],[Notasave Error]]/Table134[[#This Row],[Inspection Total]]),"NA")</f>
        <v>1.1007338225483656E-2</v>
      </c>
    </row>
    <row r="617" spans="1:22" x14ac:dyDescent="0.35">
      <c r="A617" s="8">
        <v>45012.559525462966</v>
      </c>
      <c r="B617" s="9" t="s">
        <v>87</v>
      </c>
      <c r="C617" s="9">
        <v>40039201</v>
      </c>
      <c r="D617" s="9" t="s">
        <v>107</v>
      </c>
      <c r="E617" s="9" t="s">
        <v>62</v>
      </c>
      <c r="F617" s="9" t="s">
        <v>38</v>
      </c>
      <c r="G617" s="9">
        <v>1550</v>
      </c>
      <c r="H617" s="10">
        <v>5986</v>
      </c>
      <c r="I617" s="10">
        <v>5986</v>
      </c>
      <c r="J617" s="10">
        <v>14</v>
      </c>
      <c r="K617" s="10"/>
      <c r="L617" s="10">
        <f>SUM(Table134[[#This Row],[Waste (Before Impression)]:[Waste (After Impression)2]])</f>
        <v>14</v>
      </c>
      <c r="M617" s="10">
        <v>0</v>
      </c>
      <c r="N617" s="10">
        <v>74</v>
      </c>
      <c r="O617" s="11">
        <f>SUM(Table134[[#This Row],[Inspection Total]],Table134[[#This Row],[Waste (Before Impression)]])</f>
        <v>6000</v>
      </c>
      <c r="P617" s="12" t="s">
        <v>39</v>
      </c>
      <c r="Q617" s="9"/>
      <c r="R617" s="9">
        <f>IF(Table134[[#This Row],[Balanced]]="YES",0,Table134[[#This Row],[Total]]-6000)</f>
        <v>0</v>
      </c>
      <c r="S6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45012155014745986YES</v>
      </c>
      <c r="T617">
        <f>ROW()-3</f>
        <v>614</v>
      </c>
      <c r="U617" s="1">
        <f>INT(Table134[[#This Row],[Date]])</f>
        <v>45012</v>
      </c>
      <c r="V617" s="13">
        <f>IFERROR(IF(OR(Table134[[#This Row],[Notasave Error]]&lt;0,Table134[[#This Row],[Notasave Error]]&gt;6000),"-",Table134[[#This Row],[Notasave Error]]/Table134[[#This Row],[Inspection Total]]),"NA")</f>
        <v>1.2362178416304711E-2</v>
      </c>
    </row>
    <row r="618" spans="1:22" x14ac:dyDescent="0.35">
      <c r="A618" s="8">
        <v>45012.523043981484</v>
      </c>
      <c r="B618" s="9" t="s">
        <v>87</v>
      </c>
      <c r="C618" s="9">
        <v>40039201</v>
      </c>
      <c r="D618" s="9" t="s">
        <v>107</v>
      </c>
      <c r="E618" s="9" t="s">
        <v>62</v>
      </c>
      <c r="F618" s="9" t="s">
        <v>38</v>
      </c>
      <c r="G618" s="9">
        <v>1549</v>
      </c>
      <c r="H618" s="10">
        <v>5997</v>
      </c>
      <c r="I618" s="10">
        <v>5997</v>
      </c>
      <c r="J618" s="10">
        <v>3</v>
      </c>
      <c r="K618" s="10"/>
      <c r="L618" s="10">
        <f>SUM(Table134[[#This Row],[Waste (Before Impression)]:[Waste (After Impression)2]])</f>
        <v>3</v>
      </c>
      <c r="M618" s="10">
        <v>0</v>
      </c>
      <c r="N618" s="10">
        <v>87</v>
      </c>
      <c r="O618" s="11">
        <f>SUM(Table134[[#This Row],[Inspection Total]],Table134[[#This Row],[Waste (Before Impression)]])</f>
        <v>6000</v>
      </c>
      <c r="P618" s="12" t="s">
        <v>39</v>
      </c>
      <c r="Q618" s="9"/>
      <c r="R618" s="9">
        <f>IF(Table134[[#This Row],[Balanced]]="YES",0,Table134[[#This Row],[Total]]-6000)</f>
        <v>0</v>
      </c>
      <c r="S6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4501215493875997YES</v>
      </c>
      <c r="T618">
        <f>ROW()-3</f>
        <v>615</v>
      </c>
      <c r="U618" s="1">
        <f>INT(Table134[[#This Row],[Date]])</f>
        <v>45012</v>
      </c>
      <c r="V618" s="13">
        <f>IFERROR(IF(OR(Table134[[#This Row],[Notasave Error]]&lt;0,Table134[[#This Row],[Notasave Error]]&gt;6000),"-",Table134[[#This Row],[Notasave Error]]/Table134[[#This Row],[Inspection Total]]),"NA")</f>
        <v>1.4507253626813406E-2</v>
      </c>
    </row>
    <row r="619" spans="1:22" x14ac:dyDescent="0.35">
      <c r="A619" s="8">
        <v>45012.494768518518</v>
      </c>
      <c r="B619" s="9" t="s">
        <v>87</v>
      </c>
      <c r="C619" s="9">
        <v>40039201</v>
      </c>
      <c r="D619" s="9" t="s">
        <v>107</v>
      </c>
      <c r="E619" s="9" t="s">
        <v>62</v>
      </c>
      <c r="F619" s="9" t="s">
        <v>38</v>
      </c>
      <c r="G619" s="9">
        <v>1548</v>
      </c>
      <c r="H619" s="10">
        <v>5996</v>
      </c>
      <c r="I619" s="10">
        <v>5996</v>
      </c>
      <c r="J619" s="10">
        <v>4</v>
      </c>
      <c r="K619" s="10"/>
      <c r="L619" s="10">
        <f>SUM(Table134[[#This Row],[Waste (Before Impression)]:[Waste (After Impression)2]])</f>
        <v>4</v>
      </c>
      <c r="M619" s="10">
        <v>0</v>
      </c>
      <c r="N619" s="10">
        <v>83</v>
      </c>
      <c r="O619" s="11">
        <f>SUM(Table134[[#This Row],[Inspection Total]],Table134[[#This Row],[Waste (Before Impression)]])</f>
        <v>6000</v>
      </c>
      <c r="P619" s="12" t="s">
        <v>39</v>
      </c>
      <c r="Q619" s="9"/>
      <c r="R619" s="9">
        <f>IF(Table134[[#This Row],[Balanced]]="YES",0,Table134[[#This Row],[Total]]-6000)</f>
        <v>0</v>
      </c>
      <c r="S6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4501215484835996YES</v>
      </c>
      <c r="T619">
        <f>ROW()-3</f>
        <v>616</v>
      </c>
      <c r="U619" s="1">
        <f>INT(Table134[[#This Row],[Date]])</f>
        <v>45012</v>
      </c>
      <c r="V619" s="13">
        <f>IFERROR(IF(OR(Table134[[#This Row],[Notasave Error]]&lt;0,Table134[[#This Row],[Notasave Error]]&gt;6000),"-",Table134[[#This Row],[Notasave Error]]/Table134[[#This Row],[Inspection Total]]),"NA")</f>
        <v>1.3842561707805203E-2</v>
      </c>
    </row>
    <row r="620" spans="1:22" x14ac:dyDescent="0.35">
      <c r="A620" s="8">
        <v>45012.458067129628</v>
      </c>
      <c r="B620" s="9" t="s">
        <v>87</v>
      </c>
      <c r="C620" s="9">
        <v>40039201</v>
      </c>
      <c r="D620" s="9" t="s">
        <v>107</v>
      </c>
      <c r="E620" s="9" t="s">
        <v>62</v>
      </c>
      <c r="F620" s="9" t="s">
        <v>38</v>
      </c>
      <c r="G620" s="9">
        <v>1547</v>
      </c>
      <c r="H620" s="10">
        <v>6000</v>
      </c>
      <c r="I620" s="10">
        <v>6000</v>
      </c>
      <c r="J620" s="10">
        <v>0</v>
      </c>
      <c r="K620" s="10"/>
      <c r="L620" s="10">
        <f>SUM(Table134[[#This Row],[Waste (Before Impression)]:[Waste (After Impression)2]])</f>
        <v>0</v>
      </c>
      <c r="M620" s="10">
        <v>0</v>
      </c>
      <c r="N620" s="10">
        <v>192</v>
      </c>
      <c r="O620" s="11">
        <f>SUM(Table134[[#This Row],[Inspection Total]],Table134[[#This Row],[Waste (Before Impression)]])</f>
        <v>6000</v>
      </c>
      <c r="P620" s="12" t="s">
        <v>39</v>
      </c>
      <c r="Q620" s="9"/>
      <c r="R620" s="9">
        <f>IF(Table134[[#This Row],[Balanced]]="YES",0,Table134[[#This Row],[Total]]-6000)</f>
        <v>0</v>
      </c>
      <c r="S6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45012154701926000YES</v>
      </c>
      <c r="T620">
        <f>ROW()-3</f>
        <v>617</v>
      </c>
      <c r="U620" s="1">
        <f>INT(Table134[[#This Row],[Date]])</f>
        <v>45012</v>
      </c>
      <c r="V620" s="13">
        <f>IFERROR(IF(OR(Table134[[#This Row],[Notasave Error]]&lt;0,Table134[[#This Row],[Notasave Error]]&gt;6000),"-",Table134[[#This Row],[Notasave Error]]/Table134[[#This Row],[Inspection Total]]),"NA")</f>
        <v>3.2000000000000001E-2</v>
      </c>
    </row>
    <row r="621" spans="1:22" x14ac:dyDescent="0.35">
      <c r="A621" s="8">
        <v>45012.439293981479</v>
      </c>
      <c r="B621" s="9" t="s">
        <v>87</v>
      </c>
      <c r="C621" s="9">
        <v>40039201</v>
      </c>
      <c r="D621" s="9" t="s">
        <v>107</v>
      </c>
      <c r="E621" s="9" t="s">
        <v>62</v>
      </c>
      <c r="F621" s="9" t="s">
        <v>38</v>
      </c>
      <c r="G621" s="9">
        <v>1546</v>
      </c>
      <c r="H621" s="10">
        <v>5996</v>
      </c>
      <c r="I621" s="10">
        <v>5996</v>
      </c>
      <c r="J621" s="10">
        <v>4</v>
      </c>
      <c r="K621" s="10"/>
      <c r="L621" s="10">
        <f>SUM(Table134[[#This Row],[Waste (Before Impression)]:[Waste (After Impression)2]])</f>
        <v>4</v>
      </c>
      <c r="M621" s="10">
        <v>0</v>
      </c>
      <c r="N621" s="10">
        <v>301</v>
      </c>
      <c r="O621" s="11">
        <f>SUM(Table134[[#This Row],[Inspection Total]],Table134[[#This Row],[Waste (Before Impression)]])</f>
        <v>6000</v>
      </c>
      <c r="P621" s="12" t="s">
        <v>39</v>
      </c>
      <c r="Q621" s="9"/>
      <c r="R621" s="9">
        <f>IF(Table134[[#This Row],[Balanced]]="YES",0,Table134[[#This Row],[Total]]-6000)</f>
        <v>0</v>
      </c>
      <c r="S6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45012154643015996YES</v>
      </c>
      <c r="T621">
        <f>ROW()-3</f>
        <v>618</v>
      </c>
      <c r="U621" s="1">
        <f>INT(Table134[[#This Row],[Date]])</f>
        <v>45012</v>
      </c>
      <c r="V621" s="13">
        <f>IFERROR(IF(OR(Table134[[#This Row],[Notasave Error]]&lt;0,Table134[[#This Row],[Notasave Error]]&gt;6000),"-",Table134[[#This Row],[Notasave Error]]/Table134[[#This Row],[Inspection Total]]),"NA")</f>
        <v>5.0200133422281523E-2</v>
      </c>
    </row>
    <row r="622" spans="1:22" x14ac:dyDescent="0.35">
      <c r="A622" s="8">
        <v>45012.377662037034</v>
      </c>
      <c r="B622" s="9" t="s">
        <v>87</v>
      </c>
      <c r="C622" s="9">
        <v>40039201</v>
      </c>
      <c r="D622" s="9" t="s">
        <v>107</v>
      </c>
      <c r="E622" s="9" t="s">
        <v>62</v>
      </c>
      <c r="F622" s="9" t="s">
        <v>38</v>
      </c>
      <c r="G622" s="9">
        <v>1545</v>
      </c>
      <c r="H622" s="10">
        <v>5996</v>
      </c>
      <c r="I622" s="10">
        <v>5996</v>
      </c>
      <c r="J622" s="10">
        <v>4</v>
      </c>
      <c r="K622" s="10"/>
      <c r="L622" s="10">
        <f>SUM(Table134[[#This Row],[Waste (Before Impression)]:[Waste (After Impression)2]])</f>
        <v>4</v>
      </c>
      <c r="M622" s="10">
        <v>0</v>
      </c>
      <c r="N622" s="10">
        <v>616</v>
      </c>
      <c r="O622" s="11">
        <f>SUM(Table134[[#This Row],[Inspection Total]],Table134[[#This Row],[Waste (Before Impression)]])</f>
        <v>6000</v>
      </c>
      <c r="P622" s="12" t="s">
        <v>39</v>
      </c>
      <c r="Q622" s="9"/>
      <c r="R622" s="9">
        <f>IF(Table134[[#This Row],[Balanced]]="YES",0,Table134[[#This Row],[Total]]-6000)</f>
        <v>0</v>
      </c>
      <c r="S6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45012154546165996YES</v>
      </c>
      <c r="T622">
        <f>ROW()-3</f>
        <v>619</v>
      </c>
      <c r="U622" s="1">
        <f>INT(Table134[[#This Row],[Date]])</f>
        <v>45012</v>
      </c>
      <c r="V622" s="13">
        <f>IFERROR(IF(OR(Table134[[#This Row],[Notasave Error]]&lt;0,Table134[[#This Row],[Notasave Error]]&gt;6000),"-",Table134[[#This Row],[Notasave Error]]/Table134[[#This Row],[Inspection Total]]),"NA")</f>
        <v>0.10273515677118079</v>
      </c>
    </row>
    <row r="623" spans="1:22" x14ac:dyDescent="0.35">
      <c r="A623" s="8">
        <v>45010.720266203702</v>
      </c>
      <c r="B623" s="9" t="s">
        <v>87</v>
      </c>
      <c r="C623" s="9">
        <v>40039201</v>
      </c>
      <c r="D623" s="9" t="s">
        <v>107</v>
      </c>
      <c r="E623" s="9" t="s">
        <v>49</v>
      </c>
      <c r="F623" s="9" t="s">
        <v>38</v>
      </c>
      <c r="G623" s="9">
        <v>1544</v>
      </c>
      <c r="H623" s="10">
        <v>5999</v>
      </c>
      <c r="I623" s="10">
        <v>5999</v>
      </c>
      <c r="J623" s="10">
        <v>1</v>
      </c>
      <c r="K623" s="10"/>
      <c r="L623" s="10">
        <f>SUM(Table134[[#This Row],[Waste (Before Impression)]:[Waste (After Impression)2]])</f>
        <v>1</v>
      </c>
      <c r="M623" s="10">
        <v>0</v>
      </c>
      <c r="N623" s="10">
        <v>232</v>
      </c>
      <c r="O623" s="11">
        <f>SUM(Table134[[#This Row],[Inspection Total]],Table134[[#This Row],[Waste (Before Impression)]])</f>
        <v>6000</v>
      </c>
      <c r="P623" s="12" t="s">
        <v>39</v>
      </c>
      <c r="Q623" s="9"/>
      <c r="R623" s="9">
        <f>IF(Table134[[#This Row],[Balanced]]="YES",0,Table134[[#This Row],[Total]]-6000)</f>
        <v>0</v>
      </c>
      <c r="S6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45010154412325999YES</v>
      </c>
      <c r="T623">
        <f>ROW()-3</f>
        <v>620</v>
      </c>
      <c r="U623" s="1">
        <f>INT(Table134[[#This Row],[Date]])</f>
        <v>45010</v>
      </c>
      <c r="V623" s="13">
        <f>IFERROR(IF(OR(Table134[[#This Row],[Notasave Error]]&lt;0,Table134[[#This Row],[Notasave Error]]&gt;6000),"-",Table134[[#This Row],[Notasave Error]]/Table134[[#This Row],[Inspection Total]]),"NA")</f>
        <v>3.8673112185364227E-2</v>
      </c>
    </row>
    <row r="624" spans="1:22" x14ac:dyDescent="0.35">
      <c r="A624" s="8">
        <v>45010.674421296295</v>
      </c>
      <c r="B624" s="9" t="s">
        <v>87</v>
      </c>
      <c r="C624" s="9">
        <v>40039201</v>
      </c>
      <c r="D624" s="9" t="s">
        <v>107</v>
      </c>
      <c r="E624" s="9" t="s">
        <v>49</v>
      </c>
      <c r="F624" s="9" t="s">
        <v>38</v>
      </c>
      <c r="G624" s="9">
        <v>1543</v>
      </c>
      <c r="H624" s="10">
        <v>5997</v>
      </c>
      <c r="I624" s="10">
        <v>5997</v>
      </c>
      <c r="J624" s="10">
        <v>3</v>
      </c>
      <c r="K624" s="10"/>
      <c r="L624" s="10">
        <f>SUM(Table134[[#This Row],[Waste (Before Impression)]:[Waste (After Impression)2]])</f>
        <v>3</v>
      </c>
      <c r="M624" s="10">
        <v>0</v>
      </c>
      <c r="N624" s="10">
        <v>217</v>
      </c>
      <c r="O624" s="11">
        <f>SUM(Table134[[#This Row],[Inspection Total]],Table134[[#This Row],[Waste (Before Impression)]])</f>
        <v>6000</v>
      </c>
      <c r="P624" s="12" t="s">
        <v>39</v>
      </c>
      <c r="Q624" s="9"/>
      <c r="R624" s="9">
        <f>IF(Table134[[#This Row],[Balanced]]="YES",0,Table134[[#This Row],[Total]]-6000)</f>
        <v>0</v>
      </c>
      <c r="S6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45010154332175997YES</v>
      </c>
      <c r="T624">
        <f>ROW()-3</f>
        <v>621</v>
      </c>
      <c r="U624" s="1">
        <f>INT(Table134[[#This Row],[Date]])</f>
        <v>45010</v>
      </c>
      <c r="V624" s="13">
        <f>IFERROR(IF(OR(Table134[[#This Row],[Notasave Error]]&lt;0,Table134[[#This Row],[Notasave Error]]&gt;6000),"-",Table134[[#This Row],[Notasave Error]]/Table134[[#This Row],[Inspection Total]]),"NA")</f>
        <v>3.6184759046189764E-2</v>
      </c>
    </row>
    <row r="625" spans="1:22" x14ac:dyDescent="0.35">
      <c r="A625" s="8">
        <v>45010.639918981484</v>
      </c>
      <c r="B625" s="9" t="s">
        <v>87</v>
      </c>
      <c r="C625" s="9">
        <v>40039201</v>
      </c>
      <c r="D625" s="9" t="s">
        <v>107</v>
      </c>
      <c r="E625" s="9" t="s">
        <v>49</v>
      </c>
      <c r="F625" s="9" t="s">
        <v>38</v>
      </c>
      <c r="G625" s="9">
        <v>1542</v>
      </c>
      <c r="H625" s="10">
        <v>6000</v>
      </c>
      <c r="I625" s="10">
        <v>6000</v>
      </c>
      <c r="J625" s="10"/>
      <c r="K625" s="10"/>
      <c r="L625" s="10">
        <f>SUM(Table134[[#This Row],[Waste (Before Impression)]:[Waste (After Impression)2]])</f>
        <v>0</v>
      </c>
      <c r="M625" s="10">
        <v>0</v>
      </c>
      <c r="N625" s="10">
        <v>150</v>
      </c>
      <c r="O625" s="11">
        <f>SUM(Table134[[#This Row],[Inspection Total]],Table134[[#This Row],[Waste (Before Impression)]])</f>
        <v>6000</v>
      </c>
      <c r="P625" s="12" t="s">
        <v>39</v>
      </c>
      <c r="Q625" s="9"/>
      <c r="R625" s="9">
        <f>IF(Table134[[#This Row],[Balanced]]="YES",0,Table134[[#This Row],[Total]]-6000)</f>
        <v>0</v>
      </c>
      <c r="S6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4501015421506000YES</v>
      </c>
      <c r="T625">
        <f>ROW()-3</f>
        <v>622</v>
      </c>
      <c r="U625" s="1">
        <f>INT(Table134[[#This Row],[Date]])</f>
        <v>45010</v>
      </c>
      <c r="V625" s="13">
        <f>IFERROR(IF(OR(Table134[[#This Row],[Notasave Error]]&lt;0,Table134[[#This Row],[Notasave Error]]&gt;6000),"-",Table134[[#This Row],[Notasave Error]]/Table134[[#This Row],[Inspection Total]]),"NA")</f>
        <v>2.5000000000000001E-2</v>
      </c>
    </row>
    <row r="626" spans="1:22" x14ac:dyDescent="0.35">
      <c r="A626" s="8">
        <v>45010.609791666669</v>
      </c>
      <c r="B626" s="9" t="s">
        <v>87</v>
      </c>
      <c r="C626" s="9">
        <v>40039201</v>
      </c>
      <c r="D626" s="9" t="s">
        <v>107</v>
      </c>
      <c r="E626" s="9" t="s">
        <v>49</v>
      </c>
      <c r="F626" s="9" t="s">
        <v>38</v>
      </c>
      <c r="G626" s="9">
        <v>1541</v>
      </c>
      <c r="H626" s="10">
        <v>6000</v>
      </c>
      <c r="I626" s="10">
        <v>6000</v>
      </c>
      <c r="J626" s="10">
        <v>0</v>
      </c>
      <c r="K626" s="10"/>
      <c r="L626" s="10">
        <f>SUM(Table134[[#This Row],[Waste (Before Impression)]:[Waste (After Impression)2]])</f>
        <v>0</v>
      </c>
      <c r="M626" s="10">
        <v>0</v>
      </c>
      <c r="N626" s="10">
        <v>131</v>
      </c>
      <c r="O626" s="11">
        <f>SUM(Table134[[#This Row],[Inspection Total]],Table134[[#This Row],[Waste (Before Impression)]])</f>
        <v>6000</v>
      </c>
      <c r="P626" s="12" t="s">
        <v>39</v>
      </c>
      <c r="Q626" s="9"/>
      <c r="R626" s="9">
        <f>IF(Table134[[#This Row],[Balanced]]="YES",0,Table134[[#This Row],[Total]]-6000)</f>
        <v>0</v>
      </c>
      <c r="S6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45010154101316000YES</v>
      </c>
      <c r="T626">
        <f>ROW()-3</f>
        <v>623</v>
      </c>
      <c r="U626" s="1">
        <f>INT(Table134[[#This Row],[Date]])</f>
        <v>45010</v>
      </c>
      <c r="V626" s="13">
        <f>IFERROR(IF(OR(Table134[[#This Row],[Notasave Error]]&lt;0,Table134[[#This Row],[Notasave Error]]&gt;6000),"-",Table134[[#This Row],[Notasave Error]]/Table134[[#This Row],[Inspection Total]]),"NA")</f>
        <v>2.1833333333333333E-2</v>
      </c>
    </row>
    <row r="627" spans="1:22" x14ac:dyDescent="0.35">
      <c r="A627" s="8">
        <v>45010.555844907409</v>
      </c>
      <c r="B627" s="9" t="s">
        <v>87</v>
      </c>
      <c r="C627" s="9">
        <v>40039201</v>
      </c>
      <c r="D627" s="9" t="s">
        <v>107</v>
      </c>
      <c r="E627" s="9" t="s">
        <v>49</v>
      </c>
      <c r="F627" s="9" t="s">
        <v>38</v>
      </c>
      <c r="G627" s="9">
        <v>1540</v>
      </c>
      <c r="H627" s="10">
        <v>6000</v>
      </c>
      <c r="I627" s="10">
        <v>6000</v>
      </c>
      <c r="J627" s="10">
        <v>0</v>
      </c>
      <c r="K627" s="10"/>
      <c r="L627" s="10">
        <f>SUM(Table134[[#This Row],[Waste (Before Impression)]:[Waste (After Impression)2]])</f>
        <v>0</v>
      </c>
      <c r="M627" s="10">
        <v>0</v>
      </c>
      <c r="N627" s="10">
        <v>99</v>
      </c>
      <c r="O627" s="11">
        <f>SUM(Table134[[#This Row],[Inspection Total]],Table134[[#This Row],[Waste (Before Impression)]])</f>
        <v>6000</v>
      </c>
      <c r="P627" s="12" t="s">
        <v>39</v>
      </c>
      <c r="Q627" s="9"/>
      <c r="R627" s="9">
        <f>IF(Table134[[#This Row],[Balanced]]="YES",0,Table134[[#This Row],[Total]]-6000)</f>
        <v>0</v>
      </c>
      <c r="S6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4501015400996000YES</v>
      </c>
      <c r="T627">
        <f>ROW()-3</f>
        <v>624</v>
      </c>
      <c r="U627" s="1">
        <f>INT(Table134[[#This Row],[Date]])</f>
        <v>45010</v>
      </c>
      <c r="V627" s="13">
        <f>IFERROR(IF(OR(Table134[[#This Row],[Notasave Error]]&lt;0,Table134[[#This Row],[Notasave Error]]&gt;6000),"-",Table134[[#This Row],[Notasave Error]]/Table134[[#This Row],[Inspection Total]]),"NA")</f>
        <v>1.6500000000000001E-2</v>
      </c>
    </row>
    <row r="628" spans="1:22" x14ac:dyDescent="0.35">
      <c r="A628" s="8">
        <v>45010.483449074076</v>
      </c>
      <c r="B628" s="9" t="s">
        <v>87</v>
      </c>
      <c r="C628" s="9">
        <v>40039201</v>
      </c>
      <c r="D628" s="9" t="s">
        <v>107</v>
      </c>
      <c r="E628" s="9" t="s">
        <v>49</v>
      </c>
      <c r="F628" s="9" t="s">
        <v>38</v>
      </c>
      <c r="G628" s="9">
        <v>1539</v>
      </c>
      <c r="H628" s="10">
        <v>5981</v>
      </c>
      <c r="I628" s="10">
        <v>5981</v>
      </c>
      <c r="J628" s="10">
        <v>19</v>
      </c>
      <c r="K628" s="10"/>
      <c r="L628" s="10">
        <f>SUM(Table134[[#This Row],[Waste (Before Impression)]:[Waste (After Impression)2]])</f>
        <v>19</v>
      </c>
      <c r="M628" s="10">
        <v>0</v>
      </c>
      <c r="N628" s="10">
        <v>152</v>
      </c>
      <c r="O628" s="11">
        <f>SUM(Table134[[#This Row],[Inspection Total]],Table134[[#This Row],[Waste (Before Impression)]])</f>
        <v>6000</v>
      </c>
      <c r="P628" s="12" t="s">
        <v>39</v>
      </c>
      <c r="Q628" s="9"/>
      <c r="R628" s="9">
        <f>IF(Table134[[#This Row],[Balanced]]="YES",0,Table134[[#This Row],[Total]]-6000)</f>
        <v>0</v>
      </c>
      <c r="S6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450101539191525981YES</v>
      </c>
      <c r="T628">
        <f>ROW()-3</f>
        <v>625</v>
      </c>
      <c r="U628" s="1">
        <f>INT(Table134[[#This Row],[Date]])</f>
        <v>45010</v>
      </c>
      <c r="V628" s="13">
        <f>IFERROR(IF(OR(Table134[[#This Row],[Notasave Error]]&lt;0,Table134[[#This Row],[Notasave Error]]&gt;6000),"-",Table134[[#This Row],[Notasave Error]]/Table134[[#This Row],[Inspection Total]]),"NA")</f>
        <v>2.5413810399598728E-2</v>
      </c>
    </row>
    <row r="629" spans="1:22" x14ac:dyDescent="0.35">
      <c r="A629" s="8">
        <v>45010.446550925924</v>
      </c>
      <c r="B629" s="9" t="s">
        <v>87</v>
      </c>
      <c r="C629" s="9">
        <v>40039201</v>
      </c>
      <c r="D629" s="9" t="s">
        <v>107</v>
      </c>
      <c r="E629" s="9" t="s">
        <v>49</v>
      </c>
      <c r="F629" s="9" t="s">
        <v>38</v>
      </c>
      <c r="G629" s="9">
        <v>1538</v>
      </c>
      <c r="H629" s="10">
        <v>6000</v>
      </c>
      <c r="I629" s="10">
        <v>6000</v>
      </c>
      <c r="J629" s="10">
        <v>0</v>
      </c>
      <c r="K629" s="10"/>
      <c r="L629" s="10">
        <f>SUM(Table134[[#This Row],[Waste (Before Impression)]:[Waste (After Impression)2]])</f>
        <v>0</v>
      </c>
      <c r="M629" s="10">
        <v>0</v>
      </c>
      <c r="N629" s="10">
        <v>145</v>
      </c>
      <c r="O629" s="11">
        <f>SUM(Table134[[#This Row],[Inspection Total]],Table134[[#This Row],[Waste (Before Impression)]])</f>
        <v>6000</v>
      </c>
      <c r="P629" s="12" t="s">
        <v>39</v>
      </c>
      <c r="Q629" s="9"/>
      <c r="R629" s="9">
        <f>IF(Table134[[#This Row],[Balanced]]="YES",0,Table134[[#This Row],[Total]]-6000)</f>
        <v>0</v>
      </c>
      <c r="S6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45010153801456000YES</v>
      </c>
      <c r="T629">
        <f>ROW()-3</f>
        <v>626</v>
      </c>
      <c r="U629" s="1">
        <f>INT(Table134[[#This Row],[Date]])</f>
        <v>45010</v>
      </c>
      <c r="V629" s="13">
        <f>IFERROR(IF(OR(Table134[[#This Row],[Notasave Error]]&lt;0,Table134[[#This Row],[Notasave Error]]&gt;6000),"-",Table134[[#This Row],[Notasave Error]]/Table134[[#This Row],[Inspection Total]]),"NA")</f>
        <v>2.4166666666666666E-2</v>
      </c>
    </row>
    <row r="630" spans="1:22" x14ac:dyDescent="0.35">
      <c r="A630" s="8">
        <v>45010.410833333335</v>
      </c>
      <c r="B630" s="9" t="s">
        <v>87</v>
      </c>
      <c r="C630" s="9">
        <v>40039201</v>
      </c>
      <c r="D630" s="9" t="s">
        <v>107</v>
      </c>
      <c r="E630" s="9" t="s">
        <v>49</v>
      </c>
      <c r="F630" s="9" t="s">
        <v>38</v>
      </c>
      <c r="G630" s="9">
        <v>1537</v>
      </c>
      <c r="H630" s="10">
        <v>5976</v>
      </c>
      <c r="I630" s="10">
        <v>5976</v>
      </c>
      <c r="J630" s="10">
        <v>3</v>
      </c>
      <c r="K630" s="10"/>
      <c r="L630" s="10">
        <f>SUM(Table134[[#This Row],[Waste (Before Impression)]:[Waste (After Impression)2]])</f>
        <v>3</v>
      </c>
      <c r="M630" s="10">
        <v>0</v>
      </c>
      <c r="N630" s="10">
        <v>183</v>
      </c>
      <c r="O630" s="11">
        <f>SUM(Table134[[#This Row],[Inspection Total]],Table134[[#This Row],[Waste (Before Impression)]])</f>
        <v>5979</v>
      </c>
      <c r="P630" s="12" t="s">
        <v>34</v>
      </c>
      <c r="Q630" s="9"/>
      <c r="R630" s="9">
        <f>IF(Table134[[#This Row],[Balanced]]="YES",0,Table134[[#This Row],[Total]]-6000)</f>
        <v>-21</v>
      </c>
      <c r="S6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45010153731835976NO</v>
      </c>
      <c r="T630">
        <f>ROW()-3</f>
        <v>627</v>
      </c>
      <c r="U630" s="1">
        <f>INT(Table134[[#This Row],[Date]])</f>
        <v>45010</v>
      </c>
      <c r="V630" s="13">
        <f>IFERROR(IF(OR(Table134[[#This Row],[Notasave Error]]&lt;0,Table134[[#This Row],[Notasave Error]]&gt;6000),"-",Table134[[#This Row],[Notasave Error]]/Table134[[#This Row],[Inspection Total]]),"NA")</f>
        <v>3.0622489959839357E-2</v>
      </c>
    </row>
    <row r="631" spans="1:22" x14ac:dyDescent="0.35">
      <c r="A631" s="8">
        <v>45010.376030092593</v>
      </c>
      <c r="B631" s="9" t="s">
        <v>87</v>
      </c>
      <c r="C631" s="9">
        <v>40039201</v>
      </c>
      <c r="D631" s="9" t="s">
        <v>107</v>
      </c>
      <c r="E631" s="9" t="s">
        <v>49</v>
      </c>
      <c r="F631" s="9" t="s">
        <v>38</v>
      </c>
      <c r="G631" s="9">
        <v>1536</v>
      </c>
      <c r="H631" s="10">
        <v>5998</v>
      </c>
      <c r="I631" s="10">
        <v>5998</v>
      </c>
      <c r="J631" s="10">
        <v>2</v>
      </c>
      <c r="K631" s="10"/>
      <c r="L631" s="10">
        <f>SUM(Table134[[#This Row],[Waste (Before Impression)]:[Waste (After Impression)2]])</f>
        <v>2</v>
      </c>
      <c r="M631" s="10">
        <v>0</v>
      </c>
      <c r="N631" s="10">
        <v>140</v>
      </c>
      <c r="O631" s="11">
        <f>SUM(Table134[[#This Row],[Inspection Total]],Table134[[#This Row],[Waste (Before Impression)]])</f>
        <v>6000</v>
      </c>
      <c r="P631" s="12" t="s">
        <v>39</v>
      </c>
      <c r="Q631" s="9"/>
      <c r="R631" s="9">
        <f>IF(Table134[[#This Row],[Balanced]]="YES",0,Table134[[#This Row],[Total]]-6000)</f>
        <v>0</v>
      </c>
      <c r="S6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45010153621405998YES</v>
      </c>
      <c r="T631">
        <f>ROW()-3</f>
        <v>628</v>
      </c>
      <c r="U631" s="1">
        <f>INT(Table134[[#This Row],[Date]])</f>
        <v>45010</v>
      </c>
      <c r="V631" s="13">
        <f>IFERROR(IF(OR(Table134[[#This Row],[Notasave Error]]&lt;0,Table134[[#This Row],[Notasave Error]]&gt;6000),"-",Table134[[#This Row],[Notasave Error]]/Table134[[#This Row],[Inspection Total]]),"NA")</f>
        <v>2.3341113704568189E-2</v>
      </c>
    </row>
    <row r="632" spans="1:22" x14ac:dyDescent="0.35">
      <c r="A632" s="8">
        <v>45010.344641203701</v>
      </c>
      <c r="B632" s="9" t="s">
        <v>87</v>
      </c>
      <c r="C632" s="9">
        <v>40039201</v>
      </c>
      <c r="D632" s="9" t="s">
        <v>107</v>
      </c>
      <c r="E632" s="9" t="s">
        <v>49</v>
      </c>
      <c r="F632" s="9" t="s">
        <v>38</v>
      </c>
      <c r="G632" s="9">
        <v>1535</v>
      </c>
      <c r="H632" s="10">
        <v>6000</v>
      </c>
      <c r="I632" s="10">
        <v>6000</v>
      </c>
      <c r="J632" s="10"/>
      <c r="K632" s="10"/>
      <c r="L632" s="10">
        <f>SUM(Table134[[#This Row],[Waste (Before Impression)]:[Waste (After Impression)2]])</f>
        <v>0</v>
      </c>
      <c r="M632" s="10">
        <v>0</v>
      </c>
      <c r="N632" s="10">
        <v>100</v>
      </c>
      <c r="O632" s="11">
        <f>SUM(Table134[[#This Row],[Inspection Total]],Table134[[#This Row],[Waste (Before Impression)]])</f>
        <v>6000</v>
      </c>
      <c r="P632" s="12" t="s">
        <v>39</v>
      </c>
      <c r="Q632" s="9"/>
      <c r="R632" s="9">
        <f>IF(Table134[[#This Row],[Balanced]]="YES",0,Table134[[#This Row],[Total]]-6000)</f>
        <v>0</v>
      </c>
      <c r="S6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4501015351006000YES</v>
      </c>
      <c r="T632">
        <f>ROW()-3</f>
        <v>629</v>
      </c>
      <c r="U632" s="1">
        <f>INT(Table134[[#This Row],[Date]])</f>
        <v>45010</v>
      </c>
      <c r="V632" s="13">
        <f>IFERROR(IF(OR(Table134[[#This Row],[Notasave Error]]&lt;0,Table134[[#This Row],[Notasave Error]]&gt;6000),"-",Table134[[#This Row],[Notasave Error]]/Table134[[#This Row],[Inspection Total]]),"NA")</f>
        <v>1.6666666666666666E-2</v>
      </c>
    </row>
    <row r="633" spans="1:22" x14ac:dyDescent="0.35">
      <c r="A633" s="8">
        <v>45009.790092592593</v>
      </c>
      <c r="B633" s="9" t="s">
        <v>87</v>
      </c>
      <c r="C633" s="9">
        <v>40039201</v>
      </c>
      <c r="D633" s="9" t="s">
        <v>107</v>
      </c>
      <c r="E633" s="9" t="s">
        <v>53</v>
      </c>
      <c r="F633" s="9" t="s">
        <v>38</v>
      </c>
      <c r="G633" s="9">
        <v>1527</v>
      </c>
      <c r="H633" s="10">
        <v>5996</v>
      </c>
      <c r="I633" s="10">
        <v>5996</v>
      </c>
      <c r="J633" s="10">
        <v>4</v>
      </c>
      <c r="K633" s="10"/>
      <c r="L633" s="10">
        <f>SUM(Table134[[#This Row],[Waste (Before Impression)]:[Waste (After Impression)2]])</f>
        <v>4</v>
      </c>
      <c r="M633" s="10">
        <v>0</v>
      </c>
      <c r="N633" s="10">
        <v>220</v>
      </c>
      <c r="O633" s="11">
        <f>SUM(Table134[[#This Row],[Inspection Total]],Table134[[#This Row],[Waste (Before Impression)]])</f>
        <v>6000</v>
      </c>
      <c r="P633" s="12" t="s">
        <v>39</v>
      </c>
      <c r="Q633" s="9"/>
      <c r="R633" s="9">
        <f>IF(Table134[[#This Row],[Balanced]]="YES",0,Table134[[#This Row],[Total]]-6000)</f>
        <v>0</v>
      </c>
      <c r="S6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45009152742205996YES</v>
      </c>
      <c r="T633">
        <f>ROW()-3</f>
        <v>630</v>
      </c>
      <c r="U633" s="1">
        <f>INT(Table134[[#This Row],[Date]])</f>
        <v>45009</v>
      </c>
      <c r="V633" s="13">
        <f>IFERROR(IF(OR(Table134[[#This Row],[Notasave Error]]&lt;0,Table134[[#This Row],[Notasave Error]]&gt;6000),"-",Table134[[#This Row],[Notasave Error]]/Table134[[#This Row],[Inspection Total]]),"NA")</f>
        <v>3.6691127418278853E-2</v>
      </c>
    </row>
    <row r="634" spans="1:22" x14ac:dyDescent="0.35">
      <c r="A634" s="8">
        <v>45009.75340277778</v>
      </c>
      <c r="B634" s="9" t="s">
        <v>87</v>
      </c>
      <c r="C634" s="9">
        <v>40039201</v>
      </c>
      <c r="D634" s="9" t="s">
        <v>107</v>
      </c>
      <c r="E634" s="9" t="s">
        <v>53</v>
      </c>
      <c r="F634" s="9" t="s">
        <v>38</v>
      </c>
      <c r="G634" s="9">
        <v>1526</v>
      </c>
      <c r="H634" s="10">
        <v>5996</v>
      </c>
      <c r="I634" s="10">
        <v>5996</v>
      </c>
      <c r="J634" s="10">
        <v>4</v>
      </c>
      <c r="K634" s="10"/>
      <c r="L634" s="10">
        <f>SUM(Table134[[#This Row],[Waste (Before Impression)]:[Waste (After Impression)2]])</f>
        <v>4</v>
      </c>
      <c r="M634" s="10">
        <v>0</v>
      </c>
      <c r="N634" s="10">
        <v>183</v>
      </c>
      <c r="O634" s="11">
        <f>SUM(Table134[[#This Row],[Inspection Total]],Table134[[#This Row],[Waste (Before Impression)]])</f>
        <v>6000</v>
      </c>
      <c r="P634" s="12" t="s">
        <v>39</v>
      </c>
      <c r="Q634" s="9"/>
      <c r="R634" s="9">
        <f>IF(Table134[[#This Row],[Balanced]]="YES",0,Table134[[#This Row],[Total]]-6000)</f>
        <v>0</v>
      </c>
      <c r="S6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45009152641835996YES</v>
      </c>
      <c r="T634">
        <f>ROW()-3</f>
        <v>631</v>
      </c>
      <c r="U634" s="1">
        <f>INT(Table134[[#This Row],[Date]])</f>
        <v>45009</v>
      </c>
      <c r="V634" s="13">
        <f>IFERROR(IF(OR(Table134[[#This Row],[Notasave Error]]&lt;0,Table134[[#This Row],[Notasave Error]]&gt;6000),"-",Table134[[#This Row],[Notasave Error]]/Table134[[#This Row],[Inspection Total]]),"NA")</f>
        <v>3.0520346897931955E-2</v>
      </c>
    </row>
    <row r="635" spans="1:22" x14ac:dyDescent="0.35">
      <c r="A635" s="8">
        <v>45009.730833333335</v>
      </c>
      <c r="B635" s="9" t="s">
        <v>87</v>
      </c>
      <c r="C635" s="9">
        <v>40039201</v>
      </c>
      <c r="D635" s="9" t="s">
        <v>107</v>
      </c>
      <c r="E635" s="9" t="s">
        <v>53</v>
      </c>
      <c r="F635" s="9" t="s">
        <v>38</v>
      </c>
      <c r="G635" s="9">
        <v>1525</v>
      </c>
      <c r="H635" s="10">
        <v>5999</v>
      </c>
      <c r="I635" s="10">
        <v>5999</v>
      </c>
      <c r="J635" s="10">
        <v>1</v>
      </c>
      <c r="K635" s="10"/>
      <c r="L635" s="10">
        <f>SUM(Table134[[#This Row],[Waste (Before Impression)]:[Waste (After Impression)2]])</f>
        <v>1</v>
      </c>
      <c r="M635" s="10">
        <v>0</v>
      </c>
      <c r="N635" s="10">
        <v>163</v>
      </c>
      <c r="O635" s="11">
        <f>SUM(Table134[[#This Row],[Inspection Total]],Table134[[#This Row],[Waste (Before Impression)]])</f>
        <v>6000</v>
      </c>
      <c r="P635" s="12" t="s">
        <v>39</v>
      </c>
      <c r="Q635" s="9"/>
      <c r="R635" s="9">
        <f>IF(Table134[[#This Row],[Balanced]]="YES",0,Table134[[#This Row],[Total]]-6000)</f>
        <v>0</v>
      </c>
      <c r="S6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45009152511635999YES</v>
      </c>
      <c r="T635">
        <f>ROW()-3</f>
        <v>632</v>
      </c>
      <c r="U635" s="1">
        <f>INT(Table134[[#This Row],[Date]])</f>
        <v>45009</v>
      </c>
      <c r="V635" s="13">
        <f>IFERROR(IF(OR(Table134[[#This Row],[Notasave Error]]&lt;0,Table134[[#This Row],[Notasave Error]]&gt;6000),"-",Table134[[#This Row],[Notasave Error]]/Table134[[#This Row],[Inspection Total]]),"NA")</f>
        <v>2.7171195199199867E-2</v>
      </c>
    </row>
    <row r="636" spans="1:22" x14ac:dyDescent="0.35">
      <c r="A636" s="8">
        <v>45009.696122685185</v>
      </c>
      <c r="B636" s="9" t="s">
        <v>87</v>
      </c>
      <c r="C636" s="9">
        <v>40039201</v>
      </c>
      <c r="D636" s="9" t="s">
        <v>107</v>
      </c>
      <c r="E636" s="9" t="s">
        <v>53</v>
      </c>
      <c r="F636" s="9" t="s">
        <v>38</v>
      </c>
      <c r="G636" s="9">
        <v>1524</v>
      </c>
      <c r="H636" s="10">
        <v>5996</v>
      </c>
      <c r="I636" s="10">
        <v>5996</v>
      </c>
      <c r="J636" s="10">
        <v>4</v>
      </c>
      <c r="K636" s="10"/>
      <c r="L636" s="10">
        <f>SUM(Table134[[#This Row],[Waste (Before Impression)]:[Waste (After Impression)2]])</f>
        <v>4</v>
      </c>
      <c r="M636" s="10">
        <v>0</v>
      </c>
      <c r="N636" s="10">
        <v>264</v>
      </c>
      <c r="O636" s="11">
        <f>SUM(Table134[[#This Row],[Inspection Total]],Table134[[#This Row],[Waste (Before Impression)]])</f>
        <v>6000</v>
      </c>
      <c r="P636" s="12" t="s">
        <v>39</v>
      </c>
      <c r="Q636" s="9"/>
      <c r="R636" s="9">
        <f>IF(Table134[[#This Row],[Balanced]]="YES",0,Table134[[#This Row],[Total]]-6000)</f>
        <v>0</v>
      </c>
      <c r="S6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45009152442645996YES</v>
      </c>
      <c r="T636">
        <f>ROW()-3</f>
        <v>633</v>
      </c>
      <c r="U636" s="1">
        <f>INT(Table134[[#This Row],[Date]])</f>
        <v>45009</v>
      </c>
      <c r="V636" s="13">
        <f>IFERROR(IF(OR(Table134[[#This Row],[Notasave Error]]&lt;0,Table134[[#This Row],[Notasave Error]]&gt;6000),"-",Table134[[#This Row],[Notasave Error]]/Table134[[#This Row],[Inspection Total]]),"NA")</f>
        <v>4.4029352901934625E-2</v>
      </c>
    </row>
    <row r="637" spans="1:22" x14ac:dyDescent="0.35">
      <c r="A637" s="8">
        <v>45009.656898148147</v>
      </c>
      <c r="B637" s="9" t="s">
        <v>87</v>
      </c>
      <c r="C637" s="9">
        <v>40039201</v>
      </c>
      <c r="D637" s="9" t="s">
        <v>107</v>
      </c>
      <c r="E637" s="9" t="s">
        <v>53</v>
      </c>
      <c r="F637" s="9" t="s">
        <v>38</v>
      </c>
      <c r="G637" s="9">
        <v>1523</v>
      </c>
      <c r="H637" s="10">
        <v>5995</v>
      </c>
      <c r="I637" s="10">
        <v>5995</v>
      </c>
      <c r="J637" s="10">
        <v>5</v>
      </c>
      <c r="K637" s="10"/>
      <c r="L637" s="10">
        <f>SUM(Table134[[#This Row],[Waste (Before Impression)]:[Waste (After Impression)2]])</f>
        <v>5</v>
      </c>
      <c r="M637" s="10">
        <v>0</v>
      </c>
      <c r="N637" s="10">
        <v>100</v>
      </c>
      <c r="O637" s="11">
        <f>SUM(Table134[[#This Row],[Inspection Total]],Table134[[#This Row],[Waste (Before Impression)]])</f>
        <v>6000</v>
      </c>
      <c r="P637" s="12" t="s">
        <v>39</v>
      </c>
      <c r="Q637" s="9"/>
      <c r="R637" s="9">
        <f>IF(Table134[[#This Row],[Balanced]]="YES",0,Table134[[#This Row],[Total]]-6000)</f>
        <v>0</v>
      </c>
      <c r="S6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45009152351005995YES</v>
      </c>
      <c r="T637">
        <f>ROW()-3</f>
        <v>634</v>
      </c>
      <c r="U637" s="1">
        <f>INT(Table134[[#This Row],[Date]])</f>
        <v>45009</v>
      </c>
      <c r="V637" s="13">
        <f>IFERROR(IF(OR(Table134[[#This Row],[Notasave Error]]&lt;0,Table134[[#This Row],[Notasave Error]]&gt;6000),"-",Table134[[#This Row],[Notasave Error]]/Table134[[#This Row],[Inspection Total]]),"NA")</f>
        <v>1.6680567139282735E-2</v>
      </c>
    </row>
    <row r="638" spans="1:22" x14ac:dyDescent="0.35">
      <c r="A638" s="8">
        <v>45009.301840277774</v>
      </c>
      <c r="B638" s="9" t="s">
        <v>87</v>
      </c>
      <c r="C638" s="9">
        <v>40039201</v>
      </c>
      <c r="D638" s="9" t="s">
        <v>107</v>
      </c>
      <c r="E638" s="9" t="s">
        <v>94</v>
      </c>
      <c r="F638" s="9" t="s">
        <v>38</v>
      </c>
      <c r="G638" s="9">
        <v>1522</v>
      </c>
      <c r="H638" s="10">
        <v>5990</v>
      </c>
      <c r="I638" s="10">
        <v>5990</v>
      </c>
      <c r="J638" s="10">
        <v>10</v>
      </c>
      <c r="K638" s="10"/>
      <c r="L638" s="10">
        <f>SUM(Table134[[#This Row],[Waste (Before Impression)]:[Waste (After Impression)2]])</f>
        <v>10</v>
      </c>
      <c r="M638" s="10">
        <v>0</v>
      </c>
      <c r="N638" s="10">
        <v>780</v>
      </c>
      <c r="O638" s="11">
        <f>SUM(Table134[[#This Row],[Inspection Total]],Table134[[#This Row],[Waste (Before Impression)]])</f>
        <v>6000</v>
      </c>
      <c r="P638" s="12" t="s">
        <v>39</v>
      </c>
      <c r="Q638" s="9"/>
      <c r="R638" s="9">
        <f>IF(Table134[[#This Row],[Balanced]]="YES",0,Table134[[#This Row],[Total]]-6000)</f>
        <v>0</v>
      </c>
      <c r="S6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450091522107805990YES</v>
      </c>
      <c r="T638">
        <f>ROW()-3</f>
        <v>635</v>
      </c>
      <c r="U638" s="1">
        <f>INT(Table134[[#This Row],[Date]])</f>
        <v>45009</v>
      </c>
      <c r="V638" s="13">
        <f>IFERROR(IF(OR(Table134[[#This Row],[Notasave Error]]&lt;0,Table134[[#This Row],[Notasave Error]]&gt;6000),"-",Table134[[#This Row],[Notasave Error]]/Table134[[#This Row],[Inspection Total]]),"NA")</f>
        <v>0.1302170283806344</v>
      </c>
    </row>
    <row r="639" spans="1:22" x14ac:dyDescent="0.35">
      <c r="A639" s="8">
        <v>45009.285787037035</v>
      </c>
      <c r="B639" s="9" t="s">
        <v>87</v>
      </c>
      <c r="C639" s="9">
        <v>40039201</v>
      </c>
      <c r="D639" s="9" t="s">
        <v>107</v>
      </c>
      <c r="E639" s="9" t="s">
        <v>65</v>
      </c>
      <c r="F639" s="9" t="s">
        <v>40</v>
      </c>
      <c r="G639" s="9">
        <v>1534</v>
      </c>
      <c r="H639" s="10">
        <v>5980</v>
      </c>
      <c r="I639" s="10">
        <v>5980</v>
      </c>
      <c r="J639" s="10">
        <v>20</v>
      </c>
      <c r="K639" s="10"/>
      <c r="L639" s="10">
        <f>SUM(Table134[[#This Row],[Waste (Before Impression)]:[Waste (After Impression)2]])</f>
        <v>20</v>
      </c>
      <c r="M639" s="10">
        <v>0</v>
      </c>
      <c r="N639" s="10">
        <v>200</v>
      </c>
      <c r="O639" s="11">
        <f>SUM(Table134[[#This Row],[Inspection Total]],Table134[[#This Row],[Waste (Before Impression)]])</f>
        <v>6000</v>
      </c>
      <c r="P639" s="12" t="s">
        <v>39</v>
      </c>
      <c r="Q639" s="9"/>
      <c r="R639" s="9">
        <f>IF(Table134[[#This Row],[Balanced]]="YES",0,Table134[[#This Row],[Total]]-6000)</f>
        <v>0</v>
      </c>
      <c r="S6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450091534202005980YES</v>
      </c>
      <c r="T639">
        <f>ROW()-3</f>
        <v>636</v>
      </c>
      <c r="U639" s="1">
        <f>INT(Table134[[#This Row],[Date]])</f>
        <v>45009</v>
      </c>
      <c r="V639" s="13">
        <f>IFERROR(IF(OR(Table134[[#This Row],[Notasave Error]]&lt;0,Table134[[#This Row],[Notasave Error]]&gt;6000),"-",Table134[[#This Row],[Notasave Error]]/Table134[[#This Row],[Inspection Total]]),"NA")</f>
        <v>3.3444816053511704E-2</v>
      </c>
    </row>
    <row r="640" spans="1:22" x14ac:dyDescent="0.35">
      <c r="A640" s="8">
        <v>45009.251168981478</v>
      </c>
      <c r="B640" s="9" t="s">
        <v>87</v>
      </c>
      <c r="C640" s="9">
        <v>40039201</v>
      </c>
      <c r="D640" s="9" t="s">
        <v>107</v>
      </c>
      <c r="E640" s="9" t="s">
        <v>65</v>
      </c>
      <c r="F640" s="9" t="s">
        <v>40</v>
      </c>
      <c r="G640" s="9">
        <v>1533</v>
      </c>
      <c r="H640" s="10">
        <v>6000</v>
      </c>
      <c r="I640" s="10">
        <v>6000</v>
      </c>
      <c r="J640" s="10">
        <v>0</v>
      </c>
      <c r="K640" s="10"/>
      <c r="L640" s="10">
        <f>SUM(Table134[[#This Row],[Waste (Before Impression)]:[Waste (After Impression)2]])</f>
        <v>0</v>
      </c>
      <c r="M640" s="10">
        <v>0</v>
      </c>
      <c r="N640" s="10">
        <v>110</v>
      </c>
      <c r="O640" s="11">
        <f>SUM(Table134[[#This Row],[Inspection Total]],Table134[[#This Row],[Waste (Before Impression)]])</f>
        <v>6000</v>
      </c>
      <c r="P640" s="12" t="s">
        <v>39</v>
      </c>
      <c r="Q640" s="9"/>
      <c r="R640" s="9">
        <f>IF(Table134[[#This Row],[Balanced]]="YES",0,Table134[[#This Row],[Total]]-6000)</f>
        <v>0</v>
      </c>
      <c r="S6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45009153301106000YES</v>
      </c>
      <c r="T640">
        <f>ROW()-3</f>
        <v>637</v>
      </c>
      <c r="U640" s="1">
        <f>INT(Table134[[#This Row],[Date]])</f>
        <v>45009</v>
      </c>
      <c r="V640" s="13">
        <f>IFERROR(IF(OR(Table134[[#This Row],[Notasave Error]]&lt;0,Table134[[#This Row],[Notasave Error]]&gt;6000),"-",Table134[[#This Row],[Notasave Error]]/Table134[[#This Row],[Inspection Total]]),"NA")</f>
        <v>1.8333333333333333E-2</v>
      </c>
    </row>
    <row r="641" spans="1:22" x14ac:dyDescent="0.35">
      <c r="A641" s="8">
        <v>45009.216944444444</v>
      </c>
      <c r="B641" s="9" t="s">
        <v>87</v>
      </c>
      <c r="C641" s="9">
        <v>40039201</v>
      </c>
      <c r="D641" s="9" t="s">
        <v>107</v>
      </c>
      <c r="E641" s="9" t="s">
        <v>65</v>
      </c>
      <c r="F641" s="9" t="s">
        <v>40</v>
      </c>
      <c r="G641" s="9">
        <v>1532</v>
      </c>
      <c r="H641" s="10">
        <v>6000</v>
      </c>
      <c r="I641" s="10">
        <v>6000</v>
      </c>
      <c r="J641" s="10">
        <v>0</v>
      </c>
      <c r="K641" s="10"/>
      <c r="L641" s="10">
        <f>SUM(Table134[[#This Row],[Waste (Before Impression)]:[Waste (After Impression)2]])</f>
        <v>0</v>
      </c>
      <c r="M641" s="10">
        <v>0</v>
      </c>
      <c r="N641" s="10">
        <v>140</v>
      </c>
      <c r="O641" s="11">
        <f>SUM(Table134[[#This Row],[Inspection Total]],Table134[[#This Row],[Waste (Before Impression)]])</f>
        <v>6000</v>
      </c>
      <c r="P641" s="12" t="s">
        <v>39</v>
      </c>
      <c r="Q641" s="9"/>
      <c r="R641" s="9">
        <f>IF(Table134[[#This Row],[Balanced]]="YES",0,Table134[[#This Row],[Total]]-6000)</f>
        <v>0</v>
      </c>
      <c r="S6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45009153201406000YES</v>
      </c>
      <c r="T641">
        <f>ROW()-3</f>
        <v>638</v>
      </c>
      <c r="U641" s="1">
        <f>INT(Table134[[#This Row],[Date]])</f>
        <v>45009</v>
      </c>
      <c r="V641" s="13">
        <f>IFERROR(IF(OR(Table134[[#This Row],[Notasave Error]]&lt;0,Table134[[#This Row],[Notasave Error]]&gt;6000),"-",Table134[[#This Row],[Notasave Error]]/Table134[[#This Row],[Inspection Total]]),"NA")</f>
        <v>2.3333333333333334E-2</v>
      </c>
    </row>
    <row r="642" spans="1:22" x14ac:dyDescent="0.35">
      <c r="A642" s="8">
        <v>45009.188020833331</v>
      </c>
      <c r="B642" s="9" t="s">
        <v>87</v>
      </c>
      <c r="C642" s="9">
        <v>40039201</v>
      </c>
      <c r="D642" s="9" t="s">
        <v>107</v>
      </c>
      <c r="E642" s="9" t="s">
        <v>65</v>
      </c>
      <c r="F642" s="9" t="s">
        <v>40</v>
      </c>
      <c r="G642" s="9">
        <v>1531</v>
      </c>
      <c r="H642" s="10">
        <v>5982</v>
      </c>
      <c r="I642" s="10">
        <v>5982</v>
      </c>
      <c r="J642" s="10">
        <v>18</v>
      </c>
      <c r="K642" s="10"/>
      <c r="L642" s="10">
        <f>SUM(Table134[[#This Row],[Waste (Before Impression)]:[Waste (After Impression)2]])</f>
        <v>18</v>
      </c>
      <c r="M642" s="10">
        <v>0</v>
      </c>
      <c r="N642" s="10">
        <v>120</v>
      </c>
      <c r="O642" s="11">
        <f>SUM(Table134[[#This Row],[Inspection Total]],Table134[[#This Row],[Waste (Before Impression)]])</f>
        <v>6000</v>
      </c>
      <c r="P642" s="12" t="s">
        <v>39</v>
      </c>
      <c r="Q642" s="9"/>
      <c r="R642" s="9">
        <f>IF(Table134[[#This Row],[Balanced]]="YES",0,Table134[[#This Row],[Total]]-6000)</f>
        <v>0</v>
      </c>
      <c r="S6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450091531181205982YES</v>
      </c>
      <c r="T642">
        <f>ROW()-3</f>
        <v>639</v>
      </c>
      <c r="U642" s="1">
        <f>INT(Table134[[#This Row],[Date]])</f>
        <v>45009</v>
      </c>
      <c r="V642" s="13">
        <f>IFERROR(IF(OR(Table134[[#This Row],[Notasave Error]]&lt;0,Table134[[#This Row],[Notasave Error]]&gt;6000),"-",Table134[[#This Row],[Notasave Error]]/Table134[[#This Row],[Inspection Total]]),"NA")</f>
        <v>2.0060180541624874E-2</v>
      </c>
    </row>
    <row r="643" spans="1:22" x14ac:dyDescent="0.35">
      <c r="A643" s="8">
        <v>45009.150902777779</v>
      </c>
      <c r="B643" s="9" t="s">
        <v>87</v>
      </c>
      <c r="C643" s="9">
        <v>40039201</v>
      </c>
      <c r="D643" s="9" t="s">
        <v>107</v>
      </c>
      <c r="E643" s="9" t="s">
        <v>65</v>
      </c>
      <c r="F643" s="9" t="s">
        <v>40</v>
      </c>
      <c r="G643" s="9">
        <v>1530</v>
      </c>
      <c r="H643" s="10">
        <v>5980</v>
      </c>
      <c r="I643" s="10">
        <v>5980</v>
      </c>
      <c r="J643" s="10">
        <v>20</v>
      </c>
      <c r="K643" s="10"/>
      <c r="L643" s="10">
        <f>SUM(Table134[[#This Row],[Waste (Before Impression)]:[Waste (After Impression)2]])</f>
        <v>20</v>
      </c>
      <c r="M643" s="10">
        <v>0</v>
      </c>
      <c r="N643" s="10">
        <v>150</v>
      </c>
      <c r="O643" s="11">
        <f>SUM(Table134[[#This Row],[Inspection Total]],Table134[[#This Row],[Waste (Before Impression)]])</f>
        <v>6000</v>
      </c>
      <c r="P643" s="12" t="s">
        <v>39</v>
      </c>
      <c r="Q643" s="9"/>
      <c r="R643" s="9">
        <f>IF(Table134[[#This Row],[Balanced]]="YES",0,Table134[[#This Row],[Total]]-6000)</f>
        <v>0</v>
      </c>
      <c r="S6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450091530201505980YES</v>
      </c>
      <c r="T643">
        <f>ROW()-3</f>
        <v>640</v>
      </c>
      <c r="U643" s="1">
        <f>INT(Table134[[#This Row],[Date]])</f>
        <v>45009</v>
      </c>
      <c r="V643" s="13">
        <f>IFERROR(IF(OR(Table134[[#This Row],[Notasave Error]]&lt;0,Table134[[#This Row],[Notasave Error]]&gt;6000),"-",Table134[[#This Row],[Notasave Error]]/Table134[[#This Row],[Inspection Total]]),"NA")</f>
        <v>2.508361204013378E-2</v>
      </c>
    </row>
    <row r="644" spans="1:22" x14ac:dyDescent="0.35">
      <c r="A644" s="8">
        <v>45009.121921296297</v>
      </c>
      <c r="B644" s="9" t="s">
        <v>87</v>
      </c>
      <c r="C644" s="9">
        <v>40039201</v>
      </c>
      <c r="D644" s="9" t="s">
        <v>107</v>
      </c>
      <c r="E644" s="9" t="s">
        <v>65</v>
      </c>
      <c r="F644" s="9" t="s">
        <v>40</v>
      </c>
      <c r="G644" s="9">
        <v>1529</v>
      </c>
      <c r="H644" s="10">
        <v>5998</v>
      </c>
      <c r="I644" s="10">
        <v>5998</v>
      </c>
      <c r="J644" s="10">
        <v>2</v>
      </c>
      <c r="K644" s="10"/>
      <c r="L644" s="10">
        <f>SUM(Table134[[#This Row],[Waste (Before Impression)]:[Waste (After Impression)2]])</f>
        <v>2</v>
      </c>
      <c r="M644" s="10">
        <v>0</v>
      </c>
      <c r="N644" s="10">
        <v>80</v>
      </c>
      <c r="O644" s="11">
        <f>SUM(Table134[[#This Row],[Inspection Total]],Table134[[#This Row],[Waste (Before Impression)]])</f>
        <v>6000</v>
      </c>
      <c r="P644" s="12" t="s">
        <v>39</v>
      </c>
      <c r="Q644" s="9"/>
      <c r="R644" s="9">
        <f>IF(Table134[[#This Row],[Balanced]]="YES",0,Table134[[#This Row],[Total]]-6000)</f>
        <v>0</v>
      </c>
      <c r="S6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4500915292805998YES</v>
      </c>
      <c r="T644">
        <f>ROW()-3</f>
        <v>641</v>
      </c>
      <c r="U644" s="1">
        <f>INT(Table134[[#This Row],[Date]])</f>
        <v>45009</v>
      </c>
      <c r="V644" s="13">
        <f>IFERROR(IF(OR(Table134[[#This Row],[Notasave Error]]&lt;0,Table134[[#This Row],[Notasave Error]]&gt;6000),"-",Table134[[#This Row],[Notasave Error]]/Table134[[#This Row],[Inspection Total]]),"NA")</f>
        <v>1.3337779259753251E-2</v>
      </c>
    </row>
    <row r="645" spans="1:22" x14ac:dyDescent="0.35">
      <c r="A645" s="8">
        <v>45009.08934027778</v>
      </c>
      <c r="B645" s="9" t="s">
        <v>87</v>
      </c>
      <c r="C645" s="9">
        <v>40039201</v>
      </c>
      <c r="D645" s="9" t="s">
        <v>107</v>
      </c>
      <c r="E645" s="9" t="s">
        <v>65</v>
      </c>
      <c r="F645" s="9" t="s">
        <v>40</v>
      </c>
      <c r="G645" s="9">
        <v>1528</v>
      </c>
      <c r="H645" s="10">
        <v>6000</v>
      </c>
      <c r="I645" s="10">
        <v>6000</v>
      </c>
      <c r="J645" s="10">
        <v>0</v>
      </c>
      <c r="K645" s="10"/>
      <c r="L645" s="10">
        <f>SUM(Table134[[#This Row],[Waste (Before Impression)]:[Waste (After Impression)2]])</f>
        <v>0</v>
      </c>
      <c r="M645" s="10">
        <v>0</v>
      </c>
      <c r="N645" s="10">
        <v>130</v>
      </c>
      <c r="O645" s="11">
        <f>SUM(Table134[[#This Row],[Inspection Total]],Table134[[#This Row],[Waste (Before Impression)]])</f>
        <v>6000</v>
      </c>
      <c r="P645" s="12" t="s">
        <v>39</v>
      </c>
      <c r="Q645" s="9"/>
      <c r="R645" s="9">
        <f>IF(Table134[[#This Row],[Balanced]]="YES",0,Table134[[#This Row],[Total]]-6000)</f>
        <v>0</v>
      </c>
      <c r="S6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45009152801306000YES</v>
      </c>
      <c r="T645">
        <f>ROW()-3</f>
        <v>642</v>
      </c>
      <c r="U645" s="1">
        <f>INT(Table134[[#This Row],[Date]])</f>
        <v>45009</v>
      </c>
      <c r="V645" s="13">
        <f>IFERROR(IF(OR(Table134[[#This Row],[Notasave Error]]&lt;0,Table134[[#This Row],[Notasave Error]]&gt;6000),"-",Table134[[#This Row],[Notasave Error]]/Table134[[#This Row],[Inspection Total]]),"NA")</f>
        <v>2.1666666666666667E-2</v>
      </c>
    </row>
    <row r="646" spans="1:22" x14ac:dyDescent="0.35">
      <c r="A646" s="8">
        <v>45008.566354166665</v>
      </c>
      <c r="B646" s="9" t="s">
        <v>87</v>
      </c>
      <c r="C646" s="9">
        <v>40039201</v>
      </c>
      <c r="D646" s="9" t="s">
        <v>107</v>
      </c>
      <c r="E646" s="9" t="s">
        <v>94</v>
      </c>
      <c r="F646" s="9" t="s">
        <v>38</v>
      </c>
      <c r="G646" s="9">
        <v>1521</v>
      </c>
      <c r="H646" s="10">
        <v>5999</v>
      </c>
      <c r="I646" s="10">
        <v>5999</v>
      </c>
      <c r="J646" s="10">
        <v>1</v>
      </c>
      <c r="K646" s="10"/>
      <c r="L646" s="10">
        <f>SUM(Table134[[#This Row],[Waste (Before Impression)]:[Waste (After Impression)2]])</f>
        <v>1</v>
      </c>
      <c r="M646" s="10">
        <v>0</v>
      </c>
      <c r="N646" s="10">
        <v>228</v>
      </c>
      <c r="O646" s="11">
        <f>SUM(Table134[[#This Row],[Inspection Total]],Table134[[#This Row],[Waste (Before Impression)]])</f>
        <v>6000</v>
      </c>
      <c r="P646" s="12" t="s">
        <v>39</v>
      </c>
      <c r="Q646" s="9"/>
      <c r="R646" s="9">
        <f>IF(Table134[[#This Row],[Balanced]]="YES",0,Table134[[#This Row],[Total]]-6000)</f>
        <v>0</v>
      </c>
      <c r="S6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45008152112285999YES</v>
      </c>
      <c r="T646">
        <f>ROW()-3</f>
        <v>643</v>
      </c>
      <c r="U646" s="1">
        <f>INT(Table134[[#This Row],[Date]])</f>
        <v>45008</v>
      </c>
      <c r="V646" s="13">
        <f>IFERROR(IF(OR(Table134[[#This Row],[Notasave Error]]&lt;0,Table134[[#This Row],[Notasave Error]]&gt;6000),"-",Table134[[#This Row],[Notasave Error]]/Table134[[#This Row],[Inspection Total]]),"NA")</f>
        <v>3.8006334389064846E-2</v>
      </c>
    </row>
    <row r="647" spans="1:22" x14ac:dyDescent="0.35">
      <c r="A647" s="8">
        <v>45008.542754629627</v>
      </c>
      <c r="B647" s="9" t="s">
        <v>87</v>
      </c>
      <c r="C647" s="9">
        <v>40039201</v>
      </c>
      <c r="D647" s="9" t="s">
        <v>107</v>
      </c>
      <c r="E647" s="9" t="s">
        <v>94</v>
      </c>
      <c r="F647" s="9" t="s">
        <v>38</v>
      </c>
      <c r="G647" s="9">
        <v>1520</v>
      </c>
      <c r="H647" s="10">
        <v>5985</v>
      </c>
      <c r="I647" s="10">
        <v>5985</v>
      </c>
      <c r="J647" s="10">
        <v>15</v>
      </c>
      <c r="K647" s="10"/>
      <c r="L647" s="10">
        <f>SUM(Table134[[#This Row],[Waste (Before Impression)]:[Waste (After Impression)2]])</f>
        <v>15</v>
      </c>
      <c r="M647" s="10">
        <v>0</v>
      </c>
      <c r="N647" s="10">
        <v>177</v>
      </c>
      <c r="O647" s="11">
        <f>SUM(Table134[[#This Row],[Inspection Total]],Table134[[#This Row],[Waste (Before Impression)]])</f>
        <v>6000</v>
      </c>
      <c r="P647" s="12" t="s">
        <v>39</v>
      </c>
      <c r="Q647" s="9"/>
      <c r="R647" s="9">
        <f>IF(Table134[[#This Row],[Balanced]]="YES",0,Table134[[#This Row],[Total]]-6000)</f>
        <v>0</v>
      </c>
      <c r="S6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450081520151775985YES</v>
      </c>
      <c r="T647">
        <f>ROW()-3</f>
        <v>644</v>
      </c>
      <c r="U647" s="1">
        <f>INT(Table134[[#This Row],[Date]])</f>
        <v>45008</v>
      </c>
      <c r="V647" s="13">
        <f>IFERROR(IF(OR(Table134[[#This Row],[Notasave Error]]&lt;0,Table134[[#This Row],[Notasave Error]]&gt;6000),"-",Table134[[#This Row],[Notasave Error]]/Table134[[#This Row],[Inspection Total]]),"NA")</f>
        <v>2.9573934837092732E-2</v>
      </c>
    </row>
    <row r="648" spans="1:22" x14ac:dyDescent="0.35">
      <c r="A648" s="8">
        <v>45008.50508101852</v>
      </c>
      <c r="B648" s="9" t="s">
        <v>87</v>
      </c>
      <c r="C648" s="9">
        <v>40039201</v>
      </c>
      <c r="D648" s="9" t="s">
        <v>107</v>
      </c>
      <c r="E648" s="9" t="s">
        <v>94</v>
      </c>
      <c r="F648" s="9" t="s">
        <v>38</v>
      </c>
      <c r="G648" s="9">
        <v>1519</v>
      </c>
      <c r="H648" s="10">
        <v>6000</v>
      </c>
      <c r="I648" s="10">
        <v>6000</v>
      </c>
      <c r="J648" s="10">
        <v>0</v>
      </c>
      <c r="K648" s="10"/>
      <c r="L648" s="10">
        <f>SUM(Table134[[#This Row],[Waste (Before Impression)]:[Waste (After Impression)2]])</f>
        <v>0</v>
      </c>
      <c r="M648" s="10">
        <v>0</v>
      </c>
      <c r="N648" s="10">
        <v>260</v>
      </c>
      <c r="O648" s="11">
        <f>SUM(Table134[[#This Row],[Inspection Total]],Table134[[#This Row],[Waste (Before Impression)]])</f>
        <v>6000</v>
      </c>
      <c r="P648" s="12" t="s">
        <v>39</v>
      </c>
      <c r="Q648" s="9"/>
      <c r="R648" s="9">
        <f>IF(Table134[[#This Row],[Balanced]]="YES",0,Table134[[#This Row],[Total]]-6000)</f>
        <v>0</v>
      </c>
      <c r="S6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45008151902606000YES</v>
      </c>
      <c r="T648">
        <f>ROW()-3</f>
        <v>645</v>
      </c>
      <c r="U648" s="1">
        <f>INT(Table134[[#This Row],[Date]])</f>
        <v>45008</v>
      </c>
      <c r="V648" s="13">
        <f>IFERROR(IF(OR(Table134[[#This Row],[Notasave Error]]&lt;0,Table134[[#This Row],[Notasave Error]]&gt;6000),"-",Table134[[#This Row],[Notasave Error]]/Table134[[#This Row],[Inspection Total]]),"NA")</f>
        <v>4.3333333333333335E-2</v>
      </c>
    </row>
    <row r="649" spans="1:22" x14ac:dyDescent="0.35">
      <c r="A649" s="8">
        <v>45007.974398148152</v>
      </c>
      <c r="B649" s="9" t="s">
        <v>87</v>
      </c>
      <c r="C649" s="9">
        <v>40039201</v>
      </c>
      <c r="D649" s="9" t="s">
        <v>107</v>
      </c>
      <c r="E649" s="9" t="s">
        <v>65</v>
      </c>
      <c r="F649" s="9" t="s">
        <v>40</v>
      </c>
      <c r="G649" s="9">
        <v>1509</v>
      </c>
      <c r="H649" s="10">
        <v>5999</v>
      </c>
      <c r="I649" s="10">
        <v>5999</v>
      </c>
      <c r="J649" s="10">
        <v>1</v>
      </c>
      <c r="K649" s="10"/>
      <c r="L649" s="10">
        <f>SUM(Table134[[#This Row],[Waste (Before Impression)]:[Waste (After Impression)2]])</f>
        <v>1</v>
      </c>
      <c r="M649" s="10">
        <v>0</v>
      </c>
      <c r="N649" s="10">
        <v>250</v>
      </c>
      <c r="O649" s="11">
        <f>SUM(Table134[[#This Row],[Inspection Total]],Table134[[#This Row],[Waste (Before Impression)]])</f>
        <v>6000</v>
      </c>
      <c r="P649" s="12" t="s">
        <v>39</v>
      </c>
      <c r="Q649" s="9"/>
      <c r="R649" s="9">
        <f>IF(Table134[[#This Row],[Balanced]]="YES",0,Table134[[#This Row],[Total]]-6000)</f>
        <v>0</v>
      </c>
      <c r="S6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45007150912505999YES</v>
      </c>
      <c r="T649">
        <f>ROW()-3</f>
        <v>646</v>
      </c>
      <c r="U649" s="1">
        <f>INT(Table134[[#This Row],[Date]])</f>
        <v>45007</v>
      </c>
      <c r="V649" s="13">
        <f>IFERROR(IF(OR(Table134[[#This Row],[Notasave Error]]&lt;0,Table134[[#This Row],[Notasave Error]]&gt;6000),"-",Table134[[#This Row],[Notasave Error]]/Table134[[#This Row],[Inspection Total]]),"NA")</f>
        <v>4.1673612268711455E-2</v>
      </c>
    </row>
    <row r="650" spans="1:22" x14ac:dyDescent="0.35">
      <c r="A650" s="8">
        <v>45007.887928240743</v>
      </c>
      <c r="B650" s="9" t="s">
        <v>87</v>
      </c>
      <c r="C650" s="9">
        <v>40039201</v>
      </c>
      <c r="D650" s="9" t="s">
        <v>107</v>
      </c>
      <c r="E650" s="9" t="s">
        <v>65</v>
      </c>
      <c r="F650" s="9" t="s">
        <v>40</v>
      </c>
      <c r="G650" s="9">
        <v>1508</v>
      </c>
      <c r="H650" s="10">
        <v>6000</v>
      </c>
      <c r="I650" s="10">
        <v>6000</v>
      </c>
      <c r="J650" s="10">
        <v>0</v>
      </c>
      <c r="K650" s="10"/>
      <c r="L650" s="10">
        <f>SUM(Table134[[#This Row],[Waste (Before Impression)]:[Waste (After Impression)2]])</f>
        <v>0</v>
      </c>
      <c r="M650" s="10">
        <v>0</v>
      </c>
      <c r="N650" s="10">
        <v>400</v>
      </c>
      <c r="O650" s="11">
        <f>SUM(Table134[[#This Row],[Inspection Total]],Table134[[#This Row],[Waste (Before Impression)]])</f>
        <v>6000</v>
      </c>
      <c r="P650" s="12" t="s">
        <v>39</v>
      </c>
      <c r="Q650" s="9"/>
      <c r="R650" s="9">
        <f>IF(Table134[[#This Row],[Balanced]]="YES",0,Table134[[#This Row],[Total]]-6000)</f>
        <v>0</v>
      </c>
      <c r="S6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45007150804006000YES</v>
      </c>
      <c r="T650">
        <f>ROW()-3</f>
        <v>647</v>
      </c>
      <c r="U650" s="1">
        <f>INT(Table134[[#This Row],[Date]])</f>
        <v>45007</v>
      </c>
      <c r="V650" s="13">
        <f>IFERROR(IF(OR(Table134[[#This Row],[Notasave Error]]&lt;0,Table134[[#This Row],[Notasave Error]]&gt;6000),"-",Table134[[#This Row],[Notasave Error]]/Table134[[#This Row],[Inspection Total]]),"NA")</f>
        <v>6.6666666666666666E-2</v>
      </c>
    </row>
    <row r="651" spans="1:22" x14ac:dyDescent="0.35">
      <c r="A651" s="8">
        <v>45007.862002314818</v>
      </c>
      <c r="B651" s="9" t="s">
        <v>87</v>
      </c>
      <c r="C651" s="9">
        <v>40039201</v>
      </c>
      <c r="D651" s="9" t="s">
        <v>107</v>
      </c>
      <c r="E651" s="9" t="s">
        <v>65</v>
      </c>
      <c r="F651" s="9" t="s">
        <v>40</v>
      </c>
      <c r="G651" s="9">
        <v>1507</v>
      </c>
      <c r="H651" s="10">
        <v>5998</v>
      </c>
      <c r="I651" s="10">
        <v>5998</v>
      </c>
      <c r="J651" s="10">
        <v>2</v>
      </c>
      <c r="K651" s="10"/>
      <c r="L651" s="10">
        <f>SUM(Table134[[#This Row],[Waste (Before Impression)]:[Waste (After Impression)2]])</f>
        <v>2</v>
      </c>
      <c r="M651" s="10">
        <v>0</v>
      </c>
      <c r="N651" s="10">
        <v>250</v>
      </c>
      <c r="O651" s="11">
        <f>SUM(Table134[[#This Row],[Inspection Total]],Table134[[#This Row],[Waste (Before Impression)]])</f>
        <v>6000</v>
      </c>
      <c r="P651" s="12" t="s">
        <v>39</v>
      </c>
      <c r="Q651" s="9"/>
      <c r="R651" s="9">
        <f>IF(Table134[[#This Row],[Balanced]]="YES",0,Table134[[#This Row],[Total]]-6000)</f>
        <v>0</v>
      </c>
      <c r="S6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45007150722505998YES</v>
      </c>
      <c r="T651">
        <f>ROW()-3</f>
        <v>648</v>
      </c>
      <c r="U651" s="1">
        <f>INT(Table134[[#This Row],[Date]])</f>
        <v>45007</v>
      </c>
      <c r="V651" s="13">
        <f>IFERROR(IF(OR(Table134[[#This Row],[Notasave Error]]&lt;0,Table134[[#This Row],[Notasave Error]]&gt;6000),"-",Table134[[#This Row],[Notasave Error]]/Table134[[#This Row],[Inspection Total]]),"NA")</f>
        <v>4.1680560186728909E-2</v>
      </c>
    </row>
    <row r="652" spans="1:22" x14ac:dyDescent="0.35">
      <c r="A652" s="8">
        <v>45007.846365740741</v>
      </c>
      <c r="B652" s="9" t="s">
        <v>87</v>
      </c>
      <c r="C652" s="9">
        <v>40039201</v>
      </c>
      <c r="D652" s="9" t="s">
        <v>107</v>
      </c>
      <c r="E652" s="9" t="s">
        <v>158</v>
      </c>
      <c r="F652" s="9" t="s">
        <v>38</v>
      </c>
      <c r="G652" s="9">
        <v>1506</v>
      </c>
      <c r="H652" s="10">
        <v>5997</v>
      </c>
      <c r="I652" s="10">
        <v>5997</v>
      </c>
      <c r="J652" s="10">
        <v>3</v>
      </c>
      <c r="K652" s="10"/>
      <c r="L652" s="10">
        <f>SUM(Table134[[#This Row],[Waste (Before Impression)]:[Waste (After Impression)2]])</f>
        <v>3</v>
      </c>
      <c r="M652" s="10">
        <v>0</v>
      </c>
      <c r="N652" s="10">
        <v>-822</v>
      </c>
      <c r="O652" s="11">
        <f>SUM(Table134[[#This Row],[Inspection Total]],Table134[[#This Row],[Waste (Before Impression)]])</f>
        <v>6000</v>
      </c>
      <c r="P652" s="12" t="s">
        <v>39</v>
      </c>
      <c r="Q652" s="9"/>
      <c r="R652" s="9">
        <f>IF(Table134[[#This Row],[Balanced]]="YES",0,Table134[[#This Row],[Total]]-6000)</f>
        <v>0</v>
      </c>
      <c r="S6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4500715063-8225997YES</v>
      </c>
      <c r="T652">
        <f>ROW()-3</f>
        <v>649</v>
      </c>
      <c r="U652" s="1">
        <f>INT(Table134[[#This Row],[Date]])</f>
        <v>45007</v>
      </c>
      <c r="V652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653" spans="1:22" x14ac:dyDescent="0.35">
      <c r="A653" s="8">
        <v>45007.760636574072</v>
      </c>
      <c r="B653" s="9" t="s">
        <v>87</v>
      </c>
      <c r="C653" s="9">
        <v>40039201</v>
      </c>
      <c r="D653" s="9" t="s">
        <v>107</v>
      </c>
      <c r="E653" s="9" t="s">
        <v>158</v>
      </c>
      <c r="F653" s="9" t="s">
        <v>38</v>
      </c>
      <c r="G653" s="9">
        <v>1505</v>
      </c>
      <c r="H653" s="10">
        <v>5981</v>
      </c>
      <c r="I653" s="10">
        <v>5981</v>
      </c>
      <c r="J653" s="10">
        <v>19</v>
      </c>
      <c r="K653" s="10"/>
      <c r="L653" s="10">
        <f>SUM(Table134[[#This Row],[Waste (Before Impression)]:[Waste (After Impression)2]])</f>
        <v>19</v>
      </c>
      <c r="M653" s="10">
        <v>0</v>
      </c>
      <c r="N653" s="10">
        <v>232</v>
      </c>
      <c r="O653" s="11">
        <f>SUM(Table134[[#This Row],[Inspection Total]],Table134[[#This Row],[Waste (Before Impression)]])</f>
        <v>6000</v>
      </c>
      <c r="P653" s="12" t="s">
        <v>39</v>
      </c>
      <c r="Q653" s="9"/>
      <c r="R653" s="9">
        <f>IF(Table134[[#This Row],[Balanced]]="YES",0,Table134[[#This Row],[Total]]-6000)</f>
        <v>0</v>
      </c>
      <c r="S6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450071505192325981YES</v>
      </c>
      <c r="T653">
        <f>ROW()-3</f>
        <v>650</v>
      </c>
      <c r="U653" s="1">
        <f>INT(Table134[[#This Row],[Date]])</f>
        <v>45007</v>
      </c>
      <c r="V653" s="13">
        <f>IFERROR(IF(OR(Table134[[#This Row],[Notasave Error]]&lt;0,Table134[[#This Row],[Notasave Error]]&gt;6000),"-",Table134[[#This Row],[Notasave Error]]/Table134[[#This Row],[Inspection Total]]),"NA")</f>
        <v>3.8789500083598064E-2</v>
      </c>
    </row>
    <row r="654" spans="1:22" x14ac:dyDescent="0.35">
      <c r="A654" s="8">
        <v>45007.737858796296</v>
      </c>
      <c r="B654" s="9" t="s">
        <v>87</v>
      </c>
      <c r="C654" s="9">
        <v>40039201</v>
      </c>
      <c r="D654" s="9" t="s">
        <v>107</v>
      </c>
      <c r="E654" s="9" t="s">
        <v>158</v>
      </c>
      <c r="F654" s="9" t="s">
        <v>38</v>
      </c>
      <c r="G654" s="9">
        <v>1504</v>
      </c>
      <c r="H654" s="10">
        <v>5980</v>
      </c>
      <c r="I654" s="10">
        <v>5980</v>
      </c>
      <c r="J654" s="10">
        <v>20</v>
      </c>
      <c r="K654" s="10"/>
      <c r="L654" s="10">
        <f>SUM(Table134[[#This Row],[Waste (Before Impression)]:[Waste (After Impression)2]])</f>
        <v>20</v>
      </c>
      <c r="M654" s="10">
        <v>0</v>
      </c>
      <c r="N654" s="10">
        <v>216</v>
      </c>
      <c r="O654" s="11">
        <f>SUM(Table134[[#This Row],[Inspection Total]],Table134[[#This Row],[Waste (Before Impression)]])</f>
        <v>6000</v>
      </c>
      <c r="P654" s="12" t="s">
        <v>39</v>
      </c>
      <c r="Q654" s="9"/>
      <c r="R654" s="9">
        <f>IF(Table134[[#This Row],[Balanced]]="YES",0,Table134[[#This Row],[Total]]-6000)</f>
        <v>0</v>
      </c>
      <c r="S6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450071504202165980YES</v>
      </c>
      <c r="T654">
        <f>ROW()-3</f>
        <v>651</v>
      </c>
      <c r="U654" s="1">
        <f>INT(Table134[[#This Row],[Date]])</f>
        <v>45007</v>
      </c>
      <c r="V654" s="13">
        <f>IFERROR(IF(OR(Table134[[#This Row],[Notasave Error]]&lt;0,Table134[[#This Row],[Notasave Error]]&gt;6000),"-",Table134[[#This Row],[Notasave Error]]/Table134[[#This Row],[Inspection Total]]),"NA")</f>
        <v>3.6120401337792644E-2</v>
      </c>
    </row>
    <row r="655" spans="1:22" x14ac:dyDescent="0.35">
      <c r="A655" s="8">
        <v>45007.627824074072</v>
      </c>
      <c r="B655" s="9" t="s">
        <v>87</v>
      </c>
      <c r="C655" s="9">
        <v>40039201</v>
      </c>
      <c r="D655" s="9" t="s">
        <v>107</v>
      </c>
      <c r="E655" s="9" t="s">
        <v>158</v>
      </c>
      <c r="F655" s="9" t="s">
        <v>38</v>
      </c>
      <c r="G655" s="9">
        <v>1503</v>
      </c>
      <c r="H655" s="10">
        <v>5996</v>
      </c>
      <c r="I655" s="10">
        <v>5996</v>
      </c>
      <c r="J655" s="10">
        <v>4</v>
      </c>
      <c r="K655" s="10"/>
      <c r="L655" s="10">
        <f>SUM(Table134[[#This Row],[Waste (Before Impression)]:[Waste (After Impression)2]])</f>
        <v>4</v>
      </c>
      <c r="M655" s="10">
        <v>0</v>
      </c>
      <c r="N655" s="10">
        <v>187</v>
      </c>
      <c r="O655" s="11">
        <f>SUM(Table134[[#This Row],[Inspection Total]],Table134[[#This Row],[Waste (Before Impression)]])</f>
        <v>6000</v>
      </c>
      <c r="P655" s="12" t="s">
        <v>39</v>
      </c>
      <c r="Q655" s="9"/>
      <c r="R655" s="9">
        <f>IF(Table134[[#This Row],[Balanced]]="YES",0,Table134[[#This Row],[Total]]-6000)</f>
        <v>0</v>
      </c>
      <c r="S6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45007150341875996YES</v>
      </c>
      <c r="T655">
        <f>ROW()-3</f>
        <v>652</v>
      </c>
      <c r="U655" s="1">
        <f>INT(Table134[[#This Row],[Date]])</f>
        <v>45007</v>
      </c>
      <c r="V655" s="13">
        <f>IFERROR(IF(OR(Table134[[#This Row],[Notasave Error]]&lt;0,Table134[[#This Row],[Notasave Error]]&gt;6000),"-",Table134[[#This Row],[Notasave Error]]/Table134[[#This Row],[Inspection Total]]),"NA")</f>
        <v>3.1187458305537024E-2</v>
      </c>
    </row>
    <row r="656" spans="1:22" x14ac:dyDescent="0.35">
      <c r="A656" s="8">
        <v>45007.59951388889</v>
      </c>
      <c r="B656" s="9" t="s">
        <v>87</v>
      </c>
      <c r="C656" s="9">
        <v>40039201</v>
      </c>
      <c r="D656" s="9" t="s">
        <v>107</v>
      </c>
      <c r="E656" s="9" t="s">
        <v>158</v>
      </c>
      <c r="F656" s="9" t="s">
        <v>38</v>
      </c>
      <c r="G656" s="9">
        <v>1502</v>
      </c>
      <c r="H656" s="10">
        <v>5998</v>
      </c>
      <c r="I656" s="10">
        <v>5998</v>
      </c>
      <c r="J656" s="10">
        <v>2</v>
      </c>
      <c r="K656" s="10"/>
      <c r="L656" s="10">
        <f>SUM(Table134[[#This Row],[Waste (Before Impression)]:[Waste (After Impression)2]])</f>
        <v>2</v>
      </c>
      <c r="M656" s="10">
        <v>0</v>
      </c>
      <c r="N656" s="10">
        <v>597</v>
      </c>
      <c r="O656" s="11">
        <f>SUM(Table134[[#This Row],[Inspection Total]],Table134[[#This Row],[Waste (Before Impression)]])</f>
        <v>6000</v>
      </c>
      <c r="P656" s="12" t="s">
        <v>39</v>
      </c>
      <c r="Q656" s="9"/>
      <c r="R656" s="9">
        <f>IF(Table134[[#This Row],[Balanced]]="YES",0,Table134[[#This Row],[Total]]-6000)</f>
        <v>0</v>
      </c>
      <c r="S6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45007150225975998YES</v>
      </c>
      <c r="T656">
        <f>ROW()-3</f>
        <v>653</v>
      </c>
      <c r="U656" s="1">
        <f>INT(Table134[[#This Row],[Date]])</f>
        <v>45007</v>
      </c>
      <c r="V656" s="13">
        <f>IFERROR(IF(OR(Table134[[#This Row],[Notasave Error]]&lt;0,Table134[[#This Row],[Notasave Error]]&gt;6000),"-",Table134[[#This Row],[Notasave Error]]/Table134[[#This Row],[Inspection Total]]),"NA")</f>
        <v>9.9533177725908639E-2</v>
      </c>
    </row>
    <row r="657" spans="1:22" x14ac:dyDescent="0.35">
      <c r="A657" s="8">
        <v>45007.568923611114</v>
      </c>
      <c r="B657" s="9" t="s">
        <v>87</v>
      </c>
      <c r="C657" s="9">
        <v>40039201</v>
      </c>
      <c r="D657" s="9" t="s">
        <v>107</v>
      </c>
      <c r="E657" s="9" t="s">
        <v>158</v>
      </c>
      <c r="F657" s="9" t="s">
        <v>38</v>
      </c>
      <c r="G657" s="9">
        <v>1416</v>
      </c>
      <c r="H657" s="10">
        <v>5998</v>
      </c>
      <c r="I657" s="10">
        <v>5998</v>
      </c>
      <c r="J657" s="10">
        <v>2</v>
      </c>
      <c r="K657" s="10"/>
      <c r="L657" s="10">
        <f>SUM(Table134[[#This Row],[Waste (Before Impression)]:[Waste (After Impression)2]])</f>
        <v>2</v>
      </c>
      <c r="M657" s="10">
        <v>0</v>
      </c>
      <c r="N657" s="10">
        <v>257</v>
      </c>
      <c r="O657" s="11">
        <f>SUM(Table134[[#This Row],[Inspection Total]],Table134[[#This Row],[Waste (Before Impression)]])</f>
        <v>6000</v>
      </c>
      <c r="P657" s="12" t="s">
        <v>39</v>
      </c>
      <c r="Q657" s="9"/>
      <c r="R657" s="9">
        <f>IF(Table134[[#This Row],[Balanced]]="YES",0,Table134[[#This Row],[Total]]-6000)</f>
        <v>0</v>
      </c>
      <c r="S6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45007141622575998YES</v>
      </c>
      <c r="T657">
        <f>ROW()-3</f>
        <v>654</v>
      </c>
      <c r="U657" s="1">
        <f>INT(Table134[[#This Row],[Date]])</f>
        <v>45007</v>
      </c>
      <c r="V657" s="13">
        <f>IFERROR(IF(OR(Table134[[#This Row],[Notasave Error]]&lt;0,Table134[[#This Row],[Notasave Error]]&gt;6000),"-",Table134[[#This Row],[Notasave Error]]/Table134[[#This Row],[Inspection Total]]),"NA")</f>
        <v>4.2847615871957317E-2</v>
      </c>
    </row>
    <row r="658" spans="1:22" x14ac:dyDescent="0.35">
      <c r="A658" s="8">
        <v>45007.504675925928</v>
      </c>
      <c r="B658" s="9" t="s">
        <v>87</v>
      </c>
      <c r="C658" s="9">
        <v>40039201</v>
      </c>
      <c r="D658" s="9" t="s">
        <v>107</v>
      </c>
      <c r="E658" s="9" t="s">
        <v>158</v>
      </c>
      <c r="F658" s="9" t="s">
        <v>38</v>
      </c>
      <c r="G658" s="9">
        <v>1415</v>
      </c>
      <c r="H658" s="10">
        <v>5998</v>
      </c>
      <c r="I658" s="10">
        <v>5998</v>
      </c>
      <c r="J658" s="10">
        <v>2</v>
      </c>
      <c r="K658" s="10"/>
      <c r="L658" s="10">
        <f>SUM(Table134[[#This Row],[Waste (Before Impression)]:[Waste (After Impression)2]])</f>
        <v>2</v>
      </c>
      <c r="M658" s="10">
        <v>0</v>
      </c>
      <c r="N658" s="10">
        <v>735</v>
      </c>
      <c r="O658" s="11">
        <f>SUM(Table134[[#This Row],[Inspection Total]],Table134[[#This Row],[Waste (Before Impression)]])</f>
        <v>6000</v>
      </c>
      <c r="P658" s="12" t="s">
        <v>39</v>
      </c>
      <c r="Q658" s="9"/>
      <c r="R658" s="9">
        <f>IF(Table134[[#This Row],[Balanced]]="YES",0,Table134[[#This Row],[Total]]-6000)</f>
        <v>0</v>
      </c>
      <c r="S6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45007141527355998YES</v>
      </c>
      <c r="T658">
        <f>ROW()-3</f>
        <v>655</v>
      </c>
      <c r="U658" s="1">
        <f>INT(Table134[[#This Row],[Date]])</f>
        <v>45007</v>
      </c>
      <c r="V658" s="13">
        <f>IFERROR(IF(OR(Table134[[#This Row],[Notasave Error]]&lt;0,Table134[[#This Row],[Notasave Error]]&gt;6000),"-",Table134[[#This Row],[Notasave Error]]/Table134[[#This Row],[Inspection Total]]),"NA")</f>
        <v>0.122540846948983</v>
      </c>
    </row>
    <row r="659" spans="1:22" x14ac:dyDescent="0.35">
      <c r="A659" s="8">
        <v>45007.46465277778</v>
      </c>
      <c r="B659" s="9" t="s">
        <v>87</v>
      </c>
      <c r="C659" s="9">
        <v>40039201</v>
      </c>
      <c r="D659" s="9" t="s">
        <v>107</v>
      </c>
      <c r="E659" s="9" t="s">
        <v>158</v>
      </c>
      <c r="F659" s="9" t="s">
        <v>38</v>
      </c>
      <c r="G659" s="9">
        <v>1414</v>
      </c>
      <c r="H659" s="10">
        <v>5989</v>
      </c>
      <c r="I659" s="10">
        <v>5989</v>
      </c>
      <c r="J659" s="10">
        <v>11</v>
      </c>
      <c r="K659" s="10"/>
      <c r="L659" s="10">
        <f>SUM(Table134[[#This Row],[Waste (Before Impression)]:[Waste (After Impression)2]])</f>
        <v>11</v>
      </c>
      <c r="M659" s="10">
        <v>0</v>
      </c>
      <c r="N659" s="10">
        <v>252</v>
      </c>
      <c r="O659" s="11">
        <f>SUM(Table134[[#This Row],[Inspection Total]],Table134[[#This Row],[Waste (Before Impression)]])</f>
        <v>6000</v>
      </c>
      <c r="P659" s="12" t="s">
        <v>39</v>
      </c>
      <c r="Q659" s="9"/>
      <c r="R659" s="9">
        <f>IF(Table134[[#This Row],[Balanced]]="YES",0,Table134[[#This Row],[Total]]-6000)</f>
        <v>0</v>
      </c>
      <c r="S6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450071414112525989YES</v>
      </c>
      <c r="T659">
        <f>ROW()-3</f>
        <v>656</v>
      </c>
      <c r="U659" s="1">
        <f>INT(Table134[[#This Row],[Date]])</f>
        <v>45007</v>
      </c>
      <c r="V659" s="13">
        <f>IFERROR(IF(OR(Table134[[#This Row],[Notasave Error]]&lt;0,Table134[[#This Row],[Notasave Error]]&gt;6000),"-",Table134[[#This Row],[Notasave Error]]/Table134[[#This Row],[Inspection Total]]),"NA")</f>
        <v>4.2077141425947567E-2</v>
      </c>
    </row>
    <row r="660" spans="1:22" x14ac:dyDescent="0.35">
      <c r="A660" s="8">
        <v>45007.44190972222</v>
      </c>
      <c r="B660" s="9" t="s">
        <v>87</v>
      </c>
      <c r="C660" s="9">
        <v>40039201</v>
      </c>
      <c r="D660" s="9" t="s">
        <v>107</v>
      </c>
      <c r="E660" s="9" t="s">
        <v>158</v>
      </c>
      <c r="F660" s="9" t="s">
        <v>38</v>
      </c>
      <c r="G660" s="9">
        <v>1413</v>
      </c>
      <c r="H660" s="10">
        <v>5987</v>
      </c>
      <c r="I660" s="10">
        <v>5987</v>
      </c>
      <c r="J660" s="10">
        <v>13</v>
      </c>
      <c r="K660" s="10"/>
      <c r="L660" s="10">
        <f>SUM(Table134[[#This Row],[Waste (Before Impression)]:[Waste (After Impression)2]])</f>
        <v>13</v>
      </c>
      <c r="M660" s="10">
        <v>0</v>
      </c>
      <c r="N660" s="10">
        <v>241</v>
      </c>
      <c r="O660" s="11">
        <f>SUM(Table134[[#This Row],[Inspection Total]],Table134[[#This Row],[Waste (Before Impression)]])</f>
        <v>6000</v>
      </c>
      <c r="P660" s="12" t="s">
        <v>39</v>
      </c>
      <c r="Q660" s="9"/>
      <c r="R660" s="9">
        <f>IF(Table134[[#This Row],[Balanced]]="YES",0,Table134[[#This Row],[Total]]-6000)</f>
        <v>0</v>
      </c>
      <c r="S6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450071413132415987YES</v>
      </c>
      <c r="T660">
        <f>ROW()-3</f>
        <v>657</v>
      </c>
      <c r="U660" s="1">
        <f>INT(Table134[[#This Row],[Date]])</f>
        <v>45007</v>
      </c>
      <c r="V660" s="13">
        <f>IFERROR(IF(OR(Table134[[#This Row],[Notasave Error]]&lt;0,Table134[[#This Row],[Notasave Error]]&gt;6000),"-",Table134[[#This Row],[Notasave Error]]/Table134[[#This Row],[Inspection Total]]),"NA")</f>
        <v>4.0253883414063808E-2</v>
      </c>
    </row>
    <row r="661" spans="1:22" x14ac:dyDescent="0.35">
      <c r="A661" s="8">
        <v>45007.398217592592</v>
      </c>
      <c r="B661" s="9" t="s">
        <v>87</v>
      </c>
      <c r="C661" s="9">
        <v>40039201</v>
      </c>
      <c r="D661" s="9" t="s">
        <v>107</v>
      </c>
      <c r="E661" s="9" t="s">
        <v>158</v>
      </c>
      <c r="F661" s="9" t="s">
        <v>38</v>
      </c>
      <c r="G661" s="9">
        <v>1412</v>
      </c>
      <c r="H661" s="10">
        <v>5967</v>
      </c>
      <c r="I661" s="10">
        <v>5967</v>
      </c>
      <c r="J661" s="10">
        <v>33</v>
      </c>
      <c r="K661" s="10"/>
      <c r="L661" s="10">
        <f>SUM(Table134[[#This Row],[Waste (Before Impression)]:[Waste (After Impression)2]])</f>
        <v>33</v>
      </c>
      <c r="M661" s="10">
        <v>0</v>
      </c>
      <c r="N661" s="10">
        <v>935</v>
      </c>
      <c r="O661" s="11">
        <f>SUM(Table134[[#This Row],[Inspection Total]],Table134[[#This Row],[Waste (Before Impression)]])</f>
        <v>6000</v>
      </c>
      <c r="P661" s="12" t="s">
        <v>39</v>
      </c>
      <c r="Q661" s="9"/>
      <c r="R661" s="9">
        <f>IF(Table134[[#This Row],[Balanced]]="YES",0,Table134[[#This Row],[Total]]-6000)</f>
        <v>0</v>
      </c>
      <c r="S6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450071412339355967YES</v>
      </c>
      <c r="T661">
        <f>ROW()-3</f>
        <v>658</v>
      </c>
      <c r="U661" s="1">
        <f>INT(Table134[[#This Row],[Date]])</f>
        <v>45007</v>
      </c>
      <c r="V661" s="13">
        <f>IFERROR(IF(OR(Table134[[#This Row],[Notasave Error]]&lt;0,Table134[[#This Row],[Notasave Error]]&gt;6000),"-",Table134[[#This Row],[Notasave Error]]/Table134[[#This Row],[Inspection Total]]),"NA")</f>
        <v>0.15669515669515668</v>
      </c>
    </row>
    <row r="662" spans="1:22" x14ac:dyDescent="0.35">
      <c r="A662" s="8">
        <v>45007.331504629627</v>
      </c>
      <c r="B662" s="9" t="s">
        <v>87</v>
      </c>
      <c r="C662" s="9">
        <v>40039201</v>
      </c>
      <c r="D662" s="9" t="s">
        <v>107</v>
      </c>
      <c r="E662" s="9" t="s">
        <v>65</v>
      </c>
      <c r="F662" s="9" t="s">
        <v>40</v>
      </c>
      <c r="G662" s="9">
        <v>1518</v>
      </c>
      <c r="H662" s="10">
        <v>6000</v>
      </c>
      <c r="I662" s="10">
        <v>6000</v>
      </c>
      <c r="J662" s="10">
        <v>0</v>
      </c>
      <c r="K662" s="10"/>
      <c r="L662" s="10">
        <f>SUM(Table134[[#This Row],[Waste (Before Impression)]:[Waste (After Impression)2]])</f>
        <v>0</v>
      </c>
      <c r="M662" s="10">
        <v>0</v>
      </c>
      <c r="N662" s="10">
        <v>294</v>
      </c>
      <c r="O662" s="11">
        <f>SUM(Table134[[#This Row],[Inspection Total]],Table134[[#This Row],[Waste (Before Impression)]])</f>
        <v>6000</v>
      </c>
      <c r="P662" s="12" t="s">
        <v>39</v>
      </c>
      <c r="Q662" s="9"/>
      <c r="R662" s="9">
        <f>IF(Table134[[#This Row],[Balanced]]="YES",0,Table134[[#This Row],[Total]]-6000)</f>
        <v>0</v>
      </c>
      <c r="S6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45007151802946000YES</v>
      </c>
      <c r="T662">
        <f>ROW()-3</f>
        <v>659</v>
      </c>
      <c r="U662" s="1">
        <f>INT(Table134[[#This Row],[Date]])</f>
        <v>45007</v>
      </c>
      <c r="V662" s="13">
        <f>IFERROR(IF(OR(Table134[[#This Row],[Notasave Error]]&lt;0,Table134[[#This Row],[Notasave Error]]&gt;6000),"-",Table134[[#This Row],[Notasave Error]]/Table134[[#This Row],[Inspection Total]]),"NA")</f>
        <v>4.9000000000000002E-2</v>
      </c>
    </row>
    <row r="663" spans="1:22" x14ac:dyDescent="0.35">
      <c r="A663" s="8">
        <v>45007.272349537037</v>
      </c>
      <c r="B663" s="9" t="s">
        <v>87</v>
      </c>
      <c r="C663" s="9">
        <v>40039201</v>
      </c>
      <c r="D663" s="9" t="s">
        <v>107</v>
      </c>
      <c r="E663" s="9" t="s">
        <v>65</v>
      </c>
      <c r="F663" s="9" t="s">
        <v>40</v>
      </c>
      <c r="G663" s="9">
        <v>1517</v>
      </c>
      <c r="H663" s="10">
        <v>6000</v>
      </c>
      <c r="I663" s="10">
        <v>0</v>
      </c>
      <c r="J663" s="10">
        <v>1</v>
      </c>
      <c r="K663" s="10"/>
      <c r="L663" s="10">
        <f>SUM(Table134[[#This Row],[Waste (Before Impression)]:[Waste (After Impression)2]])</f>
        <v>1</v>
      </c>
      <c r="M663" s="10">
        <v>0</v>
      </c>
      <c r="N663" s="10">
        <v>183</v>
      </c>
      <c r="O663" s="11">
        <f>SUM(Table134[[#This Row],[Inspection Total]],Table134[[#This Row],[Waste (Before Impression)]])</f>
        <v>6001</v>
      </c>
      <c r="P663" s="12" t="s">
        <v>39</v>
      </c>
      <c r="Q663" s="9"/>
      <c r="R663" s="9">
        <f>IF(Table134[[#This Row],[Balanced]]="YES",0,Table134[[#This Row],[Total]]-6000)</f>
        <v>0</v>
      </c>
      <c r="S6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45007151711836000YES</v>
      </c>
      <c r="T663">
        <f>ROW()-3</f>
        <v>660</v>
      </c>
      <c r="U663" s="1">
        <f>INT(Table134[[#This Row],[Date]])</f>
        <v>45007</v>
      </c>
      <c r="V663" s="13">
        <f>IFERROR(IF(OR(Table134[[#This Row],[Notasave Error]]&lt;0,Table134[[#This Row],[Notasave Error]]&gt;6000),"-",Table134[[#This Row],[Notasave Error]]/Table134[[#This Row],[Inspection Total]]),"NA")</f>
        <v>3.0499999999999999E-2</v>
      </c>
    </row>
    <row r="664" spans="1:22" x14ac:dyDescent="0.35">
      <c r="A664" s="8">
        <v>45007.242986111109</v>
      </c>
      <c r="B664" s="9" t="s">
        <v>87</v>
      </c>
      <c r="C664" s="9">
        <v>40039201</v>
      </c>
      <c r="D664" s="9" t="s">
        <v>107</v>
      </c>
      <c r="E664" s="9" t="s">
        <v>65</v>
      </c>
      <c r="F664" s="9" t="s">
        <v>40</v>
      </c>
      <c r="G664" s="9">
        <v>1516</v>
      </c>
      <c r="H664" s="10">
        <v>5999</v>
      </c>
      <c r="I664" s="10">
        <v>5999</v>
      </c>
      <c r="J664" s="10">
        <v>1</v>
      </c>
      <c r="K664" s="10"/>
      <c r="L664" s="10">
        <f>SUM(Table134[[#This Row],[Waste (Before Impression)]:[Waste (After Impression)2]])</f>
        <v>1</v>
      </c>
      <c r="M664" s="10">
        <v>0</v>
      </c>
      <c r="N664" s="10">
        <v>170</v>
      </c>
      <c r="O664" s="11">
        <f>SUM(Table134[[#This Row],[Inspection Total]],Table134[[#This Row],[Waste (Before Impression)]])</f>
        <v>6000</v>
      </c>
      <c r="P664" s="12" t="s">
        <v>39</v>
      </c>
      <c r="Q664" s="9"/>
      <c r="R664" s="9">
        <f>IF(Table134[[#This Row],[Balanced]]="YES",0,Table134[[#This Row],[Total]]-6000)</f>
        <v>0</v>
      </c>
      <c r="S6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45007151611705999YES</v>
      </c>
      <c r="T664">
        <f>ROW()-3</f>
        <v>661</v>
      </c>
      <c r="U664" s="1">
        <f>INT(Table134[[#This Row],[Date]])</f>
        <v>45007</v>
      </c>
      <c r="V664" s="13">
        <f>IFERROR(IF(OR(Table134[[#This Row],[Notasave Error]]&lt;0,Table134[[#This Row],[Notasave Error]]&gt;6000),"-",Table134[[#This Row],[Notasave Error]]/Table134[[#This Row],[Inspection Total]]),"NA")</f>
        <v>2.8338056342723787E-2</v>
      </c>
    </row>
    <row r="665" spans="1:22" x14ac:dyDescent="0.35">
      <c r="A665" s="8">
        <v>45007.207233796296</v>
      </c>
      <c r="B665" s="9" t="s">
        <v>87</v>
      </c>
      <c r="C665" s="9">
        <v>40039201</v>
      </c>
      <c r="D665" s="9" t="s">
        <v>107</v>
      </c>
      <c r="E665" s="9" t="s">
        <v>65</v>
      </c>
      <c r="F665" s="9" t="s">
        <v>40</v>
      </c>
      <c r="G665" s="9">
        <v>1515</v>
      </c>
      <c r="H665" s="10">
        <v>5981</v>
      </c>
      <c r="I665" s="10">
        <v>5981</v>
      </c>
      <c r="J665" s="10">
        <v>0</v>
      </c>
      <c r="K665" s="10"/>
      <c r="L665" s="10">
        <f>SUM(Table134[[#This Row],[Waste (Before Impression)]:[Waste (After Impression)2]])</f>
        <v>0</v>
      </c>
      <c r="M665" s="10">
        <v>0</v>
      </c>
      <c r="N665" s="10">
        <v>210</v>
      </c>
      <c r="O665" s="11">
        <f>SUM(Table134[[#This Row],[Inspection Total]],Table134[[#This Row],[Waste (Before Impression)]])</f>
        <v>5981</v>
      </c>
      <c r="P665" s="12" t="s">
        <v>34</v>
      </c>
      <c r="Q665" s="9" t="s">
        <v>121</v>
      </c>
      <c r="R665" s="9">
        <f>IF(Table134[[#This Row],[Balanced]]="YES",0,Table134[[#This Row],[Total]]-6000)</f>
        <v>-19</v>
      </c>
      <c r="S6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45007151502105981NO</v>
      </c>
      <c r="T665">
        <f>ROW()-3</f>
        <v>662</v>
      </c>
      <c r="U665" s="1">
        <f>INT(Table134[[#This Row],[Date]])</f>
        <v>45007</v>
      </c>
      <c r="V665" s="13">
        <f>IFERROR(IF(OR(Table134[[#This Row],[Notasave Error]]&lt;0,Table134[[#This Row],[Notasave Error]]&gt;6000),"-",Table134[[#This Row],[Notasave Error]]/Table134[[#This Row],[Inspection Total]]),"NA")</f>
        <v>3.5111185420498243E-2</v>
      </c>
    </row>
    <row r="666" spans="1:22" x14ac:dyDescent="0.35">
      <c r="A666" s="8">
        <v>45007.168229166666</v>
      </c>
      <c r="B666" s="9" t="s">
        <v>87</v>
      </c>
      <c r="C666" s="9">
        <v>40039201</v>
      </c>
      <c r="D666" s="9" t="s">
        <v>107</v>
      </c>
      <c r="E666" s="9" t="s">
        <v>65</v>
      </c>
      <c r="F666" s="9" t="s">
        <v>40</v>
      </c>
      <c r="G666" s="9">
        <v>1514</v>
      </c>
      <c r="H666" s="10">
        <v>5998</v>
      </c>
      <c r="I666" s="10">
        <v>5998</v>
      </c>
      <c r="J666" s="10">
        <v>2</v>
      </c>
      <c r="K666" s="10"/>
      <c r="L666" s="10">
        <f>SUM(Table134[[#This Row],[Waste (Before Impression)]:[Waste (After Impression)2]])</f>
        <v>2</v>
      </c>
      <c r="M666" s="10">
        <v>0</v>
      </c>
      <c r="N666" s="10">
        <v>258</v>
      </c>
      <c r="O666" s="11">
        <f>SUM(Table134[[#This Row],[Inspection Total]],Table134[[#This Row],[Waste (Before Impression)]])</f>
        <v>6000</v>
      </c>
      <c r="P666" s="12" t="s">
        <v>39</v>
      </c>
      <c r="Q666" s="9"/>
      <c r="R666" s="9">
        <f>IF(Table134[[#This Row],[Balanced]]="YES",0,Table134[[#This Row],[Total]]-6000)</f>
        <v>0</v>
      </c>
      <c r="S6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45007151422585998YES</v>
      </c>
      <c r="T666">
        <f>ROW()-3</f>
        <v>663</v>
      </c>
      <c r="U666" s="1">
        <f>INT(Table134[[#This Row],[Date]])</f>
        <v>45007</v>
      </c>
      <c r="V666" s="13">
        <f>IFERROR(IF(OR(Table134[[#This Row],[Notasave Error]]&lt;0,Table134[[#This Row],[Notasave Error]]&gt;6000),"-",Table134[[#This Row],[Notasave Error]]/Table134[[#This Row],[Inspection Total]]),"NA")</f>
        <v>4.3014338112704234E-2</v>
      </c>
    </row>
    <row r="667" spans="1:22" x14ac:dyDescent="0.35">
      <c r="A667" s="8">
        <v>45007.134664351855</v>
      </c>
      <c r="B667" s="9" t="s">
        <v>87</v>
      </c>
      <c r="C667" s="9">
        <v>40039201</v>
      </c>
      <c r="D667" s="9" t="s">
        <v>107</v>
      </c>
      <c r="E667" s="9" t="s">
        <v>65</v>
      </c>
      <c r="F667" s="9" t="s">
        <v>40</v>
      </c>
      <c r="G667" s="9">
        <v>1513</v>
      </c>
      <c r="H667" s="10">
        <v>6000</v>
      </c>
      <c r="I667" s="10">
        <v>6000</v>
      </c>
      <c r="J667" s="10">
        <v>0</v>
      </c>
      <c r="K667" s="10"/>
      <c r="L667" s="10">
        <f>SUM(Table134[[#This Row],[Waste (Before Impression)]:[Waste (After Impression)2]])</f>
        <v>0</v>
      </c>
      <c r="M667" s="10">
        <v>0</v>
      </c>
      <c r="N667" s="10">
        <v>162</v>
      </c>
      <c r="O667" s="11">
        <f>SUM(Table134[[#This Row],[Inspection Total]],Table134[[#This Row],[Waste (Before Impression)]])</f>
        <v>6000</v>
      </c>
      <c r="P667" s="12" t="s">
        <v>39</v>
      </c>
      <c r="Q667" s="9"/>
      <c r="R667" s="9">
        <f>IF(Table134[[#This Row],[Balanced]]="YES",0,Table134[[#This Row],[Total]]-6000)</f>
        <v>0</v>
      </c>
      <c r="S6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45007151301626000YES</v>
      </c>
      <c r="T667">
        <f>ROW()-3</f>
        <v>664</v>
      </c>
      <c r="U667" s="1">
        <f>INT(Table134[[#This Row],[Date]])</f>
        <v>45007</v>
      </c>
      <c r="V667" s="13">
        <f>IFERROR(IF(OR(Table134[[#This Row],[Notasave Error]]&lt;0,Table134[[#This Row],[Notasave Error]]&gt;6000),"-",Table134[[#This Row],[Notasave Error]]/Table134[[#This Row],[Inspection Total]]),"NA")</f>
        <v>2.7E-2</v>
      </c>
    </row>
    <row r="668" spans="1:22" x14ac:dyDescent="0.35">
      <c r="A668" s="8">
        <v>45007.10465277778</v>
      </c>
      <c r="B668" s="9" t="s">
        <v>87</v>
      </c>
      <c r="C668" s="9">
        <v>40039201</v>
      </c>
      <c r="D668" s="9" t="s">
        <v>107</v>
      </c>
      <c r="E668" s="9" t="s">
        <v>65</v>
      </c>
      <c r="F668" s="9" t="s">
        <v>40</v>
      </c>
      <c r="G668" s="9">
        <v>1512</v>
      </c>
      <c r="H668" s="10">
        <v>5999</v>
      </c>
      <c r="I668" s="10">
        <v>5999</v>
      </c>
      <c r="J668" s="10">
        <v>1</v>
      </c>
      <c r="K668" s="10"/>
      <c r="L668" s="10">
        <f>SUM(Table134[[#This Row],[Waste (Before Impression)]:[Waste (After Impression)2]])</f>
        <v>1</v>
      </c>
      <c r="M668" s="10">
        <v>0</v>
      </c>
      <c r="N668" s="10">
        <v>390</v>
      </c>
      <c r="O668" s="11">
        <f>SUM(Table134[[#This Row],[Inspection Total]],Table134[[#This Row],[Waste (Before Impression)]])</f>
        <v>6000</v>
      </c>
      <c r="P668" s="12" t="s">
        <v>39</v>
      </c>
      <c r="Q668" s="9"/>
      <c r="R668" s="9">
        <f>IF(Table134[[#This Row],[Balanced]]="YES",0,Table134[[#This Row],[Total]]-6000)</f>
        <v>0</v>
      </c>
      <c r="S6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45007151213905999YES</v>
      </c>
      <c r="T668">
        <f>ROW()-3</f>
        <v>665</v>
      </c>
      <c r="U668" s="1">
        <f>INT(Table134[[#This Row],[Date]])</f>
        <v>45007</v>
      </c>
      <c r="V668" s="13">
        <f>IFERROR(IF(OR(Table134[[#This Row],[Notasave Error]]&lt;0,Table134[[#This Row],[Notasave Error]]&gt;6000),"-",Table134[[#This Row],[Notasave Error]]/Table134[[#This Row],[Inspection Total]]),"NA")</f>
        <v>6.5010835139189871E-2</v>
      </c>
    </row>
    <row r="669" spans="1:22" x14ac:dyDescent="0.35">
      <c r="A669" s="8">
        <v>45007.071516203701</v>
      </c>
      <c r="B669" s="9" t="s">
        <v>87</v>
      </c>
      <c r="C669" s="9">
        <v>40039201</v>
      </c>
      <c r="D669" s="9" t="s">
        <v>107</v>
      </c>
      <c r="E669" s="9" t="s">
        <v>65</v>
      </c>
      <c r="F669" s="9" t="s">
        <v>40</v>
      </c>
      <c r="G669" s="9">
        <v>1511</v>
      </c>
      <c r="H669" s="10">
        <v>5999</v>
      </c>
      <c r="I669" s="10">
        <v>5999</v>
      </c>
      <c r="J669" s="10">
        <v>1</v>
      </c>
      <c r="K669" s="10"/>
      <c r="L669" s="10">
        <f>SUM(Table134[[#This Row],[Waste (Before Impression)]:[Waste (After Impression)2]])</f>
        <v>1</v>
      </c>
      <c r="M669" s="10">
        <v>0</v>
      </c>
      <c r="N669" s="10">
        <v>310</v>
      </c>
      <c r="O669" s="11">
        <f>SUM(Table134[[#This Row],[Inspection Total]],Table134[[#This Row],[Waste (Before Impression)]])</f>
        <v>6000</v>
      </c>
      <c r="P669" s="12" t="s">
        <v>39</v>
      </c>
      <c r="Q669" s="9"/>
      <c r="R669" s="9">
        <f>IF(Table134[[#This Row],[Balanced]]="YES",0,Table134[[#This Row],[Total]]-6000)</f>
        <v>0</v>
      </c>
      <c r="S6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45007151113105999YES</v>
      </c>
      <c r="T669">
        <f>ROW()-3</f>
        <v>666</v>
      </c>
      <c r="U669" s="1">
        <f>INT(Table134[[#This Row],[Date]])</f>
        <v>45007</v>
      </c>
      <c r="V669" s="13">
        <f>IFERROR(IF(OR(Table134[[#This Row],[Notasave Error]]&lt;0,Table134[[#This Row],[Notasave Error]]&gt;6000),"-",Table134[[#This Row],[Notasave Error]]/Table134[[#This Row],[Inspection Total]]),"NA")</f>
        <v>5.1675279213202203E-2</v>
      </c>
    </row>
    <row r="670" spans="1:22" x14ac:dyDescent="0.35">
      <c r="A670" s="8">
        <v>45007.031886574077</v>
      </c>
      <c r="B670" s="9" t="s">
        <v>87</v>
      </c>
      <c r="C670" s="9">
        <v>40039201</v>
      </c>
      <c r="D670" s="9" t="s">
        <v>107</v>
      </c>
      <c r="E670" s="9" t="s">
        <v>65</v>
      </c>
      <c r="F670" s="9" t="s">
        <v>40</v>
      </c>
      <c r="G670" s="9">
        <v>1510</v>
      </c>
      <c r="H670" s="10">
        <v>5997</v>
      </c>
      <c r="I670" s="10">
        <v>5997</v>
      </c>
      <c r="J670" s="10">
        <v>3</v>
      </c>
      <c r="K670" s="10"/>
      <c r="L670" s="10">
        <f>SUM(Table134[[#This Row],[Waste (Before Impression)]:[Waste (After Impression)2]])</f>
        <v>3</v>
      </c>
      <c r="M670" s="10">
        <v>0</v>
      </c>
      <c r="N670" s="10">
        <v>260</v>
      </c>
      <c r="O670" s="11">
        <f>SUM(Table134[[#This Row],[Inspection Total]],Table134[[#This Row],[Waste (Before Impression)]])</f>
        <v>6000</v>
      </c>
      <c r="P670" s="12" t="s">
        <v>39</v>
      </c>
      <c r="Q670" s="9"/>
      <c r="R670" s="9">
        <f>IF(Table134[[#This Row],[Balanced]]="YES",0,Table134[[#This Row],[Total]]-6000)</f>
        <v>0</v>
      </c>
      <c r="S6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45007151032605997YES</v>
      </c>
      <c r="T670">
        <f>ROW()-3</f>
        <v>667</v>
      </c>
      <c r="U670" s="1">
        <f>INT(Table134[[#This Row],[Date]])</f>
        <v>45007</v>
      </c>
      <c r="V670" s="13">
        <f>IFERROR(IF(OR(Table134[[#This Row],[Notasave Error]]&lt;0,Table134[[#This Row],[Notasave Error]]&gt;6000),"-",Table134[[#This Row],[Notasave Error]]/Table134[[#This Row],[Inspection Total]]),"NA")</f>
        <v>4.3355010838752712E-2</v>
      </c>
    </row>
    <row r="671" spans="1:22" x14ac:dyDescent="0.35">
      <c r="A671" s="8">
        <v>45006.97142361111</v>
      </c>
      <c r="B671" s="9" t="s">
        <v>87</v>
      </c>
      <c r="C671" s="9">
        <v>40039201</v>
      </c>
      <c r="D671" s="9" t="s">
        <v>107</v>
      </c>
      <c r="E671" s="9" t="s">
        <v>65</v>
      </c>
      <c r="F671" s="9" t="s">
        <v>40</v>
      </c>
      <c r="G671" s="9">
        <v>1208</v>
      </c>
      <c r="H671" s="10">
        <v>5996</v>
      </c>
      <c r="I671" s="10">
        <v>5996</v>
      </c>
      <c r="J671" s="10">
        <v>4</v>
      </c>
      <c r="K671" s="10"/>
      <c r="L671" s="10">
        <f>SUM(Table134[[#This Row],[Waste (Before Impression)]:[Waste (After Impression)2]])</f>
        <v>4</v>
      </c>
      <c r="M671" s="10">
        <v>0</v>
      </c>
      <c r="N671" s="10">
        <v>242</v>
      </c>
      <c r="O671" s="11">
        <f>SUM(Table134[[#This Row],[Inspection Total]],Table134[[#This Row],[Waste (Before Impression)]])</f>
        <v>6000</v>
      </c>
      <c r="P671" s="12" t="s">
        <v>39</v>
      </c>
      <c r="Q671" s="9"/>
      <c r="R671" s="9">
        <f>IF(Table134[[#This Row],[Balanced]]="YES",0,Table134[[#This Row],[Total]]-6000)</f>
        <v>0</v>
      </c>
      <c r="S6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45006120842425996YES</v>
      </c>
      <c r="T671">
        <f>ROW()-3</f>
        <v>668</v>
      </c>
      <c r="U671" s="1">
        <f>INT(Table134[[#This Row],[Date]])</f>
        <v>45006</v>
      </c>
      <c r="V671" s="13">
        <f>IFERROR(IF(OR(Table134[[#This Row],[Notasave Error]]&lt;0,Table134[[#This Row],[Notasave Error]]&gt;6000),"-",Table134[[#This Row],[Notasave Error]]/Table134[[#This Row],[Inspection Total]]),"NA")</f>
        <v>4.0360240160106739E-2</v>
      </c>
    </row>
    <row r="672" spans="1:22" x14ac:dyDescent="0.35">
      <c r="A672" s="8">
        <v>45006.9530787037</v>
      </c>
      <c r="B672" s="9" t="s">
        <v>87</v>
      </c>
      <c r="C672" s="9">
        <v>40039201</v>
      </c>
      <c r="D672" s="9" t="s">
        <v>107</v>
      </c>
      <c r="E672" s="9" t="s">
        <v>65</v>
      </c>
      <c r="F672" s="9" t="s">
        <v>40</v>
      </c>
      <c r="G672" s="9">
        <v>1207</v>
      </c>
      <c r="H672" s="10">
        <v>5996</v>
      </c>
      <c r="I672" s="10">
        <v>5996</v>
      </c>
      <c r="J672" s="10">
        <v>4</v>
      </c>
      <c r="K672" s="10"/>
      <c r="L672" s="10">
        <f>SUM(Table134[[#This Row],[Waste (Before Impression)]:[Waste (After Impression)2]])</f>
        <v>4</v>
      </c>
      <c r="M672" s="10">
        <v>0</v>
      </c>
      <c r="N672" s="10">
        <v>185</v>
      </c>
      <c r="O672" s="11">
        <f>SUM(Table134[[#This Row],[Inspection Total]],Table134[[#This Row],[Waste (Before Impression)]])</f>
        <v>6000</v>
      </c>
      <c r="P672" s="12" t="s">
        <v>39</v>
      </c>
      <c r="Q672" s="9"/>
      <c r="R672" s="9">
        <f>IF(Table134[[#This Row],[Balanced]]="YES",0,Table134[[#This Row],[Total]]-6000)</f>
        <v>0</v>
      </c>
      <c r="S6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45006120741855996YES</v>
      </c>
      <c r="T672">
        <f>ROW()-3</f>
        <v>669</v>
      </c>
      <c r="U672" s="1">
        <f>INT(Table134[[#This Row],[Date]])</f>
        <v>45006</v>
      </c>
      <c r="V672" s="13">
        <f>IFERROR(IF(OR(Table134[[#This Row],[Notasave Error]]&lt;0,Table134[[#This Row],[Notasave Error]]&gt;6000),"-",Table134[[#This Row],[Notasave Error]]/Table134[[#This Row],[Inspection Total]]),"NA")</f>
        <v>3.0853902601734491E-2</v>
      </c>
    </row>
    <row r="673" spans="1:22" x14ac:dyDescent="0.35">
      <c r="A673" s="8">
        <v>45006.888796296298</v>
      </c>
      <c r="B673" s="9" t="s">
        <v>87</v>
      </c>
      <c r="C673" s="9">
        <v>40039201</v>
      </c>
      <c r="D673" s="9" t="s">
        <v>107</v>
      </c>
      <c r="E673" s="9" t="s">
        <v>65</v>
      </c>
      <c r="F673" s="9" t="s">
        <v>40</v>
      </c>
      <c r="G673" s="9">
        <v>1206</v>
      </c>
      <c r="H673" s="10">
        <v>6000</v>
      </c>
      <c r="I673" s="10">
        <v>6000</v>
      </c>
      <c r="J673" s="10">
        <v>0</v>
      </c>
      <c r="K673" s="10"/>
      <c r="L673" s="10">
        <f>SUM(Table134[[#This Row],[Waste (Before Impression)]:[Waste (After Impression)2]])</f>
        <v>0</v>
      </c>
      <c r="M673" s="10">
        <v>0</v>
      </c>
      <c r="N673" s="10">
        <v>218</v>
      </c>
      <c r="O673" s="11">
        <f>SUM(Table134[[#This Row],[Inspection Total]],Table134[[#This Row],[Waste (Before Impression)]])</f>
        <v>6000</v>
      </c>
      <c r="P673" s="12" t="s">
        <v>39</v>
      </c>
      <c r="Q673" s="9"/>
      <c r="R673" s="9">
        <f>IF(Table134[[#This Row],[Balanced]]="YES",0,Table134[[#This Row],[Total]]-6000)</f>
        <v>0</v>
      </c>
      <c r="S6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45006120602186000YES</v>
      </c>
      <c r="T673">
        <f>ROW()-3</f>
        <v>670</v>
      </c>
      <c r="U673" s="1">
        <f>INT(Table134[[#This Row],[Date]])</f>
        <v>45006</v>
      </c>
      <c r="V673" s="13">
        <f>IFERROR(IF(OR(Table134[[#This Row],[Notasave Error]]&lt;0,Table134[[#This Row],[Notasave Error]]&gt;6000),"-",Table134[[#This Row],[Notasave Error]]/Table134[[#This Row],[Inspection Total]]),"NA")</f>
        <v>3.6333333333333336E-2</v>
      </c>
    </row>
    <row r="674" spans="1:22" x14ac:dyDescent="0.35">
      <c r="A674" s="8">
        <v>45006.863888888889</v>
      </c>
      <c r="B674" s="9" t="s">
        <v>87</v>
      </c>
      <c r="C674" s="9">
        <v>40039201</v>
      </c>
      <c r="D674" s="9" t="s">
        <v>107</v>
      </c>
      <c r="E674" s="9" t="s">
        <v>65</v>
      </c>
      <c r="F674" s="9" t="s">
        <v>40</v>
      </c>
      <c r="G674" s="9">
        <v>89</v>
      </c>
      <c r="H674" s="10">
        <v>5999</v>
      </c>
      <c r="I674" s="10">
        <v>5999</v>
      </c>
      <c r="J674" s="10">
        <v>1</v>
      </c>
      <c r="K674" s="10"/>
      <c r="L674" s="10">
        <f>SUM(Table134[[#This Row],[Waste (Before Impression)]:[Waste (After Impression)2]])</f>
        <v>1</v>
      </c>
      <c r="M674" s="10">
        <v>0</v>
      </c>
      <c r="N674" s="10">
        <v>349</v>
      </c>
      <c r="O674" s="11">
        <f>SUM(Table134[[#This Row],[Inspection Total]],Table134[[#This Row],[Waste (Before Impression)]])</f>
        <v>6000</v>
      </c>
      <c r="P674" s="12" t="s">
        <v>39</v>
      </c>
      <c r="Q674" s="9"/>
      <c r="R674" s="9">
        <f>IF(Table134[[#This Row],[Balanced]]="YES",0,Table134[[#This Row],[Total]]-6000)</f>
        <v>0</v>
      </c>
      <c r="S6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450068913495999YES</v>
      </c>
      <c r="T674">
        <f>ROW()-3</f>
        <v>671</v>
      </c>
      <c r="U674" s="1">
        <f>INT(Table134[[#This Row],[Date]])</f>
        <v>45006</v>
      </c>
      <c r="V674" s="13">
        <f>IFERROR(IF(OR(Table134[[#This Row],[Notasave Error]]&lt;0,Table134[[#This Row],[Notasave Error]]&gt;6000),"-",Table134[[#This Row],[Notasave Error]]/Table134[[#This Row],[Inspection Total]]),"NA")</f>
        <v>5.8176362727121185E-2</v>
      </c>
    </row>
    <row r="675" spans="1:22" x14ac:dyDescent="0.35">
      <c r="A675" s="8">
        <v>45006.805185185185</v>
      </c>
      <c r="B675" s="9" t="s">
        <v>87</v>
      </c>
      <c r="C675" s="9">
        <v>40039201</v>
      </c>
      <c r="D675" s="9" t="s">
        <v>107</v>
      </c>
      <c r="E675" s="9" t="s">
        <v>158</v>
      </c>
      <c r="F675" s="9" t="s">
        <v>38</v>
      </c>
      <c r="G675" s="9">
        <v>1204</v>
      </c>
      <c r="H675" s="10">
        <v>5997</v>
      </c>
      <c r="I675" s="10">
        <v>5997</v>
      </c>
      <c r="J675" s="10">
        <v>3</v>
      </c>
      <c r="K675" s="10"/>
      <c r="L675" s="10">
        <f>SUM(Table134[[#This Row],[Waste (Before Impression)]:[Waste (After Impression)2]])</f>
        <v>3</v>
      </c>
      <c r="M675" s="10">
        <v>0</v>
      </c>
      <c r="N675" s="10">
        <v>150</v>
      </c>
      <c r="O675" s="11">
        <f>SUM(Table134[[#This Row],[Inspection Total]],Table134[[#This Row],[Waste (Before Impression)]])</f>
        <v>6000</v>
      </c>
      <c r="P675" s="12" t="s">
        <v>39</v>
      </c>
      <c r="Q675" s="9"/>
      <c r="R675" s="9">
        <f>IF(Table134[[#This Row],[Balanced]]="YES",0,Table134[[#This Row],[Total]]-6000)</f>
        <v>0</v>
      </c>
      <c r="S6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45006120431505997YES</v>
      </c>
      <c r="T675">
        <f>ROW()-3</f>
        <v>672</v>
      </c>
      <c r="U675" s="1">
        <f>INT(Table134[[#This Row],[Date]])</f>
        <v>45006</v>
      </c>
      <c r="V675" s="13">
        <f>IFERROR(IF(OR(Table134[[#This Row],[Notasave Error]]&lt;0,Table134[[#This Row],[Notasave Error]]&gt;6000),"-",Table134[[#This Row],[Notasave Error]]/Table134[[#This Row],[Inspection Total]]),"NA")</f>
        <v>2.5012506253126562E-2</v>
      </c>
    </row>
    <row r="676" spans="1:22" x14ac:dyDescent="0.35">
      <c r="A676" s="8">
        <v>45006.782916666663</v>
      </c>
      <c r="B676" s="9" t="s">
        <v>87</v>
      </c>
      <c r="C676" s="9">
        <v>40039201</v>
      </c>
      <c r="D676" s="9" t="s">
        <v>107</v>
      </c>
      <c r="E676" s="9" t="s">
        <v>158</v>
      </c>
      <c r="F676" s="9" t="s">
        <v>38</v>
      </c>
      <c r="G676" s="9">
        <v>1203</v>
      </c>
      <c r="H676" s="10">
        <v>5991</v>
      </c>
      <c r="I676" s="10">
        <v>5991</v>
      </c>
      <c r="J676" s="10">
        <v>9</v>
      </c>
      <c r="K676" s="10"/>
      <c r="L676" s="10">
        <f>SUM(Table134[[#This Row],[Waste (Before Impression)]:[Waste (After Impression)2]])</f>
        <v>9</v>
      </c>
      <c r="M676" s="10">
        <v>0</v>
      </c>
      <c r="N676" s="10">
        <v>206</v>
      </c>
      <c r="O676" s="11">
        <f>SUM(Table134[[#This Row],[Inspection Total]],Table134[[#This Row],[Waste (Before Impression)]])</f>
        <v>6000</v>
      </c>
      <c r="P676" s="12" t="s">
        <v>39</v>
      </c>
      <c r="Q676" s="9"/>
      <c r="R676" s="9">
        <f>IF(Table134[[#This Row],[Balanced]]="YES",0,Table134[[#This Row],[Total]]-6000)</f>
        <v>0</v>
      </c>
      <c r="S6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45006120392065991YES</v>
      </c>
      <c r="T676">
        <f>ROW()-3</f>
        <v>673</v>
      </c>
      <c r="U676" s="1">
        <f>INT(Table134[[#This Row],[Date]])</f>
        <v>45006</v>
      </c>
      <c r="V676" s="13">
        <f>IFERROR(IF(OR(Table134[[#This Row],[Notasave Error]]&lt;0,Table134[[#This Row],[Notasave Error]]&gt;6000),"-",Table134[[#This Row],[Notasave Error]]/Table134[[#This Row],[Inspection Total]]),"NA")</f>
        <v>3.4384910699382404E-2</v>
      </c>
    </row>
    <row r="677" spans="1:22" x14ac:dyDescent="0.35">
      <c r="A677" s="8">
        <v>45006.776921296296</v>
      </c>
      <c r="B677" s="9" t="s">
        <v>87</v>
      </c>
      <c r="C677" s="9">
        <v>40039201</v>
      </c>
      <c r="D677" s="9" t="s">
        <v>107</v>
      </c>
      <c r="E677" s="9" t="s">
        <v>158</v>
      </c>
      <c r="F677" s="9" t="s">
        <v>38</v>
      </c>
      <c r="G677" s="9">
        <v>1202</v>
      </c>
      <c r="H677" s="10">
        <v>5962</v>
      </c>
      <c r="I677" s="10">
        <v>5962</v>
      </c>
      <c r="J677" s="10">
        <v>38</v>
      </c>
      <c r="K677" s="10"/>
      <c r="L677" s="10">
        <f>SUM(Table134[[#This Row],[Waste (Before Impression)]:[Waste (After Impression)2]])</f>
        <v>38</v>
      </c>
      <c r="M677" s="10">
        <v>0</v>
      </c>
      <c r="N677" s="10">
        <v>537</v>
      </c>
      <c r="O677" s="11">
        <f>SUM(Table134[[#This Row],[Inspection Total]],Table134[[#This Row],[Waste (Before Impression)]])</f>
        <v>6000</v>
      </c>
      <c r="P677" s="12" t="s">
        <v>39</v>
      </c>
      <c r="Q677" s="9"/>
      <c r="R677" s="9">
        <f>IF(Table134[[#This Row],[Balanced]]="YES",0,Table134[[#This Row],[Total]]-6000)</f>
        <v>0</v>
      </c>
      <c r="S6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450061202385375962YES</v>
      </c>
      <c r="T677">
        <f>ROW()-3</f>
        <v>674</v>
      </c>
      <c r="U677" s="1">
        <f>INT(Table134[[#This Row],[Date]])</f>
        <v>45006</v>
      </c>
      <c r="V677" s="13">
        <f>IFERROR(IF(OR(Table134[[#This Row],[Notasave Error]]&lt;0,Table134[[#This Row],[Notasave Error]]&gt;6000),"-",Table134[[#This Row],[Notasave Error]]/Table134[[#This Row],[Inspection Total]]),"NA")</f>
        <v>9.0070446159007042E-2</v>
      </c>
    </row>
    <row r="678" spans="1:22" x14ac:dyDescent="0.35">
      <c r="A678" s="8">
        <v>45006.770497685182</v>
      </c>
      <c r="B678" s="9" t="s">
        <v>87</v>
      </c>
      <c r="C678" s="9">
        <v>40039201</v>
      </c>
      <c r="D678" s="9" t="s">
        <v>107</v>
      </c>
      <c r="E678" s="9" t="s">
        <v>158</v>
      </c>
      <c r="F678" s="9" t="s">
        <v>38</v>
      </c>
      <c r="G678" s="9">
        <v>1100</v>
      </c>
      <c r="H678" s="10">
        <v>6000</v>
      </c>
      <c r="I678" s="10">
        <v>6000</v>
      </c>
      <c r="J678" s="10">
        <v>0</v>
      </c>
      <c r="K678" s="10"/>
      <c r="L678" s="10">
        <f>SUM(Table134[[#This Row],[Waste (Before Impression)]:[Waste (After Impression)2]])</f>
        <v>0</v>
      </c>
      <c r="M678" s="10">
        <v>0</v>
      </c>
      <c r="N678" s="10">
        <v>187</v>
      </c>
      <c r="O678" s="11">
        <f>SUM(Table134[[#This Row],[Inspection Total]],Table134[[#This Row],[Waste (Before Impression)]])</f>
        <v>6000</v>
      </c>
      <c r="P678" s="12" t="s">
        <v>39</v>
      </c>
      <c r="Q678" s="9"/>
      <c r="R678" s="9">
        <f>IF(Table134[[#This Row],[Balanced]]="YES",0,Table134[[#This Row],[Total]]-6000)</f>
        <v>0</v>
      </c>
      <c r="S6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45006110001876000YES</v>
      </c>
      <c r="T678">
        <f>ROW()-3</f>
        <v>675</v>
      </c>
      <c r="U678" s="1">
        <f>INT(Table134[[#This Row],[Date]])</f>
        <v>45006</v>
      </c>
      <c r="V678" s="13">
        <f>IFERROR(IF(OR(Table134[[#This Row],[Notasave Error]]&lt;0,Table134[[#This Row],[Notasave Error]]&gt;6000),"-",Table134[[#This Row],[Notasave Error]]/Table134[[#This Row],[Inspection Total]]),"NA")</f>
        <v>3.1166666666666665E-2</v>
      </c>
    </row>
    <row r="679" spans="1:22" x14ac:dyDescent="0.35">
      <c r="A679" s="8">
        <v>45006.679305555554</v>
      </c>
      <c r="B679" s="9" t="s">
        <v>87</v>
      </c>
      <c r="C679" s="9">
        <v>40039201</v>
      </c>
      <c r="D679" s="9" t="s">
        <v>107</v>
      </c>
      <c r="E679" s="9" t="s">
        <v>158</v>
      </c>
      <c r="F679" s="9" t="s">
        <v>38</v>
      </c>
      <c r="G679" s="9">
        <v>1099</v>
      </c>
      <c r="H679" s="10">
        <v>5998</v>
      </c>
      <c r="I679" s="10">
        <v>5998</v>
      </c>
      <c r="J679" s="10">
        <v>2</v>
      </c>
      <c r="K679" s="10"/>
      <c r="L679" s="10">
        <f>SUM(Table134[[#This Row],[Waste (Before Impression)]:[Waste (After Impression)2]])</f>
        <v>2</v>
      </c>
      <c r="M679" s="10">
        <v>0</v>
      </c>
      <c r="N679" s="10">
        <v>151</v>
      </c>
      <c r="O679" s="11">
        <f>SUM(Table134[[#This Row],[Inspection Total]],Table134[[#This Row],[Waste (Before Impression)]])</f>
        <v>6000</v>
      </c>
      <c r="P679" s="12" t="s">
        <v>39</v>
      </c>
      <c r="Q679" s="9"/>
      <c r="R679" s="9">
        <f>IF(Table134[[#This Row],[Balanced]]="YES",0,Table134[[#This Row],[Total]]-6000)</f>
        <v>0</v>
      </c>
      <c r="S6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45006109921515998YES</v>
      </c>
      <c r="T679">
        <f>ROW()-3</f>
        <v>676</v>
      </c>
      <c r="U679" s="1">
        <f>INT(Table134[[#This Row],[Date]])</f>
        <v>45006</v>
      </c>
      <c r="V679" s="13">
        <f>IFERROR(IF(OR(Table134[[#This Row],[Notasave Error]]&lt;0,Table134[[#This Row],[Notasave Error]]&gt;6000),"-",Table134[[#This Row],[Notasave Error]]/Table134[[#This Row],[Inspection Total]]),"NA")</f>
        <v>2.517505835278426E-2</v>
      </c>
    </row>
    <row r="680" spans="1:22" x14ac:dyDescent="0.35">
      <c r="A680" s="8">
        <v>45006.583981481483</v>
      </c>
      <c r="B680" s="9" t="s">
        <v>87</v>
      </c>
      <c r="C680" s="9">
        <v>40039201</v>
      </c>
      <c r="D680" s="9" t="s">
        <v>107</v>
      </c>
      <c r="E680" s="9" t="s">
        <v>158</v>
      </c>
      <c r="F680" s="9" t="s">
        <v>38</v>
      </c>
      <c r="G680" s="9">
        <v>1096</v>
      </c>
      <c r="H680" s="10">
        <v>5996</v>
      </c>
      <c r="I680" s="10">
        <v>5996</v>
      </c>
      <c r="J680" s="10">
        <v>4</v>
      </c>
      <c r="K680" s="10"/>
      <c r="L680" s="10">
        <f>SUM(Table134[[#This Row],[Waste (Before Impression)]:[Waste (After Impression)2]])</f>
        <v>4</v>
      </c>
      <c r="M680" s="10">
        <v>0</v>
      </c>
      <c r="N680" s="10">
        <v>154</v>
      </c>
      <c r="O680" s="11">
        <f>SUM(Table134[[#This Row],[Inspection Total]],Table134[[#This Row],[Waste (Before Impression)]])</f>
        <v>6000</v>
      </c>
      <c r="P680" s="12" t="s">
        <v>39</v>
      </c>
      <c r="Q680" s="9"/>
      <c r="R680" s="9">
        <f>IF(Table134[[#This Row],[Balanced]]="YES",0,Table134[[#This Row],[Total]]-6000)</f>
        <v>0</v>
      </c>
      <c r="S6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45006109641545996YES</v>
      </c>
      <c r="T680">
        <f>ROW()-3</f>
        <v>677</v>
      </c>
      <c r="U680" s="1">
        <f>INT(Table134[[#This Row],[Date]])</f>
        <v>45006</v>
      </c>
      <c r="V680" s="13">
        <f>IFERROR(IF(OR(Table134[[#This Row],[Notasave Error]]&lt;0,Table134[[#This Row],[Notasave Error]]&gt;6000),"-",Table134[[#This Row],[Notasave Error]]/Table134[[#This Row],[Inspection Total]]),"NA")</f>
        <v>2.5683789192795198E-2</v>
      </c>
    </row>
    <row r="681" spans="1:22" x14ac:dyDescent="0.35">
      <c r="A681" s="8">
        <v>45006.561307870368</v>
      </c>
      <c r="B681" s="9" t="s">
        <v>87</v>
      </c>
      <c r="C681" s="9">
        <v>40039201</v>
      </c>
      <c r="D681" s="9" t="s">
        <v>107</v>
      </c>
      <c r="E681" s="9" t="s">
        <v>158</v>
      </c>
      <c r="F681" s="9" t="s">
        <v>38</v>
      </c>
      <c r="G681" s="9">
        <v>1102</v>
      </c>
      <c r="H681" s="10">
        <v>5999</v>
      </c>
      <c r="I681" s="10">
        <v>5999</v>
      </c>
      <c r="J681" s="10">
        <v>1</v>
      </c>
      <c r="K681" s="10">
        <v>3</v>
      </c>
      <c r="L681" s="10">
        <f>SUM(Table134[[#This Row],[Waste (Before Impression)]:[Waste (After Impression)2]])</f>
        <v>4</v>
      </c>
      <c r="M681" s="10">
        <v>0</v>
      </c>
      <c r="N681" s="10">
        <v>115</v>
      </c>
      <c r="O681" s="11">
        <f>SUM(Table134[[#This Row],[Inspection Total]],Table134[[#This Row],[Waste (Before Impression)]])</f>
        <v>6000</v>
      </c>
      <c r="P681" s="12" t="s">
        <v>39</v>
      </c>
      <c r="Q681" s="9"/>
      <c r="R681" s="9">
        <f>IF(Table134[[#This Row],[Balanced]]="YES",0,Table134[[#This Row],[Total]]-6000)</f>
        <v>0</v>
      </c>
      <c r="S6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45006110211155999YES</v>
      </c>
      <c r="T681">
        <f>ROW()-3</f>
        <v>678</v>
      </c>
      <c r="U681" s="1">
        <f>INT(Table134[[#This Row],[Date]])</f>
        <v>45006</v>
      </c>
      <c r="V681" s="13">
        <f>IFERROR(IF(OR(Table134[[#This Row],[Notasave Error]]&lt;0,Table134[[#This Row],[Notasave Error]]&gt;6000),"-",Table134[[#This Row],[Notasave Error]]/Table134[[#This Row],[Inspection Total]]),"NA")</f>
        <v>1.9169861643607268E-2</v>
      </c>
    </row>
    <row r="682" spans="1:22" x14ac:dyDescent="0.35">
      <c r="A682" s="8">
        <v>45006.514548611114</v>
      </c>
      <c r="B682" s="9" t="s">
        <v>87</v>
      </c>
      <c r="C682" s="9">
        <v>40039201</v>
      </c>
      <c r="D682" s="9" t="s">
        <v>107</v>
      </c>
      <c r="E682" s="9" t="s">
        <v>158</v>
      </c>
      <c r="F682" s="9" t="s">
        <v>38</v>
      </c>
      <c r="G682" s="9">
        <v>1101</v>
      </c>
      <c r="H682" s="10">
        <v>5999</v>
      </c>
      <c r="I682" s="10">
        <v>5999</v>
      </c>
      <c r="J682" s="10">
        <v>1</v>
      </c>
      <c r="K682" s="10"/>
      <c r="L682" s="10">
        <f>SUM(Table134[[#This Row],[Waste (Before Impression)]:[Waste (After Impression)2]])</f>
        <v>1</v>
      </c>
      <c r="M682" s="10">
        <v>0</v>
      </c>
      <c r="N682" s="10">
        <v>181</v>
      </c>
      <c r="O682" s="11">
        <f>SUM(Table134[[#This Row],[Inspection Total]],Table134[[#This Row],[Waste (Before Impression)]])</f>
        <v>6000</v>
      </c>
      <c r="P682" s="12" t="s">
        <v>39</v>
      </c>
      <c r="Q682" s="9"/>
      <c r="R682" s="9">
        <f>IF(Table134[[#This Row],[Balanced]]="YES",0,Table134[[#This Row],[Total]]-6000)</f>
        <v>0</v>
      </c>
      <c r="S6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45006110111815999YES</v>
      </c>
      <c r="T682">
        <f>ROW()-3</f>
        <v>679</v>
      </c>
      <c r="U682" s="1">
        <f>INT(Table134[[#This Row],[Date]])</f>
        <v>45006</v>
      </c>
      <c r="V682" s="13">
        <f>IFERROR(IF(OR(Table134[[#This Row],[Notasave Error]]&lt;0,Table134[[#This Row],[Notasave Error]]&gt;6000),"-",Table134[[#This Row],[Notasave Error]]/Table134[[#This Row],[Inspection Total]]),"NA")</f>
        <v>3.0171695282547092E-2</v>
      </c>
    </row>
    <row r="683" spans="1:22" x14ac:dyDescent="0.35">
      <c r="A683" s="8">
        <v>45006.490439814814</v>
      </c>
      <c r="B683" s="9" t="s">
        <v>87</v>
      </c>
      <c r="C683" s="9">
        <v>40039201</v>
      </c>
      <c r="D683" s="9" t="s">
        <v>107</v>
      </c>
      <c r="E683" s="9" t="s">
        <v>158</v>
      </c>
      <c r="F683" s="9" t="s">
        <v>38</v>
      </c>
      <c r="G683" s="9">
        <v>1098</v>
      </c>
      <c r="H683" s="10">
        <v>5998</v>
      </c>
      <c r="I683" s="10">
        <v>5998</v>
      </c>
      <c r="J683" s="10">
        <v>2</v>
      </c>
      <c r="K683" s="10"/>
      <c r="L683" s="10">
        <f>SUM(Table134[[#This Row],[Waste (Before Impression)]:[Waste (After Impression)2]])</f>
        <v>2</v>
      </c>
      <c r="M683" s="10">
        <v>0</v>
      </c>
      <c r="N683" s="10">
        <v>167</v>
      </c>
      <c r="O683" s="11">
        <f>SUM(Table134[[#This Row],[Inspection Total]],Table134[[#This Row],[Waste (Before Impression)]])</f>
        <v>6000</v>
      </c>
      <c r="P683" s="12" t="s">
        <v>39</v>
      </c>
      <c r="Q683" s="9"/>
      <c r="R683" s="9">
        <f>IF(Table134[[#This Row],[Balanced]]="YES",0,Table134[[#This Row],[Total]]-6000)</f>
        <v>0</v>
      </c>
      <c r="S6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45006109821675998YES</v>
      </c>
      <c r="T683">
        <f>ROW()-3</f>
        <v>680</v>
      </c>
      <c r="U683" s="1">
        <f>INT(Table134[[#This Row],[Date]])</f>
        <v>45006</v>
      </c>
      <c r="V683" s="13">
        <f>IFERROR(IF(OR(Table134[[#This Row],[Notasave Error]]&lt;0,Table134[[#This Row],[Notasave Error]]&gt;6000),"-",Table134[[#This Row],[Notasave Error]]/Table134[[#This Row],[Inspection Total]]),"NA")</f>
        <v>2.7842614204734911E-2</v>
      </c>
    </row>
    <row r="684" spans="1:22" x14ac:dyDescent="0.35">
      <c r="A684" s="8">
        <v>45006.468773148146</v>
      </c>
      <c r="B684" s="9" t="s">
        <v>87</v>
      </c>
      <c r="C684" s="9">
        <v>40039201</v>
      </c>
      <c r="D684" s="9" t="s">
        <v>107</v>
      </c>
      <c r="E684" s="9" t="s">
        <v>158</v>
      </c>
      <c r="F684" s="9" t="s">
        <v>38</v>
      </c>
      <c r="G684" s="9">
        <v>1097</v>
      </c>
      <c r="H684" s="10">
        <v>5999</v>
      </c>
      <c r="I684" s="10">
        <v>5999</v>
      </c>
      <c r="J684" s="10">
        <v>1</v>
      </c>
      <c r="K684" s="10"/>
      <c r="L684" s="10">
        <f>SUM(Table134[[#This Row],[Waste (Before Impression)]:[Waste (After Impression)2]])</f>
        <v>1</v>
      </c>
      <c r="M684" s="10">
        <v>0</v>
      </c>
      <c r="N684" s="10">
        <v>151</v>
      </c>
      <c r="O684" s="11">
        <f>SUM(Table134[[#This Row],[Inspection Total]],Table134[[#This Row],[Waste (Before Impression)]])</f>
        <v>6000</v>
      </c>
      <c r="P684" s="12" t="s">
        <v>39</v>
      </c>
      <c r="Q684" s="9"/>
      <c r="R684" s="9">
        <f>IF(Table134[[#This Row],[Balanced]]="YES",0,Table134[[#This Row],[Total]]-6000)</f>
        <v>0</v>
      </c>
      <c r="S6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45006109711515999YES</v>
      </c>
      <c r="T684">
        <f>ROW()-3</f>
        <v>681</v>
      </c>
      <c r="U684" s="1">
        <f>INT(Table134[[#This Row],[Date]])</f>
        <v>45006</v>
      </c>
      <c r="V684" s="13">
        <f>IFERROR(IF(OR(Table134[[#This Row],[Notasave Error]]&lt;0,Table134[[#This Row],[Notasave Error]]&gt;6000),"-",Table134[[#This Row],[Notasave Error]]/Table134[[#This Row],[Inspection Total]]),"NA")</f>
        <v>2.5170861810301717E-2</v>
      </c>
    </row>
    <row r="685" spans="1:22" x14ac:dyDescent="0.35">
      <c r="A685" s="8">
        <v>45006.434236111112</v>
      </c>
      <c r="B685" s="9" t="s">
        <v>87</v>
      </c>
      <c r="C685" s="9">
        <v>40039201</v>
      </c>
      <c r="D685" s="9" t="s">
        <v>107</v>
      </c>
      <c r="E685" s="9" t="s">
        <v>158</v>
      </c>
      <c r="F685" s="9" t="s">
        <v>38</v>
      </c>
      <c r="G685" s="9">
        <v>1095</v>
      </c>
      <c r="H685" s="10">
        <v>5999</v>
      </c>
      <c r="I685" s="10">
        <v>5999</v>
      </c>
      <c r="J685" s="10">
        <v>1</v>
      </c>
      <c r="K685" s="10"/>
      <c r="L685" s="10">
        <f>SUM(Table134[[#This Row],[Waste (Before Impression)]:[Waste (After Impression)2]])</f>
        <v>1</v>
      </c>
      <c r="M685" s="10">
        <v>0</v>
      </c>
      <c r="N685" s="10">
        <v>150</v>
      </c>
      <c r="O685" s="11">
        <f>SUM(Table134[[#This Row],[Inspection Total]],Table134[[#This Row],[Waste (Before Impression)]])</f>
        <v>6000</v>
      </c>
      <c r="P685" s="12" t="s">
        <v>39</v>
      </c>
      <c r="Q685" s="9"/>
      <c r="R685" s="9">
        <f>IF(Table134[[#This Row],[Balanced]]="YES",0,Table134[[#This Row],[Total]]-6000)</f>
        <v>0</v>
      </c>
      <c r="S6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45006109511505999YES</v>
      </c>
      <c r="T685">
        <f>ROW()-3</f>
        <v>682</v>
      </c>
      <c r="U685" s="1">
        <f>INT(Table134[[#This Row],[Date]])</f>
        <v>45006</v>
      </c>
      <c r="V685" s="13">
        <f>IFERROR(IF(OR(Table134[[#This Row],[Notasave Error]]&lt;0,Table134[[#This Row],[Notasave Error]]&gt;6000),"-",Table134[[#This Row],[Notasave Error]]/Table134[[#This Row],[Inspection Total]]),"NA")</f>
        <v>2.5004167361226872E-2</v>
      </c>
    </row>
    <row r="686" spans="1:22" x14ac:dyDescent="0.35">
      <c r="A686" s="8">
        <v>45006.362453703703</v>
      </c>
      <c r="B686" s="9" t="s">
        <v>87</v>
      </c>
      <c r="C686" s="9">
        <v>40039201</v>
      </c>
      <c r="D686" s="9" t="s">
        <v>107</v>
      </c>
      <c r="E686" s="9" t="s">
        <v>158</v>
      </c>
      <c r="F686" s="9" t="s">
        <v>38</v>
      </c>
      <c r="G686" s="9">
        <v>1094</v>
      </c>
      <c r="H686" s="10">
        <v>5997</v>
      </c>
      <c r="I686" s="10">
        <v>5997</v>
      </c>
      <c r="J686" s="10">
        <v>3</v>
      </c>
      <c r="K686" s="10"/>
      <c r="L686" s="10">
        <f>SUM(Table134[[#This Row],[Waste (Before Impression)]:[Waste (After Impression)2]])</f>
        <v>3</v>
      </c>
      <c r="M686" s="10">
        <v>0</v>
      </c>
      <c r="N686" s="10">
        <v>1330</v>
      </c>
      <c r="O686" s="11">
        <f>SUM(Table134[[#This Row],[Inspection Total]],Table134[[#This Row],[Waste (Before Impression)]])</f>
        <v>6000</v>
      </c>
      <c r="P686" s="12" t="s">
        <v>39</v>
      </c>
      <c r="Q686" s="9"/>
      <c r="R686" s="9">
        <f>IF(Table134[[#This Row],[Balanced]]="YES",0,Table134[[#This Row],[Total]]-6000)</f>
        <v>0</v>
      </c>
      <c r="S6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450061094313305997YES</v>
      </c>
      <c r="T686">
        <f>ROW()-3</f>
        <v>683</v>
      </c>
      <c r="U686" s="1">
        <f>INT(Table134[[#This Row],[Date]])</f>
        <v>45006</v>
      </c>
      <c r="V686" s="13">
        <f>IFERROR(IF(OR(Table134[[#This Row],[Notasave Error]]&lt;0,Table134[[#This Row],[Notasave Error]]&gt;6000),"-",Table134[[#This Row],[Notasave Error]]/Table134[[#This Row],[Inspection Total]]),"NA")</f>
        <v>0.22177755544438887</v>
      </c>
    </row>
    <row r="687" spans="1:22" x14ac:dyDescent="0.35">
      <c r="A687" s="8">
        <v>45006.288263888891</v>
      </c>
      <c r="B687" s="9" t="s">
        <v>87</v>
      </c>
      <c r="C687" s="9">
        <v>40039201</v>
      </c>
      <c r="D687" s="9" t="s">
        <v>107</v>
      </c>
      <c r="E687" s="9" t="s">
        <v>65</v>
      </c>
      <c r="F687" s="9" t="s">
        <v>40</v>
      </c>
      <c r="G687" s="9">
        <v>1411</v>
      </c>
      <c r="H687" s="10">
        <v>6000</v>
      </c>
      <c r="I687" s="10">
        <v>6000</v>
      </c>
      <c r="J687" s="10">
        <v>0</v>
      </c>
      <c r="K687" s="10"/>
      <c r="L687" s="10">
        <f>SUM(Table134[[#This Row],[Waste (Before Impression)]:[Waste (After Impression)2]])</f>
        <v>0</v>
      </c>
      <c r="M687" s="10">
        <v>0</v>
      </c>
      <c r="N687" s="10">
        <v>289</v>
      </c>
      <c r="O687" s="11">
        <f>SUM(Table134[[#This Row],[Inspection Total]],Table134[[#This Row],[Waste (Before Impression)]])</f>
        <v>6000</v>
      </c>
      <c r="P687" s="12" t="s">
        <v>39</v>
      </c>
      <c r="Q687" s="9"/>
      <c r="R687" s="9">
        <f>IF(Table134[[#This Row],[Balanced]]="YES",0,Table134[[#This Row],[Total]]-6000)</f>
        <v>0</v>
      </c>
      <c r="S6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45006141102896000YES</v>
      </c>
      <c r="T687">
        <f>ROW()-3</f>
        <v>684</v>
      </c>
      <c r="U687" s="1">
        <f>INT(Table134[[#This Row],[Date]])</f>
        <v>45006</v>
      </c>
      <c r="V687" s="13">
        <f>IFERROR(IF(OR(Table134[[#This Row],[Notasave Error]]&lt;0,Table134[[#This Row],[Notasave Error]]&gt;6000),"-",Table134[[#This Row],[Notasave Error]]/Table134[[#This Row],[Inspection Total]]),"NA")</f>
        <v>4.816666666666667E-2</v>
      </c>
    </row>
    <row r="688" spans="1:22" x14ac:dyDescent="0.35">
      <c r="A688" s="8">
        <v>45006.28261574074</v>
      </c>
      <c r="B688" s="9" t="s">
        <v>87</v>
      </c>
      <c r="C688" s="9">
        <v>40039201</v>
      </c>
      <c r="D688" s="9" t="s">
        <v>107</v>
      </c>
      <c r="E688" s="9" t="s">
        <v>65</v>
      </c>
      <c r="F688" s="9" t="s">
        <v>40</v>
      </c>
      <c r="G688" s="9">
        <v>1409</v>
      </c>
      <c r="H688" s="10">
        <v>5997</v>
      </c>
      <c r="I688" s="10">
        <v>5997</v>
      </c>
      <c r="J688" s="10">
        <v>3</v>
      </c>
      <c r="K688" s="10"/>
      <c r="L688" s="10">
        <f>SUM(Table134[[#This Row],[Waste (Before Impression)]:[Waste (After Impression)2]])</f>
        <v>3</v>
      </c>
      <c r="M688" s="10">
        <v>0</v>
      </c>
      <c r="N688" s="10">
        <v>402</v>
      </c>
      <c r="O688" s="11">
        <f>SUM(Table134[[#This Row],[Inspection Total]],Table134[[#This Row],[Waste (Before Impression)]])</f>
        <v>6000</v>
      </c>
      <c r="P688" s="12" t="s">
        <v>39</v>
      </c>
      <c r="Q688" s="9"/>
      <c r="R688" s="9">
        <f>IF(Table134[[#This Row],[Balanced]]="YES",0,Table134[[#This Row],[Total]]-6000)</f>
        <v>0</v>
      </c>
      <c r="S6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45006140934025997YES</v>
      </c>
      <c r="T688">
        <f>ROW()-3</f>
        <v>685</v>
      </c>
      <c r="U688" s="1">
        <f>INT(Table134[[#This Row],[Date]])</f>
        <v>45006</v>
      </c>
      <c r="V688" s="13">
        <f>IFERROR(IF(OR(Table134[[#This Row],[Notasave Error]]&lt;0,Table134[[#This Row],[Notasave Error]]&gt;6000),"-",Table134[[#This Row],[Notasave Error]]/Table134[[#This Row],[Inspection Total]]),"NA")</f>
        <v>6.7033516758379194E-2</v>
      </c>
    </row>
    <row r="689" spans="1:22" x14ac:dyDescent="0.35">
      <c r="A689" s="8">
        <v>45006.277708333335</v>
      </c>
      <c r="B689" s="9" t="s">
        <v>87</v>
      </c>
      <c r="C689" s="9">
        <v>40039201</v>
      </c>
      <c r="D689" s="9" t="s">
        <v>107</v>
      </c>
      <c r="E689" s="9" t="s">
        <v>65</v>
      </c>
      <c r="F689" s="9" t="s">
        <v>40</v>
      </c>
      <c r="G689" s="9">
        <v>1408</v>
      </c>
      <c r="H689" s="10">
        <v>5996</v>
      </c>
      <c r="I689" s="10">
        <v>5996</v>
      </c>
      <c r="J689" s="10">
        <v>4</v>
      </c>
      <c r="K689" s="10"/>
      <c r="L689" s="10">
        <f>SUM(Table134[[#This Row],[Waste (Before Impression)]:[Waste (After Impression)2]])</f>
        <v>4</v>
      </c>
      <c r="M689" s="10">
        <v>0</v>
      </c>
      <c r="N689" s="10">
        <v>390</v>
      </c>
      <c r="O689" s="11">
        <f>SUM(Table134[[#This Row],[Inspection Total]],Table134[[#This Row],[Waste (Before Impression)]])</f>
        <v>6000</v>
      </c>
      <c r="P689" s="12" t="s">
        <v>39</v>
      </c>
      <c r="Q689" s="9"/>
      <c r="R689" s="9">
        <f>IF(Table134[[#This Row],[Balanced]]="YES",0,Table134[[#This Row],[Total]]-6000)</f>
        <v>0</v>
      </c>
      <c r="S6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45006140843905996YES</v>
      </c>
      <c r="T689">
        <f>ROW()-3</f>
        <v>686</v>
      </c>
      <c r="U689" s="1">
        <f>INT(Table134[[#This Row],[Date]])</f>
        <v>45006</v>
      </c>
      <c r="V689" s="13">
        <f>IFERROR(IF(OR(Table134[[#This Row],[Notasave Error]]&lt;0,Table134[[#This Row],[Notasave Error]]&gt;6000),"-",Table134[[#This Row],[Notasave Error]]/Table134[[#This Row],[Inspection Total]]),"NA")</f>
        <v>6.5043362241494332E-2</v>
      </c>
    </row>
    <row r="690" spans="1:22" x14ac:dyDescent="0.35">
      <c r="A690" s="8">
        <v>45006.20008101852</v>
      </c>
      <c r="B690" s="9" t="s">
        <v>87</v>
      </c>
      <c r="C690" s="9">
        <v>40039201</v>
      </c>
      <c r="D690" s="9" t="s">
        <v>107</v>
      </c>
      <c r="E690" s="9" t="s">
        <v>65</v>
      </c>
      <c r="F690" s="9" t="s">
        <v>40</v>
      </c>
      <c r="G690" s="9">
        <v>1407</v>
      </c>
      <c r="H690" s="10">
        <v>6063</v>
      </c>
      <c r="I690" s="10">
        <v>6063</v>
      </c>
      <c r="J690" s="10">
        <v>20</v>
      </c>
      <c r="K690" s="10"/>
      <c r="L690" s="10">
        <f>SUM(Table134[[#This Row],[Waste (Before Impression)]:[Waste (After Impression)2]])</f>
        <v>20</v>
      </c>
      <c r="M690" s="10">
        <v>0</v>
      </c>
      <c r="N690" s="10">
        <v>1157</v>
      </c>
      <c r="O690" s="11">
        <f>SUM(Table134[[#This Row],[Inspection Total]],Table134[[#This Row],[Waste (Before Impression)]])</f>
        <v>6083</v>
      </c>
      <c r="P690" s="12" t="s">
        <v>34</v>
      </c>
      <c r="Q690" s="9" t="s">
        <v>164</v>
      </c>
      <c r="R690" s="9">
        <f>IF(Table134[[#This Row],[Balanced]]="YES",0,Table134[[#This Row],[Total]]-6000)</f>
        <v>83</v>
      </c>
      <c r="S6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4500614072011576063NO</v>
      </c>
      <c r="T690">
        <f>ROW()-3</f>
        <v>687</v>
      </c>
      <c r="U690" s="1">
        <f>INT(Table134[[#This Row],[Date]])</f>
        <v>45006</v>
      </c>
      <c r="V690" s="13">
        <f>IFERROR(IF(OR(Table134[[#This Row],[Notasave Error]]&lt;0,Table134[[#This Row],[Notasave Error]]&gt;6000),"-",Table134[[#This Row],[Notasave Error]]/Table134[[#This Row],[Inspection Total]]),"NA")</f>
        <v>0.19082962229919181</v>
      </c>
    </row>
    <row r="691" spans="1:22" x14ac:dyDescent="0.35">
      <c r="A691" s="8">
        <v>45006.051180555558</v>
      </c>
      <c r="B691" s="9" t="s">
        <v>87</v>
      </c>
      <c r="C691" s="9">
        <v>40039201</v>
      </c>
      <c r="D691" s="9" t="s">
        <v>107</v>
      </c>
      <c r="E691" s="9" t="s">
        <v>65</v>
      </c>
      <c r="F691" s="9" t="s">
        <v>40</v>
      </c>
      <c r="G691" s="9">
        <v>1209</v>
      </c>
      <c r="H691" s="10">
        <v>5997</v>
      </c>
      <c r="I691" s="10">
        <v>5997</v>
      </c>
      <c r="J691" s="10">
        <v>3</v>
      </c>
      <c r="K691" s="10"/>
      <c r="L691" s="10">
        <f>SUM(Table134[[#This Row],[Waste (Before Impression)]:[Waste (After Impression)2]])</f>
        <v>3</v>
      </c>
      <c r="M691" s="10">
        <v>0</v>
      </c>
      <c r="N691" s="10">
        <v>219</v>
      </c>
      <c r="O691" s="11">
        <f>SUM(Table134[[#This Row],[Inspection Total]],Table134[[#This Row],[Waste (Before Impression)]])</f>
        <v>6000</v>
      </c>
      <c r="P691" s="12" t="s">
        <v>39</v>
      </c>
      <c r="Q691" s="9"/>
      <c r="R691" s="9">
        <f>IF(Table134[[#This Row],[Balanced]]="YES",0,Table134[[#This Row],[Total]]-6000)</f>
        <v>0</v>
      </c>
      <c r="S6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45006120932195997YES</v>
      </c>
      <c r="T691">
        <f>ROW()-3</f>
        <v>688</v>
      </c>
      <c r="U691" s="1">
        <f>INT(Table134[[#This Row],[Date]])</f>
        <v>45006</v>
      </c>
      <c r="V691" s="13">
        <f>IFERROR(IF(OR(Table134[[#This Row],[Notasave Error]]&lt;0,Table134[[#This Row],[Notasave Error]]&gt;6000),"-",Table134[[#This Row],[Notasave Error]]/Table134[[#This Row],[Inspection Total]]),"NA")</f>
        <v>3.651825912956478E-2</v>
      </c>
    </row>
    <row r="692" spans="1:22" x14ac:dyDescent="0.35">
      <c r="A692" s="8">
        <v>45005.971631944441</v>
      </c>
      <c r="B692" s="9" t="s">
        <v>87</v>
      </c>
      <c r="C692" s="9">
        <v>40039201</v>
      </c>
      <c r="D692" s="9" t="s">
        <v>107</v>
      </c>
      <c r="E692" s="9" t="s">
        <v>70</v>
      </c>
      <c r="F692" s="9" t="s">
        <v>40</v>
      </c>
      <c r="G692" s="9">
        <v>1087</v>
      </c>
      <c r="H692" s="10">
        <v>5997</v>
      </c>
      <c r="I692" s="10">
        <v>5997</v>
      </c>
      <c r="J692" s="10">
        <v>3</v>
      </c>
      <c r="K692" s="10"/>
      <c r="L692" s="10">
        <f>SUM(Table134[[#This Row],[Waste (Before Impression)]:[Waste (After Impression)2]])</f>
        <v>3</v>
      </c>
      <c r="M692" s="10">
        <v>0</v>
      </c>
      <c r="N692" s="10">
        <v>155</v>
      </c>
      <c r="O692" s="11">
        <f>SUM(Table134[[#This Row],[Inspection Total]],Table134[[#This Row],[Waste (Before Impression)]])</f>
        <v>6000</v>
      </c>
      <c r="P692" s="12" t="s">
        <v>39</v>
      </c>
      <c r="Q692" s="9"/>
      <c r="R692" s="9">
        <f>IF(Table134[[#This Row],[Balanced]]="YES",0,Table134[[#This Row],[Total]]-6000)</f>
        <v>0</v>
      </c>
      <c r="S6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45005108731555997YES</v>
      </c>
      <c r="T692">
        <f>ROW()-3</f>
        <v>689</v>
      </c>
      <c r="U692" s="1">
        <f>INT(Table134[[#This Row],[Date]])</f>
        <v>45005</v>
      </c>
      <c r="V692" s="13">
        <f>IFERROR(IF(OR(Table134[[#This Row],[Notasave Error]]&lt;0,Table134[[#This Row],[Notasave Error]]&gt;6000),"-",Table134[[#This Row],[Notasave Error]]/Table134[[#This Row],[Inspection Total]]),"NA")</f>
        <v>2.5846256461564115E-2</v>
      </c>
    </row>
    <row r="693" spans="1:22" x14ac:dyDescent="0.35">
      <c r="A693" s="8">
        <v>45005.932627314818</v>
      </c>
      <c r="B693" s="9" t="s">
        <v>87</v>
      </c>
      <c r="C693" s="9">
        <v>40039201</v>
      </c>
      <c r="D693" s="9" t="s">
        <v>107</v>
      </c>
      <c r="E693" s="9" t="s">
        <v>70</v>
      </c>
      <c r="F693" s="9" t="s">
        <v>40</v>
      </c>
      <c r="G693" s="9">
        <v>0</v>
      </c>
      <c r="H693" s="10">
        <v>0</v>
      </c>
      <c r="I693" s="10">
        <v>0</v>
      </c>
      <c r="J693" s="10">
        <v>0</v>
      </c>
      <c r="K693" s="10"/>
      <c r="L693" s="10">
        <f>SUM(Table134[[#This Row],[Waste (Before Impression)]:[Waste (After Impression)2]])</f>
        <v>0</v>
      </c>
      <c r="M693" s="10">
        <v>0</v>
      </c>
      <c r="N693" s="10">
        <v>0</v>
      </c>
      <c r="O693" s="11">
        <f>SUM(Table134[[#This Row],[Inspection Total]],Table134[[#This Row],[Waste (Before Impression)]])</f>
        <v>0</v>
      </c>
      <c r="P693" s="12">
        <v>0</v>
      </c>
      <c r="Q693" s="9"/>
      <c r="R693" s="9">
        <f>IF(Table134[[#This Row],[Balanced]]="YES",0,Table134[[#This Row],[Total]]-6000)</f>
        <v>-6000</v>
      </c>
      <c r="S6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4500500000</v>
      </c>
      <c r="T693">
        <f>ROW()-3</f>
        <v>690</v>
      </c>
      <c r="U693" s="1">
        <f>INT(Table134[[#This Row],[Date]])</f>
        <v>45005</v>
      </c>
      <c r="V693" s="13" t="str">
        <f>IFERROR(IF(OR(Table134[[#This Row],[Notasave Error]]&lt;0,Table134[[#This Row],[Notasave Error]]&gt;6000),"-",Table134[[#This Row],[Notasave Error]]/Table134[[#This Row],[Inspection Total]]),"NA")</f>
        <v>NA</v>
      </c>
    </row>
    <row r="694" spans="1:22" x14ac:dyDescent="0.35">
      <c r="A694" s="8">
        <v>45005.929745370369</v>
      </c>
      <c r="B694" s="9" t="s">
        <v>87</v>
      </c>
      <c r="C694" s="9">
        <v>40039201</v>
      </c>
      <c r="D694" s="9" t="s">
        <v>107</v>
      </c>
      <c r="E694" s="9" t="s">
        <v>70</v>
      </c>
      <c r="F694" s="9" t="s">
        <v>40</v>
      </c>
      <c r="G694" s="9">
        <v>1078</v>
      </c>
      <c r="H694" s="10">
        <v>5995</v>
      </c>
      <c r="I694" s="10">
        <v>5995</v>
      </c>
      <c r="J694" s="10">
        <v>5</v>
      </c>
      <c r="K694" s="10"/>
      <c r="L694" s="10">
        <f>SUM(Table134[[#This Row],[Waste (Before Impression)]:[Waste (After Impression)2]])</f>
        <v>5</v>
      </c>
      <c r="M694" s="10">
        <v>0</v>
      </c>
      <c r="N694" s="10">
        <v>117</v>
      </c>
      <c r="O694" s="11">
        <f>SUM(Table134[[#This Row],[Inspection Total]],Table134[[#This Row],[Waste (Before Impression)]])</f>
        <v>6000</v>
      </c>
      <c r="P694" s="12" t="s">
        <v>39</v>
      </c>
      <c r="Q694" s="9"/>
      <c r="R694" s="9">
        <f>IF(Table134[[#This Row],[Balanced]]="YES",0,Table134[[#This Row],[Total]]-6000)</f>
        <v>0</v>
      </c>
      <c r="S6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45005107851175995YES</v>
      </c>
      <c r="T694">
        <f>ROW()-3</f>
        <v>691</v>
      </c>
      <c r="U694" s="1">
        <f>INT(Table134[[#This Row],[Date]])</f>
        <v>45005</v>
      </c>
      <c r="V694" s="13">
        <f>IFERROR(IF(OR(Table134[[#This Row],[Notasave Error]]&lt;0,Table134[[#This Row],[Notasave Error]]&gt;6000),"-",Table134[[#This Row],[Notasave Error]]/Table134[[#This Row],[Inspection Total]]),"NA")</f>
        <v>1.9516263552960801E-2</v>
      </c>
    </row>
    <row r="695" spans="1:22" x14ac:dyDescent="0.35">
      <c r="A695" s="8">
        <v>45005.890543981484</v>
      </c>
      <c r="B695" s="9" t="s">
        <v>87</v>
      </c>
      <c r="C695" s="9">
        <v>40039201</v>
      </c>
      <c r="D695" s="9" t="s">
        <v>107</v>
      </c>
      <c r="E695" s="9" t="s">
        <v>70</v>
      </c>
      <c r="F695" s="9" t="s">
        <v>40</v>
      </c>
      <c r="G695" s="9">
        <v>1077</v>
      </c>
      <c r="H695" s="10">
        <v>6000</v>
      </c>
      <c r="I695" s="10">
        <v>6000</v>
      </c>
      <c r="J695" s="10">
        <v>0</v>
      </c>
      <c r="K695" s="10"/>
      <c r="L695" s="10">
        <f>SUM(Table134[[#This Row],[Waste (Before Impression)]:[Waste (After Impression)2]])</f>
        <v>0</v>
      </c>
      <c r="M695" s="10">
        <v>0</v>
      </c>
      <c r="N695" s="10">
        <v>221</v>
      </c>
      <c r="O695" s="11">
        <f>SUM(Table134[[#This Row],[Inspection Total]],Table134[[#This Row],[Waste (Before Impression)]])</f>
        <v>6000</v>
      </c>
      <c r="P695" s="12" t="s">
        <v>39</v>
      </c>
      <c r="Q695" s="9"/>
      <c r="R695" s="9">
        <f>IF(Table134[[#This Row],[Balanced]]="YES",0,Table134[[#This Row],[Total]]-6000)</f>
        <v>0</v>
      </c>
      <c r="S6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45005107702216000YES</v>
      </c>
      <c r="T695">
        <f>ROW()-3</f>
        <v>692</v>
      </c>
      <c r="U695" s="1">
        <f>INT(Table134[[#This Row],[Date]])</f>
        <v>45005</v>
      </c>
      <c r="V695" s="13">
        <f>IFERROR(IF(OR(Table134[[#This Row],[Notasave Error]]&lt;0,Table134[[#This Row],[Notasave Error]]&gt;6000),"-",Table134[[#This Row],[Notasave Error]]/Table134[[#This Row],[Inspection Total]]),"NA")</f>
        <v>3.6833333333333336E-2</v>
      </c>
    </row>
    <row r="696" spans="1:22" x14ac:dyDescent="0.35">
      <c r="A696" s="8">
        <v>45005.266284722224</v>
      </c>
      <c r="B696" s="9" t="s">
        <v>87</v>
      </c>
      <c r="C696" s="9">
        <v>40039201</v>
      </c>
      <c r="D696" s="9" t="s">
        <v>107</v>
      </c>
      <c r="E696" s="9" t="s">
        <v>70</v>
      </c>
      <c r="F696" s="9" t="s">
        <v>40</v>
      </c>
      <c r="G696" s="9">
        <v>1093</v>
      </c>
      <c r="H696" s="10">
        <v>6000</v>
      </c>
      <c r="I696" s="10">
        <v>6000</v>
      </c>
      <c r="J696" s="10">
        <v>0</v>
      </c>
      <c r="K696" s="10"/>
      <c r="L696" s="10">
        <f>SUM(Table134[[#This Row],[Waste (Before Impression)]:[Waste (After Impression)2]])</f>
        <v>0</v>
      </c>
      <c r="M696" s="10">
        <v>0</v>
      </c>
      <c r="N696" s="10">
        <v>131</v>
      </c>
      <c r="O696" s="11">
        <f>SUM(Table134[[#This Row],[Inspection Total]],Table134[[#This Row],[Waste (Before Impression)]])</f>
        <v>6000</v>
      </c>
      <c r="P696" s="12" t="s">
        <v>39</v>
      </c>
      <c r="Q696" s="9"/>
      <c r="R696" s="9">
        <f>IF(Table134[[#This Row],[Balanced]]="YES",0,Table134[[#This Row],[Total]]-6000)</f>
        <v>0</v>
      </c>
      <c r="S6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45005109301316000YES</v>
      </c>
      <c r="T696">
        <f>ROW()-3</f>
        <v>693</v>
      </c>
      <c r="U696" s="1">
        <f>INT(Table134[[#This Row],[Date]])</f>
        <v>45005</v>
      </c>
      <c r="V696" s="13">
        <f>IFERROR(IF(OR(Table134[[#This Row],[Notasave Error]]&lt;0,Table134[[#This Row],[Notasave Error]]&gt;6000),"-",Table134[[#This Row],[Notasave Error]]/Table134[[#This Row],[Inspection Total]]),"NA")</f>
        <v>2.1833333333333333E-2</v>
      </c>
    </row>
    <row r="697" spans="1:22" x14ac:dyDescent="0.35">
      <c r="A697" s="8">
        <v>45005.26048611111</v>
      </c>
      <c r="B697" s="9" t="s">
        <v>87</v>
      </c>
      <c r="C697" s="9">
        <v>40039201</v>
      </c>
      <c r="D697" s="9" t="s">
        <v>107</v>
      </c>
      <c r="E697" s="9" t="s">
        <v>70</v>
      </c>
      <c r="F697" s="9" t="s">
        <v>40</v>
      </c>
      <c r="G697" s="9">
        <v>1092</v>
      </c>
      <c r="H697" s="10">
        <v>5997</v>
      </c>
      <c r="I697" s="10">
        <v>5997</v>
      </c>
      <c r="J697" s="10">
        <v>3</v>
      </c>
      <c r="K697" s="10"/>
      <c r="L697" s="10">
        <f>SUM(Table134[[#This Row],[Waste (Before Impression)]:[Waste (After Impression)2]])</f>
        <v>3</v>
      </c>
      <c r="M697" s="10">
        <v>0</v>
      </c>
      <c r="N697" s="10">
        <v>119</v>
      </c>
      <c r="O697" s="11">
        <f>SUM(Table134[[#This Row],[Inspection Total]],Table134[[#This Row],[Waste (Before Impression)]])</f>
        <v>6000</v>
      </c>
      <c r="P697" s="12" t="s">
        <v>39</v>
      </c>
      <c r="Q697" s="9"/>
      <c r="R697" s="9">
        <f>IF(Table134[[#This Row],[Balanced]]="YES",0,Table134[[#This Row],[Total]]-6000)</f>
        <v>0</v>
      </c>
      <c r="S6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45005109231195997YES</v>
      </c>
      <c r="T697">
        <f>ROW()-3</f>
        <v>694</v>
      </c>
      <c r="U697" s="1">
        <f>INT(Table134[[#This Row],[Date]])</f>
        <v>45005</v>
      </c>
      <c r="V697" s="13">
        <f>IFERROR(IF(OR(Table134[[#This Row],[Notasave Error]]&lt;0,Table134[[#This Row],[Notasave Error]]&gt;6000),"-",Table134[[#This Row],[Notasave Error]]/Table134[[#This Row],[Inspection Total]]),"NA")</f>
        <v>1.9843254960813739E-2</v>
      </c>
    </row>
    <row r="698" spans="1:22" x14ac:dyDescent="0.35">
      <c r="A698" s="8">
        <v>45005.173217592594</v>
      </c>
      <c r="B698" s="9" t="s">
        <v>87</v>
      </c>
      <c r="C698" s="9">
        <v>40039201</v>
      </c>
      <c r="D698" s="9" t="s">
        <v>107</v>
      </c>
      <c r="E698" s="9" t="s">
        <v>70</v>
      </c>
      <c r="F698" s="9" t="s">
        <v>40</v>
      </c>
      <c r="G698" s="9">
        <v>1091</v>
      </c>
      <c r="H698" s="10">
        <v>6000</v>
      </c>
      <c r="I698" s="10">
        <v>6000</v>
      </c>
      <c r="J698" s="10">
        <v>0</v>
      </c>
      <c r="K698" s="10"/>
      <c r="L698" s="10">
        <f>SUM(Table134[[#This Row],[Waste (Before Impression)]:[Waste (After Impression)2]])</f>
        <v>0</v>
      </c>
      <c r="M698" s="10">
        <v>0</v>
      </c>
      <c r="N698" s="10">
        <v>121</v>
      </c>
      <c r="O698" s="11">
        <f>SUM(Table134[[#This Row],[Inspection Total]],Table134[[#This Row],[Waste (Before Impression)]])</f>
        <v>6000</v>
      </c>
      <c r="P698" s="12" t="s">
        <v>39</v>
      </c>
      <c r="Q698" s="9"/>
      <c r="R698" s="9">
        <f>IF(Table134[[#This Row],[Balanced]]="YES",0,Table134[[#This Row],[Total]]-6000)</f>
        <v>0</v>
      </c>
      <c r="S6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45005109101216000YES</v>
      </c>
      <c r="T698">
        <f>ROW()-3</f>
        <v>695</v>
      </c>
      <c r="U698" s="1">
        <f>INT(Table134[[#This Row],[Date]])</f>
        <v>45005</v>
      </c>
      <c r="V698" s="13">
        <f>IFERROR(IF(OR(Table134[[#This Row],[Notasave Error]]&lt;0,Table134[[#This Row],[Notasave Error]]&gt;6000),"-",Table134[[#This Row],[Notasave Error]]/Table134[[#This Row],[Inspection Total]]),"NA")</f>
        <v>2.0166666666666666E-2</v>
      </c>
    </row>
    <row r="699" spans="1:22" x14ac:dyDescent="0.35">
      <c r="A699" s="8">
        <v>45005.127013888887</v>
      </c>
      <c r="B699" s="9" t="s">
        <v>87</v>
      </c>
      <c r="C699" s="9">
        <v>40039201</v>
      </c>
      <c r="D699" s="9" t="s">
        <v>107</v>
      </c>
      <c r="E699" s="9" t="s">
        <v>70</v>
      </c>
      <c r="F699" s="9" t="s">
        <v>40</v>
      </c>
      <c r="G699" s="9">
        <v>1090</v>
      </c>
      <c r="H699" s="10">
        <v>5995</v>
      </c>
      <c r="I699" s="10">
        <v>5995</v>
      </c>
      <c r="J699" s="10">
        <v>5</v>
      </c>
      <c r="K699" s="10"/>
      <c r="L699" s="10">
        <f>SUM(Table134[[#This Row],[Waste (Before Impression)]:[Waste (After Impression)2]])</f>
        <v>5</v>
      </c>
      <c r="M699" s="10">
        <v>0</v>
      </c>
      <c r="N699" s="10">
        <v>88</v>
      </c>
      <c r="O699" s="11">
        <f>SUM(Table134[[#This Row],[Inspection Total]],Table134[[#This Row],[Waste (Before Impression)]])</f>
        <v>6000</v>
      </c>
      <c r="P699" s="12" t="s">
        <v>39</v>
      </c>
      <c r="Q699" s="9"/>
      <c r="R699" s="9">
        <f>IF(Table134[[#This Row],[Balanced]]="YES",0,Table134[[#This Row],[Total]]-6000)</f>
        <v>0</v>
      </c>
      <c r="S6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4500510905885995YES</v>
      </c>
      <c r="T699">
        <f>ROW()-3</f>
        <v>696</v>
      </c>
      <c r="U699" s="1">
        <f>INT(Table134[[#This Row],[Date]])</f>
        <v>45005</v>
      </c>
      <c r="V699" s="13">
        <f>IFERROR(IF(OR(Table134[[#This Row],[Notasave Error]]&lt;0,Table134[[#This Row],[Notasave Error]]&gt;6000),"-",Table134[[#This Row],[Notasave Error]]/Table134[[#This Row],[Inspection Total]]),"NA")</f>
        <v>1.4678899082568808E-2</v>
      </c>
    </row>
    <row r="700" spans="1:22" x14ac:dyDescent="0.35">
      <c r="A700" s="8">
        <v>45005.104756944442</v>
      </c>
      <c r="B700" s="9" t="s">
        <v>87</v>
      </c>
      <c r="C700" s="9">
        <v>40039201</v>
      </c>
      <c r="D700" s="9" t="s">
        <v>107</v>
      </c>
      <c r="E700" s="9" t="s">
        <v>70</v>
      </c>
      <c r="F700" s="9" t="s">
        <v>40</v>
      </c>
      <c r="G700" s="9">
        <v>1089</v>
      </c>
      <c r="H700" s="10">
        <v>5996</v>
      </c>
      <c r="I700" s="10">
        <v>5996</v>
      </c>
      <c r="J700" s="10">
        <v>4</v>
      </c>
      <c r="K700" s="10"/>
      <c r="L700" s="10">
        <f>SUM(Table134[[#This Row],[Waste (Before Impression)]:[Waste (After Impression)2]])</f>
        <v>4</v>
      </c>
      <c r="M700" s="10">
        <v>0</v>
      </c>
      <c r="N700" s="10">
        <v>97</v>
      </c>
      <c r="O700" s="11">
        <f>SUM(Table134[[#This Row],[Inspection Total]],Table134[[#This Row],[Waste (Before Impression)]])</f>
        <v>6000</v>
      </c>
      <c r="P700" s="12" t="s">
        <v>39</v>
      </c>
      <c r="Q700" s="9"/>
      <c r="R700" s="9">
        <f>IF(Table134[[#This Row],[Balanced]]="YES",0,Table134[[#This Row],[Total]]-6000)</f>
        <v>0</v>
      </c>
      <c r="S7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4500510894975996YES</v>
      </c>
      <c r="T700">
        <f>ROW()-3</f>
        <v>697</v>
      </c>
      <c r="U700" s="1">
        <f>INT(Table134[[#This Row],[Date]])</f>
        <v>45005</v>
      </c>
      <c r="V700" s="13">
        <f>IFERROR(IF(OR(Table134[[#This Row],[Notasave Error]]&lt;0,Table134[[#This Row],[Notasave Error]]&gt;6000),"-",Table134[[#This Row],[Notasave Error]]/Table134[[#This Row],[Inspection Total]]),"NA")</f>
        <v>1.6177451634422947E-2</v>
      </c>
    </row>
    <row r="701" spans="1:22" x14ac:dyDescent="0.35">
      <c r="A701" s="8">
        <v>45005.0625462963</v>
      </c>
      <c r="B701" s="9" t="s">
        <v>87</v>
      </c>
      <c r="C701" s="9">
        <v>40039201</v>
      </c>
      <c r="D701" s="9" t="s">
        <v>107</v>
      </c>
      <c r="E701" s="9" t="s">
        <v>70</v>
      </c>
      <c r="F701" s="9" t="s">
        <v>40</v>
      </c>
      <c r="G701" s="9">
        <v>1088</v>
      </c>
      <c r="H701" s="10">
        <v>6000</v>
      </c>
      <c r="I701" s="10">
        <v>6000</v>
      </c>
      <c r="J701" s="10">
        <v>0</v>
      </c>
      <c r="K701" s="10"/>
      <c r="L701" s="10">
        <f>SUM(Table134[[#This Row],[Waste (Before Impression)]:[Waste (After Impression)2]])</f>
        <v>0</v>
      </c>
      <c r="M701" s="10">
        <v>0</v>
      </c>
      <c r="N701" s="10">
        <v>70</v>
      </c>
      <c r="O701" s="11">
        <f>SUM(Table134[[#This Row],[Inspection Total]],Table134[[#This Row],[Waste (Before Impression)]])</f>
        <v>6000</v>
      </c>
      <c r="P701" s="12" t="s">
        <v>39</v>
      </c>
      <c r="Q701" s="9"/>
      <c r="R701" s="9">
        <f>IF(Table134[[#This Row],[Balanced]]="YES",0,Table134[[#This Row],[Total]]-6000)</f>
        <v>0</v>
      </c>
      <c r="S7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4500510880706000YES</v>
      </c>
      <c r="T701">
        <f>ROW()-3</f>
        <v>698</v>
      </c>
      <c r="U701" s="1">
        <f>INT(Table134[[#This Row],[Date]])</f>
        <v>45005</v>
      </c>
      <c r="V701" s="13">
        <f>IFERROR(IF(OR(Table134[[#This Row],[Notasave Error]]&lt;0,Table134[[#This Row],[Notasave Error]]&gt;6000),"-",Table134[[#This Row],[Notasave Error]]/Table134[[#This Row],[Inspection Total]]),"NA")</f>
        <v>1.1666666666666667E-2</v>
      </c>
    </row>
    <row r="702" spans="1:22" x14ac:dyDescent="0.35">
      <c r="A702" s="8">
        <v>45003.985243055555</v>
      </c>
      <c r="B702" s="9" t="s">
        <v>87</v>
      </c>
      <c r="C702" s="9">
        <v>40039201</v>
      </c>
      <c r="D702" s="9" t="s">
        <v>107</v>
      </c>
      <c r="E702" s="9" t="s">
        <v>95</v>
      </c>
      <c r="F702" s="9" t="s">
        <v>40</v>
      </c>
      <c r="G702" s="9">
        <v>1085</v>
      </c>
      <c r="H702" s="10">
        <v>5997</v>
      </c>
      <c r="I702" s="10">
        <v>5997</v>
      </c>
      <c r="J702" s="10">
        <v>3</v>
      </c>
      <c r="K702" s="10"/>
      <c r="L702" s="10">
        <f>SUM(Table134[[#This Row],[Waste (Before Impression)]:[Waste (After Impression)2]])</f>
        <v>3</v>
      </c>
      <c r="M702" s="10">
        <v>0</v>
      </c>
      <c r="N702" s="10">
        <v>98</v>
      </c>
      <c r="O702" s="11">
        <f>SUM(Table134[[#This Row],[Inspection Total]],Table134[[#This Row],[Waste (Before Impression)]])</f>
        <v>6000</v>
      </c>
      <c r="P702" s="12" t="s">
        <v>39</v>
      </c>
      <c r="Q702" s="9"/>
      <c r="R702" s="9">
        <f>IF(Table134[[#This Row],[Balanced]]="YES",0,Table134[[#This Row],[Total]]-6000)</f>
        <v>0</v>
      </c>
      <c r="S7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4500310853985997YES</v>
      </c>
      <c r="T702">
        <f>ROW()-3</f>
        <v>699</v>
      </c>
      <c r="U702" s="1">
        <f>INT(Table134[[#This Row],[Date]])</f>
        <v>45003</v>
      </c>
      <c r="V702" s="13">
        <f>IFERROR(IF(OR(Table134[[#This Row],[Notasave Error]]&lt;0,Table134[[#This Row],[Notasave Error]]&gt;6000),"-",Table134[[#This Row],[Notasave Error]]/Table134[[#This Row],[Inspection Total]]),"NA")</f>
        <v>1.6341504085376022E-2</v>
      </c>
    </row>
    <row r="703" spans="1:22" x14ac:dyDescent="0.35">
      <c r="A703" s="8">
        <v>45003.897800925923</v>
      </c>
      <c r="B703" s="9" t="s">
        <v>87</v>
      </c>
      <c r="C703" s="9">
        <v>40039201</v>
      </c>
      <c r="D703" s="9" t="s">
        <v>107</v>
      </c>
      <c r="E703" s="9" t="s">
        <v>95</v>
      </c>
      <c r="F703" s="9" t="s">
        <v>40</v>
      </c>
      <c r="G703" s="9">
        <v>1084</v>
      </c>
      <c r="H703" s="10">
        <v>5996</v>
      </c>
      <c r="I703" s="10">
        <v>5996</v>
      </c>
      <c r="J703" s="10">
        <v>4</v>
      </c>
      <c r="K703" s="10"/>
      <c r="L703" s="10">
        <f>SUM(Table134[[#This Row],[Waste (Before Impression)]:[Waste (After Impression)2]])</f>
        <v>4</v>
      </c>
      <c r="M703" s="10">
        <v>0</v>
      </c>
      <c r="N703" s="10">
        <v>87</v>
      </c>
      <c r="O703" s="11">
        <f>SUM(Table134[[#This Row],[Inspection Total]],Table134[[#This Row],[Waste (Before Impression)]])</f>
        <v>6000</v>
      </c>
      <c r="P703" s="12" t="s">
        <v>39</v>
      </c>
      <c r="Q703" s="9"/>
      <c r="R703" s="9">
        <f>IF(Table134[[#This Row],[Balanced]]="YES",0,Table134[[#This Row],[Total]]-6000)</f>
        <v>0</v>
      </c>
      <c r="S7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4500310844875996YES</v>
      </c>
      <c r="T703">
        <f>ROW()-3</f>
        <v>700</v>
      </c>
      <c r="U703" s="1">
        <f>INT(Table134[[#This Row],[Date]])</f>
        <v>45003</v>
      </c>
      <c r="V703" s="13">
        <f>IFERROR(IF(OR(Table134[[#This Row],[Notasave Error]]&lt;0,Table134[[#This Row],[Notasave Error]]&gt;6000),"-",Table134[[#This Row],[Notasave Error]]/Table134[[#This Row],[Inspection Total]]),"NA")</f>
        <v>1.4509673115410274E-2</v>
      </c>
    </row>
    <row r="704" spans="1:22" x14ac:dyDescent="0.35">
      <c r="A704" s="8">
        <v>45003.872835648152</v>
      </c>
      <c r="B704" s="9" t="s">
        <v>87</v>
      </c>
      <c r="C704" s="9">
        <v>40039201</v>
      </c>
      <c r="D704" s="9" t="s">
        <v>107</v>
      </c>
      <c r="E704" s="9" t="s">
        <v>95</v>
      </c>
      <c r="F704" s="9" t="s">
        <v>40</v>
      </c>
      <c r="G704" s="9">
        <v>1083</v>
      </c>
      <c r="H704" s="10">
        <v>5997</v>
      </c>
      <c r="I704" s="10">
        <v>5997</v>
      </c>
      <c r="J704" s="10">
        <v>3</v>
      </c>
      <c r="K704" s="10"/>
      <c r="L704" s="10">
        <f>SUM(Table134[[#This Row],[Waste (Before Impression)]:[Waste (After Impression)2]])</f>
        <v>3</v>
      </c>
      <c r="M704" s="10">
        <v>0</v>
      </c>
      <c r="N704" s="10">
        <v>320</v>
      </c>
      <c r="O704" s="11">
        <f>SUM(Table134[[#This Row],[Inspection Total]],Table134[[#This Row],[Waste (Before Impression)]])</f>
        <v>6000</v>
      </c>
      <c r="P704" s="12" t="s">
        <v>39</v>
      </c>
      <c r="Q704" s="9"/>
      <c r="R704" s="9">
        <f>IF(Table134[[#This Row],[Balanced]]="YES",0,Table134[[#This Row],[Total]]-6000)</f>
        <v>0</v>
      </c>
      <c r="S7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45003108333205997YES</v>
      </c>
      <c r="T704">
        <f>ROW()-3</f>
        <v>701</v>
      </c>
      <c r="U704" s="1">
        <f>INT(Table134[[#This Row],[Date]])</f>
        <v>45003</v>
      </c>
      <c r="V704" s="13">
        <f>IFERROR(IF(OR(Table134[[#This Row],[Notasave Error]]&lt;0,Table134[[#This Row],[Notasave Error]]&gt;6000),"-",Table134[[#This Row],[Notasave Error]]/Table134[[#This Row],[Inspection Total]]),"NA")</f>
        <v>5.3360013340003336E-2</v>
      </c>
    </row>
    <row r="705" spans="1:22" x14ac:dyDescent="0.35">
      <c r="A705" s="8">
        <v>45003.830324074072</v>
      </c>
      <c r="B705" s="9" t="s">
        <v>87</v>
      </c>
      <c r="C705" s="9">
        <v>40039201</v>
      </c>
      <c r="D705" s="9" t="s">
        <v>107</v>
      </c>
      <c r="E705" s="9" t="s">
        <v>163</v>
      </c>
      <c r="F705" s="9" t="s">
        <v>38</v>
      </c>
      <c r="G705" s="9">
        <v>1082</v>
      </c>
      <c r="H705" s="10">
        <v>5995</v>
      </c>
      <c r="I705" s="10">
        <v>5995</v>
      </c>
      <c r="J705" s="10">
        <v>5</v>
      </c>
      <c r="K705" s="10"/>
      <c r="L705" s="10">
        <f>SUM(Table134[[#This Row],[Waste (Before Impression)]:[Waste (After Impression)2]])</f>
        <v>5</v>
      </c>
      <c r="M705" s="10">
        <v>0</v>
      </c>
      <c r="N705" s="10">
        <v>-572</v>
      </c>
      <c r="O705" s="11">
        <f>SUM(Table134[[#This Row],[Inspection Total]],Table134[[#This Row],[Waste (Before Impression)]])</f>
        <v>6000</v>
      </c>
      <c r="P705" s="12" t="s">
        <v>39</v>
      </c>
      <c r="Q705" s="9"/>
      <c r="R705" s="9">
        <f>IF(Table134[[#This Row],[Balanced]]="YES",0,Table134[[#This Row],[Total]]-6000)</f>
        <v>0</v>
      </c>
      <c r="S7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4500310825-5725995YES</v>
      </c>
      <c r="T705">
        <f>ROW()-3</f>
        <v>702</v>
      </c>
      <c r="U705" s="1">
        <f>INT(Table134[[#This Row],[Date]])</f>
        <v>45003</v>
      </c>
      <c r="V705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706" spans="1:22" x14ac:dyDescent="0.35">
      <c r="A706" s="8">
        <v>45003.766747685186</v>
      </c>
      <c r="B706" s="9" t="s">
        <v>87</v>
      </c>
      <c r="C706" s="9">
        <v>40039201</v>
      </c>
      <c r="D706" s="9" t="s">
        <v>107</v>
      </c>
      <c r="E706" s="9" t="s">
        <v>162</v>
      </c>
      <c r="F706" s="9" t="s">
        <v>38</v>
      </c>
      <c r="G706" s="9">
        <v>1081</v>
      </c>
      <c r="H706" s="10">
        <v>5997</v>
      </c>
      <c r="I706" s="10">
        <v>5997</v>
      </c>
      <c r="J706" s="10">
        <v>3</v>
      </c>
      <c r="K706" s="10"/>
      <c r="L706" s="10">
        <f>SUM(Table134[[#This Row],[Waste (Before Impression)]:[Waste (After Impression)2]])</f>
        <v>3</v>
      </c>
      <c r="M706" s="10">
        <v>0</v>
      </c>
      <c r="N706" s="10">
        <v>116</v>
      </c>
      <c r="O706" s="11">
        <f>SUM(Table134[[#This Row],[Inspection Total]],Table134[[#This Row],[Waste (Before Impression)]])</f>
        <v>6000</v>
      </c>
      <c r="P706" s="12" t="s">
        <v>39</v>
      </c>
      <c r="Q706" s="9"/>
      <c r="R706" s="9">
        <f>IF(Table134[[#This Row],[Balanced]]="YES",0,Table134[[#This Row],[Total]]-6000)</f>
        <v>0</v>
      </c>
      <c r="S7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45003108131165997YES</v>
      </c>
      <c r="T706">
        <f>ROW()-3</f>
        <v>703</v>
      </c>
      <c r="U706" s="1">
        <f>INT(Table134[[#This Row],[Date]])</f>
        <v>45003</v>
      </c>
      <c r="V706" s="13">
        <f>IFERROR(IF(OR(Table134[[#This Row],[Notasave Error]]&lt;0,Table134[[#This Row],[Notasave Error]]&gt;6000),"-",Table134[[#This Row],[Notasave Error]]/Table134[[#This Row],[Inspection Total]]),"NA")</f>
        <v>1.9343004835751208E-2</v>
      </c>
    </row>
    <row r="707" spans="1:22" x14ac:dyDescent="0.35">
      <c r="A707" s="8">
        <v>45003.748020833336</v>
      </c>
      <c r="B707" s="9" t="s">
        <v>87</v>
      </c>
      <c r="C707" s="9">
        <v>40039201</v>
      </c>
      <c r="D707" s="9" t="s">
        <v>107</v>
      </c>
      <c r="E707" s="9" t="s">
        <v>162</v>
      </c>
      <c r="F707" s="9" t="s">
        <v>38</v>
      </c>
      <c r="G707" s="9">
        <v>1080</v>
      </c>
      <c r="H707" s="10">
        <v>5993</v>
      </c>
      <c r="I707" s="10">
        <v>5993</v>
      </c>
      <c r="J707" s="10">
        <v>7</v>
      </c>
      <c r="K707" s="10"/>
      <c r="L707" s="10">
        <f>SUM(Table134[[#This Row],[Waste (Before Impression)]:[Waste (After Impression)2]])</f>
        <v>7</v>
      </c>
      <c r="M707" s="10">
        <v>0</v>
      </c>
      <c r="N707" s="10">
        <v>103</v>
      </c>
      <c r="O707" s="11">
        <f>SUM(Table134[[#This Row],[Inspection Total]],Table134[[#This Row],[Waste (Before Impression)]])</f>
        <v>6000</v>
      </c>
      <c r="P707" s="12" t="s">
        <v>39</v>
      </c>
      <c r="Q707" s="9"/>
      <c r="R707" s="9">
        <f>IF(Table134[[#This Row],[Balanced]]="YES",0,Table134[[#This Row],[Total]]-6000)</f>
        <v>0</v>
      </c>
      <c r="S7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45003108071035993YES</v>
      </c>
      <c r="T707">
        <f>ROW()-3</f>
        <v>704</v>
      </c>
      <c r="U707" s="1">
        <f>INT(Table134[[#This Row],[Date]])</f>
        <v>45003</v>
      </c>
      <c r="V707" s="13">
        <f>IFERROR(IF(OR(Table134[[#This Row],[Notasave Error]]&lt;0,Table134[[#This Row],[Notasave Error]]&gt;6000),"-",Table134[[#This Row],[Notasave Error]]/Table134[[#This Row],[Inspection Total]]),"NA")</f>
        <v>1.7186717837477057E-2</v>
      </c>
    </row>
    <row r="708" spans="1:22" x14ac:dyDescent="0.35">
      <c r="A708" s="8">
        <v>45003.683240740742</v>
      </c>
      <c r="B708" s="9" t="s">
        <v>87</v>
      </c>
      <c r="C708" s="9">
        <v>40039201</v>
      </c>
      <c r="D708" s="9" t="s">
        <v>107</v>
      </c>
      <c r="E708" s="9" t="s">
        <v>162</v>
      </c>
      <c r="F708" s="9" t="s">
        <v>38</v>
      </c>
      <c r="G708" s="9">
        <v>1079</v>
      </c>
      <c r="H708" s="10">
        <v>5997</v>
      </c>
      <c r="I708" s="10">
        <v>5997</v>
      </c>
      <c r="J708" s="10">
        <v>3</v>
      </c>
      <c r="K708" s="10"/>
      <c r="L708" s="10">
        <f>SUM(Table134[[#This Row],[Waste (Before Impression)]:[Waste (After Impression)2]])</f>
        <v>3</v>
      </c>
      <c r="M708" s="10">
        <v>0</v>
      </c>
      <c r="N708" s="10">
        <v>98</v>
      </c>
      <c r="O708" s="11">
        <f>SUM(Table134[[#This Row],[Inspection Total]],Table134[[#This Row],[Waste (Before Impression)]])</f>
        <v>6000</v>
      </c>
      <c r="P708" s="12" t="s">
        <v>39</v>
      </c>
      <c r="Q708" s="9"/>
      <c r="R708" s="9">
        <f>IF(Table134[[#This Row],[Balanced]]="YES",0,Table134[[#This Row],[Total]]-6000)</f>
        <v>0</v>
      </c>
      <c r="S7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4500310793985997YES</v>
      </c>
      <c r="T708">
        <f>ROW()-3</f>
        <v>705</v>
      </c>
      <c r="U708" s="1">
        <f>INT(Table134[[#This Row],[Date]])</f>
        <v>45003</v>
      </c>
      <c r="V708" s="13">
        <f>IFERROR(IF(OR(Table134[[#This Row],[Notasave Error]]&lt;0,Table134[[#This Row],[Notasave Error]]&gt;6000),"-",Table134[[#This Row],[Notasave Error]]/Table134[[#This Row],[Inspection Total]]),"NA")</f>
        <v>1.6341504085376022E-2</v>
      </c>
    </row>
    <row r="709" spans="1:22" x14ac:dyDescent="0.35">
      <c r="A709" s="8">
        <v>45003.654444444444</v>
      </c>
      <c r="B709" s="9" t="s">
        <v>87</v>
      </c>
      <c r="C709" s="9">
        <v>40039201</v>
      </c>
      <c r="D709" s="9" t="s">
        <v>107</v>
      </c>
      <c r="E709" s="9" t="s">
        <v>162</v>
      </c>
      <c r="F709" s="9" t="s">
        <v>38</v>
      </c>
      <c r="G709" s="9">
        <v>1072</v>
      </c>
      <c r="H709" s="10">
        <v>5998</v>
      </c>
      <c r="I709" s="10">
        <v>5998</v>
      </c>
      <c r="J709" s="10">
        <v>2</v>
      </c>
      <c r="K709" s="10"/>
      <c r="L709" s="10">
        <f>SUM(Table134[[#This Row],[Waste (Before Impression)]:[Waste (After Impression)2]])</f>
        <v>2</v>
      </c>
      <c r="M709" s="10">
        <v>0</v>
      </c>
      <c r="N709" s="10">
        <v>247</v>
      </c>
      <c r="O709" s="11">
        <f>SUM(Table134[[#This Row],[Inspection Total]],Table134[[#This Row],[Waste (Before Impression)]])</f>
        <v>6000</v>
      </c>
      <c r="P709" s="12" t="s">
        <v>39</v>
      </c>
      <c r="Q709" s="9"/>
      <c r="R709" s="9">
        <f>IF(Table134[[#This Row],[Balanced]]="YES",0,Table134[[#This Row],[Total]]-6000)</f>
        <v>0</v>
      </c>
      <c r="S7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45003107222475998YES</v>
      </c>
      <c r="T709">
        <f>ROW()-3</f>
        <v>706</v>
      </c>
      <c r="U709" s="1">
        <f>INT(Table134[[#This Row],[Date]])</f>
        <v>45003</v>
      </c>
      <c r="V709" s="13">
        <f>IFERROR(IF(OR(Table134[[#This Row],[Notasave Error]]&lt;0,Table134[[#This Row],[Notasave Error]]&gt;6000),"-",Table134[[#This Row],[Notasave Error]]/Table134[[#This Row],[Inspection Total]]),"NA")</f>
        <v>4.1180393464488166E-2</v>
      </c>
    </row>
    <row r="710" spans="1:22" x14ac:dyDescent="0.35">
      <c r="A710" s="8">
        <v>45003.614178240743</v>
      </c>
      <c r="B710" s="9" t="s">
        <v>87</v>
      </c>
      <c r="C710" s="9">
        <v>40039201</v>
      </c>
      <c r="D710" s="9" t="s">
        <v>107</v>
      </c>
      <c r="E710" s="9" t="s">
        <v>162</v>
      </c>
      <c r="F710" s="9" t="s">
        <v>38</v>
      </c>
      <c r="G710" s="9">
        <v>1071</v>
      </c>
      <c r="H710" s="10">
        <v>6000</v>
      </c>
      <c r="I710" s="10">
        <v>6000</v>
      </c>
      <c r="J710" s="10">
        <v>0</v>
      </c>
      <c r="K710" s="10"/>
      <c r="L710" s="10">
        <f>SUM(Table134[[#This Row],[Waste (Before Impression)]:[Waste (After Impression)2]])</f>
        <v>0</v>
      </c>
      <c r="M710" s="10">
        <v>0</v>
      </c>
      <c r="N710" s="10">
        <v>93</v>
      </c>
      <c r="O710" s="11">
        <f>SUM(Table134[[#This Row],[Inspection Total]],Table134[[#This Row],[Waste (Before Impression)]])</f>
        <v>6000</v>
      </c>
      <c r="P710" s="12" t="s">
        <v>39</v>
      </c>
      <c r="Q710" s="9"/>
      <c r="R710" s="9">
        <f>IF(Table134[[#This Row],[Balanced]]="YES",0,Table134[[#This Row],[Total]]-6000)</f>
        <v>0</v>
      </c>
      <c r="S7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4500310710936000YES</v>
      </c>
      <c r="T710">
        <f>ROW()-3</f>
        <v>707</v>
      </c>
      <c r="U710" s="1">
        <f>INT(Table134[[#This Row],[Date]])</f>
        <v>45003</v>
      </c>
      <c r="V710" s="13">
        <f>IFERROR(IF(OR(Table134[[#This Row],[Notasave Error]]&lt;0,Table134[[#This Row],[Notasave Error]]&gt;6000),"-",Table134[[#This Row],[Notasave Error]]/Table134[[#This Row],[Inspection Total]]),"NA")</f>
        <v>1.55E-2</v>
      </c>
    </row>
    <row r="711" spans="1:22" x14ac:dyDescent="0.35">
      <c r="A711" s="8">
        <v>45003.575300925928</v>
      </c>
      <c r="B711" s="9" t="s">
        <v>87</v>
      </c>
      <c r="C711" s="9">
        <v>40039201</v>
      </c>
      <c r="D711" s="9" t="s">
        <v>107</v>
      </c>
      <c r="E711" s="9" t="s">
        <v>162</v>
      </c>
      <c r="F711" s="9" t="s">
        <v>38</v>
      </c>
      <c r="G711" s="9">
        <v>1070</v>
      </c>
      <c r="H711" s="10">
        <v>5999</v>
      </c>
      <c r="I711" s="10">
        <v>5999</v>
      </c>
      <c r="J711" s="10">
        <v>1</v>
      </c>
      <c r="K711" s="10"/>
      <c r="L711" s="10">
        <f>SUM(Table134[[#This Row],[Waste (Before Impression)]:[Waste (After Impression)2]])</f>
        <v>1</v>
      </c>
      <c r="M711" s="10">
        <v>0</v>
      </c>
      <c r="N711" s="10">
        <v>233</v>
      </c>
      <c r="O711" s="11">
        <f>SUM(Table134[[#This Row],[Inspection Total]],Table134[[#This Row],[Waste (Before Impression)]])</f>
        <v>6000</v>
      </c>
      <c r="P711" s="12" t="s">
        <v>39</v>
      </c>
      <c r="Q711" s="9"/>
      <c r="R711" s="9">
        <f>IF(Table134[[#This Row],[Balanced]]="YES",0,Table134[[#This Row],[Total]]-6000)</f>
        <v>0</v>
      </c>
      <c r="S7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45003107012335999YES</v>
      </c>
      <c r="T711">
        <f>ROW()-3</f>
        <v>708</v>
      </c>
      <c r="U711" s="1">
        <f>INT(Table134[[#This Row],[Date]])</f>
        <v>45003</v>
      </c>
      <c r="V711" s="13">
        <f>IFERROR(IF(OR(Table134[[#This Row],[Notasave Error]]&lt;0,Table134[[#This Row],[Notasave Error]]&gt;6000),"-",Table134[[#This Row],[Notasave Error]]/Table134[[#This Row],[Inspection Total]]),"NA")</f>
        <v>3.8839806634439075E-2</v>
      </c>
    </row>
    <row r="712" spans="1:22" x14ac:dyDescent="0.35">
      <c r="A712" s="8">
        <v>45003.533391203702</v>
      </c>
      <c r="B712" s="9" t="s">
        <v>87</v>
      </c>
      <c r="C712" s="9">
        <v>40039201</v>
      </c>
      <c r="D712" s="9" t="s">
        <v>107</v>
      </c>
      <c r="E712" s="9" t="s">
        <v>162</v>
      </c>
      <c r="F712" s="9" t="s">
        <v>38</v>
      </c>
      <c r="G712" s="9">
        <v>1069</v>
      </c>
      <c r="H712" s="10">
        <v>5998</v>
      </c>
      <c r="I712" s="10">
        <v>5998</v>
      </c>
      <c r="J712" s="10">
        <v>2</v>
      </c>
      <c r="K712" s="10"/>
      <c r="L712" s="10">
        <f>SUM(Table134[[#This Row],[Waste (Before Impression)]:[Waste (After Impression)2]])</f>
        <v>2</v>
      </c>
      <c r="M712" s="10">
        <v>0</v>
      </c>
      <c r="N712" s="10">
        <v>159</v>
      </c>
      <c r="O712" s="11">
        <f>SUM(Table134[[#This Row],[Inspection Total]],Table134[[#This Row],[Waste (Before Impression)]])</f>
        <v>6000</v>
      </c>
      <c r="P712" s="12" t="s">
        <v>39</v>
      </c>
      <c r="Q712" s="9"/>
      <c r="R712" s="9">
        <f>IF(Table134[[#This Row],[Balanced]]="YES",0,Table134[[#This Row],[Total]]-6000)</f>
        <v>0</v>
      </c>
      <c r="S7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45003106921595998YES</v>
      </c>
      <c r="T712">
        <f>ROW()-3</f>
        <v>709</v>
      </c>
      <c r="U712" s="1">
        <f>INT(Table134[[#This Row],[Date]])</f>
        <v>45003</v>
      </c>
      <c r="V712" s="13">
        <f>IFERROR(IF(OR(Table134[[#This Row],[Notasave Error]]&lt;0,Table134[[#This Row],[Notasave Error]]&gt;6000),"-",Table134[[#This Row],[Notasave Error]]/Table134[[#This Row],[Inspection Total]]),"NA")</f>
        <v>2.6508836278759586E-2</v>
      </c>
    </row>
    <row r="713" spans="1:22" x14ac:dyDescent="0.35">
      <c r="A713" s="8">
        <v>45003.496550925927</v>
      </c>
      <c r="B713" s="9" t="s">
        <v>87</v>
      </c>
      <c r="C713" s="9">
        <v>40039201</v>
      </c>
      <c r="D713" s="9" t="s">
        <v>107</v>
      </c>
      <c r="E713" s="9" t="s">
        <v>162</v>
      </c>
      <c r="F713" s="9" t="s">
        <v>38</v>
      </c>
      <c r="G713" s="9">
        <v>1068</v>
      </c>
      <c r="H713" s="10">
        <v>5999</v>
      </c>
      <c r="I713" s="10">
        <v>5999</v>
      </c>
      <c r="J713" s="10">
        <v>1</v>
      </c>
      <c r="K713" s="10"/>
      <c r="L713" s="10">
        <f>SUM(Table134[[#This Row],[Waste (Before Impression)]:[Waste (After Impression)2]])</f>
        <v>1</v>
      </c>
      <c r="M713" s="10">
        <v>0</v>
      </c>
      <c r="N713" s="10">
        <v>135</v>
      </c>
      <c r="O713" s="11">
        <f>SUM(Table134[[#This Row],[Inspection Total]],Table134[[#This Row],[Waste (Before Impression)]])</f>
        <v>6000</v>
      </c>
      <c r="P713" s="12" t="s">
        <v>39</v>
      </c>
      <c r="Q713" s="9"/>
      <c r="R713" s="9">
        <f>IF(Table134[[#This Row],[Balanced]]="YES",0,Table134[[#This Row],[Total]]-6000)</f>
        <v>0</v>
      </c>
      <c r="S7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45003106811355999YES</v>
      </c>
      <c r="T713">
        <f>ROW()-3</f>
        <v>710</v>
      </c>
      <c r="U713" s="1">
        <f>INT(Table134[[#This Row],[Date]])</f>
        <v>45003</v>
      </c>
      <c r="V713" s="13">
        <f>IFERROR(IF(OR(Table134[[#This Row],[Notasave Error]]&lt;0,Table134[[#This Row],[Notasave Error]]&gt;6000),"-",Table134[[#This Row],[Notasave Error]]/Table134[[#This Row],[Inspection Total]]),"NA")</f>
        <v>2.2503750625104183E-2</v>
      </c>
    </row>
    <row r="714" spans="1:22" x14ac:dyDescent="0.35">
      <c r="A714" s="8">
        <v>45003.459224537037</v>
      </c>
      <c r="B714" s="9" t="s">
        <v>87</v>
      </c>
      <c r="C714" s="9">
        <v>40039201</v>
      </c>
      <c r="D714" s="9" t="s">
        <v>107</v>
      </c>
      <c r="E714" s="9" t="s">
        <v>162</v>
      </c>
      <c r="F714" s="9" t="s">
        <v>38</v>
      </c>
      <c r="G714" s="9">
        <v>1067</v>
      </c>
      <c r="H714" s="10">
        <v>5998</v>
      </c>
      <c r="I714" s="10">
        <v>5998</v>
      </c>
      <c r="J714" s="10">
        <v>2</v>
      </c>
      <c r="K714" s="10"/>
      <c r="L714" s="10">
        <f>SUM(Table134[[#This Row],[Waste (Before Impression)]:[Waste (After Impression)2]])</f>
        <v>2</v>
      </c>
      <c r="M714" s="10">
        <v>0</v>
      </c>
      <c r="N714" s="10">
        <v>216</v>
      </c>
      <c r="O714" s="11">
        <f>SUM(Table134[[#This Row],[Inspection Total]],Table134[[#This Row],[Waste (Before Impression)]])</f>
        <v>6000</v>
      </c>
      <c r="P714" s="12" t="s">
        <v>39</v>
      </c>
      <c r="Q714" s="9"/>
      <c r="R714" s="9">
        <f>IF(Table134[[#This Row],[Balanced]]="YES",0,Table134[[#This Row],[Total]]-6000)</f>
        <v>0</v>
      </c>
      <c r="S7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45003106722165998YES</v>
      </c>
      <c r="T714">
        <f>ROW()-3</f>
        <v>711</v>
      </c>
      <c r="U714" s="1">
        <f>INT(Table134[[#This Row],[Date]])</f>
        <v>45003</v>
      </c>
      <c r="V714" s="13">
        <f>IFERROR(IF(OR(Table134[[#This Row],[Notasave Error]]&lt;0,Table134[[#This Row],[Notasave Error]]&gt;6000),"-",Table134[[#This Row],[Notasave Error]]/Table134[[#This Row],[Inspection Total]]),"NA")</f>
        <v>3.6012004001333781E-2</v>
      </c>
    </row>
    <row r="715" spans="1:22" x14ac:dyDescent="0.35">
      <c r="A715" s="8">
        <v>45003.397986111115</v>
      </c>
      <c r="B715" s="9" t="s">
        <v>87</v>
      </c>
      <c r="C715" s="9">
        <v>40039201</v>
      </c>
      <c r="D715" s="9" t="s">
        <v>107</v>
      </c>
      <c r="E715" s="9" t="s">
        <v>162</v>
      </c>
      <c r="F715" s="9" t="s">
        <v>38</v>
      </c>
      <c r="G715" s="9">
        <v>1066</v>
      </c>
      <c r="H715" s="10">
        <v>5995</v>
      </c>
      <c r="I715" s="10">
        <v>5995</v>
      </c>
      <c r="J715" s="10">
        <v>5</v>
      </c>
      <c r="K715" s="10"/>
      <c r="L715" s="10">
        <f>SUM(Table134[[#This Row],[Waste (Before Impression)]:[Waste (After Impression)2]])</f>
        <v>5</v>
      </c>
      <c r="M715" s="10">
        <v>0</v>
      </c>
      <c r="N715" s="10">
        <v>124</v>
      </c>
      <c r="O715" s="11">
        <f>SUM(Table134[[#This Row],[Inspection Total]],Table134[[#This Row],[Waste (Before Impression)]])</f>
        <v>6000</v>
      </c>
      <c r="P715" s="12" t="s">
        <v>39</v>
      </c>
      <c r="Q715" s="9"/>
      <c r="R715" s="9">
        <f>IF(Table134[[#This Row],[Balanced]]="YES",0,Table134[[#This Row],[Total]]-6000)</f>
        <v>0</v>
      </c>
      <c r="S7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45003106651245995YES</v>
      </c>
      <c r="T715">
        <f>ROW()-3</f>
        <v>712</v>
      </c>
      <c r="U715" s="1">
        <f>INT(Table134[[#This Row],[Date]])</f>
        <v>45003</v>
      </c>
      <c r="V715" s="13">
        <f>IFERROR(IF(OR(Table134[[#This Row],[Notasave Error]]&lt;0,Table134[[#This Row],[Notasave Error]]&gt;6000),"-",Table134[[#This Row],[Notasave Error]]/Table134[[#This Row],[Inspection Total]]),"NA")</f>
        <v>2.0683903252710592E-2</v>
      </c>
    </row>
    <row r="716" spans="1:22" x14ac:dyDescent="0.35">
      <c r="A716" s="8">
        <v>45003.356874999998</v>
      </c>
      <c r="B716" s="9" t="s">
        <v>87</v>
      </c>
      <c r="C716" s="9">
        <v>40039201</v>
      </c>
      <c r="D716" s="9" t="s">
        <v>107</v>
      </c>
      <c r="E716" s="9" t="s">
        <v>162</v>
      </c>
      <c r="F716" s="9" t="s">
        <v>38</v>
      </c>
      <c r="G716" s="9">
        <v>1065</v>
      </c>
      <c r="H716" s="10">
        <v>5999</v>
      </c>
      <c r="I716" s="10">
        <v>5999</v>
      </c>
      <c r="J716" s="10">
        <v>1</v>
      </c>
      <c r="K716" s="10"/>
      <c r="L716" s="10">
        <f>SUM(Table134[[#This Row],[Waste (Before Impression)]:[Waste (After Impression)2]])</f>
        <v>1</v>
      </c>
      <c r="M716" s="10">
        <v>0</v>
      </c>
      <c r="N716" s="10">
        <v>55</v>
      </c>
      <c r="O716" s="11">
        <f>SUM(Table134[[#This Row],[Inspection Total]],Table134[[#This Row],[Waste (Before Impression)]])</f>
        <v>6000</v>
      </c>
      <c r="P716" s="12" t="s">
        <v>39</v>
      </c>
      <c r="Q716" s="9"/>
      <c r="R716" s="9">
        <f>IF(Table134[[#This Row],[Balanced]]="YES",0,Table134[[#This Row],[Total]]-6000)</f>
        <v>0</v>
      </c>
      <c r="S7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4500310651555999YES</v>
      </c>
      <c r="T716">
        <f>ROW()-3</f>
        <v>713</v>
      </c>
      <c r="U716" s="1">
        <f>INT(Table134[[#This Row],[Date]])</f>
        <v>45003</v>
      </c>
      <c r="V716" s="13">
        <f>IFERROR(IF(OR(Table134[[#This Row],[Notasave Error]]&lt;0,Table134[[#This Row],[Notasave Error]]&gt;6000),"-",Table134[[#This Row],[Notasave Error]]/Table134[[#This Row],[Inspection Total]]),"NA")</f>
        <v>9.1681946991165192E-3</v>
      </c>
    </row>
    <row r="717" spans="1:22" x14ac:dyDescent="0.35">
      <c r="A717" s="8">
        <v>45003.307083333333</v>
      </c>
      <c r="B717" s="9" t="s">
        <v>87</v>
      </c>
      <c r="C717" s="9">
        <v>40039201</v>
      </c>
      <c r="D717" s="9" t="s">
        <v>107</v>
      </c>
      <c r="E717" s="9" t="s">
        <v>162</v>
      </c>
      <c r="F717" s="9" t="s">
        <v>38</v>
      </c>
      <c r="G717" s="9">
        <v>1064</v>
      </c>
      <c r="H717" s="10">
        <v>5997</v>
      </c>
      <c r="I717" s="10">
        <v>5997</v>
      </c>
      <c r="J717" s="10">
        <v>3</v>
      </c>
      <c r="K717" s="10"/>
      <c r="L717" s="10">
        <f>SUM(Table134[[#This Row],[Waste (Before Impression)]:[Waste (After Impression)2]])</f>
        <v>3</v>
      </c>
      <c r="M717" s="10">
        <v>0</v>
      </c>
      <c r="N717" s="10">
        <v>74</v>
      </c>
      <c r="O717" s="11">
        <f>SUM(Table134[[#This Row],[Inspection Total]],Table134[[#This Row],[Waste (Before Impression)]])</f>
        <v>6000</v>
      </c>
      <c r="P717" s="12" t="s">
        <v>39</v>
      </c>
      <c r="Q717" s="9"/>
      <c r="R717" s="9">
        <f>IF(Table134[[#This Row],[Balanced]]="YES",0,Table134[[#This Row],[Total]]-6000)</f>
        <v>0</v>
      </c>
      <c r="S7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4500310643745997YES</v>
      </c>
      <c r="T717">
        <f>ROW()-3</f>
        <v>714</v>
      </c>
      <c r="U717" s="1">
        <f>INT(Table134[[#This Row],[Date]])</f>
        <v>45003</v>
      </c>
      <c r="V717" s="13">
        <f>IFERROR(IF(OR(Table134[[#This Row],[Notasave Error]]&lt;0,Table134[[#This Row],[Notasave Error]]&gt;6000),"-",Table134[[#This Row],[Notasave Error]]/Table134[[#This Row],[Inspection Total]]),"NA")</f>
        <v>1.2339503084875771E-2</v>
      </c>
    </row>
    <row r="718" spans="1:22" x14ac:dyDescent="0.35">
      <c r="A718" s="8">
        <v>45003.169374999998</v>
      </c>
      <c r="B718" s="9" t="s">
        <v>87</v>
      </c>
      <c r="C718" s="9">
        <v>40039201</v>
      </c>
      <c r="D718" s="9" t="s">
        <v>107</v>
      </c>
      <c r="E718" s="9" t="s">
        <v>95</v>
      </c>
      <c r="F718" s="9" t="s">
        <v>40</v>
      </c>
      <c r="G718" s="9">
        <v>1076</v>
      </c>
      <c r="H718" s="10">
        <v>5999</v>
      </c>
      <c r="I718" s="10">
        <v>5999</v>
      </c>
      <c r="J718" s="10">
        <v>1</v>
      </c>
      <c r="K718" s="10"/>
      <c r="L718" s="10">
        <f>SUM(Table134[[#This Row],[Waste (Before Impression)]:[Waste (After Impression)2]])</f>
        <v>1</v>
      </c>
      <c r="M718" s="10">
        <v>0</v>
      </c>
      <c r="N718" s="10">
        <v>59</v>
      </c>
      <c r="O718" s="11">
        <f>SUM(Table134[[#This Row],[Inspection Total]],Table134[[#This Row],[Waste (Before Impression)]])</f>
        <v>6000</v>
      </c>
      <c r="P718" s="12" t="s">
        <v>39</v>
      </c>
      <c r="Q718" s="9"/>
      <c r="R718" s="9">
        <f>IF(Table134[[#This Row],[Balanced]]="YES",0,Table134[[#This Row],[Total]]-6000)</f>
        <v>0</v>
      </c>
      <c r="S7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4500310761595999YES</v>
      </c>
      <c r="T718">
        <f>ROW()-3</f>
        <v>715</v>
      </c>
      <c r="U718" s="1">
        <f>INT(Table134[[#This Row],[Date]])</f>
        <v>45003</v>
      </c>
      <c r="V718" s="13">
        <f>IFERROR(IF(OR(Table134[[#This Row],[Notasave Error]]&lt;0,Table134[[#This Row],[Notasave Error]]&gt;6000),"-",Table134[[#This Row],[Notasave Error]]/Table134[[#This Row],[Inspection Total]]),"NA")</f>
        <v>9.8349724954159019E-3</v>
      </c>
    </row>
    <row r="719" spans="1:22" x14ac:dyDescent="0.35">
      <c r="A719" s="8">
        <v>45003.115717592591</v>
      </c>
      <c r="B719" s="9" t="s">
        <v>87</v>
      </c>
      <c r="C719" s="9">
        <v>40039201</v>
      </c>
      <c r="D719" s="9" t="s">
        <v>107</v>
      </c>
      <c r="E719" s="9" t="s">
        <v>95</v>
      </c>
      <c r="F719" s="9" t="s">
        <v>40</v>
      </c>
      <c r="G719" s="9">
        <v>1075</v>
      </c>
      <c r="H719" s="10">
        <v>6000</v>
      </c>
      <c r="I719" s="10">
        <v>6000</v>
      </c>
      <c r="J719" s="10">
        <v>0</v>
      </c>
      <c r="K719" s="10"/>
      <c r="L719" s="10">
        <f>SUM(Table134[[#This Row],[Waste (Before Impression)]:[Waste (After Impression)2]])</f>
        <v>0</v>
      </c>
      <c r="M719" s="10">
        <v>0</v>
      </c>
      <c r="N719" s="10">
        <v>40</v>
      </c>
      <c r="O719" s="11">
        <f>SUM(Table134[[#This Row],[Inspection Total]],Table134[[#This Row],[Waste (Before Impression)]])</f>
        <v>6000</v>
      </c>
      <c r="P719" s="12" t="s">
        <v>39</v>
      </c>
      <c r="Q719" s="9"/>
      <c r="R719" s="9">
        <f>IF(Table134[[#This Row],[Balanced]]="YES",0,Table134[[#This Row],[Total]]-6000)</f>
        <v>0</v>
      </c>
      <c r="S7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4500310750406000YES</v>
      </c>
      <c r="T719">
        <f>ROW()-3</f>
        <v>716</v>
      </c>
      <c r="U719" s="1">
        <f>INT(Table134[[#This Row],[Date]])</f>
        <v>45003</v>
      </c>
      <c r="V719" s="13">
        <f>IFERROR(IF(OR(Table134[[#This Row],[Notasave Error]]&lt;0,Table134[[#This Row],[Notasave Error]]&gt;6000),"-",Table134[[#This Row],[Notasave Error]]/Table134[[#This Row],[Inspection Total]]),"NA")</f>
        <v>6.6666666666666671E-3</v>
      </c>
    </row>
    <row r="720" spans="1:22" x14ac:dyDescent="0.35">
      <c r="A720" s="8">
        <v>45003.082939814813</v>
      </c>
      <c r="B720" s="9" t="s">
        <v>87</v>
      </c>
      <c r="C720" s="9">
        <v>40039201</v>
      </c>
      <c r="D720" s="9" t="s">
        <v>107</v>
      </c>
      <c r="E720" s="9" t="s">
        <v>95</v>
      </c>
      <c r="F720" s="9" t="s">
        <v>40</v>
      </c>
      <c r="G720" s="9">
        <v>1074</v>
      </c>
      <c r="H720" s="10">
        <v>6000</v>
      </c>
      <c r="I720" s="10">
        <v>6000</v>
      </c>
      <c r="J720" s="10">
        <v>0</v>
      </c>
      <c r="K720" s="10"/>
      <c r="L720" s="10">
        <f>SUM(Table134[[#This Row],[Waste (Before Impression)]:[Waste (After Impression)2]])</f>
        <v>0</v>
      </c>
      <c r="M720" s="10">
        <v>0</v>
      </c>
      <c r="N720" s="10">
        <v>100</v>
      </c>
      <c r="O720" s="11">
        <f>SUM(Table134[[#This Row],[Inspection Total]],Table134[[#This Row],[Waste (Before Impression)]])</f>
        <v>6000</v>
      </c>
      <c r="P720" s="12" t="s">
        <v>39</v>
      </c>
      <c r="Q720" s="9"/>
      <c r="R720" s="9">
        <f>IF(Table134[[#This Row],[Balanced]]="YES",0,Table134[[#This Row],[Total]]-6000)</f>
        <v>0</v>
      </c>
      <c r="S7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45003107401006000YES</v>
      </c>
      <c r="T720">
        <f>ROW()-3</f>
        <v>717</v>
      </c>
      <c r="U720" s="1">
        <f>INT(Table134[[#This Row],[Date]])</f>
        <v>45003</v>
      </c>
      <c r="V720" s="13">
        <f>IFERROR(IF(OR(Table134[[#This Row],[Notasave Error]]&lt;0,Table134[[#This Row],[Notasave Error]]&gt;6000),"-",Table134[[#This Row],[Notasave Error]]/Table134[[#This Row],[Inspection Total]]),"NA")</f>
        <v>1.6666666666666666E-2</v>
      </c>
    </row>
    <row r="721" spans="1:22" x14ac:dyDescent="0.35">
      <c r="A721" s="8">
        <v>45003.051874999997</v>
      </c>
      <c r="B721" s="9" t="s">
        <v>87</v>
      </c>
      <c r="C721" s="9">
        <v>40039201</v>
      </c>
      <c r="D721" s="9" t="s">
        <v>107</v>
      </c>
      <c r="E721" s="9" t="s">
        <v>95</v>
      </c>
      <c r="F721" s="9" t="s">
        <v>40</v>
      </c>
      <c r="G721" s="9">
        <v>1073</v>
      </c>
      <c r="H721" s="10">
        <v>5999</v>
      </c>
      <c r="I721" s="10">
        <v>5999</v>
      </c>
      <c r="J721" s="10">
        <v>1</v>
      </c>
      <c r="K721" s="10"/>
      <c r="L721" s="10">
        <f>SUM(Table134[[#This Row],[Waste (Before Impression)]:[Waste (After Impression)2]])</f>
        <v>1</v>
      </c>
      <c r="M721" s="10">
        <v>0</v>
      </c>
      <c r="N721" s="10">
        <v>145</v>
      </c>
      <c r="O721" s="11">
        <f>SUM(Table134[[#This Row],[Inspection Total]],Table134[[#This Row],[Waste (Before Impression)]])</f>
        <v>6000</v>
      </c>
      <c r="P721" s="12" t="s">
        <v>39</v>
      </c>
      <c r="Q721" s="9"/>
      <c r="R721" s="9">
        <f>IF(Table134[[#This Row],[Balanced]]="YES",0,Table134[[#This Row],[Total]]-6000)</f>
        <v>0</v>
      </c>
      <c r="S7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45003107311455999YES</v>
      </c>
      <c r="T721">
        <f>ROW()-3</f>
        <v>718</v>
      </c>
      <c r="U721" s="1">
        <f>INT(Table134[[#This Row],[Date]])</f>
        <v>45003</v>
      </c>
      <c r="V721" s="13">
        <f>IFERROR(IF(OR(Table134[[#This Row],[Notasave Error]]&lt;0,Table134[[#This Row],[Notasave Error]]&gt;6000),"-",Table134[[#This Row],[Notasave Error]]/Table134[[#This Row],[Inspection Total]]),"NA")</f>
        <v>2.4170695115852642E-2</v>
      </c>
    </row>
    <row r="722" spans="1:22" x14ac:dyDescent="0.35">
      <c r="A722" s="8">
        <v>45003.012141203704</v>
      </c>
      <c r="B722" s="9" t="s">
        <v>87</v>
      </c>
      <c r="C722" s="9">
        <v>40039201</v>
      </c>
      <c r="D722" s="9" t="s">
        <v>107</v>
      </c>
      <c r="E722" s="9" t="s">
        <v>95</v>
      </c>
      <c r="F722" s="9" t="s">
        <v>40</v>
      </c>
      <c r="G722" s="9">
        <v>1086</v>
      </c>
      <c r="H722" s="10">
        <v>5999</v>
      </c>
      <c r="I722" s="10">
        <v>5999</v>
      </c>
      <c r="J722" s="10">
        <v>1</v>
      </c>
      <c r="K722" s="10"/>
      <c r="L722" s="10">
        <f>SUM(Table134[[#This Row],[Waste (Before Impression)]:[Waste (After Impression)2]])</f>
        <v>1</v>
      </c>
      <c r="M722" s="10">
        <v>0</v>
      </c>
      <c r="N722" s="10">
        <v>110</v>
      </c>
      <c r="O722" s="11">
        <f>SUM(Table134[[#This Row],[Inspection Total]],Table134[[#This Row],[Waste (Before Impression)]])</f>
        <v>6000</v>
      </c>
      <c r="P722" s="12" t="s">
        <v>39</v>
      </c>
      <c r="Q722" s="9"/>
      <c r="R722" s="9">
        <f>IF(Table134[[#This Row],[Balanced]]="YES",0,Table134[[#This Row],[Total]]-6000)</f>
        <v>0</v>
      </c>
      <c r="S7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45003108611105999YES</v>
      </c>
      <c r="T722">
        <f>ROW()-3</f>
        <v>719</v>
      </c>
      <c r="U722" s="1">
        <f>INT(Table134[[#This Row],[Date]])</f>
        <v>45003</v>
      </c>
      <c r="V722" s="13">
        <f>IFERROR(IF(OR(Table134[[#This Row],[Notasave Error]]&lt;0,Table134[[#This Row],[Notasave Error]]&gt;6000),"-",Table134[[#This Row],[Notasave Error]]/Table134[[#This Row],[Inspection Total]]),"NA")</f>
        <v>1.8336389398233038E-2</v>
      </c>
    </row>
    <row r="723" spans="1:22" x14ac:dyDescent="0.35">
      <c r="A723" s="8">
        <v>45002.976979166669</v>
      </c>
      <c r="B723" s="9" t="s">
        <v>87</v>
      </c>
      <c r="C723" s="9">
        <v>40039201</v>
      </c>
      <c r="D723" s="9" t="s">
        <v>107</v>
      </c>
      <c r="E723" s="9" t="s">
        <v>49</v>
      </c>
      <c r="F723" s="9" t="s">
        <v>40</v>
      </c>
      <c r="G723" s="9">
        <v>1055</v>
      </c>
      <c r="H723" s="10">
        <v>6000</v>
      </c>
      <c r="I723" s="10">
        <v>6000</v>
      </c>
      <c r="J723" s="10"/>
      <c r="K723" s="10"/>
      <c r="L723" s="10">
        <f>SUM(Table134[[#This Row],[Waste (Before Impression)]:[Waste (After Impression)2]])</f>
        <v>0</v>
      </c>
      <c r="M723" s="10">
        <v>0</v>
      </c>
      <c r="N723" s="10">
        <v>114</v>
      </c>
      <c r="O723" s="11">
        <f>SUM(Table134[[#This Row],[Inspection Total]],Table134[[#This Row],[Waste (Before Impression)]])</f>
        <v>6000</v>
      </c>
      <c r="P723" s="12" t="s">
        <v>39</v>
      </c>
      <c r="Q723" s="9"/>
      <c r="R723" s="9">
        <f>IF(Table134[[#This Row],[Balanced]]="YES",0,Table134[[#This Row],[Total]]-6000)</f>
        <v>0</v>
      </c>
      <c r="S7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4500210551146000YES</v>
      </c>
      <c r="T723">
        <f>ROW()-3</f>
        <v>720</v>
      </c>
      <c r="U723" s="1">
        <f>INT(Table134[[#This Row],[Date]])</f>
        <v>45002</v>
      </c>
      <c r="V723" s="13">
        <f>IFERROR(IF(OR(Table134[[#This Row],[Notasave Error]]&lt;0,Table134[[#This Row],[Notasave Error]]&gt;6000),"-",Table134[[#This Row],[Notasave Error]]/Table134[[#This Row],[Inspection Total]]),"NA")</f>
        <v>1.9E-2</v>
      </c>
    </row>
    <row r="724" spans="1:22" x14ac:dyDescent="0.35">
      <c r="A724" s="8">
        <v>45002.948229166665</v>
      </c>
      <c r="B724" s="9" t="s">
        <v>87</v>
      </c>
      <c r="C724" s="9">
        <v>40039201</v>
      </c>
      <c r="D724" s="9" t="s">
        <v>107</v>
      </c>
      <c r="E724" s="9" t="s">
        <v>49</v>
      </c>
      <c r="F724" s="9" t="s">
        <v>40</v>
      </c>
      <c r="G724" s="9">
        <v>1054</v>
      </c>
      <c r="H724" s="10">
        <v>5999</v>
      </c>
      <c r="I724" s="10">
        <v>5999</v>
      </c>
      <c r="J724" s="10">
        <v>1</v>
      </c>
      <c r="K724" s="10"/>
      <c r="L724" s="10">
        <f>SUM(Table134[[#This Row],[Waste (Before Impression)]:[Waste (After Impression)2]])</f>
        <v>1</v>
      </c>
      <c r="M724" s="10">
        <v>0</v>
      </c>
      <c r="N724" s="10">
        <v>246</v>
      </c>
      <c r="O724" s="11">
        <f>SUM(Table134[[#This Row],[Inspection Total]],Table134[[#This Row],[Waste (Before Impression)]])</f>
        <v>6000</v>
      </c>
      <c r="P724" s="12" t="s">
        <v>39</v>
      </c>
      <c r="Q724" s="9"/>
      <c r="R724" s="9">
        <f>IF(Table134[[#This Row],[Balanced]]="YES",0,Table134[[#This Row],[Total]]-6000)</f>
        <v>0</v>
      </c>
      <c r="S7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45002105412465999YES</v>
      </c>
      <c r="T724">
        <f>ROW()-3</f>
        <v>721</v>
      </c>
      <c r="U724" s="1">
        <f>INT(Table134[[#This Row],[Date]])</f>
        <v>45002</v>
      </c>
      <c r="V724" s="13">
        <f>IFERROR(IF(OR(Table134[[#This Row],[Notasave Error]]&lt;0,Table134[[#This Row],[Notasave Error]]&gt;6000),"-",Table134[[#This Row],[Notasave Error]]/Table134[[#This Row],[Inspection Total]]),"NA")</f>
        <v>4.1006834472412067E-2</v>
      </c>
    </row>
    <row r="725" spans="1:22" x14ac:dyDescent="0.35">
      <c r="A725" s="8">
        <v>45002.868796296294</v>
      </c>
      <c r="B725" s="9" t="s">
        <v>87</v>
      </c>
      <c r="C725" s="9">
        <v>40039201</v>
      </c>
      <c r="D725" s="9" t="s">
        <v>107</v>
      </c>
      <c r="E725" s="9" t="s">
        <v>49</v>
      </c>
      <c r="F725" s="9" t="s">
        <v>40</v>
      </c>
      <c r="G725" s="9">
        <v>1053</v>
      </c>
      <c r="H725" s="10">
        <v>5995</v>
      </c>
      <c r="I725" s="10">
        <v>5995</v>
      </c>
      <c r="J725" s="10">
        <v>5</v>
      </c>
      <c r="K725" s="10"/>
      <c r="L725" s="10">
        <f>SUM(Table134[[#This Row],[Waste (Before Impression)]:[Waste (After Impression)2]])</f>
        <v>5</v>
      </c>
      <c r="M725" s="10">
        <v>0</v>
      </c>
      <c r="N725" s="10">
        <v>75</v>
      </c>
      <c r="O725" s="11">
        <f>SUM(Table134[[#This Row],[Inspection Total]],Table134[[#This Row],[Waste (Before Impression)]])</f>
        <v>6000</v>
      </c>
      <c r="P725" s="12" t="s">
        <v>39</v>
      </c>
      <c r="Q725" s="9"/>
      <c r="R725" s="9">
        <f>IF(Table134[[#This Row],[Balanced]]="YES",0,Table134[[#This Row],[Total]]-6000)</f>
        <v>0</v>
      </c>
      <c r="S7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4500210535755995YES</v>
      </c>
      <c r="T725">
        <f>ROW()-3</f>
        <v>722</v>
      </c>
      <c r="U725" s="1">
        <f>INT(Table134[[#This Row],[Date]])</f>
        <v>45002</v>
      </c>
      <c r="V725" s="13">
        <f>IFERROR(IF(OR(Table134[[#This Row],[Notasave Error]]&lt;0,Table134[[#This Row],[Notasave Error]]&gt;6000),"-",Table134[[#This Row],[Notasave Error]]/Table134[[#This Row],[Inspection Total]]),"NA")</f>
        <v>1.2510425354462052E-2</v>
      </c>
    </row>
    <row r="726" spans="1:22" x14ac:dyDescent="0.35">
      <c r="A726" s="8">
        <v>45002.83935185185</v>
      </c>
      <c r="B726" s="9" t="s">
        <v>87</v>
      </c>
      <c r="C726" s="9">
        <v>40039201</v>
      </c>
      <c r="D726" s="9" t="s">
        <v>107</v>
      </c>
      <c r="E726" s="9" t="s">
        <v>49</v>
      </c>
      <c r="F726" s="9" t="s">
        <v>40</v>
      </c>
      <c r="G726" s="9">
        <v>1052</v>
      </c>
      <c r="H726" s="10">
        <v>5996</v>
      </c>
      <c r="I726" s="10">
        <v>5996</v>
      </c>
      <c r="J726" s="10">
        <v>4</v>
      </c>
      <c r="K726" s="10"/>
      <c r="L726" s="10">
        <f>SUM(Table134[[#This Row],[Waste (Before Impression)]:[Waste (After Impression)2]])</f>
        <v>4</v>
      </c>
      <c r="M726" s="10">
        <v>0</v>
      </c>
      <c r="N726" s="10">
        <v>107</v>
      </c>
      <c r="O726" s="11">
        <f>SUM(Table134[[#This Row],[Inspection Total]],Table134[[#This Row],[Waste (Before Impression)]])</f>
        <v>6000</v>
      </c>
      <c r="P726" s="12" t="s">
        <v>39</v>
      </c>
      <c r="Q726" s="9"/>
      <c r="R726" s="9">
        <f>IF(Table134[[#This Row],[Balanced]]="YES",0,Table134[[#This Row],[Total]]-6000)</f>
        <v>0</v>
      </c>
      <c r="S7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45002105241075996YES</v>
      </c>
      <c r="T726">
        <f>ROW()-3</f>
        <v>723</v>
      </c>
      <c r="U726" s="1">
        <f>INT(Table134[[#This Row],[Date]])</f>
        <v>45002</v>
      </c>
      <c r="V726" s="13">
        <f>IFERROR(IF(OR(Table134[[#This Row],[Notasave Error]]&lt;0,Table134[[#This Row],[Notasave Error]]&gt;6000),"-",Table134[[#This Row],[Notasave Error]]/Table134[[#This Row],[Inspection Total]]),"NA")</f>
        <v>1.7845230153435625E-2</v>
      </c>
    </row>
    <row r="727" spans="1:22" x14ac:dyDescent="0.35">
      <c r="A727" s="8">
        <v>45002.793356481481</v>
      </c>
      <c r="B727" s="9" t="s">
        <v>87</v>
      </c>
      <c r="C727" s="9">
        <v>40039201</v>
      </c>
      <c r="D727" s="9" t="s">
        <v>107</v>
      </c>
      <c r="E727" s="9" t="s">
        <v>49</v>
      </c>
      <c r="F727" s="9" t="s">
        <v>40</v>
      </c>
      <c r="G727" s="9">
        <v>1051</v>
      </c>
      <c r="H727" s="10">
        <v>5997</v>
      </c>
      <c r="I727" s="10">
        <v>5997</v>
      </c>
      <c r="J727" s="10">
        <v>3</v>
      </c>
      <c r="K727" s="10"/>
      <c r="L727" s="10">
        <f>SUM(Table134[[#This Row],[Waste (Before Impression)]:[Waste (After Impression)2]])</f>
        <v>3</v>
      </c>
      <c r="M727" s="10">
        <v>0</v>
      </c>
      <c r="N727" s="10">
        <v>108</v>
      </c>
      <c r="O727" s="11">
        <f>SUM(Table134[[#This Row],[Inspection Total]],Table134[[#This Row],[Waste (Before Impression)]])</f>
        <v>6000</v>
      </c>
      <c r="P727" s="12" t="s">
        <v>39</v>
      </c>
      <c r="Q727" s="9"/>
      <c r="R727" s="9">
        <f>IF(Table134[[#This Row],[Balanced]]="YES",0,Table134[[#This Row],[Total]]-6000)</f>
        <v>0</v>
      </c>
      <c r="S7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45002105131085997YES</v>
      </c>
      <c r="T727">
        <f>ROW()-3</f>
        <v>724</v>
      </c>
      <c r="U727" s="1">
        <f>INT(Table134[[#This Row],[Date]])</f>
        <v>45002</v>
      </c>
      <c r="V727" s="13">
        <f>IFERROR(IF(OR(Table134[[#This Row],[Notasave Error]]&lt;0,Table134[[#This Row],[Notasave Error]]&gt;6000),"-",Table134[[#This Row],[Notasave Error]]/Table134[[#This Row],[Inspection Total]]),"NA")</f>
        <v>1.8009004502251125E-2</v>
      </c>
    </row>
    <row r="728" spans="1:22" x14ac:dyDescent="0.35">
      <c r="A728" s="8">
        <v>45002.761736111112</v>
      </c>
      <c r="B728" s="9" t="s">
        <v>87</v>
      </c>
      <c r="C728" s="9">
        <v>40039201</v>
      </c>
      <c r="D728" s="9" t="s">
        <v>107</v>
      </c>
      <c r="E728" s="9" t="s">
        <v>56</v>
      </c>
      <c r="F728" s="9" t="s">
        <v>38</v>
      </c>
      <c r="G728" s="9">
        <v>1050</v>
      </c>
      <c r="H728" s="10">
        <v>5998</v>
      </c>
      <c r="I728" s="10">
        <v>5998</v>
      </c>
      <c r="J728" s="10">
        <v>2</v>
      </c>
      <c r="K728" s="10"/>
      <c r="L728" s="10">
        <f>SUM(Table134[[#This Row],[Waste (Before Impression)]:[Waste (After Impression)2]])</f>
        <v>2</v>
      </c>
      <c r="M728" s="10">
        <v>0</v>
      </c>
      <c r="N728" s="10">
        <v>90</v>
      </c>
      <c r="O728" s="11">
        <f>SUM(Table134[[#This Row],[Inspection Total]],Table134[[#This Row],[Waste (Before Impression)]])</f>
        <v>6000</v>
      </c>
      <c r="P728" s="12" t="s">
        <v>39</v>
      </c>
      <c r="Q728" s="9"/>
      <c r="R728" s="9">
        <f>IF(Table134[[#This Row],[Balanced]]="YES",0,Table134[[#This Row],[Total]]-6000)</f>
        <v>0</v>
      </c>
      <c r="S7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4500210502905998YES</v>
      </c>
      <c r="T728">
        <f>ROW()-3</f>
        <v>725</v>
      </c>
      <c r="U728" s="1">
        <f>INT(Table134[[#This Row],[Date]])</f>
        <v>45002</v>
      </c>
      <c r="V728" s="13">
        <f>IFERROR(IF(OR(Table134[[#This Row],[Notasave Error]]&lt;0,Table134[[#This Row],[Notasave Error]]&gt;6000),"-",Table134[[#This Row],[Notasave Error]]/Table134[[#This Row],[Inspection Total]]),"NA")</f>
        <v>1.5005001667222408E-2</v>
      </c>
    </row>
    <row r="729" spans="1:22" x14ac:dyDescent="0.35">
      <c r="A729" s="8">
        <v>45002.713530092595</v>
      </c>
      <c r="B729" s="9" t="s">
        <v>87</v>
      </c>
      <c r="C729" s="9">
        <v>40039201</v>
      </c>
      <c r="D729" s="9" t="s">
        <v>107</v>
      </c>
      <c r="E729" s="9" t="s">
        <v>56</v>
      </c>
      <c r="F729" s="9" t="s">
        <v>38</v>
      </c>
      <c r="G729" s="9">
        <v>1049</v>
      </c>
      <c r="H729" s="10">
        <v>5999</v>
      </c>
      <c r="I729" s="10">
        <v>5999</v>
      </c>
      <c r="J729" s="10">
        <v>1</v>
      </c>
      <c r="K729" s="10"/>
      <c r="L729" s="10">
        <f>SUM(Table134[[#This Row],[Waste (Before Impression)]:[Waste (After Impression)2]])</f>
        <v>1</v>
      </c>
      <c r="M729" s="10">
        <v>0</v>
      </c>
      <c r="N729" s="10">
        <v>93</v>
      </c>
      <c r="O729" s="11">
        <f>SUM(Table134[[#This Row],[Inspection Total]],Table134[[#This Row],[Waste (Before Impression)]])</f>
        <v>6000</v>
      </c>
      <c r="P729" s="12" t="s">
        <v>39</v>
      </c>
      <c r="Q729" s="9"/>
      <c r="R729" s="9">
        <f>IF(Table134[[#This Row],[Balanced]]="YES",0,Table134[[#This Row],[Total]]-6000)</f>
        <v>0</v>
      </c>
      <c r="S7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4500210491935999YES</v>
      </c>
      <c r="T729">
        <f>ROW()-3</f>
        <v>726</v>
      </c>
      <c r="U729" s="1">
        <f>INT(Table134[[#This Row],[Date]])</f>
        <v>45002</v>
      </c>
      <c r="V729" s="13">
        <f>IFERROR(IF(OR(Table134[[#This Row],[Notasave Error]]&lt;0,Table134[[#This Row],[Notasave Error]]&gt;6000),"-",Table134[[#This Row],[Notasave Error]]/Table134[[#This Row],[Inspection Total]]),"NA")</f>
        <v>1.5502583763960661E-2</v>
      </c>
    </row>
    <row r="730" spans="1:22" x14ac:dyDescent="0.35">
      <c r="A730" s="8">
        <v>45002.650150462963</v>
      </c>
      <c r="B730" s="9" t="s">
        <v>87</v>
      </c>
      <c r="C730" s="9">
        <v>40039201</v>
      </c>
      <c r="D730" s="9" t="s">
        <v>107</v>
      </c>
      <c r="E730" s="9" t="s">
        <v>56</v>
      </c>
      <c r="F730" s="9" t="s">
        <v>38</v>
      </c>
      <c r="G730" s="9">
        <v>1048</v>
      </c>
      <c r="H730" s="10">
        <v>5998</v>
      </c>
      <c r="I730" s="10">
        <v>5998</v>
      </c>
      <c r="J730" s="10">
        <v>2</v>
      </c>
      <c r="K730" s="10"/>
      <c r="L730" s="10">
        <f>SUM(Table134[[#This Row],[Waste (Before Impression)]:[Waste (After Impression)2]])</f>
        <v>2</v>
      </c>
      <c r="M730" s="10">
        <v>0</v>
      </c>
      <c r="N730" s="10">
        <v>137</v>
      </c>
      <c r="O730" s="11">
        <f>SUM(Table134[[#This Row],[Inspection Total]],Table134[[#This Row],[Waste (Before Impression)]])</f>
        <v>6000</v>
      </c>
      <c r="P730" s="12" t="s">
        <v>39</v>
      </c>
      <c r="Q730" s="9"/>
      <c r="R730" s="9">
        <f>IF(Table134[[#This Row],[Balanced]]="YES",0,Table134[[#This Row],[Total]]-6000)</f>
        <v>0</v>
      </c>
      <c r="S7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45002104821375998YES</v>
      </c>
      <c r="T730">
        <f>ROW()-3</f>
        <v>727</v>
      </c>
      <c r="U730" s="1">
        <f>INT(Table134[[#This Row],[Date]])</f>
        <v>45002</v>
      </c>
      <c r="V730" s="13">
        <f>IFERROR(IF(OR(Table134[[#This Row],[Notasave Error]]&lt;0,Table134[[#This Row],[Notasave Error]]&gt;6000),"-",Table134[[#This Row],[Notasave Error]]/Table134[[#This Row],[Inspection Total]]),"NA")</f>
        <v>2.2840946982327442E-2</v>
      </c>
    </row>
    <row r="731" spans="1:22" x14ac:dyDescent="0.35">
      <c r="A731" s="8">
        <v>45002.608946759261</v>
      </c>
      <c r="B731" s="9" t="s">
        <v>87</v>
      </c>
      <c r="C731" s="9">
        <v>40039201</v>
      </c>
      <c r="D731" s="9" t="s">
        <v>107</v>
      </c>
      <c r="E731" s="9" t="s">
        <v>56</v>
      </c>
      <c r="F731" s="9" t="s">
        <v>38</v>
      </c>
      <c r="G731" s="9">
        <v>1047</v>
      </c>
      <c r="H731" s="10">
        <v>5998</v>
      </c>
      <c r="I731" s="10">
        <v>5998</v>
      </c>
      <c r="J731" s="10">
        <v>2</v>
      </c>
      <c r="K731" s="10"/>
      <c r="L731" s="10">
        <f>SUM(Table134[[#This Row],[Waste (Before Impression)]:[Waste (After Impression)2]])</f>
        <v>2</v>
      </c>
      <c r="M731" s="10">
        <v>0</v>
      </c>
      <c r="N731" s="10">
        <v>320</v>
      </c>
      <c r="O731" s="11">
        <f>SUM(Table134[[#This Row],[Inspection Total]],Table134[[#This Row],[Waste (Before Impression)]])</f>
        <v>6000</v>
      </c>
      <c r="P731" s="12" t="s">
        <v>39</v>
      </c>
      <c r="Q731" s="9"/>
      <c r="R731" s="9">
        <f>IF(Table134[[#This Row],[Balanced]]="YES",0,Table134[[#This Row],[Total]]-6000)</f>
        <v>0</v>
      </c>
      <c r="S7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45002104723205998YES</v>
      </c>
      <c r="T731">
        <f>ROW()-3</f>
        <v>728</v>
      </c>
      <c r="U731" s="1">
        <f>INT(Table134[[#This Row],[Date]])</f>
        <v>45002</v>
      </c>
      <c r="V731" s="13">
        <f>IFERROR(IF(OR(Table134[[#This Row],[Notasave Error]]&lt;0,Table134[[#This Row],[Notasave Error]]&gt;6000),"-",Table134[[#This Row],[Notasave Error]]/Table134[[#This Row],[Inspection Total]]),"NA")</f>
        <v>5.3351117039013005E-2</v>
      </c>
    </row>
    <row r="732" spans="1:22" x14ac:dyDescent="0.35">
      <c r="A732" s="8">
        <v>45002.574004629627</v>
      </c>
      <c r="B732" s="9" t="s">
        <v>87</v>
      </c>
      <c r="C732" s="9">
        <v>40039201</v>
      </c>
      <c r="D732" s="9" t="s">
        <v>107</v>
      </c>
      <c r="E732" s="9" t="s">
        <v>56</v>
      </c>
      <c r="F732" s="9" t="s">
        <v>38</v>
      </c>
      <c r="G732" s="9">
        <v>1011</v>
      </c>
      <c r="H732" s="10">
        <v>5998</v>
      </c>
      <c r="I732" s="10">
        <v>5998</v>
      </c>
      <c r="J732" s="10">
        <v>2</v>
      </c>
      <c r="K732" s="10"/>
      <c r="L732" s="10">
        <f>SUM(Table134[[#This Row],[Waste (Before Impression)]:[Waste (After Impression)2]])</f>
        <v>2</v>
      </c>
      <c r="M732" s="10">
        <v>0</v>
      </c>
      <c r="N732" s="10">
        <v>130</v>
      </c>
      <c r="O732" s="11">
        <f>SUM(Table134[[#This Row],[Inspection Total]],Table134[[#This Row],[Waste (Before Impression)]])</f>
        <v>6000</v>
      </c>
      <c r="P732" s="12" t="s">
        <v>39</v>
      </c>
      <c r="Q732" s="9"/>
      <c r="R732" s="9">
        <f>IF(Table134[[#This Row],[Balanced]]="YES",0,Table134[[#This Row],[Total]]-6000)</f>
        <v>0</v>
      </c>
      <c r="S7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45002101121305998YES</v>
      </c>
      <c r="T732">
        <f>ROW()-3</f>
        <v>729</v>
      </c>
      <c r="U732" s="1">
        <f>INT(Table134[[#This Row],[Date]])</f>
        <v>45002</v>
      </c>
      <c r="V732" s="13">
        <f>IFERROR(IF(OR(Table134[[#This Row],[Notasave Error]]&lt;0,Table134[[#This Row],[Notasave Error]]&gt;6000),"-",Table134[[#This Row],[Notasave Error]]/Table134[[#This Row],[Inspection Total]]),"NA")</f>
        <v>2.1673891297099034E-2</v>
      </c>
    </row>
    <row r="733" spans="1:22" x14ac:dyDescent="0.35">
      <c r="A733" s="8">
        <v>45002.532210648147</v>
      </c>
      <c r="B733" s="9" t="s">
        <v>87</v>
      </c>
      <c r="C733" s="9">
        <v>40039201</v>
      </c>
      <c r="D733" s="9" t="s">
        <v>107</v>
      </c>
      <c r="E733" s="9" t="s">
        <v>56</v>
      </c>
      <c r="F733" s="9" t="s">
        <v>38</v>
      </c>
      <c r="G733" s="9">
        <v>1046</v>
      </c>
      <c r="H733" s="10">
        <v>5996</v>
      </c>
      <c r="I733" s="10">
        <v>5996</v>
      </c>
      <c r="J733" s="10">
        <v>4</v>
      </c>
      <c r="K733" s="10"/>
      <c r="L733" s="10">
        <f>SUM(Table134[[#This Row],[Waste (Before Impression)]:[Waste (After Impression)2]])</f>
        <v>4</v>
      </c>
      <c r="M733" s="10">
        <v>0</v>
      </c>
      <c r="N733" s="10">
        <v>460</v>
      </c>
      <c r="O733" s="11">
        <f>SUM(Table134[[#This Row],[Inspection Total]],Table134[[#This Row],[Waste (Before Impression)]])</f>
        <v>6000</v>
      </c>
      <c r="P733" s="12" t="s">
        <v>39</v>
      </c>
      <c r="Q733" s="9"/>
      <c r="R733" s="9">
        <f>IF(Table134[[#This Row],[Balanced]]="YES",0,Table134[[#This Row],[Total]]-6000)</f>
        <v>0</v>
      </c>
      <c r="S7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45002104644605996YES</v>
      </c>
      <c r="T733">
        <f>ROW()-3</f>
        <v>730</v>
      </c>
      <c r="U733" s="1">
        <f>INT(Table134[[#This Row],[Date]])</f>
        <v>45002</v>
      </c>
      <c r="V733" s="13">
        <f>IFERROR(IF(OR(Table134[[#This Row],[Notasave Error]]&lt;0,Table134[[#This Row],[Notasave Error]]&gt;6000),"-",Table134[[#This Row],[Notasave Error]]/Table134[[#This Row],[Inspection Total]]),"NA")</f>
        <v>7.6717811874583056E-2</v>
      </c>
    </row>
    <row r="734" spans="1:22" x14ac:dyDescent="0.35">
      <c r="A734" s="8">
        <v>45002.499247685184</v>
      </c>
      <c r="B734" s="9" t="s">
        <v>87</v>
      </c>
      <c r="C734" s="9">
        <v>40039201</v>
      </c>
      <c r="D734" s="9" t="s">
        <v>107</v>
      </c>
      <c r="E734" s="9" t="s">
        <v>56</v>
      </c>
      <c r="F734" s="9" t="s">
        <v>38</v>
      </c>
      <c r="G734" s="9">
        <v>1045</v>
      </c>
      <c r="H734" s="10">
        <v>5999</v>
      </c>
      <c r="I734" s="10">
        <v>5999</v>
      </c>
      <c r="J734" s="10">
        <v>1</v>
      </c>
      <c r="K734" s="10"/>
      <c r="L734" s="10">
        <f>SUM(Table134[[#This Row],[Waste (Before Impression)]:[Waste (After Impression)2]])</f>
        <v>1</v>
      </c>
      <c r="M734" s="10">
        <v>0</v>
      </c>
      <c r="N734" s="10">
        <v>250</v>
      </c>
      <c r="O734" s="11">
        <f>SUM(Table134[[#This Row],[Inspection Total]],Table134[[#This Row],[Waste (Before Impression)]])</f>
        <v>6000</v>
      </c>
      <c r="P734" s="12" t="s">
        <v>39</v>
      </c>
      <c r="Q734" s="9"/>
      <c r="R734" s="9">
        <f>IF(Table134[[#This Row],[Balanced]]="YES",0,Table134[[#This Row],[Total]]-6000)</f>
        <v>0</v>
      </c>
      <c r="S7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45002104512505999YES</v>
      </c>
      <c r="T734">
        <f>ROW()-3</f>
        <v>731</v>
      </c>
      <c r="U734" s="1">
        <f>INT(Table134[[#This Row],[Date]])</f>
        <v>45002</v>
      </c>
      <c r="V734" s="13">
        <f>IFERROR(IF(OR(Table134[[#This Row],[Notasave Error]]&lt;0,Table134[[#This Row],[Notasave Error]]&gt;6000),"-",Table134[[#This Row],[Notasave Error]]/Table134[[#This Row],[Inspection Total]]),"NA")</f>
        <v>4.1673612268711455E-2</v>
      </c>
    </row>
    <row r="735" spans="1:22" x14ac:dyDescent="0.35">
      <c r="A735" s="8">
        <v>45002.381180555552</v>
      </c>
      <c r="B735" s="9" t="s">
        <v>87</v>
      </c>
      <c r="C735" s="9">
        <v>40039201</v>
      </c>
      <c r="D735" s="9" t="s">
        <v>107</v>
      </c>
      <c r="E735" s="9" t="s">
        <v>56</v>
      </c>
      <c r="F735" s="9" t="s">
        <v>38</v>
      </c>
      <c r="G735" s="9">
        <v>1044</v>
      </c>
      <c r="H735" s="10">
        <v>6000</v>
      </c>
      <c r="I735" s="10">
        <v>6000</v>
      </c>
      <c r="J735" s="10">
        <v>0</v>
      </c>
      <c r="K735" s="10"/>
      <c r="L735" s="10">
        <f>SUM(Table134[[#This Row],[Waste (Before Impression)]:[Waste (After Impression)2]])</f>
        <v>0</v>
      </c>
      <c r="M735" s="10">
        <v>0</v>
      </c>
      <c r="N735" s="10">
        <v>250</v>
      </c>
      <c r="O735" s="11">
        <f>SUM(Table134[[#This Row],[Inspection Total]],Table134[[#This Row],[Waste (Before Impression)]])</f>
        <v>6000</v>
      </c>
      <c r="P735" s="12" t="s">
        <v>39</v>
      </c>
      <c r="Q735" s="9"/>
      <c r="R735" s="9">
        <f>IF(Table134[[#This Row],[Balanced]]="YES",0,Table134[[#This Row],[Total]]-6000)</f>
        <v>0</v>
      </c>
      <c r="S7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45002104402506000YES</v>
      </c>
      <c r="T735">
        <f>ROW()-3</f>
        <v>732</v>
      </c>
      <c r="U735" s="1">
        <f>INT(Table134[[#This Row],[Date]])</f>
        <v>45002</v>
      </c>
      <c r="V735" s="13">
        <f>IFERROR(IF(OR(Table134[[#This Row],[Notasave Error]]&lt;0,Table134[[#This Row],[Notasave Error]]&gt;6000),"-",Table134[[#This Row],[Notasave Error]]/Table134[[#This Row],[Inspection Total]]),"NA")</f>
        <v>4.1666666666666664E-2</v>
      </c>
    </row>
    <row r="736" spans="1:22" x14ac:dyDescent="0.35">
      <c r="A736" s="8">
        <v>45002.353043981479</v>
      </c>
      <c r="B736" s="9" t="s">
        <v>87</v>
      </c>
      <c r="C736" s="9">
        <v>40039201</v>
      </c>
      <c r="D736" s="9" t="s">
        <v>107</v>
      </c>
      <c r="E736" s="9" t="s">
        <v>56</v>
      </c>
      <c r="F736" s="9" t="s">
        <v>38</v>
      </c>
      <c r="G736" s="9">
        <v>1043</v>
      </c>
      <c r="H736" s="10">
        <v>5997</v>
      </c>
      <c r="I736" s="10">
        <v>5997</v>
      </c>
      <c r="J736" s="10">
        <v>3</v>
      </c>
      <c r="K736" s="10"/>
      <c r="L736" s="10">
        <f>SUM(Table134[[#This Row],[Waste (Before Impression)]:[Waste (After Impression)2]])</f>
        <v>3</v>
      </c>
      <c r="M736" s="10">
        <v>0</v>
      </c>
      <c r="N736" s="10">
        <v>70</v>
      </c>
      <c r="O736" s="11">
        <f>SUM(Table134[[#This Row],[Inspection Total]],Table134[[#This Row],[Waste (Before Impression)]])</f>
        <v>6000</v>
      </c>
      <c r="P736" s="12" t="s">
        <v>39</v>
      </c>
      <c r="Q736" s="9"/>
      <c r="R736" s="9">
        <f>IF(Table134[[#This Row],[Balanced]]="YES",0,Table134[[#This Row],[Total]]-6000)</f>
        <v>0</v>
      </c>
      <c r="S7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4500210433705997YES</v>
      </c>
      <c r="T736">
        <f>ROW()-3</f>
        <v>733</v>
      </c>
      <c r="U736" s="1">
        <f>INT(Table134[[#This Row],[Date]])</f>
        <v>45002</v>
      </c>
      <c r="V736" s="13">
        <f>IFERROR(IF(OR(Table134[[#This Row],[Notasave Error]]&lt;0,Table134[[#This Row],[Notasave Error]]&gt;6000),"-",Table134[[#This Row],[Notasave Error]]/Table134[[#This Row],[Inspection Total]]),"NA")</f>
        <v>1.1672502918125729E-2</v>
      </c>
    </row>
    <row r="737" spans="1:22" x14ac:dyDescent="0.35">
      <c r="A737" s="8">
        <v>45002.274409722224</v>
      </c>
      <c r="B737" s="9" t="s">
        <v>87</v>
      </c>
      <c r="C737" s="9">
        <v>40039201</v>
      </c>
      <c r="D737" s="9" t="s">
        <v>107</v>
      </c>
      <c r="E737" s="9" t="s">
        <v>49</v>
      </c>
      <c r="F737" s="9" t="s">
        <v>40</v>
      </c>
      <c r="G737" s="9">
        <v>1063</v>
      </c>
      <c r="H737" s="10">
        <v>5998</v>
      </c>
      <c r="I737" s="10">
        <v>5998</v>
      </c>
      <c r="J737" s="10">
        <v>2</v>
      </c>
      <c r="K737" s="10"/>
      <c r="L737" s="10">
        <f>SUM(Table134[[#This Row],[Waste (Before Impression)]:[Waste (After Impression)2]])</f>
        <v>2</v>
      </c>
      <c r="M737" s="10">
        <v>0</v>
      </c>
      <c r="N737" s="10">
        <v>116</v>
      </c>
      <c r="O737" s="11">
        <f>SUM(Table134[[#This Row],[Inspection Total]],Table134[[#This Row],[Waste (Before Impression)]])</f>
        <v>6000</v>
      </c>
      <c r="P737" s="12" t="s">
        <v>39</v>
      </c>
      <c r="Q737" s="9"/>
      <c r="R737" s="9">
        <f>IF(Table134[[#This Row],[Balanced]]="YES",0,Table134[[#This Row],[Total]]-6000)</f>
        <v>0</v>
      </c>
      <c r="S7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45002106321165998YES</v>
      </c>
      <c r="T737">
        <f>ROW()-3</f>
        <v>734</v>
      </c>
      <c r="U737" s="1">
        <f>INT(Table134[[#This Row],[Date]])</f>
        <v>45002</v>
      </c>
      <c r="V737" s="13">
        <f>IFERROR(IF(OR(Table134[[#This Row],[Notasave Error]]&lt;0,Table134[[#This Row],[Notasave Error]]&gt;6000),"-",Table134[[#This Row],[Notasave Error]]/Table134[[#This Row],[Inspection Total]]),"NA")</f>
        <v>1.9339779926642216E-2</v>
      </c>
    </row>
    <row r="738" spans="1:22" x14ac:dyDescent="0.35">
      <c r="A738" s="8">
        <v>45002.244398148148</v>
      </c>
      <c r="B738" s="9" t="s">
        <v>87</v>
      </c>
      <c r="C738" s="9">
        <v>40039201</v>
      </c>
      <c r="D738" s="9" t="s">
        <v>107</v>
      </c>
      <c r="E738" s="9" t="s">
        <v>49</v>
      </c>
      <c r="F738" s="9" t="s">
        <v>40</v>
      </c>
      <c r="G738" s="9">
        <v>1062</v>
      </c>
      <c r="H738" s="10">
        <v>5996</v>
      </c>
      <c r="I738" s="10">
        <v>5996</v>
      </c>
      <c r="J738" s="10">
        <v>4</v>
      </c>
      <c r="K738" s="10"/>
      <c r="L738" s="10">
        <f>SUM(Table134[[#This Row],[Waste (Before Impression)]:[Waste (After Impression)2]])</f>
        <v>4</v>
      </c>
      <c r="M738" s="10">
        <v>0</v>
      </c>
      <c r="N738" s="10">
        <v>256</v>
      </c>
      <c r="O738" s="11">
        <f>SUM(Table134[[#This Row],[Inspection Total]],Table134[[#This Row],[Waste (Before Impression)]])</f>
        <v>6000</v>
      </c>
      <c r="P738" s="12" t="s">
        <v>39</v>
      </c>
      <c r="Q738" s="9"/>
      <c r="R738" s="9">
        <f>IF(Table134[[#This Row],[Balanced]]="YES",0,Table134[[#This Row],[Total]]-6000)</f>
        <v>0</v>
      </c>
      <c r="S7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45002106242565996YES</v>
      </c>
      <c r="T738">
        <f>ROW()-3</f>
        <v>735</v>
      </c>
      <c r="U738" s="1">
        <f>INT(Table134[[#This Row],[Date]])</f>
        <v>45002</v>
      </c>
      <c r="V738" s="13">
        <f>IFERROR(IF(OR(Table134[[#This Row],[Notasave Error]]&lt;0,Table134[[#This Row],[Notasave Error]]&gt;6000),"-",Table134[[#This Row],[Notasave Error]]/Table134[[#This Row],[Inspection Total]]),"NA")</f>
        <v>4.269513008672448E-2</v>
      </c>
    </row>
    <row r="739" spans="1:22" x14ac:dyDescent="0.35">
      <c r="A739" s="8">
        <v>45002.200486111113</v>
      </c>
      <c r="B739" s="9" t="s">
        <v>87</v>
      </c>
      <c r="C739" s="9">
        <v>40039201</v>
      </c>
      <c r="D739" s="9" t="s">
        <v>107</v>
      </c>
      <c r="E739" s="9" t="s">
        <v>49</v>
      </c>
      <c r="F739" s="9" t="s">
        <v>40</v>
      </c>
      <c r="G739" s="9">
        <v>1061</v>
      </c>
      <c r="H739" s="10">
        <v>5993</v>
      </c>
      <c r="I739" s="10">
        <v>5993</v>
      </c>
      <c r="J739" s="10">
        <v>7</v>
      </c>
      <c r="K739" s="10"/>
      <c r="L739" s="10">
        <f>SUM(Table134[[#This Row],[Waste (Before Impression)]:[Waste (After Impression)2]])</f>
        <v>7</v>
      </c>
      <c r="M739" s="10">
        <v>0</v>
      </c>
      <c r="N739" s="10">
        <v>130</v>
      </c>
      <c r="O739" s="11">
        <f>SUM(Table134[[#This Row],[Inspection Total]],Table134[[#This Row],[Waste (Before Impression)]])</f>
        <v>6000</v>
      </c>
      <c r="P739" s="12" t="s">
        <v>39</v>
      </c>
      <c r="Q739" s="9"/>
      <c r="R739" s="9">
        <f>IF(Table134[[#This Row],[Balanced]]="YES",0,Table134[[#This Row],[Total]]-6000)</f>
        <v>0</v>
      </c>
      <c r="S7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45002106171305993YES</v>
      </c>
      <c r="T739">
        <f>ROW()-3</f>
        <v>736</v>
      </c>
      <c r="U739" s="1">
        <f>INT(Table134[[#This Row],[Date]])</f>
        <v>45002</v>
      </c>
      <c r="V739" s="13">
        <f>IFERROR(IF(OR(Table134[[#This Row],[Notasave Error]]&lt;0,Table134[[#This Row],[Notasave Error]]&gt;6000),"-",Table134[[#This Row],[Notasave Error]]/Table134[[#This Row],[Inspection Total]]),"NA")</f>
        <v>2.1691973969631236E-2</v>
      </c>
    </row>
    <row r="740" spans="1:22" x14ac:dyDescent="0.35">
      <c r="A740" s="8">
        <v>45002.140347222223</v>
      </c>
      <c r="B740" s="9" t="s">
        <v>87</v>
      </c>
      <c r="C740" s="9">
        <v>40039201</v>
      </c>
      <c r="D740" s="9" t="s">
        <v>107</v>
      </c>
      <c r="E740" s="9" t="s">
        <v>49</v>
      </c>
      <c r="F740" s="9" t="s">
        <v>40</v>
      </c>
      <c r="G740" s="9">
        <v>1060</v>
      </c>
      <c r="H740" s="10">
        <v>5999</v>
      </c>
      <c r="I740" s="10">
        <v>5999</v>
      </c>
      <c r="J740" s="10">
        <v>1</v>
      </c>
      <c r="K740" s="10"/>
      <c r="L740" s="10">
        <f>SUM(Table134[[#This Row],[Waste (Before Impression)]:[Waste (After Impression)2]])</f>
        <v>1</v>
      </c>
      <c r="M740" s="10">
        <v>0</v>
      </c>
      <c r="N740" s="10">
        <v>70</v>
      </c>
      <c r="O740" s="11">
        <f>SUM(Table134[[#This Row],[Inspection Total]],Table134[[#This Row],[Waste (Before Impression)]])</f>
        <v>6000</v>
      </c>
      <c r="P740" s="12" t="s">
        <v>39</v>
      </c>
      <c r="Q740" s="9"/>
      <c r="R740" s="9">
        <f>IF(Table134[[#This Row],[Balanced]]="YES",0,Table134[[#This Row],[Total]]-6000)</f>
        <v>0</v>
      </c>
      <c r="S7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4500210601705999YES</v>
      </c>
      <c r="T740">
        <f>ROW()-3</f>
        <v>737</v>
      </c>
      <c r="U740" s="1">
        <f>INT(Table134[[#This Row],[Date]])</f>
        <v>45002</v>
      </c>
      <c r="V740" s="13">
        <f>IFERROR(IF(OR(Table134[[#This Row],[Notasave Error]]&lt;0,Table134[[#This Row],[Notasave Error]]&gt;6000),"-",Table134[[#This Row],[Notasave Error]]/Table134[[#This Row],[Inspection Total]]),"NA")</f>
        <v>1.1668611435239206E-2</v>
      </c>
    </row>
    <row r="741" spans="1:22" x14ac:dyDescent="0.35">
      <c r="A741" s="8">
        <v>45002.108993055554</v>
      </c>
      <c r="B741" s="9" t="s">
        <v>87</v>
      </c>
      <c r="C741" s="9">
        <v>40039201</v>
      </c>
      <c r="D741" s="9" t="s">
        <v>107</v>
      </c>
      <c r="E741" s="9" t="s">
        <v>49</v>
      </c>
      <c r="F741" s="9" t="s">
        <v>40</v>
      </c>
      <c r="G741" s="9">
        <v>1059</v>
      </c>
      <c r="H741" s="10">
        <v>5996</v>
      </c>
      <c r="I741" s="10">
        <v>5996</v>
      </c>
      <c r="J741" s="10">
        <v>4</v>
      </c>
      <c r="K741" s="10"/>
      <c r="L741" s="10">
        <f>SUM(Table134[[#This Row],[Waste (Before Impression)]:[Waste (After Impression)2]])</f>
        <v>4</v>
      </c>
      <c r="M741" s="10">
        <v>0</v>
      </c>
      <c r="N741" s="10">
        <v>80</v>
      </c>
      <c r="O741" s="11">
        <f>SUM(Table134[[#This Row],[Inspection Total]],Table134[[#This Row],[Waste (Before Impression)]])</f>
        <v>6000</v>
      </c>
      <c r="P741" s="12" t="s">
        <v>39</v>
      </c>
      <c r="Q741" s="9"/>
      <c r="R741" s="9">
        <f>IF(Table134[[#This Row],[Balanced]]="YES",0,Table134[[#This Row],[Total]]-6000)</f>
        <v>0</v>
      </c>
      <c r="S7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4500210594805996YES</v>
      </c>
      <c r="T741">
        <f>ROW()-3</f>
        <v>738</v>
      </c>
      <c r="U741" s="1">
        <f>INT(Table134[[#This Row],[Date]])</f>
        <v>45002</v>
      </c>
      <c r="V741" s="13">
        <f>IFERROR(IF(OR(Table134[[#This Row],[Notasave Error]]&lt;0,Table134[[#This Row],[Notasave Error]]&gt;6000),"-",Table134[[#This Row],[Notasave Error]]/Table134[[#This Row],[Inspection Total]]),"NA")</f>
        <v>1.33422281521014E-2</v>
      </c>
    </row>
    <row r="742" spans="1:22" x14ac:dyDescent="0.35">
      <c r="A742" s="8">
        <v>45002.080081018517</v>
      </c>
      <c r="B742" s="9" t="s">
        <v>87</v>
      </c>
      <c r="C742" s="9">
        <v>40039201</v>
      </c>
      <c r="D742" s="9" t="s">
        <v>107</v>
      </c>
      <c r="E742" s="9" t="s">
        <v>49</v>
      </c>
      <c r="F742" s="9" t="s">
        <v>40</v>
      </c>
      <c r="G742" s="9">
        <v>1058</v>
      </c>
      <c r="H742" s="10">
        <v>5995</v>
      </c>
      <c r="I742" s="10">
        <v>5995</v>
      </c>
      <c r="J742" s="10">
        <v>5</v>
      </c>
      <c r="K742" s="10"/>
      <c r="L742" s="10">
        <f>SUM(Table134[[#This Row],[Waste (Before Impression)]:[Waste (After Impression)2]])</f>
        <v>5</v>
      </c>
      <c r="M742" s="10">
        <v>0</v>
      </c>
      <c r="N742" s="10">
        <v>120</v>
      </c>
      <c r="O742" s="11">
        <f>SUM(Table134[[#This Row],[Inspection Total]],Table134[[#This Row],[Waste (Before Impression)]])</f>
        <v>6000</v>
      </c>
      <c r="P742" s="12" t="s">
        <v>39</v>
      </c>
      <c r="Q742" s="9"/>
      <c r="R742" s="9">
        <f>IF(Table134[[#This Row],[Balanced]]="YES",0,Table134[[#This Row],[Total]]-6000)</f>
        <v>0</v>
      </c>
      <c r="S7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45002105851205995YES</v>
      </c>
      <c r="T742">
        <f>ROW()-3</f>
        <v>739</v>
      </c>
      <c r="U742" s="1">
        <f>INT(Table134[[#This Row],[Date]])</f>
        <v>45002</v>
      </c>
      <c r="V742" s="13">
        <f>IFERROR(IF(OR(Table134[[#This Row],[Notasave Error]]&lt;0,Table134[[#This Row],[Notasave Error]]&gt;6000),"-",Table134[[#This Row],[Notasave Error]]/Table134[[#This Row],[Inspection Total]]),"NA")</f>
        <v>2.0016680567139282E-2</v>
      </c>
    </row>
    <row r="743" spans="1:22" x14ac:dyDescent="0.35">
      <c r="A743" s="8">
        <v>45002.047534722224</v>
      </c>
      <c r="B743" s="9" t="s">
        <v>87</v>
      </c>
      <c r="C743" s="9">
        <v>40039201</v>
      </c>
      <c r="D743" s="9" t="s">
        <v>107</v>
      </c>
      <c r="E743" s="9" t="s">
        <v>49</v>
      </c>
      <c r="F743" s="9" t="s">
        <v>40</v>
      </c>
      <c r="G743" s="9">
        <v>1057</v>
      </c>
      <c r="H743" s="10">
        <v>5999</v>
      </c>
      <c r="I743" s="10">
        <v>5999</v>
      </c>
      <c r="J743" s="10">
        <v>1</v>
      </c>
      <c r="K743" s="10"/>
      <c r="L743" s="10">
        <f>SUM(Table134[[#This Row],[Waste (Before Impression)]:[Waste (After Impression)2]])</f>
        <v>1</v>
      </c>
      <c r="M743" s="10">
        <v>0</v>
      </c>
      <c r="N743" s="10">
        <v>50</v>
      </c>
      <c r="O743" s="11">
        <f>SUM(Table134[[#This Row],[Inspection Total]],Table134[[#This Row],[Waste (Before Impression)]])</f>
        <v>6000</v>
      </c>
      <c r="P743" s="12" t="s">
        <v>39</v>
      </c>
      <c r="Q743" s="9"/>
      <c r="R743" s="9">
        <f>IF(Table134[[#This Row],[Balanced]]="YES",0,Table134[[#This Row],[Total]]-6000)</f>
        <v>0</v>
      </c>
      <c r="S7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4500210571505999YES</v>
      </c>
      <c r="T743">
        <f>ROW()-3</f>
        <v>740</v>
      </c>
      <c r="U743" s="1">
        <f>INT(Table134[[#This Row],[Date]])</f>
        <v>45002</v>
      </c>
      <c r="V743" s="13">
        <f>IFERROR(IF(OR(Table134[[#This Row],[Notasave Error]]&lt;0,Table134[[#This Row],[Notasave Error]]&gt;6000),"-",Table134[[#This Row],[Notasave Error]]/Table134[[#This Row],[Inspection Total]]),"NA")</f>
        <v>8.3347224537422895E-3</v>
      </c>
    </row>
    <row r="744" spans="1:22" x14ac:dyDescent="0.35">
      <c r="A744" s="8">
        <v>45002.015543981484</v>
      </c>
      <c r="B744" s="9" t="s">
        <v>87</v>
      </c>
      <c r="C744" s="9">
        <v>40039201</v>
      </c>
      <c r="D744" s="9" t="s">
        <v>107</v>
      </c>
      <c r="E744" s="9" t="s">
        <v>49</v>
      </c>
      <c r="F744" s="9" t="s">
        <v>40</v>
      </c>
      <c r="G744" s="9">
        <v>1056</v>
      </c>
      <c r="H744" s="10">
        <v>5996</v>
      </c>
      <c r="I744" s="10">
        <v>5996</v>
      </c>
      <c r="J744" s="10">
        <v>4</v>
      </c>
      <c r="K744" s="10"/>
      <c r="L744" s="10">
        <f>SUM(Table134[[#This Row],[Waste (Before Impression)]:[Waste (After Impression)2]])</f>
        <v>4</v>
      </c>
      <c r="M744" s="10">
        <v>0</v>
      </c>
      <c r="N744" s="10">
        <v>100</v>
      </c>
      <c r="O744" s="11">
        <f>SUM(Table134[[#This Row],[Inspection Total]],Table134[[#This Row],[Waste (Before Impression)]])</f>
        <v>6000</v>
      </c>
      <c r="P744" s="12" t="s">
        <v>39</v>
      </c>
      <c r="Q744" s="9"/>
      <c r="R744" s="9">
        <f>IF(Table134[[#This Row],[Balanced]]="YES",0,Table134[[#This Row],[Total]]-6000)</f>
        <v>0</v>
      </c>
      <c r="S7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45002105641005996YES</v>
      </c>
      <c r="T744">
        <f>ROW()-3</f>
        <v>741</v>
      </c>
      <c r="U744" s="1">
        <f>INT(Table134[[#This Row],[Date]])</f>
        <v>45002</v>
      </c>
      <c r="V744" s="13">
        <f>IFERROR(IF(OR(Table134[[#This Row],[Notasave Error]]&lt;0,Table134[[#This Row],[Notasave Error]]&gt;6000),"-",Table134[[#This Row],[Notasave Error]]/Table134[[#This Row],[Inspection Total]]),"NA")</f>
        <v>1.6677785190126752E-2</v>
      </c>
    </row>
    <row r="745" spans="1:22" x14ac:dyDescent="0.35">
      <c r="A745" s="8">
        <v>45001.314618055556</v>
      </c>
      <c r="B745" s="9" t="s">
        <v>87</v>
      </c>
      <c r="C745" s="9">
        <v>40039201</v>
      </c>
      <c r="D745" s="9" t="s">
        <v>107</v>
      </c>
      <c r="E745" s="9" t="s">
        <v>49</v>
      </c>
      <c r="F745" s="9" t="s">
        <v>40</v>
      </c>
      <c r="G745" s="9">
        <v>1042</v>
      </c>
      <c r="H745" s="10">
        <v>5983</v>
      </c>
      <c r="I745" s="10">
        <v>5983</v>
      </c>
      <c r="J745" s="10">
        <v>1</v>
      </c>
      <c r="K745" s="10"/>
      <c r="L745" s="10">
        <f>SUM(Table134[[#This Row],[Waste (Before Impression)]:[Waste (After Impression)2]])</f>
        <v>1</v>
      </c>
      <c r="M745" s="10">
        <v>0</v>
      </c>
      <c r="N745" s="10">
        <v>130</v>
      </c>
      <c r="O745" s="11">
        <f>SUM(Table134[[#This Row],[Inspection Total]],Table134[[#This Row],[Waste (Before Impression)]])</f>
        <v>5984</v>
      </c>
      <c r="P745" s="12" t="s">
        <v>34</v>
      </c>
      <c r="Q745" s="9" t="s">
        <v>121</v>
      </c>
      <c r="R745" s="9">
        <f>IF(Table134[[#This Row],[Balanced]]="YES",0,Table134[[#This Row],[Total]]-6000)</f>
        <v>-16</v>
      </c>
      <c r="S7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45001104211305983NO</v>
      </c>
      <c r="T745">
        <f>ROW()-3</f>
        <v>742</v>
      </c>
      <c r="U745" s="1">
        <f>INT(Table134[[#This Row],[Date]])</f>
        <v>45001</v>
      </c>
      <c r="V745" s="13">
        <f>IFERROR(IF(OR(Table134[[#This Row],[Notasave Error]]&lt;0,Table134[[#This Row],[Notasave Error]]&gt;6000),"-",Table134[[#This Row],[Notasave Error]]/Table134[[#This Row],[Inspection Total]]),"NA")</f>
        <v>2.1728229984957378E-2</v>
      </c>
    </row>
    <row r="746" spans="1:22" x14ac:dyDescent="0.35">
      <c r="A746" s="8">
        <v>45001.280416666668</v>
      </c>
      <c r="B746" s="9" t="s">
        <v>87</v>
      </c>
      <c r="C746" s="9">
        <v>40039201</v>
      </c>
      <c r="D746" s="9" t="s">
        <v>107</v>
      </c>
      <c r="E746" s="9" t="s">
        <v>49</v>
      </c>
      <c r="F746" s="9" t="s">
        <v>40</v>
      </c>
      <c r="G746" s="9">
        <v>1041</v>
      </c>
      <c r="H746" s="10">
        <v>5999</v>
      </c>
      <c r="I746" s="10">
        <v>5999</v>
      </c>
      <c r="J746" s="10">
        <v>1</v>
      </c>
      <c r="K746" s="10"/>
      <c r="L746" s="10">
        <f>SUM(Table134[[#This Row],[Waste (Before Impression)]:[Waste (After Impression)2]])</f>
        <v>1</v>
      </c>
      <c r="M746" s="10">
        <v>0</v>
      </c>
      <c r="N746" s="10">
        <v>69</v>
      </c>
      <c r="O746" s="11">
        <f>SUM(Table134[[#This Row],[Inspection Total]],Table134[[#This Row],[Waste (Before Impression)]])</f>
        <v>6000</v>
      </c>
      <c r="P746" s="12" t="s">
        <v>39</v>
      </c>
      <c r="Q746" s="9"/>
      <c r="R746" s="9">
        <f>IF(Table134[[#This Row],[Balanced]]="YES",0,Table134[[#This Row],[Total]]-6000)</f>
        <v>0</v>
      </c>
      <c r="S7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4500110411695999YES</v>
      </c>
      <c r="T746">
        <f>ROW()-3</f>
        <v>743</v>
      </c>
      <c r="U746" s="1">
        <f>INT(Table134[[#This Row],[Date]])</f>
        <v>45001</v>
      </c>
      <c r="V746" s="13">
        <f>IFERROR(IF(OR(Table134[[#This Row],[Notasave Error]]&lt;0,Table134[[#This Row],[Notasave Error]]&gt;6000),"-",Table134[[#This Row],[Notasave Error]]/Table134[[#This Row],[Inspection Total]]),"NA")</f>
        <v>1.1501916986164361E-2</v>
      </c>
    </row>
    <row r="747" spans="1:22" x14ac:dyDescent="0.35">
      <c r="A747" s="8">
        <v>45001.22</v>
      </c>
      <c r="B747" s="9" t="s">
        <v>87</v>
      </c>
      <c r="C747" s="9">
        <v>40039201</v>
      </c>
      <c r="D747" s="9" t="s">
        <v>107</v>
      </c>
      <c r="E747" s="9" t="s">
        <v>49</v>
      </c>
      <c r="F747" s="9" t="s">
        <v>40</v>
      </c>
      <c r="G747" s="9">
        <v>1040</v>
      </c>
      <c r="H747" s="10">
        <v>5999</v>
      </c>
      <c r="I747" s="10">
        <v>5999</v>
      </c>
      <c r="J747" s="10">
        <v>1</v>
      </c>
      <c r="K747" s="10"/>
      <c r="L747" s="10">
        <f>SUM(Table134[[#This Row],[Waste (Before Impression)]:[Waste (After Impression)2]])</f>
        <v>1</v>
      </c>
      <c r="M747" s="10">
        <v>0</v>
      </c>
      <c r="N747" s="10">
        <v>135</v>
      </c>
      <c r="O747" s="11">
        <f>SUM(Table134[[#This Row],[Inspection Total]],Table134[[#This Row],[Waste (Before Impression)]])</f>
        <v>6000</v>
      </c>
      <c r="P747" s="12" t="s">
        <v>39</v>
      </c>
      <c r="Q747" s="9"/>
      <c r="R747" s="9">
        <f>IF(Table134[[#This Row],[Balanced]]="YES",0,Table134[[#This Row],[Total]]-6000)</f>
        <v>0</v>
      </c>
      <c r="S7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45001104011355999YES</v>
      </c>
      <c r="T747">
        <f>ROW()-3</f>
        <v>744</v>
      </c>
      <c r="U747" s="1">
        <f>INT(Table134[[#This Row],[Date]])</f>
        <v>45001</v>
      </c>
      <c r="V747" s="13">
        <f>IFERROR(IF(OR(Table134[[#This Row],[Notasave Error]]&lt;0,Table134[[#This Row],[Notasave Error]]&gt;6000),"-",Table134[[#This Row],[Notasave Error]]/Table134[[#This Row],[Inspection Total]]),"NA")</f>
        <v>2.2503750625104183E-2</v>
      </c>
    </row>
    <row r="748" spans="1:22" x14ac:dyDescent="0.35">
      <c r="A748" s="8">
        <v>45001.206747685188</v>
      </c>
      <c r="B748" s="9" t="s">
        <v>87</v>
      </c>
      <c r="C748" s="9">
        <v>40039201</v>
      </c>
      <c r="D748" s="9" t="s">
        <v>107</v>
      </c>
      <c r="E748" s="9" t="s">
        <v>49</v>
      </c>
      <c r="F748" s="9" t="s">
        <v>40</v>
      </c>
      <c r="G748" s="9">
        <v>1039</v>
      </c>
      <c r="H748" s="10">
        <v>6000</v>
      </c>
      <c r="I748" s="10">
        <v>6000</v>
      </c>
      <c r="J748" s="10"/>
      <c r="K748" s="10"/>
      <c r="L748" s="10">
        <f>SUM(Table134[[#This Row],[Waste (Before Impression)]:[Waste (After Impression)2]])</f>
        <v>0</v>
      </c>
      <c r="M748" s="10">
        <v>0</v>
      </c>
      <c r="N748" s="10">
        <v>65</v>
      </c>
      <c r="O748" s="11">
        <f>SUM(Table134[[#This Row],[Inspection Total]],Table134[[#This Row],[Waste (Before Impression)]])</f>
        <v>6000</v>
      </c>
      <c r="P748" s="12" t="s">
        <v>39</v>
      </c>
      <c r="Q748" s="9"/>
      <c r="R748" s="9">
        <f>IF(Table134[[#This Row],[Balanced]]="YES",0,Table134[[#This Row],[Total]]-6000)</f>
        <v>0</v>
      </c>
      <c r="S7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450011039656000YES</v>
      </c>
      <c r="T748">
        <f>ROW()-3</f>
        <v>745</v>
      </c>
      <c r="U748" s="1">
        <f>INT(Table134[[#This Row],[Date]])</f>
        <v>45001</v>
      </c>
      <c r="V748" s="13">
        <f>IFERROR(IF(OR(Table134[[#This Row],[Notasave Error]]&lt;0,Table134[[#This Row],[Notasave Error]]&gt;6000),"-",Table134[[#This Row],[Notasave Error]]/Table134[[#This Row],[Inspection Total]]),"NA")</f>
        <v>1.0833333333333334E-2</v>
      </c>
    </row>
    <row r="749" spans="1:22" x14ac:dyDescent="0.35">
      <c r="A749" s="8">
        <v>45001.206377314818</v>
      </c>
      <c r="B749" s="9" t="s">
        <v>87</v>
      </c>
      <c r="C749" s="9">
        <v>40039201</v>
      </c>
      <c r="D749" s="9" t="s">
        <v>107</v>
      </c>
      <c r="E749" s="9" t="s">
        <v>49</v>
      </c>
      <c r="F749" s="9" t="s">
        <v>40</v>
      </c>
      <c r="G749" s="9">
        <v>1038</v>
      </c>
      <c r="H749" s="10">
        <v>5994</v>
      </c>
      <c r="I749" s="10">
        <v>5994</v>
      </c>
      <c r="J749" s="10">
        <v>20</v>
      </c>
      <c r="K749" s="10"/>
      <c r="L749" s="10">
        <f>SUM(Table134[[#This Row],[Waste (Before Impression)]:[Waste (After Impression)2]])</f>
        <v>20</v>
      </c>
      <c r="M749" s="10">
        <v>0</v>
      </c>
      <c r="N749" s="10">
        <v>300</v>
      </c>
      <c r="O749" s="11">
        <f>SUM(Table134[[#This Row],[Inspection Total]],Table134[[#This Row],[Waste (Before Impression)]])</f>
        <v>6014</v>
      </c>
      <c r="P749" s="12" t="s">
        <v>34</v>
      </c>
      <c r="Q749" s="9"/>
      <c r="R749" s="9">
        <f>IF(Table134[[#This Row],[Balanced]]="YES",0,Table134[[#This Row],[Total]]-6000)</f>
        <v>14</v>
      </c>
      <c r="S7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450011038203005994NO</v>
      </c>
      <c r="T749">
        <f>ROW()-3</f>
        <v>746</v>
      </c>
      <c r="U749" s="1">
        <f>INT(Table134[[#This Row],[Date]])</f>
        <v>45001</v>
      </c>
      <c r="V749" s="13">
        <f>IFERROR(IF(OR(Table134[[#This Row],[Notasave Error]]&lt;0,Table134[[#This Row],[Notasave Error]]&gt;6000),"-",Table134[[#This Row],[Notasave Error]]/Table134[[#This Row],[Inspection Total]]),"NA")</f>
        <v>5.0050050050050053E-2</v>
      </c>
    </row>
    <row r="750" spans="1:22" x14ac:dyDescent="0.35">
      <c r="A750" s="8">
        <v>44995.989201388889</v>
      </c>
      <c r="B750" s="9" t="s">
        <v>87</v>
      </c>
      <c r="C750" s="9">
        <v>40039201</v>
      </c>
      <c r="D750" s="9" t="s">
        <v>107</v>
      </c>
      <c r="E750" s="9" t="s">
        <v>65</v>
      </c>
      <c r="F750" s="9" t="s">
        <v>40</v>
      </c>
      <c r="G750" s="9">
        <v>1031</v>
      </c>
      <c r="H750" s="10">
        <v>5989</v>
      </c>
      <c r="I750" s="10">
        <v>5989</v>
      </c>
      <c r="J750" s="10">
        <v>11</v>
      </c>
      <c r="K750" s="10"/>
      <c r="L750" s="10">
        <f>SUM(Table134[[#This Row],[Waste (Before Impression)]:[Waste (After Impression)2]])</f>
        <v>11</v>
      </c>
      <c r="M750" s="10">
        <v>0</v>
      </c>
      <c r="N750" s="10">
        <v>560</v>
      </c>
      <c r="O750" s="11">
        <f>SUM(Table134[[#This Row],[Inspection Total]],Table134[[#This Row],[Waste (Before Impression)]])</f>
        <v>6000</v>
      </c>
      <c r="P750" s="12" t="s">
        <v>39</v>
      </c>
      <c r="Q750" s="9"/>
      <c r="R750" s="9">
        <f>IF(Table134[[#This Row],[Balanced]]="YES",0,Table134[[#This Row],[Total]]-6000)</f>
        <v>0</v>
      </c>
      <c r="S7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449951031115605989YES</v>
      </c>
      <c r="T750">
        <f>ROW()-3</f>
        <v>747</v>
      </c>
      <c r="U750" s="1">
        <f>INT(Table134[[#This Row],[Date]])</f>
        <v>44995</v>
      </c>
      <c r="V750" s="13">
        <f>IFERROR(IF(OR(Table134[[#This Row],[Notasave Error]]&lt;0,Table134[[#This Row],[Notasave Error]]&gt;6000),"-",Table134[[#This Row],[Notasave Error]]/Table134[[#This Row],[Inspection Total]]),"NA")</f>
        <v>9.3504758724327938E-2</v>
      </c>
    </row>
    <row r="751" spans="1:22" x14ac:dyDescent="0.35">
      <c r="A751" s="8">
        <v>44995.952638888892</v>
      </c>
      <c r="B751" s="9" t="s">
        <v>87</v>
      </c>
      <c r="C751" s="9">
        <v>40039201</v>
      </c>
      <c r="D751" s="9" t="s">
        <v>107</v>
      </c>
      <c r="E751" s="9" t="s">
        <v>65</v>
      </c>
      <c r="F751" s="9" t="s">
        <v>40</v>
      </c>
      <c r="G751" s="9">
        <v>1030</v>
      </c>
      <c r="H751" s="10">
        <v>5998</v>
      </c>
      <c r="I751" s="10">
        <v>5998</v>
      </c>
      <c r="J751" s="10">
        <v>2</v>
      </c>
      <c r="K751" s="10"/>
      <c r="L751" s="10">
        <f>SUM(Table134[[#This Row],[Waste (Before Impression)]:[Waste (After Impression)2]])</f>
        <v>2</v>
      </c>
      <c r="M751" s="10">
        <v>0</v>
      </c>
      <c r="N751" s="10">
        <v>70</v>
      </c>
      <c r="O751" s="11">
        <f>SUM(Table134[[#This Row],[Inspection Total]],Table134[[#This Row],[Waste (Before Impression)]])</f>
        <v>6000</v>
      </c>
      <c r="P751" s="12" t="s">
        <v>39</v>
      </c>
      <c r="Q751" s="9"/>
      <c r="R751" s="9">
        <f>IF(Table134[[#This Row],[Balanced]]="YES",0,Table134[[#This Row],[Total]]-6000)</f>
        <v>0</v>
      </c>
      <c r="S7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4499510302705998YES</v>
      </c>
      <c r="T751">
        <f>ROW()-3</f>
        <v>748</v>
      </c>
      <c r="U751" s="1">
        <f>INT(Table134[[#This Row],[Date]])</f>
        <v>44995</v>
      </c>
      <c r="V751" s="13">
        <f>IFERROR(IF(OR(Table134[[#This Row],[Notasave Error]]&lt;0,Table134[[#This Row],[Notasave Error]]&gt;6000),"-",Table134[[#This Row],[Notasave Error]]/Table134[[#This Row],[Inspection Total]]),"NA")</f>
        <v>1.1670556852284094E-2</v>
      </c>
    </row>
    <row r="752" spans="1:22" x14ac:dyDescent="0.35">
      <c r="A752" s="8">
        <v>44995.91065972222</v>
      </c>
      <c r="B752" s="9" t="s">
        <v>87</v>
      </c>
      <c r="C752" s="9">
        <v>40039201</v>
      </c>
      <c r="D752" s="9" t="s">
        <v>107</v>
      </c>
      <c r="E752" s="9" t="s">
        <v>65</v>
      </c>
      <c r="F752" s="9" t="s">
        <v>40</v>
      </c>
      <c r="G752" s="9">
        <v>1029</v>
      </c>
      <c r="H752" s="10">
        <v>5997</v>
      </c>
      <c r="I752" s="10">
        <v>5997</v>
      </c>
      <c r="J752" s="10">
        <v>3</v>
      </c>
      <c r="K752" s="10"/>
      <c r="L752" s="10">
        <f>SUM(Table134[[#This Row],[Waste (Before Impression)]:[Waste (After Impression)2]])</f>
        <v>3</v>
      </c>
      <c r="M752" s="10">
        <v>0</v>
      </c>
      <c r="N752" s="10">
        <v>80</v>
      </c>
      <c r="O752" s="11">
        <f>SUM(Table134[[#This Row],[Inspection Total]],Table134[[#This Row],[Waste (Before Impression)]])</f>
        <v>6000</v>
      </c>
      <c r="P752" s="12" t="s">
        <v>39</v>
      </c>
      <c r="Q752" s="9"/>
      <c r="R752" s="9">
        <f>IF(Table134[[#This Row],[Balanced]]="YES",0,Table134[[#This Row],[Total]]-6000)</f>
        <v>0</v>
      </c>
      <c r="S7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4499510293805997YES</v>
      </c>
      <c r="T752">
        <f>ROW()-3</f>
        <v>749</v>
      </c>
      <c r="U752" s="1">
        <f>INT(Table134[[#This Row],[Date]])</f>
        <v>44995</v>
      </c>
      <c r="V752" s="13">
        <f>IFERROR(IF(OR(Table134[[#This Row],[Notasave Error]]&lt;0,Table134[[#This Row],[Notasave Error]]&gt;6000),"-",Table134[[#This Row],[Notasave Error]]/Table134[[#This Row],[Inspection Total]]),"NA")</f>
        <v>1.3340003335000834E-2</v>
      </c>
    </row>
    <row r="753" spans="1:22" x14ac:dyDescent="0.35">
      <c r="A753" s="8">
        <v>44995.875416666669</v>
      </c>
      <c r="B753" s="9" t="s">
        <v>87</v>
      </c>
      <c r="C753" s="9">
        <v>40039201</v>
      </c>
      <c r="D753" s="9" t="s">
        <v>107</v>
      </c>
      <c r="E753" s="9" t="s">
        <v>65</v>
      </c>
      <c r="F753" s="9" t="s">
        <v>40</v>
      </c>
      <c r="G753" s="9">
        <v>1028</v>
      </c>
      <c r="H753" s="10">
        <v>5990</v>
      </c>
      <c r="I753" s="10">
        <v>5990</v>
      </c>
      <c r="J753" s="10">
        <v>10</v>
      </c>
      <c r="K753" s="10"/>
      <c r="L753" s="10">
        <f>SUM(Table134[[#This Row],[Waste (Before Impression)]:[Waste (After Impression)2]])</f>
        <v>10</v>
      </c>
      <c r="M753" s="10">
        <v>0</v>
      </c>
      <c r="N753" s="10">
        <v>50</v>
      </c>
      <c r="O753" s="11">
        <f>SUM(Table134[[#This Row],[Inspection Total]],Table134[[#This Row],[Waste (Before Impression)]])</f>
        <v>6000</v>
      </c>
      <c r="P753" s="12" t="s">
        <v>39</v>
      </c>
      <c r="Q753" s="9"/>
      <c r="R753" s="9">
        <f>IF(Table134[[#This Row],[Balanced]]="YES",0,Table134[[#This Row],[Total]]-6000)</f>
        <v>0</v>
      </c>
      <c r="S7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44995102810505990YES</v>
      </c>
      <c r="T753">
        <f>ROW()-3</f>
        <v>750</v>
      </c>
      <c r="U753" s="1">
        <f>INT(Table134[[#This Row],[Date]])</f>
        <v>44995</v>
      </c>
      <c r="V753" s="13">
        <f>IFERROR(IF(OR(Table134[[#This Row],[Notasave Error]]&lt;0,Table134[[#This Row],[Notasave Error]]&gt;6000),"-",Table134[[#This Row],[Notasave Error]]/Table134[[#This Row],[Inspection Total]]),"NA")</f>
        <v>8.3472454090150246E-3</v>
      </c>
    </row>
    <row r="754" spans="1:22" x14ac:dyDescent="0.35">
      <c r="A754" s="8">
        <v>44995.84065972222</v>
      </c>
      <c r="B754" s="9" t="s">
        <v>87</v>
      </c>
      <c r="C754" s="9">
        <v>40039201</v>
      </c>
      <c r="D754" s="9" t="s">
        <v>107</v>
      </c>
      <c r="E754" s="9" t="s">
        <v>65</v>
      </c>
      <c r="F754" s="9" t="s">
        <v>40</v>
      </c>
      <c r="G754" s="9">
        <v>1027</v>
      </c>
      <c r="H754" s="10">
        <v>5983</v>
      </c>
      <c r="I754" s="10">
        <v>0</v>
      </c>
      <c r="J754" s="10">
        <v>17</v>
      </c>
      <c r="K754" s="10"/>
      <c r="L754" s="10">
        <f>SUM(Table134[[#This Row],[Waste (Before Impression)]:[Waste (After Impression)2]])</f>
        <v>17</v>
      </c>
      <c r="M754" s="10">
        <v>0</v>
      </c>
      <c r="N754" s="10">
        <v>81</v>
      </c>
      <c r="O754" s="11">
        <f>SUM(Table134[[#This Row],[Inspection Total]],Table134[[#This Row],[Waste (Before Impression)]])</f>
        <v>6000</v>
      </c>
      <c r="P754" s="12" t="s">
        <v>39</v>
      </c>
      <c r="Q754" s="9"/>
      <c r="R754" s="9">
        <f>IF(Table134[[#This Row],[Balanced]]="YES",0,Table134[[#This Row],[Total]]-6000)</f>
        <v>0</v>
      </c>
      <c r="S7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44995102717815983YES</v>
      </c>
      <c r="T754">
        <f>ROW()-3</f>
        <v>751</v>
      </c>
      <c r="U754" s="1">
        <f>INT(Table134[[#This Row],[Date]])</f>
        <v>44995</v>
      </c>
      <c r="V754" s="13">
        <f>IFERROR(IF(OR(Table134[[#This Row],[Notasave Error]]&lt;0,Table134[[#This Row],[Notasave Error]]&gt;6000),"-",Table134[[#This Row],[Notasave Error]]/Table134[[#This Row],[Inspection Total]]),"NA")</f>
        <v>1.3538358682934983E-2</v>
      </c>
    </row>
    <row r="755" spans="1:22" x14ac:dyDescent="0.35">
      <c r="A755" s="8">
        <v>44995.822210648148</v>
      </c>
      <c r="B755" s="9" t="s">
        <v>87</v>
      </c>
      <c r="C755" s="9">
        <v>40039201</v>
      </c>
      <c r="D755" s="9" t="s">
        <v>107</v>
      </c>
      <c r="E755" s="9" t="s">
        <v>65</v>
      </c>
      <c r="F755" s="9" t="s">
        <v>40</v>
      </c>
      <c r="G755" s="9">
        <v>1026</v>
      </c>
      <c r="H755" s="10">
        <v>6000</v>
      </c>
      <c r="I755" s="10">
        <v>6000</v>
      </c>
      <c r="J755" s="10">
        <v>0</v>
      </c>
      <c r="K755" s="10"/>
      <c r="L755" s="10">
        <f>SUM(Table134[[#This Row],[Waste (Before Impression)]:[Waste (After Impression)2]])</f>
        <v>0</v>
      </c>
      <c r="M755" s="10">
        <v>0</v>
      </c>
      <c r="N755" s="10">
        <v>129</v>
      </c>
      <c r="O755" s="11">
        <f>SUM(Table134[[#This Row],[Inspection Total]],Table134[[#This Row],[Waste (Before Impression)]])</f>
        <v>6000</v>
      </c>
      <c r="P755" s="12" t="s">
        <v>39</v>
      </c>
      <c r="Q755" s="9"/>
      <c r="R755" s="9">
        <f>IF(Table134[[#This Row],[Balanced]]="YES",0,Table134[[#This Row],[Total]]-6000)</f>
        <v>0</v>
      </c>
      <c r="S7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44995102601296000YES</v>
      </c>
      <c r="T755">
        <f>ROW()-3</f>
        <v>752</v>
      </c>
      <c r="U755" s="1">
        <f>INT(Table134[[#This Row],[Date]])</f>
        <v>44995</v>
      </c>
      <c r="V755" s="13">
        <f>IFERROR(IF(OR(Table134[[#This Row],[Notasave Error]]&lt;0,Table134[[#This Row],[Notasave Error]]&gt;6000),"-",Table134[[#This Row],[Notasave Error]]/Table134[[#This Row],[Inspection Total]]),"NA")</f>
        <v>2.1499999999999998E-2</v>
      </c>
    </row>
    <row r="756" spans="1:22" x14ac:dyDescent="0.35">
      <c r="A756" s="8">
        <v>44995.776331018518</v>
      </c>
      <c r="B756" s="9" t="s">
        <v>87</v>
      </c>
      <c r="C756" s="9">
        <v>40039201</v>
      </c>
      <c r="D756" s="9" t="s">
        <v>107</v>
      </c>
      <c r="E756" s="9" t="s">
        <v>78</v>
      </c>
      <c r="F756" s="9" t="s">
        <v>38</v>
      </c>
      <c r="G756" s="9">
        <v>1025</v>
      </c>
      <c r="H756" s="10">
        <v>5995</v>
      </c>
      <c r="I756" s="10">
        <v>5995</v>
      </c>
      <c r="J756" s="10">
        <v>5</v>
      </c>
      <c r="K756" s="10"/>
      <c r="L756" s="10">
        <f>SUM(Table134[[#This Row],[Waste (Before Impression)]:[Waste (After Impression)2]])</f>
        <v>5</v>
      </c>
      <c r="M756" s="10">
        <v>0</v>
      </c>
      <c r="N756" s="10">
        <v>400</v>
      </c>
      <c r="O756" s="11">
        <f>SUM(Table134[[#This Row],[Inspection Total]],Table134[[#This Row],[Waste (Before Impression)]])</f>
        <v>6000</v>
      </c>
      <c r="P756" s="12" t="s">
        <v>39</v>
      </c>
      <c r="Q756" s="9"/>
      <c r="R756" s="9">
        <f>IF(Table134[[#This Row],[Balanced]]="YES",0,Table134[[#This Row],[Total]]-6000)</f>
        <v>0</v>
      </c>
      <c r="S7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44995102554005995YES</v>
      </c>
      <c r="T756">
        <f>ROW()-3</f>
        <v>753</v>
      </c>
      <c r="U756" s="1">
        <f>INT(Table134[[#This Row],[Date]])</f>
        <v>44995</v>
      </c>
      <c r="V756" s="13">
        <f>IFERROR(IF(OR(Table134[[#This Row],[Notasave Error]]&lt;0,Table134[[#This Row],[Notasave Error]]&gt;6000),"-",Table134[[#This Row],[Notasave Error]]/Table134[[#This Row],[Inspection Total]]),"NA")</f>
        <v>6.672226855713094E-2</v>
      </c>
    </row>
    <row r="757" spans="1:22" x14ac:dyDescent="0.35">
      <c r="A757" s="8">
        <v>44995.744363425925</v>
      </c>
      <c r="B757" s="9" t="s">
        <v>87</v>
      </c>
      <c r="C757" s="9">
        <v>40039201</v>
      </c>
      <c r="D757" s="9" t="s">
        <v>107</v>
      </c>
      <c r="E757" s="9" t="s">
        <v>78</v>
      </c>
      <c r="F757" s="9" t="s">
        <v>38</v>
      </c>
      <c r="G757" s="9">
        <v>1024</v>
      </c>
      <c r="H757" s="10">
        <v>5996</v>
      </c>
      <c r="I757" s="10">
        <v>5996</v>
      </c>
      <c r="J757" s="10">
        <v>4</v>
      </c>
      <c r="K757" s="10"/>
      <c r="L757" s="10">
        <f>SUM(Table134[[#This Row],[Waste (Before Impression)]:[Waste (After Impression)2]])</f>
        <v>4</v>
      </c>
      <c r="M757" s="10">
        <v>0</v>
      </c>
      <c r="N757" s="10">
        <v>237</v>
      </c>
      <c r="O757" s="11">
        <f>SUM(Table134[[#This Row],[Inspection Total]],Table134[[#This Row],[Waste (Before Impression)]])</f>
        <v>6000</v>
      </c>
      <c r="P757" s="12" t="s">
        <v>39</v>
      </c>
      <c r="Q757" s="9"/>
      <c r="R757" s="9">
        <f>IF(Table134[[#This Row],[Balanced]]="YES",0,Table134[[#This Row],[Total]]-6000)</f>
        <v>0</v>
      </c>
      <c r="S7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44995102442375996YES</v>
      </c>
      <c r="T757">
        <f>ROW()-3</f>
        <v>754</v>
      </c>
      <c r="U757" s="1">
        <f>INT(Table134[[#This Row],[Date]])</f>
        <v>44995</v>
      </c>
      <c r="V757" s="13">
        <f>IFERROR(IF(OR(Table134[[#This Row],[Notasave Error]]&lt;0,Table134[[#This Row],[Notasave Error]]&gt;6000),"-",Table134[[#This Row],[Notasave Error]]/Table134[[#This Row],[Inspection Total]]),"NA")</f>
        <v>3.9526350900600402E-2</v>
      </c>
    </row>
    <row r="758" spans="1:22" x14ac:dyDescent="0.35">
      <c r="A758" s="8">
        <v>44995.719259259262</v>
      </c>
      <c r="B758" s="9" t="s">
        <v>87</v>
      </c>
      <c r="C758" s="9">
        <v>40039201</v>
      </c>
      <c r="D758" s="9" t="s">
        <v>107</v>
      </c>
      <c r="E758" s="9" t="s">
        <v>78</v>
      </c>
      <c r="F758" s="9" t="s">
        <v>38</v>
      </c>
      <c r="G758" s="9">
        <v>1023</v>
      </c>
      <c r="H758" s="10">
        <v>6000</v>
      </c>
      <c r="I758" s="10">
        <v>6000</v>
      </c>
      <c r="J758" s="10">
        <v>0</v>
      </c>
      <c r="K758" s="10"/>
      <c r="L758" s="10">
        <f>SUM(Table134[[#This Row],[Waste (Before Impression)]:[Waste (After Impression)2]])</f>
        <v>0</v>
      </c>
      <c r="M758" s="10">
        <v>0</v>
      </c>
      <c r="N758" s="10">
        <v>121</v>
      </c>
      <c r="O758" s="11">
        <f>SUM(Table134[[#This Row],[Inspection Total]],Table134[[#This Row],[Waste (Before Impression)]])</f>
        <v>6000</v>
      </c>
      <c r="P758" s="12" t="s">
        <v>39</v>
      </c>
      <c r="Q758" s="9"/>
      <c r="R758" s="9">
        <f>IF(Table134[[#This Row],[Balanced]]="YES",0,Table134[[#This Row],[Total]]-6000)</f>
        <v>0</v>
      </c>
      <c r="S7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44995102301216000YES</v>
      </c>
      <c r="T758">
        <f>ROW()-3</f>
        <v>755</v>
      </c>
      <c r="U758" s="1">
        <f>INT(Table134[[#This Row],[Date]])</f>
        <v>44995</v>
      </c>
      <c r="V758" s="13">
        <f>IFERROR(IF(OR(Table134[[#This Row],[Notasave Error]]&lt;0,Table134[[#This Row],[Notasave Error]]&gt;6000),"-",Table134[[#This Row],[Notasave Error]]/Table134[[#This Row],[Inspection Total]]),"NA")</f>
        <v>2.0166666666666666E-2</v>
      </c>
    </row>
    <row r="759" spans="1:22" x14ac:dyDescent="0.35">
      <c r="A759" s="8">
        <v>44995.695960648147</v>
      </c>
      <c r="B759" s="9" t="s">
        <v>87</v>
      </c>
      <c r="C759" s="9">
        <v>40039201</v>
      </c>
      <c r="D759" s="9" t="s">
        <v>107</v>
      </c>
      <c r="E759" s="9" t="s">
        <v>78</v>
      </c>
      <c r="F759" s="9" t="s">
        <v>38</v>
      </c>
      <c r="G759" s="9">
        <v>1022</v>
      </c>
      <c r="H759" s="10">
        <v>6000</v>
      </c>
      <c r="I759" s="10">
        <v>6000</v>
      </c>
      <c r="J759" s="10">
        <v>0</v>
      </c>
      <c r="K759" s="10"/>
      <c r="L759" s="10">
        <f>SUM(Table134[[#This Row],[Waste (Before Impression)]:[Waste (After Impression)2]])</f>
        <v>0</v>
      </c>
      <c r="M759" s="10">
        <v>0</v>
      </c>
      <c r="N759" s="10">
        <v>134</v>
      </c>
      <c r="O759" s="11">
        <f>SUM(Table134[[#This Row],[Inspection Total]],Table134[[#This Row],[Waste (Before Impression)]])</f>
        <v>6000</v>
      </c>
      <c r="P759" s="12" t="s">
        <v>39</v>
      </c>
      <c r="Q759" s="9"/>
      <c r="R759" s="9">
        <f>IF(Table134[[#This Row],[Balanced]]="YES",0,Table134[[#This Row],[Total]]-6000)</f>
        <v>0</v>
      </c>
      <c r="S7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44995102201346000YES</v>
      </c>
      <c r="T759">
        <f>ROW()-3</f>
        <v>756</v>
      </c>
      <c r="U759" s="1">
        <f>INT(Table134[[#This Row],[Date]])</f>
        <v>44995</v>
      </c>
      <c r="V759" s="13">
        <f>IFERROR(IF(OR(Table134[[#This Row],[Notasave Error]]&lt;0,Table134[[#This Row],[Notasave Error]]&gt;6000),"-",Table134[[#This Row],[Notasave Error]]/Table134[[#This Row],[Inspection Total]]),"NA")</f>
        <v>2.2333333333333334E-2</v>
      </c>
    </row>
    <row r="760" spans="1:22" x14ac:dyDescent="0.35">
      <c r="A760" s="8">
        <v>44995.695775462962</v>
      </c>
      <c r="B760" s="9" t="s">
        <v>87</v>
      </c>
      <c r="C760" s="9">
        <v>40039201</v>
      </c>
      <c r="D760" s="9" t="s">
        <v>107</v>
      </c>
      <c r="E760" s="9" t="s">
        <v>78</v>
      </c>
      <c r="F760" s="9" t="s">
        <v>38</v>
      </c>
      <c r="G760" s="9">
        <v>1021</v>
      </c>
      <c r="H760" s="10">
        <v>5999</v>
      </c>
      <c r="I760" s="10">
        <v>5999</v>
      </c>
      <c r="J760" s="10">
        <v>1</v>
      </c>
      <c r="K760" s="10"/>
      <c r="L760" s="10">
        <f>SUM(Table134[[#This Row],[Waste (Before Impression)]:[Waste (After Impression)2]])</f>
        <v>1</v>
      </c>
      <c r="M760" s="10">
        <v>0</v>
      </c>
      <c r="N760" s="10">
        <v>104</v>
      </c>
      <c r="O760" s="11">
        <f>SUM(Table134[[#This Row],[Inspection Total]],Table134[[#This Row],[Waste (Before Impression)]])</f>
        <v>6000</v>
      </c>
      <c r="P760" s="12" t="s">
        <v>39</v>
      </c>
      <c r="Q760" s="9"/>
      <c r="R760" s="9">
        <f>IF(Table134[[#This Row],[Balanced]]="YES",0,Table134[[#This Row],[Total]]-6000)</f>
        <v>0</v>
      </c>
      <c r="S7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44995102111045999YES</v>
      </c>
      <c r="T760">
        <f>ROW()-3</f>
        <v>757</v>
      </c>
      <c r="U760" s="1">
        <f>INT(Table134[[#This Row],[Date]])</f>
        <v>44995</v>
      </c>
      <c r="V760" s="13">
        <f>IFERROR(IF(OR(Table134[[#This Row],[Notasave Error]]&lt;0,Table134[[#This Row],[Notasave Error]]&gt;6000),"-",Table134[[#This Row],[Notasave Error]]/Table134[[#This Row],[Inspection Total]]),"NA")</f>
        <v>1.7336222703783963E-2</v>
      </c>
    </row>
    <row r="761" spans="1:22" x14ac:dyDescent="0.35">
      <c r="A761" s="8">
        <v>44995.621608796297</v>
      </c>
      <c r="B761" s="9" t="s">
        <v>87</v>
      </c>
      <c r="C761" s="9">
        <v>40039201</v>
      </c>
      <c r="D761" s="9" t="s">
        <v>107</v>
      </c>
      <c r="E761" s="9" t="s">
        <v>78</v>
      </c>
      <c r="F761" s="9" t="s">
        <v>38</v>
      </c>
      <c r="G761" s="9">
        <v>1020</v>
      </c>
      <c r="H761" s="10">
        <v>5998</v>
      </c>
      <c r="I761" s="10">
        <v>5998</v>
      </c>
      <c r="J761" s="10">
        <v>2</v>
      </c>
      <c r="K761" s="10"/>
      <c r="L761" s="10">
        <f>SUM(Table134[[#This Row],[Waste (Before Impression)]:[Waste (After Impression)2]])</f>
        <v>2</v>
      </c>
      <c r="M761" s="10">
        <v>0</v>
      </c>
      <c r="N761" s="10">
        <v>148</v>
      </c>
      <c r="O761" s="11">
        <f>SUM(Table134[[#This Row],[Inspection Total]],Table134[[#This Row],[Waste (Before Impression)]])</f>
        <v>6000</v>
      </c>
      <c r="P761" s="12" t="s">
        <v>39</v>
      </c>
      <c r="Q761" s="9"/>
      <c r="R761" s="9">
        <f>IF(Table134[[#This Row],[Balanced]]="YES",0,Table134[[#This Row],[Total]]-6000)</f>
        <v>0</v>
      </c>
      <c r="S7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44995102021485998YES</v>
      </c>
      <c r="T761">
        <f>ROW()-3</f>
        <v>758</v>
      </c>
      <c r="U761" s="1">
        <f>INT(Table134[[#This Row],[Date]])</f>
        <v>44995</v>
      </c>
      <c r="V761" s="13">
        <f>IFERROR(IF(OR(Table134[[#This Row],[Notasave Error]]&lt;0,Table134[[#This Row],[Notasave Error]]&gt;6000),"-",Table134[[#This Row],[Notasave Error]]/Table134[[#This Row],[Inspection Total]]),"NA")</f>
        <v>2.4674891630543514E-2</v>
      </c>
    </row>
    <row r="762" spans="1:22" x14ac:dyDescent="0.35">
      <c r="A762" s="8">
        <v>44995.588194444441</v>
      </c>
      <c r="B762" s="9" t="s">
        <v>87</v>
      </c>
      <c r="C762" s="9">
        <v>40039201</v>
      </c>
      <c r="D762" s="9" t="s">
        <v>107</v>
      </c>
      <c r="E762" s="9" t="s">
        <v>78</v>
      </c>
      <c r="F762" s="9" t="s">
        <v>38</v>
      </c>
      <c r="G762" s="9">
        <v>1019</v>
      </c>
      <c r="H762" s="10">
        <v>5998</v>
      </c>
      <c r="I762" s="10">
        <v>5998</v>
      </c>
      <c r="J762" s="10">
        <v>2</v>
      </c>
      <c r="K762" s="10"/>
      <c r="L762" s="10">
        <f>SUM(Table134[[#This Row],[Waste (Before Impression)]:[Waste (After Impression)2]])</f>
        <v>2</v>
      </c>
      <c r="M762" s="10">
        <v>0</v>
      </c>
      <c r="N762" s="10">
        <v>96</v>
      </c>
      <c r="O762" s="11">
        <f>SUM(Table134[[#This Row],[Inspection Total]],Table134[[#This Row],[Waste (Before Impression)]])</f>
        <v>6000</v>
      </c>
      <c r="P762" s="12" t="s">
        <v>39</v>
      </c>
      <c r="Q762" s="9"/>
      <c r="R762" s="9">
        <f>IF(Table134[[#This Row],[Balanced]]="YES",0,Table134[[#This Row],[Total]]-6000)</f>
        <v>0</v>
      </c>
      <c r="S7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4499510192965998YES</v>
      </c>
      <c r="T762">
        <f>ROW()-3</f>
        <v>759</v>
      </c>
      <c r="U762" s="1">
        <f>INT(Table134[[#This Row],[Date]])</f>
        <v>44995</v>
      </c>
      <c r="V762" s="13">
        <f>IFERROR(IF(OR(Table134[[#This Row],[Notasave Error]]&lt;0,Table134[[#This Row],[Notasave Error]]&gt;6000),"-",Table134[[#This Row],[Notasave Error]]/Table134[[#This Row],[Inspection Total]]),"NA")</f>
        <v>1.6005335111703902E-2</v>
      </c>
    </row>
    <row r="763" spans="1:22" x14ac:dyDescent="0.35">
      <c r="A763" s="8">
        <v>44995.560925925929</v>
      </c>
      <c r="B763" s="9" t="s">
        <v>87</v>
      </c>
      <c r="C763" s="9">
        <v>40039201</v>
      </c>
      <c r="D763" s="9" t="s">
        <v>107</v>
      </c>
      <c r="E763" s="9" t="s">
        <v>78</v>
      </c>
      <c r="F763" s="9" t="s">
        <v>38</v>
      </c>
      <c r="G763" s="9">
        <v>1018</v>
      </c>
      <c r="H763" s="10">
        <v>6000</v>
      </c>
      <c r="I763" s="10">
        <v>6000</v>
      </c>
      <c r="J763" s="10">
        <v>0</v>
      </c>
      <c r="K763" s="10"/>
      <c r="L763" s="10">
        <f>SUM(Table134[[#This Row],[Waste (Before Impression)]:[Waste (After Impression)2]])</f>
        <v>0</v>
      </c>
      <c r="M763" s="10">
        <v>0</v>
      </c>
      <c r="N763" s="10">
        <v>78</v>
      </c>
      <c r="O763" s="11">
        <f>SUM(Table134[[#This Row],[Inspection Total]],Table134[[#This Row],[Waste (Before Impression)]])</f>
        <v>6000</v>
      </c>
      <c r="P763" s="12" t="s">
        <v>39</v>
      </c>
      <c r="Q763" s="9"/>
      <c r="R763" s="9">
        <f>IF(Table134[[#This Row],[Balanced]]="YES",0,Table134[[#This Row],[Total]]-6000)</f>
        <v>0</v>
      </c>
      <c r="S7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4499510180786000YES</v>
      </c>
      <c r="T763">
        <f>ROW()-3</f>
        <v>760</v>
      </c>
      <c r="U763" s="1">
        <f>INT(Table134[[#This Row],[Date]])</f>
        <v>44995</v>
      </c>
      <c r="V763" s="13">
        <f>IFERROR(IF(OR(Table134[[#This Row],[Notasave Error]]&lt;0,Table134[[#This Row],[Notasave Error]]&gt;6000),"-",Table134[[#This Row],[Notasave Error]]/Table134[[#This Row],[Inspection Total]]),"NA")</f>
        <v>1.2999999999999999E-2</v>
      </c>
    </row>
    <row r="764" spans="1:22" x14ac:dyDescent="0.35">
      <c r="A764" s="8">
        <v>44995.560578703706</v>
      </c>
      <c r="B764" s="9" t="s">
        <v>87</v>
      </c>
      <c r="C764" s="9">
        <v>40039201</v>
      </c>
      <c r="D764" s="9" t="s">
        <v>107</v>
      </c>
      <c r="E764" s="9" t="s">
        <v>78</v>
      </c>
      <c r="F764" s="9" t="s">
        <v>38</v>
      </c>
      <c r="G764" s="9">
        <v>1017</v>
      </c>
      <c r="H764" s="10">
        <v>6000</v>
      </c>
      <c r="I764" s="10">
        <v>6000</v>
      </c>
      <c r="J764" s="10">
        <v>0</v>
      </c>
      <c r="K764" s="10"/>
      <c r="L764" s="10">
        <f>SUM(Table134[[#This Row],[Waste (Before Impression)]:[Waste (After Impression)2]])</f>
        <v>0</v>
      </c>
      <c r="M764" s="10">
        <v>0</v>
      </c>
      <c r="N764" s="10">
        <v>142</v>
      </c>
      <c r="O764" s="11">
        <f>SUM(Table134[[#This Row],[Inspection Total]],Table134[[#This Row],[Waste (Before Impression)]])</f>
        <v>6000</v>
      </c>
      <c r="P764" s="12" t="s">
        <v>39</v>
      </c>
      <c r="Q764" s="9"/>
      <c r="R764" s="9">
        <f>IF(Table134[[#This Row],[Balanced]]="YES",0,Table134[[#This Row],[Total]]-6000)</f>
        <v>0</v>
      </c>
      <c r="S7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44995101701426000YES</v>
      </c>
      <c r="T764">
        <f>ROW()-3</f>
        <v>761</v>
      </c>
      <c r="U764" s="1">
        <f>INT(Table134[[#This Row],[Date]])</f>
        <v>44995</v>
      </c>
      <c r="V764" s="13">
        <f>IFERROR(IF(OR(Table134[[#This Row],[Notasave Error]]&lt;0,Table134[[#This Row],[Notasave Error]]&gt;6000),"-",Table134[[#This Row],[Notasave Error]]/Table134[[#This Row],[Inspection Total]]),"NA")</f>
        <v>2.3666666666666666E-2</v>
      </c>
    </row>
    <row r="765" spans="1:22" x14ac:dyDescent="0.35">
      <c r="A765" s="8">
        <v>44995.427974537037</v>
      </c>
      <c r="B765" s="9" t="s">
        <v>87</v>
      </c>
      <c r="C765" s="9">
        <v>40039201</v>
      </c>
      <c r="D765" s="9" t="s">
        <v>107</v>
      </c>
      <c r="E765" s="9" t="s">
        <v>78</v>
      </c>
      <c r="F765" s="9" t="s">
        <v>38</v>
      </c>
      <c r="G765" s="9">
        <v>1016</v>
      </c>
      <c r="H765" s="10">
        <v>5998</v>
      </c>
      <c r="I765" s="10">
        <v>5998</v>
      </c>
      <c r="J765" s="10">
        <v>2</v>
      </c>
      <c r="K765" s="10"/>
      <c r="L765" s="10">
        <f>SUM(Table134[[#This Row],[Waste (Before Impression)]:[Waste (After Impression)2]])</f>
        <v>2</v>
      </c>
      <c r="M765" s="10">
        <v>0</v>
      </c>
      <c r="N765" s="10">
        <v>87</v>
      </c>
      <c r="O765" s="11">
        <f>SUM(Table134[[#This Row],[Inspection Total]],Table134[[#This Row],[Waste (Before Impression)]])</f>
        <v>6000</v>
      </c>
      <c r="P765" s="12" t="s">
        <v>39</v>
      </c>
      <c r="Q765" s="9"/>
      <c r="R765" s="9">
        <f>IF(Table134[[#This Row],[Balanced]]="YES",0,Table134[[#This Row],[Total]]-6000)</f>
        <v>0</v>
      </c>
      <c r="S7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4499510162875998YES</v>
      </c>
      <c r="T765">
        <f>ROW()-3</f>
        <v>762</v>
      </c>
      <c r="U765" s="1">
        <f>INT(Table134[[#This Row],[Date]])</f>
        <v>44995</v>
      </c>
      <c r="V765" s="13">
        <f>IFERROR(IF(OR(Table134[[#This Row],[Notasave Error]]&lt;0,Table134[[#This Row],[Notasave Error]]&gt;6000),"-",Table134[[#This Row],[Notasave Error]]/Table134[[#This Row],[Inspection Total]]),"NA")</f>
        <v>1.450483494498166E-2</v>
      </c>
    </row>
    <row r="766" spans="1:22" x14ac:dyDescent="0.35">
      <c r="A766" s="8">
        <v>44995.399965277778</v>
      </c>
      <c r="B766" s="9" t="s">
        <v>87</v>
      </c>
      <c r="C766" s="9">
        <v>40039201</v>
      </c>
      <c r="D766" s="9" t="s">
        <v>107</v>
      </c>
      <c r="E766" s="9" t="s">
        <v>78</v>
      </c>
      <c r="F766" s="9" t="s">
        <v>38</v>
      </c>
      <c r="G766" s="9">
        <v>1015</v>
      </c>
      <c r="H766" s="10">
        <v>5999</v>
      </c>
      <c r="I766" s="10">
        <v>5999</v>
      </c>
      <c r="J766" s="10">
        <v>1</v>
      </c>
      <c r="K766" s="10"/>
      <c r="L766" s="10">
        <f>SUM(Table134[[#This Row],[Waste (Before Impression)]:[Waste (After Impression)2]])</f>
        <v>1</v>
      </c>
      <c r="M766" s="10">
        <v>0</v>
      </c>
      <c r="N766" s="10">
        <v>65</v>
      </c>
      <c r="O766" s="11">
        <f>SUM(Table134[[#This Row],[Inspection Total]],Table134[[#This Row],[Waste (Before Impression)]])</f>
        <v>6000</v>
      </c>
      <c r="P766" s="12" t="s">
        <v>39</v>
      </c>
      <c r="Q766" s="9"/>
      <c r="R766" s="9">
        <f>IF(Table134[[#This Row],[Balanced]]="YES",0,Table134[[#This Row],[Total]]-6000)</f>
        <v>0</v>
      </c>
      <c r="S7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4499510151655999YES</v>
      </c>
      <c r="T766">
        <f>ROW()-3</f>
        <v>763</v>
      </c>
      <c r="U766" s="1">
        <f>INT(Table134[[#This Row],[Date]])</f>
        <v>44995</v>
      </c>
      <c r="V766" s="13">
        <f>IFERROR(IF(OR(Table134[[#This Row],[Notasave Error]]&lt;0,Table134[[#This Row],[Notasave Error]]&gt;6000),"-",Table134[[#This Row],[Notasave Error]]/Table134[[#This Row],[Inspection Total]]),"NA")</f>
        <v>1.0835139189864977E-2</v>
      </c>
    </row>
    <row r="767" spans="1:22" x14ac:dyDescent="0.35">
      <c r="A767" s="8">
        <v>44995.366041666668</v>
      </c>
      <c r="B767" s="9" t="s">
        <v>87</v>
      </c>
      <c r="C767" s="9">
        <v>40039201</v>
      </c>
      <c r="D767" s="9" t="s">
        <v>107</v>
      </c>
      <c r="E767" s="9" t="s">
        <v>78</v>
      </c>
      <c r="F767" s="9" t="s">
        <v>38</v>
      </c>
      <c r="G767" s="9">
        <v>1014</v>
      </c>
      <c r="H767" s="10">
        <v>6000</v>
      </c>
      <c r="I767" s="10">
        <v>6000</v>
      </c>
      <c r="J767" s="10">
        <v>0</v>
      </c>
      <c r="K767" s="10"/>
      <c r="L767" s="10">
        <f>SUM(Table134[[#This Row],[Waste (Before Impression)]:[Waste (After Impression)2]])</f>
        <v>0</v>
      </c>
      <c r="M767" s="10">
        <v>0</v>
      </c>
      <c r="N767" s="10">
        <v>490</v>
      </c>
      <c r="O767" s="11">
        <f>SUM(Table134[[#This Row],[Inspection Total]],Table134[[#This Row],[Waste (Before Impression)]])</f>
        <v>6000</v>
      </c>
      <c r="P767" s="12" t="s">
        <v>39</v>
      </c>
      <c r="Q767" s="9"/>
      <c r="R767" s="9">
        <f>IF(Table134[[#This Row],[Balanced]]="YES",0,Table134[[#This Row],[Total]]-6000)</f>
        <v>0</v>
      </c>
      <c r="S7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44995101404906000YES</v>
      </c>
      <c r="T767">
        <f>ROW()-3</f>
        <v>764</v>
      </c>
      <c r="U767" s="1">
        <f>INT(Table134[[#This Row],[Date]])</f>
        <v>44995</v>
      </c>
      <c r="V767" s="13">
        <f>IFERROR(IF(OR(Table134[[#This Row],[Notasave Error]]&lt;0,Table134[[#This Row],[Notasave Error]]&gt;6000),"-",Table134[[#This Row],[Notasave Error]]/Table134[[#This Row],[Inspection Total]]),"NA")</f>
        <v>8.1666666666666665E-2</v>
      </c>
    </row>
    <row r="768" spans="1:22" x14ac:dyDescent="0.35">
      <c r="A768" s="8">
        <v>44995.328726851854</v>
      </c>
      <c r="B768" s="9" t="s">
        <v>87</v>
      </c>
      <c r="C768" s="9">
        <v>40039201</v>
      </c>
      <c r="D768" s="9" t="s">
        <v>107</v>
      </c>
      <c r="E768" s="9" t="s">
        <v>78</v>
      </c>
      <c r="F768" s="9" t="s">
        <v>38</v>
      </c>
      <c r="G768" s="9">
        <v>1013</v>
      </c>
      <c r="H768" s="10">
        <v>5999</v>
      </c>
      <c r="I768" s="10">
        <v>5999</v>
      </c>
      <c r="J768" s="10">
        <v>1</v>
      </c>
      <c r="K768" s="10"/>
      <c r="L768" s="10">
        <f>SUM(Table134[[#This Row],[Waste (Before Impression)]:[Waste (After Impression)2]])</f>
        <v>1</v>
      </c>
      <c r="M768" s="10">
        <v>0</v>
      </c>
      <c r="N768" s="10">
        <v>158</v>
      </c>
      <c r="O768" s="11">
        <f>SUM(Table134[[#This Row],[Inspection Total]],Table134[[#This Row],[Waste (Before Impression)]])</f>
        <v>6000</v>
      </c>
      <c r="P768" s="12" t="s">
        <v>39</v>
      </c>
      <c r="Q768" s="9"/>
      <c r="R768" s="9">
        <f>IF(Table134[[#This Row],[Balanced]]="YES",0,Table134[[#This Row],[Total]]-6000)</f>
        <v>0</v>
      </c>
      <c r="S7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44995101311585999YES</v>
      </c>
      <c r="T768">
        <f>ROW()-3</f>
        <v>765</v>
      </c>
      <c r="U768" s="1">
        <f>INT(Table134[[#This Row],[Date]])</f>
        <v>44995</v>
      </c>
      <c r="V768" s="13">
        <f>IFERROR(IF(OR(Table134[[#This Row],[Notasave Error]]&lt;0,Table134[[#This Row],[Notasave Error]]&gt;6000),"-",Table134[[#This Row],[Notasave Error]]/Table134[[#This Row],[Inspection Total]]),"NA")</f>
        <v>2.6337722953825637E-2</v>
      </c>
    </row>
    <row r="769" spans="1:22" x14ac:dyDescent="0.35">
      <c r="A769" s="8">
        <v>44995.218576388892</v>
      </c>
      <c r="B769" s="9" t="s">
        <v>87</v>
      </c>
      <c r="C769" s="9">
        <v>40039201</v>
      </c>
      <c r="D769" s="9" t="s">
        <v>107</v>
      </c>
      <c r="E769" s="9" t="s">
        <v>65</v>
      </c>
      <c r="F769" s="9" t="s">
        <v>40</v>
      </c>
      <c r="G769" s="9">
        <v>1037</v>
      </c>
      <c r="H769" s="10">
        <v>5996</v>
      </c>
      <c r="I769" s="10">
        <v>5996</v>
      </c>
      <c r="J769" s="10">
        <v>4</v>
      </c>
      <c r="K769" s="10"/>
      <c r="L769" s="10">
        <f>SUM(Table134[[#This Row],[Waste (Before Impression)]:[Waste (After Impression)2]])</f>
        <v>4</v>
      </c>
      <c r="M769" s="10">
        <v>0</v>
      </c>
      <c r="N769" s="10">
        <v>150</v>
      </c>
      <c r="O769" s="11">
        <f>SUM(Table134[[#This Row],[Inspection Total]],Table134[[#This Row],[Waste (Before Impression)]])</f>
        <v>6000</v>
      </c>
      <c r="P769" s="12" t="s">
        <v>39</v>
      </c>
      <c r="Q769" s="9"/>
      <c r="R769" s="9">
        <f>IF(Table134[[#This Row],[Balanced]]="YES",0,Table134[[#This Row],[Total]]-6000)</f>
        <v>0</v>
      </c>
      <c r="S7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44995103741505996YES</v>
      </c>
      <c r="T769">
        <f>ROW()-3</f>
        <v>766</v>
      </c>
      <c r="U769" s="1">
        <f>INT(Table134[[#This Row],[Date]])</f>
        <v>44995</v>
      </c>
      <c r="V769" s="13">
        <f>IFERROR(IF(OR(Table134[[#This Row],[Notasave Error]]&lt;0,Table134[[#This Row],[Notasave Error]]&gt;6000),"-",Table134[[#This Row],[Notasave Error]]/Table134[[#This Row],[Inspection Total]]),"NA")</f>
        <v>2.5016677785190126E-2</v>
      </c>
    </row>
    <row r="770" spans="1:22" x14ac:dyDescent="0.35">
      <c r="A770" s="8">
        <v>44995.180787037039</v>
      </c>
      <c r="B770" s="9" t="s">
        <v>87</v>
      </c>
      <c r="C770" s="9">
        <v>40039201</v>
      </c>
      <c r="D770" s="9" t="s">
        <v>107</v>
      </c>
      <c r="E770" s="9" t="s">
        <v>65</v>
      </c>
      <c r="F770" s="9" t="s">
        <v>40</v>
      </c>
      <c r="G770" s="9">
        <v>1036</v>
      </c>
      <c r="H770" s="10">
        <v>5996</v>
      </c>
      <c r="I770" s="10">
        <v>5996</v>
      </c>
      <c r="J770" s="10">
        <v>4</v>
      </c>
      <c r="K770" s="10"/>
      <c r="L770" s="10">
        <f>SUM(Table134[[#This Row],[Waste (Before Impression)]:[Waste (After Impression)2]])</f>
        <v>4</v>
      </c>
      <c r="M770" s="10">
        <v>0</v>
      </c>
      <c r="N770" s="10">
        <v>80</v>
      </c>
      <c r="O770" s="11">
        <f>SUM(Table134[[#This Row],[Inspection Total]],Table134[[#This Row],[Waste (Before Impression)]])</f>
        <v>6000</v>
      </c>
      <c r="P770" s="12" t="s">
        <v>39</v>
      </c>
      <c r="Q770" s="9"/>
      <c r="R770" s="9">
        <f>IF(Table134[[#This Row],[Balanced]]="YES",0,Table134[[#This Row],[Total]]-6000)</f>
        <v>0</v>
      </c>
      <c r="S7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4499510364805996YES</v>
      </c>
      <c r="T770">
        <f>ROW()-3</f>
        <v>767</v>
      </c>
      <c r="U770" s="1">
        <f>INT(Table134[[#This Row],[Date]])</f>
        <v>44995</v>
      </c>
      <c r="V770" s="13">
        <f>IFERROR(IF(OR(Table134[[#This Row],[Notasave Error]]&lt;0,Table134[[#This Row],[Notasave Error]]&gt;6000),"-",Table134[[#This Row],[Notasave Error]]/Table134[[#This Row],[Inspection Total]]),"NA")</f>
        <v>1.33422281521014E-2</v>
      </c>
    </row>
    <row r="771" spans="1:22" x14ac:dyDescent="0.35">
      <c r="A771" s="8">
        <v>44995.128182870372</v>
      </c>
      <c r="B771" s="9" t="s">
        <v>87</v>
      </c>
      <c r="C771" s="9">
        <v>40039201</v>
      </c>
      <c r="D771" s="9" t="s">
        <v>107</v>
      </c>
      <c r="E771" s="9" t="s">
        <v>65</v>
      </c>
      <c r="F771" s="9" t="s">
        <v>40</v>
      </c>
      <c r="G771" s="9">
        <v>1035</v>
      </c>
      <c r="H771" s="10">
        <v>5998</v>
      </c>
      <c r="I771" s="10">
        <v>0</v>
      </c>
      <c r="J771" s="10">
        <v>2</v>
      </c>
      <c r="K771" s="10"/>
      <c r="L771" s="10">
        <f>SUM(Table134[[#This Row],[Waste (Before Impression)]:[Waste (After Impression)2]])</f>
        <v>2</v>
      </c>
      <c r="M771" s="10">
        <v>0</v>
      </c>
      <c r="N771" s="10">
        <v>170</v>
      </c>
      <c r="O771" s="11">
        <f>SUM(Table134[[#This Row],[Inspection Total]],Table134[[#This Row],[Waste (Before Impression)]])</f>
        <v>6000</v>
      </c>
      <c r="P771" s="12" t="s">
        <v>39</v>
      </c>
      <c r="Q771" s="9"/>
      <c r="R771" s="9">
        <f>IF(Table134[[#This Row],[Balanced]]="YES",0,Table134[[#This Row],[Total]]-6000)</f>
        <v>0</v>
      </c>
      <c r="S7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44995103521705998YES</v>
      </c>
      <c r="T771">
        <f>ROW()-3</f>
        <v>768</v>
      </c>
      <c r="U771" s="1">
        <f>INT(Table134[[#This Row],[Date]])</f>
        <v>44995</v>
      </c>
      <c r="V771" s="13">
        <f>IFERROR(IF(OR(Table134[[#This Row],[Notasave Error]]&lt;0,Table134[[#This Row],[Notasave Error]]&gt;6000),"-",Table134[[#This Row],[Notasave Error]]/Table134[[#This Row],[Inspection Total]]),"NA")</f>
        <v>2.8342780926975657E-2</v>
      </c>
    </row>
    <row r="772" spans="1:22" x14ac:dyDescent="0.35">
      <c r="A772" s="8">
        <v>44995.118136574078</v>
      </c>
      <c r="B772" s="9" t="s">
        <v>87</v>
      </c>
      <c r="C772" s="9">
        <v>40039201</v>
      </c>
      <c r="D772" s="9" t="s">
        <v>107</v>
      </c>
      <c r="E772" s="9" t="s">
        <v>65</v>
      </c>
      <c r="F772" s="9" t="s">
        <v>40</v>
      </c>
      <c r="G772" s="9">
        <v>1034</v>
      </c>
      <c r="H772" s="10">
        <v>5998</v>
      </c>
      <c r="I772" s="10">
        <v>5998</v>
      </c>
      <c r="J772" s="10">
        <v>2</v>
      </c>
      <c r="K772" s="10"/>
      <c r="L772" s="10">
        <f>SUM(Table134[[#This Row],[Waste (Before Impression)]:[Waste (After Impression)2]])</f>
        <v>2</v>
      </c>
      <c r="M772" s="10">
        <v>0</v>
      </c>
      <c r="N772" s="10">
        <v>100</v>
      </c>
      <c r="O772" s="11">
        <f>SUM(Table134[[#This Row],[Inspection Total]],Table134[[#This Row],[Waste (Before Impression)]])</f>
        <v>6000</v>
      </c>
      <c r="P772" s="12" t="s">
        <v>39</v>
      </c>
      <c r="Q772" s="9"/>
      <c r="R772" s="9">
        <f>IF(Table134[[#This Row],[Balanced]]="YES",0,Table134[[#This Row],[Total]]-6000)</f>
        <v>0</v>
      </c>
      <c r="S7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44995103421005998YES</v>
      </c>
      <c r="T772">
        <f>ROW()-3</f>
        <v>769</v>
      </c>
      <c r="U772" s="1">
        <f>INT(Table134[[#This Row],[Date]])</f>
        <v>44995</v>
      </c>
      <c r="V772" s="13">
        <f>IFERROR(IF(OR(Table134[[#This Row],[Notasave Error]]&lt;0,Table134[[#This Row],[Notasave Error]]&gt;6000),"-",Table134[[#This Row],[Notasave Error]]/Table134[[#This Row],[Inspection Total]]),"NA")</f>
        <v>1.6672224074691565E-2</v>
      </c>
    </row>
    <row r="773" spans="1:22" x14ac:dyDescent="0.35">
      <c r="A773" s="8">
        <v>44995.082638888889</v>
      </c>
      <c r="B773" s="9" t="s">
        <v>87</v>
      </c>
      <c r="C773" s="9">
        <v>40039201</v>
      </c>
      <c r="D773" s="9" t="s">
        <v>107</v>
      </c>
      <c r="E773" s="9" t="s">
        <v>65</v>
      </c>
      <c r="F773" s="9" t="s">
        <v>40</v>
      </c>
      <c r="G773" s="9">
        <v>1033</v>
      </c>
      <c r="H773" s="10">
        <v>5998</v>
      </c>
      <c r="I773" s="10">
        <v>5998</v>
      </c>
      <c r="J773" s="10">
        <v>2</v>
      </c>
      <c r="K773" s="10"/>
      <c r="L773" s="10">
        <f>SUM(Table134[[#This Row],[Waste (Before Impression)]:[Waste (After Impression)2]])</f>
        <v>2</v>
      </c>
      <c r="M773" s="10">
        <v>0</v>
      </c>
      <c r="N773" s="10">
        <v>130</v>
      </c>
      <c r="O773" s="11">
        <f>SUM(Table134[[#This Row],[Inspection Total]],Table134[[#This Row],[Waste (Before Impression)]])</f>
        <v>6000</v>
      </c>
      <c r="P773" s="12" t="s">
        <v>39</v>
      </c>
      <c r="Q773" s="9"/>
      <c r="R773" s="9">
        <f>IF(Table134[[#This Row],[Balanced]]="YES",0,Table134[[#This Row],[Total]]-6000)</f>
        <v>0</v>
      </c>
      <c r="S7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44995103321305998YES</v>
      </c>
      <c r="T773">
        <f>ROW()-3</f>
        <v>770</v>
      </c>
      <c r="U773" s="1">
        <f>INT(Table134[[#This Row],[Date]])</f>
        <v>44995</v>
      </c>
      <c r="V773" s="13">
        <f>IFERROR(IF(OR(Table134[[#This Row],[Notasave Error]]&lt;0,Table134[[#This Row],[Notasave Error]]&gt;6000),"-",Table134[[#This Row],[Notasave Error]]/Table134[[#This Row],[Inspection Total]]),"NA")</f>
        <v>2.1673891297099034E-2</v>
      </c>
    </row>
    <row r="774" spans="1:22" x14ac:dyDescent="0.35">
      <c r="A774" s="8">
        <v>44995.046793981484</v>
      </c>
      <c r="B774" s="9" t="s">
        <v>87</v>
      </c>
      <c r="C774" s="9">
        <v>40039201</v>
      </c>
      <c r="D774" s="9" t="s">
        <v>107</v>
      </c>
      <c r="E774" s="9" t="s">
        <v>65</v>
      </c>
      <c r="F774" s="9" t="s">
        <v>40</v>
      </c>
      <c r="G774" s="9">
        <v>1032</v>
      </c>
      <c r="H774" s="10">
        <v>5996</v>
      </c>
      <c r="I774" s="10">
        <v>5996</v>
      </c>
      <c r="J774" s="10">
        <v>4</v>
      </c>
      <c r="K774" s="10"/>
      <c r="L774" s="10">
        <f>SUM(Table134[[#This Row],[Waste (Before Impression)]:[Waste (After Impression)2]])</f>
        <v>4</v>
      </c>
      <c r="M774" s="10">
        <v>0</v>
      </c>
      <c r="N774" s="10">
        <v>160</v>
      </c>
      <c r="O774" s="11">
        <f>SUM(Table134[[#This Row],[Inspection Total]],Table134[[#This Row],[Waste (Before Impression)]])</f>
        <v>6000</v>
      </c>
      <c r="P774" s="12" t="s">
        <v>39</v>
      </c>
      <c r="Q774" s="9"/>
      <c r="R774" s="9">
        <f>IF(Table134[[#This Row],[Balanced]]="YES",0,Table134[[#This Row],[Total]]-6000)</f>
        <v>0</v>
      </c>
      <c r="S7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44995103241605996YES</v>
      </c>
      <c r="T774">
        <f>ROW()-3</f>
        <v>771</v>
      </c>
      <c r="U774" s="1">
        <f>INT(Table134[[#This Row],[Date]])</f>
        <v>44995</v>
      </c>
      <c r="V774" s="13">
        <f>IFERROR(IF(OR(Table134[[#This Row],[Notasave Error]]&lt;0,Table134[[#This Row],[Notasave Error]]&gt;6000),"-",Table134[[#This Row],[Notasave Error]]/Table134[[#This Row],[Inspection Total]]),"NA")</f>
        <v>2.6684456304202801E-2</v>
      </c>
    </row>
    <row r="775" spans="1:22" x14ac:dyDescent="0.35">
      <c r="A775" s="8">
        <v>44994.993530092594</v>
      </c>
      <c r="B775" s="9" t="s">
        <v>87</v>
      </c>
      <c r="C775" s="9">
        <v>40039201</v>
      </c>
      <c r="D775" s="9" t="s">
        <v>107</v>
      </c>
      <c r="E775" s="9" t="s">
        <v>65</v>
      </c>
      <c r="F775" s="9" t="s">
        <v>40</v>
      </c>
      <c r="G775" s="9">
        <v>1003</v>
      </c>
      <c r="H775" s="10">
        <v>6000</v>
      </c>
      <c r="I775" s="10">
        <v>6000</v>
      </c>
      <c r="J775" s="10"/>
      <c r="K775" s="10"/>
      <c r="L775" s="10">
        <f>SUM(Table134[[#This Row],[Waste (Before Impression)]:[Waste (After Impression)2]])</f>
        <v>0</v>
      </c>
      <c r="M775" s="10">
        <v>0</v>
      </c>
      <c r="N775" s="10">
        <v>53</v>
      </c>
      <c r="O775" s="11">
        <f>SUM(Table134[[#This Row],[Inspection Total]],Table134[[#This Row],[Waste (Before Impression)]])</f>
        <v>6000</v>
      </c>
      <c r="P775" s="12" t="s">
        <v>39</v>
      </c>
      <c r="Q775" s="9"/>
      <c r="R775" s="9">
        <f>IF(Table134[[#This Row],[Balanced]]="YES",0,Table134[[#This Row],[Total]]-6000)</f>
        <v>0</v>
      </c>
      <c r="S7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449941003536000YES</v>
      </c>
      <c r="T775">
        <f>ROW()-3</f>
        <v>772</v>
      </c>
      <c r="U775" s="1">
        <f>INT(Table134[[#This Row],[Date]])</f>
        <v>44994</v>
      </c>
      <c r="V775" s="13">
        <f>IFERROR(IF(OR(Table134[[#This Row],[Notasave Error]]&lt;0,Table134[[#This Row],[Notasave Error]]&gt;6000),"-",Table134[[#This Row],[Notasave Error]]/Table134[[#This Row],[Inspection Total]]),"NA")</f>
        <v>8.8333333333333337E-3</v>
      </c>
    </row>
    <row r="776" spans="1:22" x14ac:dyDescent="0.35">
      <c r="A776" s="8">
        <v>44994.920057870368</v>
      </c>
      <c r="B776" s="9" t="s">
        <v>87</v>
      </c>
      <c r="C776" s="9">
        <v>40039201</v>
      </c>
      <c r="D776" s="9" t="s">
        <v>107</v>
      </c>
      <c r="E776" s="9" t="s">
        <v>65</v>
      </c>
      <c r="F776" s="9" t="s">
        <v>40</v>
      </c>
      <c r="G776" s="9">
        <v>1002</v>
      </c>
      <c r="H776" s="10">
        <v>5991</v>
      </c>
      <c r="I776" s="10">
        <v>5991</v>
      </c>
      <c r="J776" s="10">
        <v>9</v>
      </c>
      <c r="K776" s="10"/>
      <c r="L776" s="10">
        <f>SUM(Table134[[#This Row],[Waste (Before Impression)]:[Waste (After Impression)2]])</f>
        <v>9</v>
      </c>
      <c r="M776" s="10">
        <v>0</v>
      </c>
      <c r="N776" s="10">
        <v>38</v>
      </c>
      <c r="O776" s="11">
        <f>SUM(Table134[[#This Row],[Inspection Total]],Table134[[#This Row],[Waste (Before Impression)]])</f>
        <v>6000</v>
      </c>
      <c r="P776" s="12" t="s">
        <v>39</v>
      </c>
      <c r="Q776" s="9"/>
      <c r="R776" s="9">
        <f>IF(Table134[[#This Row],[Balanced]]="YES",0,Table134[[#This Row],[Total]]-6000)</f>
        <v>0</v>
      </c>
      <c r="S7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4499410029385991YES</v>
      </c>
      <c r="T776">
        <f>ROW()-3</f>
        <v>773</v>
      </c>
      <c r="U776" s="1">
        <f>INT(Table134[[#This Row],[Date]])</f>
        <v>44994</v>
      </c>
      <c r="V776" s="13">
        <f>IFERROR(IF(OR(Table134[[#This Row],[Notasave Error]]&lt;0,Table134[[#This Row],[Notasave Error]]&gt;6000),"-",Table134[[#This Row],[Notasave Error]]/Table134[[#This Row],[Inspection Total]]),"NA")</f>
        <v>6.3428476047404439E-3</v>
      </c>
    </row>
    <row r="777" spans="1:22" x14ac:dyDescent="0.35">
      <c r="A777" s="8">
        <v>44994.888032407405</v>
      </c>
      <c r="B777" s="9" t="s">
        <v>87</v>
      </c>
      <c r="C777" s="9">
        <v>40039201</v>
      </c>
      <c r="D777" s="9" t="s">
        <v>107</v>
      </c>
      <c r="E777" s="9" t="s">
        <v>65</v>
      </c>
      <c r="F777" s="9" t="s">
        <v>40</v>
      </c>
      <c r="G777" s="9">
        <v>1001</v>
      </c>
      <c r="H777" s="10">
        <v>5995</v>
      </c>
      <c r="I777" s="10">
        <v>5995</v>
      </c>
      <c r="J777" s="10">
        <v>5</v>
      </c>
      <c r="K777" s="10"/>
      <c r="L777" s="10">
        <f>SUM(Table134[[#This Row],[Waste (Before Impression)]:[Waste (After Impression)2]])</f>
        <v>5</v>
      </c>
      <c r="M777" s="10">
        <v>0</v>
      </c>
      <c r="N777" s="10">
        <v>59</v>
      </c>
      <c r="O777" s="11">
        <f>SUM(Table134[[#This Row],[Inspection Total]],Table134[[#This Row],[Waste (Before Impression)]])</f>
        <v>6000</v>
      </c>
      <c r="P777" s="12" t="s">
        <v>39</v>
      </c>
      <c r="Q777" s="9"/>
      <c r="R777" s="9">
        <f>IF(Table134[[#This Row],[Balanced]]="YES",0,Table134[[#This Row],[Total]]-6000)</f>
        <v>0</v>
      </c>
      <c r="S7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4499410015595995YES</v>
      </c>
      <c r="T777">
        <f>ROW()-3</f>
        <v>774</v>
      </c>
      <c r="U777" s="1">
        <f>INT(Table134[[#This Row],[Date]])</f>
        <v>44994</v>
      </c>
      <c r="V777" s="13">
        <f>IFERROR(IF(OR(Table134[[#This Row],[Notasave Error]]&lt;0,Table134[[#This Row],[Notasave Error]]&gt;6000),"-",Table134[[#This Row],[Notasave Error]]/Table134[[#This Row],[Inspection Total]]),"NA")</f>
        <v>9.8415346121768135E-3</v>
      </c>
    </row>
    <row r="778" spans="1:22" x14ac:dyDescent="0.35">
      <c r="A778" s="8">
        <v>44994.86515046296</v>
      </c>
      <c r="B778" s="9" t="s">
        <v>87</v>
      </c>
      <c r="C778" s="9">
        <v>40039201</v>
      </c>
      <c r="D778" s="9" t="s">
        <v>107</v>
      </c>
      <c r="E778" s="9" t="s">
        <v>65</v>
      </c>
      <c r="F778" s="9" t="s">
        <v>40</v>
      </c>
      <c r="G778" s="9">
        <v>874</v>
      </c>
      <c r="H778" s="10">
        <v>5996</v>
      </c>
      <c r="I778" s="10">
        <v>5996</v>
      </c>
      <c r="J778" s="10">
        <v>4</v>
      </c>
      <c r="K778" s="10"/>
      <c r="L778" s="10">
        <f>SUM(Table134[[#This Row],[Waste (Before Impression)]:[Waste (After Impression)2]])</f>
        <v>4</v>
      </c>
      <c r="M778" s="10">
        <v>0</v>
      </c>
      <c r="N778" s="10">
        <v>37</v>
      </c>
      <c r="O778" s="11">
        <f>SUM(Table134[[#This Row],[Inspection Total]],Table134[[#This Row],[Waste (Before Impression)]])</f>
        <v>6000</v>
      </c>
      <c r="P778" s="12" t="s">
        <v>39</v>
      </c>
      <c r="Q778" s="9"/>
      <c r="R778" s="9">
        <f>IF(Table134[[#This Row],[Balanced]]="YES",0,Table134[[#This Row],[Total]]-6000)</f>
        <v>0</v>
      </c>
      <c r="S7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449948744375996YES</v>
      </c>
      <c r="T778">
        <f>ROW()-3</f>
        <v>775</v>
      </c>
      <c r="U778" s="1">
        <f>INT(Table134[[#This Row],[Date]])</f>
        <v>44994</v>
      </c>
      <c r="V778" s="13">
        <f>IFERROR(IF(OR(Table134[[#This Row],[Notasave Error]]&lt;0,Table134[[#This Row],[Notasave Error]]&gt;6000),"-",Table134[[#This Row],[Notasave Error]]/Table134[[#This Row],[Inspection Total]]),"NA")</f>
        <v>6.1707805203468982E-3</v>
      </c>
    </row>
    <row r="779" spans="1:22" x14ac:dyDescent="0.35">
      <c r="A779" s="8">
        <v>44994.817523148151</v>
      </c>
      <c r="B779" s="9" t="s">
        <v>87</v>
      </c>
      <c r="C779" s="9">
        <v>40039201</v>
      </c>
      <c r="D779" s="9" t="s">
        <v>107</v>
      </c>
      <c r="E779" s="9" t="s">
        <v>65</v>
      </c>
      <c r="F779" s="9" t="s">
        <v>40</v>
      </c>
      <c r="G779" s="9">
        <v>872</v>
      </c>
      <c r="H779" s="10">
        <v>5996</v>
      </c>
      <c r="I779" s="10">
        <v>5996</v>
      </c>
      <c r="J779" s="10">
        <v>4</v>
      </c>
      <c r="K779" s="10"/>
      <c r="L779" s="10">
        <f>SUM(Table134[[#This Row],[Waste (Before Impression)]:[Waste (After Impression)2]])</f>
        <v>4</v>
      </c>
      <c r="M779" s="10">
        <v>0</v>
      </c>
      <c r="N779" s="10">
        <v>40</v>
      </c>
      <c r="O779" s="11">
        <f>SUM(Table134[[#This Row],[Inspection Total]],Table134[[#This Row],[Waste (Before Impression)]])</f>
        <v>6000</v>
      </c>
      <c r="P779" s="12" t="s">
        <v>39</v>
      </c>
      <c r="Q779" s="9"/>
      <c r="R779" s="9">
        <f>IF(Table134[[#This Row],[Balanced]]="YES",0,Table134[[#This Row],[Total]]-6000)</f>
        <v>0</v>
      </c>
      <c r="S7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449948724405996YES</v>
      </c>
      <c r="T779">
        <f>ROW()-3</f>
        <v>776</v>
      </c>
      <c r="U779" s="1">
        <f>INT(Table134[[#This Row],[Date]])</f>
        <v>44994</v>
      </c>
      <c r="V779" s="13">
        <f>IFERROR(IF(OR(Table134[[#This Row],[Notasave Error]]&lt;0,Table134[[#This Row],[Notasave Error]]&gt;6000),"-",Table134[[#This Row],[Notasave Error]]/Table134[[#This Row],[Inspection Total]]),"NA")</f>
        <v>6.6711140760507001E-3</v>
      </c>
    </row>
    <row r="780" spans="1:22" x14ac:dyDescent="0.35">
      <c r="A780" s="8">
        <v>44994.7731712963</v>
      </c>
      <c r="B780" s="9" t="s">
        <v>87</v>
      </c>
      <c r="C780" s="9">
        <v>40039201</v>
      </c>
      <c r="D780" s="9" t="s">
        <v>107</v>
      </c>
      <c r="E780" s="9" t="s">
        <v>53</v>
      </c>
      <c r="F780" s="9" t="s">
        <v>38</v>
      </c>
      <c r="G780" s="9">
        <v>850</v>
      </c>
      <c r="H780" s="10">
        <v>5999</v>
      </c>
      <c r="I780" s="10">
        <v>5999</v>
      </c>
      <c r="J780" s="10">
        <v>1</v>
      </c>
      <c r="K780" s="10"/>
      <c r="L780" s="10">
        <f>SUM(Table134[[#This Row],[Waste (Before Impression)]:[Waste (After Impression)2]])</f>
        <v>1</v>
      </c>
      <c r="M780" s="10">
        <v>0</v>
      </c>
      <c r="N780" s="10">
        <v>70</v>
      </c>
      <c r="O780" s="11">
        <f>SUM(Table134[[#This Row],[Inspection Total]],Table134[[#This Row],[Waste (Before Impression)]])</f>
        <v>6000</v>
      </c>
      <c r="P780" s="12" t="s">
        <v>39</v>
      </c>
      <c r="Q780" s="9"/>
      <c r="R780" s="9">
        <f>IF(Table134[[#This Row],[Balanced]]="YES",0,Table134[[#This Row],[Total]]-6000)</f>
        <v>0</v>
      </c>
      <c r="S7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449948501705999YES</v>
      </c>
      <c r="T780">
        <f>ROW()-3</f>
        <v>777</v>
      </c>
      <c r="U780" s="1">
        <f>INT(Table134[[#This Row],[Date]])</f>
        <v>44994</v>
      </c>
      <c r="V780" s="13">
        <f>IFERROR(IF(OR(Table134[[#This Row],[Notasave Error]]&lt;0,Table134[[#This Row],[Notasave Error]]&gt;6000),"-",Table134[[#This Row],[Notasave Error]]/Table134[[#This Row],[Inspection Total]]),"NA")</f>
        <v>1.1668611435239206E-2</v>
      </c>
    </row>
    <row r="781" spans="1:22" x14ac:dyDescent="0.35">
      <c r="A781" s="8">
        <v>44994.751863425925</v>
      </c>
      <c r="B781" s="9" t="s">
        <v>87</v>
      </c>
      <c r="C781" s="9">
        <v>40039201</v>
      </c>
      <c r="D781" s="9" t="s">
        <v>107</v>
      </c>
      <c r="E781" s="9" t="s">
        <v>53</v>
      </c>
      <c r="F781" s="9" t="s">
        <v>38</v>
      </c>
      <c r="G781" s="9">
        <v>849</v>
      </c>
      <c r="H781" s="10">
        <v>5998</v>
      </c>
      <c r="I781" s="10">
        <v>5998</v>
      </c>
      <c r="J781" s="10">
        <v>2</v>
      </c>
      <c r="K781" s="10"/>
      <c r="L781" s="10">
        <f>SUM(Table134[[#This Row],[Waste (Before Impression)]:[Waste (After Impression)2]])</f>
        <v>2</v>
      </c>
      <c r="M781" s="10">
        <v>0</v>
      </c>
      <c r="N781" s="10">
        <v>52</v>
      </c>
      <c r="O781" s="11">
        <f>SUM(Table134[[#This Row],[Inspection Total]],Table134[[#This Row],[Waste (Before Impression)]])</f>
        <v>6000</v>
      </c>
      <c r="P781" s="12" t="s">
        <v>39</v>
      </c>
      <c r="Q781" s="9"/>
      <c r="R781" s="9">
        <f>IF(Table134[[#This Row],[Balanced]]="YES",0,Table134[[#This Row],[Total]]-6000)</f>
        <v>0</v>
      </c>
      <c r="S7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449948492525998YES</v>
      </c>
      <c r="T781">
        <f>ROW()-3</f>
        <v>778</v>
      </c>
      <c r="U781" s="1">
        <f>INT(Table134[[#This Row],[Date]])</f>
        <v>44994</v>
      </c>
      <c r="V781" s="13">
        <f>IFERROR(IF(OR(Table134[[#This Row],[Notasave Error]]&lt;0,Table134[[#This Row],[Notasave Error]]&gt;6000),"-",Table134[[#This Row],[Notasave Error]]/Table134[[#This Row],[Inspection Total]]),"NA")</f>
        <v>8.6695565188396138E-3</v>
      </c>
    </row>
    <row r="782" spans="1:22" x14ac:dyDescent="0.35">
      <c r="A782" s="8">
        <v>44994.718657407408</v>
      </c>
      <c r="B782" s="9" t="s">
        <v>87</v>
      </c>
      <c r="C782" s="9">
        <v>40039201</v>
      </c>
      <c r="D782" s="9" t="s">
        <v>107</v>
      </c>
      <c r="E782" s="9" t="s">
        <v>53</v>
      </c>
      <c r="F782" s="9" t="s">
        <v>38</v>
      </c>
      <c r="G782" s="9">
        <v>848</v>
      </c>
      <c r="H782" s="10">
        <v>5983</v>
      </c>
      <c r="I782" s="10">
        <v>5983</v>
      </c>
      <c r="J782" s="10">
        <v>0</v>
      </c>
      <c r="K782" s="10"/>
      <c r="L782" s="10">
        <f>SUM(Table134[[#This Row],[Waste (Before Impression)]:[Waste (After Impression)2]])</f>
        <v>0</v>
      </c>
      <c r="M782" s="10">
        <v>0</v>
      </c>
      <c r="N782" s="10">
        <v>443</v>
      </c>
      <c r="O782" s="11">
        <f>SUM(Table134[[#This Row],[Inspection Total]],Table134[[#This Row],[Waste (Before Impression)]])</f>
        <v>5983</v>
      </c>
      <c r="P782" s="12" t="s">
        <v>34</v>
      </c>
      <c r="Q782" s="9"/>
      <c r="R782" s="9">
        <f>IF(Table134[[#This Row],[Balanced]]="YES",0,Table134[[#This Row],[Total]]-6000)</f>
        <v>-17</v>
      </c>
      <c r="S7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4499484804435983NO</v>
      </c>
      <c r="T782">
        <f>ROW()-3</f>
        <v>779</v>
      </c>
      <c r="U782" s="1">
        <f>INT(Table134[[#This Row],[Date]])</f>
        <v>44994</v>
      </c>
      <c r="V782" s="13">
        <f>IFERROR(IF(OR(Table134[[#This Row],[Notasave Error]]&lt;0,Table134[[#This Row],[Notasave Error]]&gt;6000),"-",Table134[[#This Row],[Notasave Error]]/Table134[[#This Row],[Inspection Total]]),"NA")</f>
        <v>7.4043122179508605E-2</v>
      </c>
    </row>
    <row r="783" spans="1:22" x14ac:dyDescent="0.35">
      <c r="A783" s="8">
        <v>44994.679699074077</v>
      </c>
      <c r="B783" s="9" t="s">
        <v>87</v>
      </c>
      <c r="C783" s="9">
        <v>40039201</v>
      </c>
      <c r="D783" s="9" t="s">
        <v>107</v>
      </c>
      <c r="E783" s="9" t="s">
        <v>53</v>
      </c>
      <c r="F783" s="9" t="s">
        <v>38</v>
      </c>
      <c r="G783" s="9">
        <v>880</v>
      </c>
      <c r="H783" s="10">
        <v>5998</v>
      </c>
      <c r="I783" s="10">
        <v>5998</v>
      </c>
      <c r="J783" s="10">
        <v>2</v>
      </c>
      <c r="K783" s="10"/>
      <c r="L783" s="10">
        <f>SUM(Table134[[#This Row],[Waste (Before Impression)]:[Waste (After Impression)2]])</f>
        <v>2</v>
      </c>
      <c r="M783" s="10">
        <v>0</v>
      </c>
      <c r="N783" s="10">
        <v>65</v>
      </c>
      <c r="O783" s="11">
        <f>SUM(Table134[[#This Row],[Inspection Total]],Table134[[#This Row],[Waste (Before Impression)]])</f>
        <v>6000</v>
      </c>
      <c r="P783" s="12" t="s">
        <v>39</v>
      </c>
      <c r="Q783" s="9"/>
      <c r="R783" s="9">
        <f>IF(Table134[[#This Row],[Balanced]]="YES",0,Table134[[#This Row],[Total]]-6000)</f>
        <v>0</v>
      </c>
      <c r="S7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449948802655998YES</v>
      </c>
      <c r="T783">
        <f>ROW()-3</f>
        <v>780</v>
      </c>
      <c r="U783" s="1">
        <f>INT(Table134[[#This Row],[Date]])</f>
        <v>44994</v>
      </c>
      <c r="V783" s="13">
        <f>IFERROR(IF(OR(Table134[[#This Row],[Notasave Error]]&lt;0,Table134[[#This Row],[Notasave Error]]&gt;6000),"-",Table134[[#This Row],[Notasave Error]]/Table134[[#This Row],[Inspection Total]]),"NA")</f>
        <v>1.0836945648549517E-2</v>
      </c>
    </row>
    <row r="784" spans="1:22" x14ac:dyDescent="0.35">
      <c r="A784" s="8">
        <v>44994.647789351853</v>
      </c>
      <c r="B784" s="9" t="s">
        <v>87</v>
      </c>
      <c r="C784" s="9">
        <v>40039201</v>
      </c>
      <c r="D784" s="9" t="s">
        <v>107</v>
      </c>
      <c r="E784" s="9" t="s">
        <v>53</v>
      </c>
      <c r="F784" s="9" t="s">
        <v>38</v>
      </c>
      <c r="G784" s="9">
        <v>879</v>
      </c>
      <c r="H784" s="10">
        <v>5998</v>
      </c>
      <c r="I784" s="10">
        <v>5998</v>
      </c>
      <c r="J784" s="10">
        <v>2</v>
      </c>
      <c r="K784" s="10"/>
      <c r="L784" s="10">
        <f>SUM(Table134[[#This Row],[Waste (Before Impression)]:[Waste (After Impression)2]])</f>
        <v>2</v>
      </c>
      <c r="M784" s="10">
        <v>0</v>
      </c>
      <c r="N784" s="10">
        <v>102</v>
      </c>
      <c r="O784" s="11">
        <f>SUM(Table134[[#This Row],[Inspection Total]],Table134[[#This Row],[Waste (Before Impression)]])</f>
        <v>6000</v>
      </c>
      <c r="P784" s="12" t="s">
        <v>39</v>
      </c>
      <c r="Q784" s="9"/>
      <c r="R784" s="9">
        <f>IF(Table134[[#This Row],[Balanced]]="YES",0,Table134[[#This Row],[Total]]-6000)</f>
        <v>0</v>
      </c>
      <c r="S7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4499487921025998YES</v>
      </c>
      <c r="T784">
        <f>ROW()-3</f>
        <v>781</v>
      </c>
      <c r="U784" s="1">
        <f>INT(Table134[[#This Row],[Date]])</f>
        <v>44994</v>
      </c>
      <c r="V784" s="13">
        <f>IFERROR(IF(OR(Table134[[#This Row],[Notasave Error]]&lt;0,Table134[[#This Row],[Notasave Error]]&gt;6000),"-",Table134[[#This Row],[Notasave Error]]/Table134[[#This Row],[Inspection Total]]),"NA")</f>
        <v>1.7005668556185394E-2</v>
      </c>
    </row>
    <row r="785" spans="1:22" x14ac:dyDescent="0.35">
      <c r="A785" s="8">
        <v>44994.570034722223</v>
      </c>
      <c r="B785" s="9" t="s">
        <v>87</v>
      </c>
      <c r="C785" s="9">
        <v>40039201</v>
      </c>
      <c r="D785" s="9" t="s">
        <v>107</v>
      </c>
      <c r="E785" s="9" t="s">
        <v>53</v>
      </c>
      <c r="F785" s="9" t="s">
        <v>38</v>
      </c>
      <c r="G785" s="9">
        <v>878</v>
      </c>
      <c r="H785" s="10">
        <v>5993</v>
      </c>
      <c r="I785" s="10">
        <v>5993</v>
      </c>
      <c r="J785" s="10">
        <v>7</v>
      </c>
      <c r="K785" s="10"/>
      <c r="L785" s="10">
        <f>SUM(Table134[[#This Row],[Waste (Before Impression)]:[Waste (After Impression)2]])</f>
        <v>7</v>
      </c>
      <c r="M785" s="10">
        <v>0</v>
      </c>
      <c r="N785" s="10">
        <v>68</v>
      </c>
      <c r="O785" s="11">
        <f>SUM(Table134[[#This Row],[Inspection Total]],Table134[[#This Row],[Waste (Before Impression)]])</f>
        <v>6000</v>
      </c>
      <c r="P785" s="12" t="s">
        <v>39</v>
      </c>
      <c r="Q785" s="9"/>
      <c r="R785" s="9">
        <f>IF(Table134[[#This Row],[Balanced]]="YES",0,Table134[[#This Row],[Total]]-6000)</f>
        <v>0</v>
      </c>
      <c r="S7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449948787685993YES</v>
      </c>
      <c r="T785">
        <f>ROW()-3</f>
        <v>782</v>
      </c>
      <c r="U785" s="1">
        <f>INT(Table134[[#This Row],[Date]])</f>
        <v>44994</v>
      </c>
      <c r="V785" s="13">
        <f>IFERROR(IF(OR(Table134[[#This Row],[Notasave Error]]&lt;0,Table134[[#This Row],[Notasave Error]]&gt;6000),"-",Table134[[#This Row],[Notasave Error]]/Table134[[#This Row],[Inspection Total]]),"NA")</f>
        <v>1.1346570999499416E-2</v>
      </c>
    </row>
    <row r="786" spans="1:22" x14ac:dyDescent="0.35">
      <c r="A786" s="8">
        <v>44994.524861111109</v>
      </c>
      <c r="B786" s="9" t="s">
        <v>87</v>
      </c>
      <c r="C786" s="9">
        <v>40039201</v>
      </c>
      <c r="D786" s="9" t="s">
        <v>107</v>
      </c>
      <c r="E786" s="9" t="s">
        <v>53</v>
      </c>
      <c r="F786" s="9" t="s">
        <v>38</v>
      </c>
      <c r="G786" s="9">
        <v>877</v>
      </c>
      <c r="H786" s="10">
        <v>5999</v>
      </c>
      <c r="I786" s="10">
        <v>5999</v>
      </c>
      <c r="J786" s="10">
        <v>1</v>
      </c>
      <c r="K786" s="10"/>
      <c r="L786" s="10">
        <f>SUM(Table134[[#This Row],[Waste (Before Impression)]:[Waste (After Impression)2]])</f>
        <v>1</v>
      </c>
      <c r="M786" s="10">
        <v>0</v>
      </c>
      <c r="N786" s="10">
        <v>125</v>
      </c>
      <c r="O786" s="11">
        <f>SUM(Table134[[#This Row],[Inspection Total]],Table134[[#This Row],[Waste (Before Impression)]])</f>
        <v>6000</v>
      </c>
      <c r="P786" s="12" t="s">
        <v>39</v>
      </c>
      <c r="Q786" s="9"/>
      <c r="R786" s="9">
        <f>IF(Table134[[#This Row],[Balanced]]="YES",0,Table134[[#This Row],[Total]]-6000)</f>
        <v>0</v>
      </c>
      <c r="S7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4499487711255999YES</v>
      </c>
      <c r="T786">
        <f>ROW()-3</f>
        <v>783</v>
      </c>
      <c r="U786" s="1">
        <f>INT(Table134[[#This Row],[Date]])</f>
        <v>44994</v>
      </c>
      <c r="V786" s="13">
        <f>IFERROR(IF(OR(Table134[[#This Row],[Notasave Error]]&lt;0,Table134[[#This Row],[Notasave Error]]&gt;6000),"-",Table134[[#This Row],[Notasave Error]]/Table134[[#This Row],[Inspection Total]]),"NA")</f>
        <v>2.0836806134355727E-2</v>
      </c>
    </row>
    <row r="787" spans="1:22" x14ac:dyDescent="0.35">
      <c r="A787" s="8">
        <v>44994.491377314815</v>
      </c>
      <c r="B787" s="9" t="s">
        <v>87</v>
      </c>
      <c r="C787" s="9">
        <v>40039201</v>
      </c>
      <c r="D787" s="9" t="s">
        <v>107</v>
      </c>
      <c r="E787" s="9" t="s">
        <v>53</v>
      </c>
      <c r="F787" s="9" t="s">
        <v>38</v>
      </c>
      <c r="G787" s="9">
        <v>876</v>
      </c>
      <c r="H787" s="10">
        <v>6000</v>
      </c>
      <c r="I787" s="10">
        <v>6000</v>
      </c>
      <c r="J787" s="10"/>
      <c r="K787" s="10"/>
      <c r="L787" s="10">
        <f>SUM(Table134[[#This Row],[Waste (Before Impression)]:[Waste (After Impression)2]])</f>
        <v>0</v>
      </c>
      <c r="M787" s="10">
        <v>0</v>
      </c>
      <c r="N787" s="10">
        <v>65</v>
      </c>
      <c r="O787" s="11">
        <f>SUM(Table134[[#This Row],[Inspection Total]],Table134[[#This Row],[Waste (Before Impression)]])</f>
        <v>6000</v>
      </c>
      <c r="P787" s="12" t="s">
        <v>39</v>
      </c>
      <c r="Q787" s="9"/>
      <c r="R787" s="9">
        <f>IF(Table134[[#This Row],[Balanced]]="YES",0,Table134[[#This Row],[Total]]-6000)</f>
        <v>0</v>
      </c>
      <c r="S7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44994876656000YES</v>
      </c>
      <c r="T787">
        <f>ROW()-3</f>
        <v>784</v>
      </c>
      <c r="U787" s="1">
        <f>INT(Table134[[#This Row],[Date]])</f>
        <v>44994</v>
      </c>
      <c r="V787" s="13">
        <f>IFERROR(IF(OR(Table134[[#This Row],[Notasave Error]]&lt;0,Table134[[#This Row],[Notasave Error]]&gt;6000),"-",Table134[[#This Row],[Notasave Error]]/Table134[[#This Row],[Inspection Total]]),"NA")</f>
        <v>1.0833333333333334E-2</v>
      </c>
    </row>
    <row r="788" spans="1:22" x14ac:dyDescent="0.35">
      <c r="A788" s="8">
        <v>44994.460763888892</v>
      </c>
      <c r="B788" s="9" t="s">
        <v>87</v>
      </c>
      <c r="C788" s="9">
        <v>40039201</v>
      </c>
      <c r="D788" s="9" t="s">
        <v>107</v>
      </c>
      <c r="E788" s="9" t="s">
        <v>53</v>
      </c>
      <c r="F788" s="9" t="s">
        <v>38</v>
      </c>
      <c r="G788" s="9">
        <v>875</v>
      </c>
      <c r="H788" s="10">
        <v>5996</v>
      </c>
      <c r="I788" s="10">
        <v>5996</v>
      </c>
      <c r="J788" s="10">
        <v>4</v>
      </c>
      <c r="K788" s="10"/>
      <c r="L788" s="10">
        <f>SUM(Table134[[#This Row],[Waste (Before Impression)]:[Waste (After Impression)2]])</f>
        <v>4</v>
      </c>
      <c r="M788" s="10">
        <v>0</v>
      </c>
      <c r="N788" s="10">
        <v>60</v>
      </c>
      <c r="O788" s="11">
        <f>SUM(Table134[[#This Row],[Inspection Total]],Table134[[#This Row],[Waste (Before Impression)]])</f>
        <v>6000</v>
      </c>
      <c r="P788" s="12" t="s">
        <v>39</v>
      </c>
      <c r="Q788" s="9"/>
      <c r="R788" s="9">
        <f>IF(Table134[[#This Row],[Balanced]]="YES",0,Table134[[#This Row],[Total]]-6000)</f>
        <v>0</v>
      </c>
      <c r="S7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449948754605996YES</v>
      </c>
      <c r="T788">
        <f>ROW()-3</f>
        <v>785</v>
      </c>
      <c r="U788" s="1">
        <f>INT(Table134[[#This Row],[Date]])</f>
        <v>44994</v>
      </c>
      <c r="V788" s="13">
        <f>IFERROR(IF(OR(Table134[[#This Row],[Notasave Error]]&lt;0,Table134[[#This Row],[Notasave Error]]&gt;6000),"-",Table134[[#This Row],[Notasave Error]]/Table134[[#This Row],[Inspection Total]]),"NA")</f>
        <v>1.0006671114076051E-2</v>
      </c>
    </row>
    <row r="789" spans="1:22" x14ac:dyDescent="0.35">
      <c r="A789" s="8">
        <v>44994.421770833331</v>
      </c>
      <c r="B789" s="9" t="s">
        <v>87</v>
      </c>
      <c r="C789" s="9">
        <v>40039201</v>
      </c>
      <c r="D789" s="9" t="s">
        <v>107</v>
      </c>
      <c r="E789" s="9" t="s">
        <v>53</v>
      </c>
      <c r="F789" s="9" t="s">
        <v>38</v>
      </c>
      <c r="G789" s="9">
        <v>873</v>
      </c>
      <c r="H789" s="10">
        <v>5998</v>
      </c>
      <c r="I789" s="10">
        <v>5998</v>
      </c>
      <c r="J789" s="10">
        <v>2</v>
      </c>
      <c r="K789" s="10"/>
      <c r="L789" s="10">
        <f>SUM(Table134[[#This Row],[Waste (Before Impression)]:[Waste (After Impression)2]])</f>
        <v>2</v>
      </c>
      <c r="M789" s="10">
        <v>0</v>
      </c>
      <c r="N789" s="10">
        <v>35</v>
      </c>
      <c r="O789" s="11">
        <f>SUM(Table134[[#This Row],[Inspection Total]],Table134[[#This Row],[Waste (Before Impression)]])</f>
        <v>6000</v>
      </c>
      <c r="P789" s="12" t="s">
        <v>39</v>
      </c>
      <c r="Q789" s="9"/>
      <c r="R789" s="9">
        <f>IF(Table134[[#This Row],[Balanced]]="YES",0,Table134[[#This Row],[Total]]-6000)</f>
        <v>0</v>
      </c>
      <c r="S7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449948732355998YES</v>
      </c>
      <c r="T789">
        <f>ROW()-3</f>
        <v>786</v>
      </c>
      <c r="U789" s="1">
        <f>INT(Table134[[#This Row],[Date]])</f>
        <v>44994</v>
      </c>
      <c r="V789" s="13">
        <f>IFERROR(IF(OR(Table134[[#This Row],[Notasave Error]]&lt;0,Table134[[#This Row],[Notasave Error]]&gt;6000),"-",Table134[[#This Row],[Notasave Error]]/Table134[[#This Row],[Inspection Total]]),"NA")</f>
        <v>5.8352784261420472E-3</v>
      </c>
    </row>
    <row r="790" spans="1:22" x14ac:dyDescent="0.35">
      <c r="A790" s="8">
        <v>44994.387499999997</v>
      </c>
      <c r="B790" s="9" t="s">
        <v>87</v>
      </c>
      <c r="C790" s="9">
        <v>40039201</v>
      </c>
      <c r="D790" s="9" t="s">
        <v>107</v>
      </c>
      <c r="E790" s="9" t="s">
        <v>53</v>
      </c>
      <c r="F790" s="9" t="s">
        <v>38</v>
      </c>
      <c r="G790" s="9">
        <v>871</v>
      </c>
      <c r="H790" s="10">
        <v>6000</v>
      </c>
      <c r="I790" s="10">
        <v>6000</v>
      </c>
      <c r="J790" s="10"/>
      <c r="K790" s="10"/>
      <c r="L790" s="10">
        <f>SUM(Table134[[#This Row],[Waste (Before Impression)]:[Waste (After Impression)2]])</f>
        <v>0</v>
      </c>
      <c r="M790" s="10">
        <v>0</v>
      </c>
      <c r="N790" s="10">
        <v>55</v>
      </c>
      <c r="O790" s="11">
        <f>SUM(Table134[[#This Row],[Inspection Total]],Table134[[#This Row],[Waste (Before Impression)]])</f>
        <v>6000</v>
      </c>
      <c r="P790" s="12" t="s">
        <v>39</v>
      </c>
      <c r="Q790" s="9"/>
      <c r="R790" s="9">
        <f>IF(Table134[[#This Row],[Balanced]]="YES",0,Table134[[#This Row],[Total]]-6000)</f>
        <v>0</v>
      </c>
      <c r="S7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44994871556000YES</v>
      </c>
      <c r="T790">
        <f>ROW()-3</f>
        <v>787</v>
      </c>
      <c r="U790" s="1">
        <f>INT(Table134[[#This Row],[Date]])</f>
        <v>44994</v>
      </c>
      <c r="V790" s="13">
        <f>IFERROR(IF(OR(Table134[[#This Row],[Notasave Error]]&lt;0,Table134[[#This Row],[Notasave Error]]&gt;6000),"-",Table134[[#This Row],[Notasave Error]]/Table134[[#This Row],[Inspection Total]]),"NA")</f>
        <v>9.1666666666666667E-3</v>
      </c>
    </row>
    <row r="791" spans="1:22" x14ac:dyDescent="0.35">
      <c r="A791" s="8">
        <v>44994.357372685183</v>
      </c>
      <c r="B791" s="9" t="s">
        <v>87</v>
      </c>
      <c r="C791" s="9">
        <v>40039201</v>
      </c>
      <c r="D791" s="9" t="s">
        <v>107</v>
      </c>
      <c r="E791" s="9" t="s">
        <v>53</v>
      </c>
      <c r="F791" s="9" t="s">
        <v>38</v>
      </c>
      <c r="G791" s="9">
        <v>870</v>
      </c>
      <c r="H791" s="10">
        <v>5999</v>
      </c>
      <c r="I791" s="10">
        <v>5999</v>
      </c>
      <c r="J791" s="10">
        <v>1</v>
      </c>
      <c r="K791" s="10"/>
      <c r="L791" s="10">
        <f>SUM(Table134[[#This Row],[Waste (Before Impression)]:[Waste (After Impression)2]])</f>
        <v>1</v>
      </c>
      <c r="M791" s="10">
        <v>0</v>
      </c>
      <c r="N791" s="10">
        <v>60</v>
      </c>
      <c r="O791" s="11">
        <f>SUM(Table134[[#This Row],[Inspection Total]],Table134[[#This Row],[Waste (Before Impression)]])</f>
        <v>6000</v>
      </c>
      <c r="P791" s="12" t="s">
        <v>39</v>
      </c>
      <c r="Q791" s="9"/>
      <c r="R791" s="9">
        <f>IF(Table134[[#This Row],[Balanced]]="YES",0,Table134[[#This Row],[Total]]-6000)</f>
        <v>0</v>
      </c>
      <c r="S7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449948701605999YES</v>
      </c>
      <c r="T791">
        <f>ROW()-3</f>
        <v>788</v>
      </c>
      <c r="U791" s="1">
        <f>INT(Table134[[#This Row],[Date]])</f>
        <v>44994</v>
      </c>
      <c r="V791" s="13">
        <f>IFERROR(IF(OR(Table134[[#This Row],[Notasave Error]]&lt;0,Table134[[#This Row],[Notasave Error]]&gt;6000),"-",Table134[[#This Row],[Notasave Error]]/Table134[[#This Row],[Inspection Total]]),"NA")</f>
        <v>1.0001666944490749E-2</v>
      </c>
    </row>
    <row r="792" spans="1:22" x14ac:dyDescent="0.35">
      <c r="A792" s="8">
        <v>44994.357199074075</v>
      </c>
      <c r="B792" s="9" t="s">
        <v>87</v>
      </c>
      <c r="C792" s="9">
        <v>40039201</v>
      </c>
      <c r="D792" s="9" t="s">
        <v>107</v>
      </c>
      <c r="E792" s="9" t="s">
        <v>53</v>
      </c>
      <c r="F792" s="9" t="s">
        <v>38</v>
      </c>
      <c r="G792" s="9">
        <v>869</v>
      </c>
      <c r="H792" s="10">
        <v>5996</v>
      </c>
      <c r="I792" s="10">
        <v>5996</v>
      </c>
      <c r="J792" s="10">
        <v>4</v>
      </c>
      <c r="K792" s="10"/>
      <c r="L792" s="10">
        <f>SUM(Table134[[#This Row],[Waste (Before Impression)]:[Waste (After Impression)2]])</f>
        <v>4</v>
      </c>
      <c r="M792" s="10">
        <v>0</v>
      </c>
      <c r="N792" s="10">
        <v>0</v>
      </c>
      <c r="O792" s="11">
        <f>SUM(Table134[[#This Row],[Inspection Total]],Table134[[#This Row],[Waste (Before Impression)]])</f>
        <v>6000</v>
      </c>
      <c r="P792" s="12" t="s">
        <v>39</v>
      </c>
      <c r="Q792" s="9"/>
      <c r="R792" s="9">
        <f>IF(Table134[[#This Row],[Balanced]]="YES",0,Table134[[#This Row],[Total]]-6000)</f>
        <v>0</v>
      </c>
      <c r="S7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44994869405996YES</v>
      </c>
      <c r="T792">
        <f>ROW()-3</f>
        <v>789</v>
      </c>
      <c r="U792" s="1">
        <f>INT(Table134[[#This Row],[Date]])</f>
        <v>44994</v>
      </c>
      <c r="V792" s="13">
        <f>IFERROR(IF(OR(Table134[[#This Row],[Notasave Error]]&lt;0,Table134[[#This Row],[Notasave Error]]&gt;6000),"-",Table134[[#This Row],[Notasave Error]]/Table134[[#This Row],[Inspection Total]]),"NA")</f>
        <v>0</v>
      </c>
    </row>
    <row r="793" spans="1:22" x14ac:dyDescent="0.35">
      <c r="A793" s="8">
        <v>44994.286087962966</v>
      </c>
      <c r="B793" s="9" t="s">
        <v>87</v>
      </c>
      <c r="C793" s="9">
        <v>40039201</v>
      </c>
      <c r="D793" s="9" t="s">
        <v>107</v>
      </c>
      <c r="E793" s="9" t="s">
        <v>65</v>
      </c>
      <c r="F793" s="9" t="s">
        <v>40</v>
      </c>
      <c r="G793" s="9">
        <v>1012</v>
      </c>
      <c r="H793" s="10">
        <v>5992</v>
      </c>
      <c r="I793" s="10">
        <v>5992</v>
      </c>
      <c r="J793" s="10">
        <v>8</v>
      </c>
      <c r="K793" s="10"/>
      <c r="L793" s="10">
        <f>SUM(Table134[[#This Row],[Waste (Before Impression)]:[Waste (After Impression)2]])</f>
        <v>8</v>
      </c>
      <c r="M793" s="10">
        <v>0</v>
      </c>
      <c r="N793" s="10">
        <v>159</v>
      </c>
      <c r="O793" s="11">
        <f>SUM(Table134[[#This Row],[Inspection Total]],Table134[[#This Row],[Waste (Before Impression)]])</f>
        <v>6000</v>
      </c>
      <c r="P793" s="12" t="s">
        <v>39</v>
      </c>
      <c r="Q793" s="9"/>
      <c r="R793" s="9">
        <f>IF(Table134[[#This Row],[Balanced]]="YES",0,Table134[[#This Row],[Total]]-6000)</f>
        <v>0</v>
      </c>
      <c r="S7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44994101281595992YES</v>
      </c>
      <c r="T793">
        <f>ROW()-3</f>
        <v>790</v>
      </c>
      <c r="U793" s="1">
        <f>INT(Table134[[#This Row],[Date]])</f>
        <v>44994</v>
      </c>
      <c r="V793" s="13">
        <f>IFERROR(IF(OR(Table134[[#This Row],[Notasave Error]]&lt;0,Table134[[#This Row],[Notasave Error]]&gt;6000),"-",Table134[[#This Row],[Notasave Error]]/Table134[[#This Row],[Inspection Total]]),"NA")</f>
        <v>2.6535380507343123E-2</v>
      </c>
    </row>
    <row r="794" spans="1:22" x14ac:dyDescent="0.35">
      <c r="A794" s="8">
        <v>44994.26939814815</v>
      </c>
      <c r="B794" s="9" t="s">
        <v>87</v>
      </c>
      <c r="C794" s="9">
        <v>40039201</v>
      </c>
      <c r="D794" s="9" t="s">
        <v>107</v>
      </c>
      <c r="E794" s="9" t="s">
        <v>65</v>
      </c>
      <c r="F794" s="9" t="s">
        <v>40</v>
      </c>
      <c r="G794" s="9">
        <v>1010</v>
      </c>
      <c r="H794" s="10">
        <v>5999</v>
      </c>
      <c r="I794" s="10">
        <v>5999</v>
      </c>
      <c r="J794" s="10">
        <v>1</v>
      </c>
      <c r="K794" s="10"/>
      <c r="L794" s="10">
        <f>SUM(Table134[[#This Row],[Waste (Before Impression)]:[Waste (After Impression)2]])</f>
        <v>1</v>
      </c>
      <c r="M794" s="10">
        <v>0</v>
      </c>
      <c r="N794" s="10">
        <v>77</v>
      </c>
      <c r="O794" s="11">
        <f>SUM(Table134[[#This Row],[Inspection Total]],Table134[[#This Row],[Waste (Before Impression)]])</f>
        <v>6000</v>
      </c>
      <c r="P794" s="12" t="s">
        <v>39</v>
      </c>
      <c r="Q794" s="9"/>
      <c r="R794" s="9">
        <f>IF(Table134[[#This Row],[Balanced]]="YES",0,Table134[[#This Row],[Total]]-6000)</f>
        <v>0</v>
      </c>
      <c r="S7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4499410101775999YES</v>
      </c>
      <c r="T794">
        <f>ROW()-3</f>
        <v>791</v>
      </c>
      <c r="U794" s="1">
        <f>INT(Table134[[#This Row],[Date]])</f>
        <v>44994</v>
      </c>
      <c r="V794" s="13">
        <f>IFERROR(IF(OR(Table134[[#This Row],[Notasave Error]]&lt;0,Table134[[#This Row],[Notasave Error]]&gt;6000),"-",Table134[[#This Row],[Notasave Error]]/Table134[[#This Row],[Inspection Total]]),"NA")</f>
        <v>1.2835472578763127E-2</v>
      </c>
    </row>
    <row r="795" spans="1:22" x14ac:dyDescent="0.35">
      <c r="A795" s="8">
        <v>44994.231712962966</v>
      </c>
      <c r="B795" s="9" t="s">
        <v>87</v>
      </c>
      <c r="C795" s="9">
        <v>40039201</v>
      </c>
      <c r="D795" s="9" t="s">
        <v>107</v>
      </c>
      <c r="E795" s="9" t="s">
        <v>65</v>
      </c>
      <c r="F795" s="9" t="s">
        <v>40</v>
      </c>
      <c r="G795" s="9">
        <v>1009</v>
      </c>
      <c r="H795" s="10">
        <v>5996</v>
      </c>
      <c r="I795" s="10">
        <v>5996</v>
      </c>
      <c r="J795" s="10">
        <v>4</v>
      </c>
      <c r="K795" s="10"/>
      <c r="L795" s="10">
        <f>SUM(Table134[[#This Row],[Waste (Before Impression)]:[Waste (After Impression)2]])</f>
        <v>4</v>
      </c>
      <c r="M795" s="10">
        <v>0</v>
      </c>
      <c r="N795" s="10">
        <v>69</v>
      </c>
      <c r="O795" s="11">
        <f>SUM(Table134[[#This Row],[Inspection Total]],Table134[[#This Row],[Waste (Before Impression)]])</f>
        <v>6000</v>
      </c>
      <c r="P795" s="12" t="s">
        <v>39</v>
      </c>
      <c r="Q795" s="9"/>
      <c r="R795" s="9">
        <f>IF(Table134[[#This Row],[Balanced]]="YES",0,Table134[[#This Row],[Total]]-6000)</f>
        <v>0</v>
      </c>
      <c r="S7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4499410094695996YES</v>
      </c>
      <c r="T795">
        <f>ROW()-3</f>
        <v>792</v>
      </c>
      <c r="U795" s="1">
        <f>INT(Table134[[#This Row],[Date]])</f>
        <v>44994</v>
      </c>
      <c r="V795" s="13">
        <f>IFERROR(IF(OR(Table134[[#This Row],[Notasave Error]]&lt;0,Table134[[#This Row],[Notasave Error]]&gt;6000),"-",Table134[[#This Row],[Notasave Error]]/Table134[[#This Row],[Inspection Total]]),"NA")</f>
        <v>1.1507671781187459E-2</v>
      </c>
    </row>
    <row r="796" spans="1:22" x14ac:dyDescent="0.35">
      <c r="A796" s="8">
        <v>44994.185127314813</v>
      </c>
      <c r="B796" s="9" t="s">
        <v>87</v>
      </c>
      <c r="C796" s="9">
        <v>40039201</v>
      </c>
      <c r="D796" s="9" t="s">
        <v>107</v>
      </c>
      <c r="E796" s="9" t="s">
        <v>65</v>
      </c>
      <c r="F796" s="9" t="s">
        <v>40</v>
      </c>
      <c r="G796" s="9">
        <v>1008</v>
      </c>
      <c r="H796" s="10">
        <v>6000</v>
      </c>
      <c r="I796" s="10">
        <v>6000</v>
      </c>
      <c r="J796" s="10">
        <v>0</v>
      </c>
      <c r="K796" s="10"/>
      <c r="L796" s="10">
        <f>SUM(Table134[[#This Row],[Waste (Before Impression)]:[Waste (After Impression)2]])</f>
        <v>0</v>
      </c>
      <c r="M796" s="10">
        <v>0</v>
      </c>
      <c r="N796" s="10">
        <v>74</v>
      </c>
      <c r="O796" s="11">
        <f>SUM(Table134[[#This Row],[Inspection Total]],Table134[[#This Row],[Waste (Before Impression)]])</f>
        <v>6000</v>
      </c>
      <c r="P796" s="12" t="s">
        <v>39</v>
      </c>
      <c r="Q796" s="9"/>
      <c r="R796" s="9">
        <f>IF(Table134[[#This Row],[Balanced]]="YES",0,Table134[[#This Row],[Total]]-6000)</f>
        <v>0</v>
      </c>
      <c r="S7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4499410080746000YES</v>
      </c>
      <c r="T796">
        <f>ROW()-3</f>
        <v>793</v>
      </c>
      <c r="U796" s="1">
        <f>INT(Table134[[#This Row],[Date]])</f>
        <v>44994</v>
      </c>
      <c r="V796" s="13">
        <f>IFERROR(IF(OR(Table134[[#This Row],[Notasave Error]]&lt;0,Table134[[#This Row],[Notasave Error]]&gt;6000),"-",Table134[[#This Row],[Notasave Error]]/Table134[[#This Row],[Inspection Total]]),"NA")</f>
        <v>1.2333333333333333E-2</v>
      </c>
    </row>
    <row r="797" spans="1:22" x14ac:dyDescent="0.35">
      <c r="A797" s="8">
        <v>44994.157546296294</v>
      </c>
      <c r="B797" s="9" t="s">
        <v>87</v>
      </c>
      <c r="C797" s="9">
        <v>40039201</v>
      </c>
      <c r="D797" s="9" t="s">
        <v>107</v>
      </c>
      <c r="E797" s="9" t="s">
        <v>65</v>
      </c>
      <c r="F797" s="9" t="s">
        <v>40</v>
      </c>
      <c r="G797" s="9">
        <v>1007</v>
      </c>
      <c r="H797" s="10">
        <v>5997</v>
      </c>
      <c r="I797" s="10">
        <v>5997</v>
      </c>
      <c r="J797" s="10">
        <v>3</v>
      </c>
      <c r="K797" s="10"/>
      <c r="L797" s="10">
        <f>SUM(Table134[[#This Row],[Waste (Before Impression)]:[Waste (After Impression)2]])</f>
        <v>3</v>
      </c>
      <c r="M797" s="10">
        <v>0</v>
      </c>
      <c r="N797" s="10">
        <v>93</v>
      </c>
      <c r="O797" s="11">
        <f>SUM(Table134[[#This Row],[Inspection Total]],Table134[[#This Row],[Waste (Before Impression)]])</f>
        <v>6000</v>
      </c>
      <c r="P797" s="12" t="s">
        <v>39</v>
      </c>
      <c r="Q797" s="9"/>
      <c r="R797" s="9">
        <f>IF(Table134[[#This Row],[Balanced]]="YES",0,Table134[[#This Row],[Total]]-6000)</f>
        <v>0</v>
      </c>
      <c r="S7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4499410073935997YES</v>
      </c>
      <c r="T797">
        <f>ROW()-3</f>
        <v>794</v>
      </c>
      <c r="U797" s="1">
        <f>INT(Table134[[#This Row],[Date]])</f>
        <v>44994</v>
      </c>
      <c r="V797" s="13">
        <f>IFERROR(IF(OR(Table134[[#This Row],[Notasave Error]]&lt;0,Table134[[#This Row],[Notasave Error]]&gt;6000),"-",Table134[[#This Row],[Notasave Error]]/Table134[[#This Row],[Inspection Total]]),"NA")</f>
        <v>1.5507753876938469E-2</v>
      </c>
    </row>
    <row r="798" spans="1:22" x14ac:dyDescent="0.35">
      <c r="A798" s="8">
        <v>44994.124201388891</v>
      </c>
      <c r="B798" s="9" t="s">
        <v>87</v>
      </c>
      <c r="C798" s="9">
        <v>40039201</v>
      </c>
      <c r="D798" s="9" t="s">
        <v>107</v>
      </c>
      <c r="E798" s="9" t="s">
        <v>65</v>
      </c>
      <c r="F798" s="9" t="s">
        <v>40</v>
      </c>
      <c r="G798" s="9">
        <v>1006</v>
      </c>
      <c r="H798" s="10">
        <v>5998</v>
      </c>
      <c r="I798" s="10">
        <v>5998</v>
      </c>
      <c r="J798" s="10">
        <v>2</v>
      </c>
      <c r="K798" s="10"/>
      <c r="L798" s="10">
        <f>SUM(Table134[[#This Row],[Waste (Before Impression)]:[Waste (After Impression)2]])</f>
        <v>2</v>
      </c>
      <c r="M798" s="10">
        <v>0</v>
      </c>
      <c r="N798" s="10">
        <v>364</v>
      </c>
      <c r="O798" s="11">
        <f>SUM(Table134[[#This Row],[Inspection Total]],Table134[[#This Row],[Waste (Before Impression)]])</f>
        <v>6000</v>
      </c>
      <c r="P798" s="12" t="s">
        <v>39</v>
      </c>
      <c r="Q798" s="9"/>
      <c r="R798" s="9">
        <f>IF(Table134[[#This Row],[Balanced]]="YES",0,Table134[[#This Row],[Total]]-6000)</f>
        <v>0</v>
      </c>
      <c r="S7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44994100623645998YES</v>
      </c>
      <c r="T798">
        <f>ROW()-3</f>
        <v>795</v>
      </c>
      <c r="U798" s="1">
        <f>INT(Table134[[#This Row],[Date]])</f>
        <v>44994</v>
      </c>
      <c r="V798" s="13">
        <f>IFERROR(IF(OR(Table134[[#This Row],[Notasave Error]]&lt;0,Table134[[#This Row],[Notasave Error]]&gt;6000),"-",Table134[[#This Row],[Notasave Error]]/Table134[[#This Row],[Inspection Total]]),"NA")</f>
        <v>6.0686895631877291E-2</v>
      </c>
    </row>
    <row r="799" spans="1:22" x14ac:dyDescent="0.35">
      <c r="A799" s="8">
        <v>44994.056909722225</v>
      </c>
      <c r="B799" s="9" t="s">
        <v>87</v>
      </c>
      <c r="C799" s="9">
        <v>40039201</v>
      </c>
      <c r="D799" s="9" t="s">
        <v>107</v>
      </c>
      <c r="E799" s="9" t="s">
        <v>65</v>
      </c>
      <c r="F799" s="9" t="s">
        <v>40</v>
      </c>
      <c r="G799" s="9">
        <v>1005</v>
      </c>
      <c r="H799" s="10">
        <v>5994</v>
      </c>
      <c r="I799" s="10">
        <v>5994</v>
      </c>
      <c r="J799" s="10">
        <v>6</v>
      </c>
      <c r="K799" s="10"/>
      <c r="L799" s="10">
        <f>SUM(Table134[[#This Row],[Waste (Before Impression)]:[Waste (After Impression)2]])</f>
        <v>6</v>
      </c>
      <c r="M799" s="10">
        <v>0</v>
      </c>
      <c r="N799" s="10">
        <v>56</v>
      </c>
      <c r="O799" s="11">
        <f>SUM(Table134[[#This Row],[Inspection Total]],Table134[[#This Row],[Waste (Before Impression)]])</f>
        <v>6000</v>
      </c>
      <c r="P799" s="12" t="s">
        <v>39</v>
      </c>
      <c r="Q799" s="9"/>
      <c r="R799" s="9">
        <f>IF(Table134[[#This Row],[Balanced]]="YES",0,Table134[[#This Row],[Total]]-6000)</f>
        <v>0</v>
      </c>
      <c r="S7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4499410056565994YES</v>
      </c>
      <c r="T799">
        <f>ROW()-3</f>
        <v>796</v>
      </c>
      <c r="U799" s="1">
        <f>INT(Table134[[#This Row],[Date]])</f>
        <v>44994</v>
      </c>
      <c r="V799" s="13">
        <f>IFERROR(IF(OR(Table134[[#This Row],[Notasave Error]]&lt;0,Table134[[#This Row],[Notasave Error]]&gt;6000),"-",Table134[[#This Row],[Notasave Error]]/Table134[[#This Row],[Inspection Total]]),"NA")</f>
        <v>9.3426760093426754E-3</v>
      </c>
    </row>
    <row r="800" spans="1:22" x14ac:dyDescent="0.35">
      <c r="A800" s="8">
        <v>44994.022939814815</v>
      </c>
      <c r="B800" s="9" t="s">
        <v>87</v>
      </c>
      <c r="C800" s="9">
        <v>40039201</v>
      </c>
      <c r="D800" s="9" t="s">
        <v>107</v>
      </c>
      <c r="E800" s="9" t="s">
        <v>65</v>
      </c>
      <c r="F800" s="9" t="s">
        <v>40</v>
      </c>
      <c r="G800" s="9">
        <v>1004</v>
      </c>
      <c r="H800" s="10">
        <v>5999</v>
      </c>
      <c r="I800" s="10">
        <v>5999</v>
      </c>
      <c r="J800" s="10">
        <v>1</v>
      </c>
      <c r="K800" s="10"/>
      <c r="L800" s="10">
        <f>SUM(Table134[[#This Row],[Waste (Before Impression)]:[Waste (After Impression)2]])</f>
        <v>1</v>
      </c>
      <c r="M800" s="10">
        <v>0</v>
      </c>
      <c r="N800" s="10">
        <v>50</v>
      </c>
      <c r="O800" s="11">
        <f>SUM(Table134[[#This Row],[Inspection Total]],Table134[[#This Row],[Waste (Before Impression)]])</f>
        <v>6000</v>
      </c>
      <c r="P800" s="12" t="s">
        <v>39</v>
      </c>
      <c r="Q800" s="9"/>
      <c r="R800" s="9">
        <f>IF(Table134[[#This Row],[Balanced]]="YES",0,Table134[[#This Row],[Total]]-6000)</f>
        <v>0</v>
      </c>
      <c r="S8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4499410041505999YES</v>
      </c>
      <c r="T800">
        <f>ROW()-3</f>
        <v>797</v>
      </c>
      <c r="U800" s="1">
        <f>INT(Table134[[#This Row],[Date]])</f>
        <v>44994</v>
      </c>
      <c r="V800" s="13">
        <f>IFERROR(IF(OR(Table134[[#This Row],[Notasave Error]]&lt;0,Table134[[#This Row],[Notasave Error]]&gt;6000),"-",Table134[[#This Row],[Notasave Error]]/Table134[[#This Row],[Inspection Total]]),"NA")</f>
        <v>8.3347224537422895E-3</v>
      </c>
    </row>
    <row r="801" spans="1:22" x14ac:dyDescent="0.35">
      <c r="A801" s="8">
        <v>44993.976076388892</v>
      </c>
      <c r="B801" s="9" t="s">
        <v>87</v>
      </c>
      <c r="C801" s="9">
        <v>40039201</v>
      </c>
      <c r="D801" s="9" t="s">
        <v>107</v>
      </c>
      <c r="E801" s="9" t="s">
        <v>65</v>
      </c>
      <c r="F801" s="9" t="s">
        <v>40</v>
      </c>
      <c r="G801" s="9">
        <v>860</v>
      </c>
      <c r="H801" s="10">
        <v>5997</v>
      </c>
      <c r="I801" s="10">
        <v>5997</v>
      </c>
      <c r="J801" s="10">
        <v>3</v>
      </c>
      <c r="K801" s="10"/>
      <c r="L801" s="10">
        <f>SUM(Table134[[#This Row],[Waste (Before Impression)]:[Waste (After Impression)2]])</f>
        <v>3</v>
      </c>
      <c r="M801" s="10">
        <v>0</v>
      </c>
      <c r="N801" s="10">
        <v>70</v>
      </c>
      <c r="O801" s="11">
        <f>SUM(Table134[[#This Row],[Inspection Total]],Table134[[#This Row],[Waste (Before Impression)]])</f>
        <v>6000</v>
      </c>
      <c r="P801" s="12" t="s">
        <v>39</v>
      </c>
      <c r="Q801" s="9"/>
      <c r="R801" s="9">
        <f>IF(Table134[[#This Row],[Balanced]]="YES",0,Table134[[#This Row],[Total]]-6000)</f>
        <v>0</v>
      </c>
      <c r="S8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449938603705997YES</v>
      </c>
      <c r="T801">
        <f>ROW()-3</f>
        <v>798</v>
      </c>
      <c r="U801" s="1">
        <f>INT(Table134[[#This Row],[Date]])</f>
        <v>44993</v>
      </c>
      <c r="V801" s="13">
        <f>IFERROR(IF(OR(Table134[[#This Row],[Notasave Error]]&lt;0,Table134[[#This Row],[Notasave Error]]&gt;6000),"-",Table134[[#This Row],[Notasave Error]]/Table134[[#This Row],[Inspection Total]]),"NA")</f>
        <v>1.1672502918125729E-2</v>
      </c>
    </row>
    <row r="802" spans="1:22" x14ac:dyDescent="0.35">
      <c r="A802" s="8">
        <v>44993.943055555559</v>
      </c>
      <c r="B802" s="9" t="s">
        <v>87</v>
      </c>
      <c r="C802" s="9">
        <v>40039201</v>
      </c>
      <c r="D802" s="9" t="s">
        <v>107</v>
      </c>
      <c r="E802" s="9" t="s">
        <v>65</v>
      </c>
      <c r="F802" s="9" t="s">
        <v>40</v>
      </c>
      <c r="G802" s="9">
        <v>859</v>
      </c>
      <c r="H802" s="10">
        <v>5995</v>
      </c>
      <c r="I802" s="10">
        <v>5995</v>
      </c>
      <c r="J802" s="10">
        <v>5</v>
      </c>
      <c r="K802" s="10"/>
      <c r="L802" s="10">
        <f>SUM(Table134[[#This Row],[Waste (Before Impression)]:[Waste (After Impression)2]])</f>
        <v>5</v>
      </c>
      <c r="M802" s="10">
        <v>0</v>
      </c>
      <c r="N802" s="10">
        <v>117</v>
      </c>
      <c r="O802" s="11">
        <f>SUM(Table134[[#This Row],[Inspection Total]],Table134[[#This Row],[Waste (Before Impression)]])</f>
        <v>6000</v>
      </c>
      <c r="P802" s="12" t="s">
        <v>39</v>
      </c>
      <c r="Q802" s="9"/>
      <c r="R802" s="9">
        <f>IF(Table134[[#This Row],[Balanced]]="YES",0,Table134[[#This Row],[Total]]-6000)</f>
        <v>0</v>
      </c>
      <c r="S8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4499385951175995YES</v>
      </c>
      <c r="T802">
        <f>ROW()-3</f>
        <v>799</v>
      </c>
      <c r="U802" s="1">
        <f>INT(Table134[[#This Row],[Date]])</f>
        <v>44993</v>
      </c>
      <c r="V802" s="13">
        <f>IFERROR(IF(OR(Table134[[#This Row],[Notasave Error]]&lt;0,Table134[[#This Row],[Notasave Error]]&gt;6000),"-",Table134[[#This Row],[Notasave Error]]/Table134[[#This Row],[Inspection Total]]),"NA")</f>
        <v>1.9516263552960801E-2</v>
      </c>
    </row>
    <row r="803" spans="1:22" x14ac:dyDescent="0.35">
      <c r="A803" s="8">
        <v>44993.914884259262</v>
      </c>
      <c r="B803" s="9" t="s">
        <v>87</v>
      </c>
      <c r="C803" s="9">
        <v>40039201</v>
      </c>
      <c r="D803" s="9" t="s">
        <v>107</v>
      </c>
      <c r="E803" s="9" t="s">
        <v>65</v>
      </c>
      <c r="F803" s="9" t="s">
        <v>40</v>
      </c>
      <c r="G803" s="9">
        <v>858</v>
      </c>
      <c r="H803" s="10">
        <v>5998</v>
      </c>
      <c r="I803" s="10">
        <v>5998</v>
      </c>
      <c r="J803" s="10">
        <v>2</v>
      </c>
      <c r="K803" s="10"/>
      <c r="L803" s="10">
        <f>SUM(Table134[[#This Row],[Waste (Before Impression)]:[Waste (After Impression)2]])</f>
        <v>2</v>
      </c>
      <c r="M803" s="10">
        <v>0</v>
      </c>
      <c r="N803" s="10">
        <v>207</v>
      </c>
      <c r="O803" s="11">
        <f>SUM(Table134[[#This Row],[Inspection Total]],Table134[[#This Row],[Waste (Before Impression)]])</f>
        <v>6000</v>
      </c>
      <c r="P803" s="12" t="s">
        <v>39</v>
      </c>
      <c r="Q803" s="9"/>
      <c r="R803" s="9">
        <f>IF(Table134[[#This Row],[Balanced]]="YES",0,Table134[[#This Row],[Total]]-6000)</f>
        <v>0</v>
      </c>
      <c r="S8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4499385822075998YES</v>
      </c>
      <c r="T803">
        <f>ROW()-3</f>
        <v>800</v>
      </c>
      <c r="U803" s="1">
        <f>INT(Table134[[#This Row],[Date]])</f>
        <v>44993</v>
      </c>
      <c r="V803" s="13">
        <f>IFERROR(IF(OR(Table134[[#This Row],[Notasave Error]]&lt;0,Table134[[#This Row],[Notasave Error]]&gt;6000),"-",Table134[[#This Row],[Notasave Error]]/Table134[[#This Row],[Inspection Total]]),"NA")</f>
        <v>3.4511503834611539E-2</v>
      </c>
    </row>
    <row r="804" spans="1:22" x14ac:dyDescent="0.35">
      <c r="A804" s="8">
        <v>44993.878194444442</v>
      </c>
      <c r="B804" s="9" t="s">
        <v>87</v>
      </c>
      <c r="C804" s="9">
        <v>40039201</v>
      </c>
      <c r="D804" s="9" t="s">
        <v>107</v>
      </c>
      <c r="E804" s="9" t="s">
        <v>65</v>
      </c>
      <c r="F804" s="9" t="s">
        <v>40</v>
      </c>
      <c r="G804" s="9">
        <v>857</v>
      </c>
      <c r="H804" s="10">
        <v>5999</v>
      </c>
      <c r="I804" s="10">
        <v>5999</v>
      </c>
      <c r="J804" s="10">
        <v>1</v>
      </c>
      <c r="K804" s="10"/>
      <c r="L804" s="10">
        <f>SUM(Table134[[#This Row],[Waste (Before Impression)]:[Waste (After Impression)2]])</f>
        <v>1</v>
      </c>
      <c r="M804" s="10">
        <v>0</v>
      </c>
      <c r="N804" s="10">
        <v>633</v>
      </c>
      <c r="O804" s="11">
        <f>SUM(Table134[[#This Row],[Inspection Total]],Table134[[#This Row],[Waste (Before Impression)]])</f>
        <v>6000</v>
      </c>
      <c r="P804" s="12" t="s">
        <v>39</v>
      </c>
      <c r="Q804" s="9"/>
      <c r="R804" s="9">
        <f>IF(Table134[[#This Row],[Balanced]]="YES",0,Table134[[#This Row],[Total]]-6000)</f>
        <v>0</v>
      </c>
      <c r="S8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4499385716335999YES</v>
      </c>
      <c r="T804">
        <f>ROW()-3</f>
        <v>801</v>
      </c>
      <c r="U804" s="1">
        <f>INT(Table134[[#This Row],[Date]])</f>
        <v>44993</v>
      </c>
      <c r="V804" s="13">
        <f>IFERROR(IF(OR(Table134[[#This Row],[Notasave Error]]&lt;0,Table134[[#This Row],[Notasave Error]]&gt;6000),"-",Table134[[#This Row],[Notasave Error]]/Table134[[#This Row],[Inspection Total]]),"NA")</f>
        <v>0.10551758626437739</v>
      </c>
    </row>
    <row r="805" spans="1:22" x14ac:dyDescent="0.35">
      <c r="A805" s="8">
        <v>44993.829953703702</v>
      </c>
      <c r="B805" s="9" t="s">
        <v>87</v>
      </c>
      <c r="C805" s="9">
        <v>40039201</v>
      </c>
      <c r="D805" s="9" t="s">
        <v>107</v>
      </c>
      <c r="E805" s="9" t="s">
        <v>65</v>
      </c>
      <c r="F805" s="9" t="s">
        <v>40</v>
      </c>
      <c r="G805" s="9">
        <v>856</v>
      </c>
      <c r="H805" s="10">
        <v>5998</v>
      </c>
      <c r="I805" s="10">
        <v>5998</v>
      </c>
      <c r="J805" s="10">
        <v>2</v>
      </c>
      <c r="K805" s="10"/>
      <c r="L805" s="10">
        <f>SUM(Table134[[#This Row],[Waste (Before Impression)]:[Waste (After Impression)2]])</f>
        <v>2</v>
      </c>
      <c r="M805" s="10">
        <v>0</v>
      </c>
      <c r="N805" s="10">
        <v>140</v>
      </c>
      <c r="O805" s="11">
        <f>SUM(Table134[[#This Row],[Inspection Total]],Table134[[#This Row],[Waste (Before Impression)]])</f>
        <v>6000</v>
      </c>
      <c r="P805" s="12" t="s">
        <v>39</v>
      </c>
      <c r="Q805" s="9"/>
      <c r="R805" s="9">
        <f>IF(Table134[[#This Row],[Balanced]]="YES",0,Table134[[#This Row],[Total]]-6000)</f>
        <v>0</v>
      </c>
      <c r="S8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4499385621405998YES</v>
      </c>
      <c r="T805">
        <f>ROW()-3</f>
        <v>802</v>
      </c>
      <c r="U805" s="1">
        <f>INT(Table134[[#This Row],[Date]])</f>
        <v>44993</v>
      </c>
      <c r="V805" s="13">
        <f>IFERROR(IF(OR(Table134[[#This Row],[Notasave Error]]&lt;0,Table134[[#This Row],[Notasave Error]]&gt;6000),"-",Table134[[#This Row],[Notasave Error]]/Table134[[#This Row],[Inspection Total]]),"NA")</f>
        <v>2.3341113704568189E-2</v>
      </c>
    </row>
    <row r="806" spans="1:22" x14ac:dyDescent="0.35">
      <c r="A806" s="8">
        <v>44993.793726851851</v>
      </c>
      <c r="B806" s="9" t="s">
        <v>87</v>
      </c>
      <c r="C806" s="9">
        <v>40039201</v>
      </c>
      <c r="D806" s="9" t="s">
        <v>107</v>
      </c>
      <c r="E806" s="9" t="s">
        <v>47</v>
      </c>
      <c r="F806" s="9" t="s">
        <v>38</v>
      </c>
      <c r="G806" s="9">
        <v>855</v>
      </c>
      <c r="H806" s="10">
        <v>5998</v>
      </c>
      <c r="I806" s="10">
        <v>5998</v>
      </c>
      <c r="J806" s="10">
        <v>2</v>
      </c>
      <c r="K806" s="10"/>
      <c r="L806" s="10">
        <f>SUM(Table134[[#This Row],[Waste (Before Impression)]:[Waste (After Impression)2]])</f>
        <v>2</v>
      </c>
      <c r="M806" s="10">
        <v>0</v>
      </c>
      <c r="N806" s="10">
        <v>165</v>
      </c>
      <c r="O806" s="11">
        <f>SUM(Table134[[#This Row],[Inspection Total]],Table134[[#This Row],[Waste (Before Impression)]])</f>
        <v>6000</v>
      </c>
      <c r="P806" s="12" t="s">
        <v>39</v>
      </c>
      <c r="Q806" s="9"/>
      <c r="R806" s="9">
        <f>IF(Table134[[#This Row],[Balanced]]="YES",0,Table134[[#This Row],[Total]]-6000)</f>
        <v>0</v>
      </c>
      <c r="S8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4499385521655998YES</v>
      </c>
      <c r="T806">
        <f>ROW()-3</f>
        <v>803</v>
      </c>
      <c r="U806" s="1">
        <f>INT(Table134[[#This Row],[Date]])</f>
        <v>44993</v>
      </c>
      <c r="V806" s="13">
        <f>IFERROR(IF(OR(Table134[[#This Row],[Notasave Error]]&lt;0,Table134[[#This Row],[Notasave Error]]&gt;6000),"-",Table134[[#This Row],[Notasave Error]]/Table134[[#This Row],[Inspection Total]]),"NA")</f>
        <v>2.7509169723241082E-2</v>
      </c>
    </row>
    <row r="807" spans="1:22" x14ac:dyDescent="0.35">
      <c r="A807" s="8">
        <v>44993.755324074074</v>
      </c>
      <c r="B807" s="9" t="s">
        <v>87</v>
      </c>
      <c r="C807" s="9">
        <v>40039201</v>
      </c>
      <c r="D807" s="9" t="s">
        <v>107</v>
      </c>
      <c r="E807" s="9" t="s">
        <v>47</v>
      </c>
      <c r="F807" s="9" t="s">
        <v>38</v>
      </c>
      <c r="G807" s="9">
        <v>854</v>
      </c>
      <c r="H807" s="10">
        <v>5995</v>
      </c>
      <c r="I807" s="10">
        <v>5995</v>
      </c>
      <c r="J807" s="10">
        <v>5</v>
      </c>
      <c r="K807" s="10"/>
      <c r="L807" s="10">
        <f>SUM(Table134[[#This Row],[Waste (Before Impression)]:[Waste (After Impression)2]])</f>
        <v>5</v>
      </c>
      <c r="M807" s="10">
        <v>0</v>
      </c>
      <c r="N807" s="10">
        <v>151</v>
      </c>
      <c r="O807" s="11">
        <f>SUM(Table134[[#This Row],[Inspection Total]],Table134[[#This Row],[Waste (Before Impression)]])</f>
        <v>6000</v>
      </c>
      <c r="P807" s="12" t="s">
        <v>39</v>
      </c>
      <c r="Q807" s="9"/>
      <c r="R807" s="9">
        <f>IF(Table134[[#This Row],[Balanced]]="YES",0,Table134[[#This Row],[Total]]-6000)</f>
        <v>0</v>
      </c>
      <c r="S8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4499385451515995YES</v>
      </c>
      <c r="T807">
        <f>ROW()-3</f>
        <v>804</v>
      </c>
      <c r="U807" s="1">
        <f>INT(Table134[[#This Row],[Date]])</f>
        <v>44993</v>
      </c>
      <c r="V807" s="13">
        <f>IFERROR(IF(OR(Table134[[#This Row],[Notasave Error]]&lt;0,Table134[[#This Row],[Notasave Error]]&gt;6000),"-",Table134[[#This Row],[Notasave Error]]/Table134[[#This Row],[Inspection Total]]),"NA")</f>
        <v>2.518765638031693E-2</v>
      </c>
    </row>
    <row r="808" spans="1:22" x14ac:dyDescent="0.35">
      <c r="A808" s="8">
        <v>44993.725914351853</v>
      </c>
      <c r="B808" s="9" t="s">
        <v>87</v>
      </c>
      <c r="C808" s="9">
        <v>40039201</v>
      </c>
      <c r="D808" s="9" t="s">
        <v>107</v>
      </c>
      <c r="E808" s="9" t="s">
        <v>47</v>
      </c>
      <c r="F808" s="9" t="s">
        <v>38</v>
      </c>
      <c r="G808" s="9">
        <v>853</v>
      </c>
      <c r="H808" s="10">
        <v>5998</v>
      </c>
      <c r="I808" s="10">
        <v>5998</v>
      </c>
      <c r="J808" s="10">
        <v>2</v>
      </c>
      <c r="K808" s="10"/>
      <c r="L808" s="10">
        <f>SUM(Table134[[#This Row],[Waste (Before Impression)]:[Waste (After Impression)2]])</f>
        <v>2</v>
      </c>
      <c r="M808" s="10">
        <v>0</v>
      </c>
      <c r="N808" s="10">
        <v>155</v>
      </c>
      <c r="O808" s="11">
        <f>SUM(Table134[[#This Row],[Inspection Total]],Table134[[#This Row],[Waste (Before Impression)]])</f>
        <v>6000</v>
      </c>
      <c r="P808" s="12" t="s">
        <v>39</v>
      </c>
      <c r="Q808" s="9"/>
      <c r="R808" s="9">
        <f>IF(Table134[[#This Row],[Balanced]]="YES",0,Table134[[#This Row],[Total]]-6000)</f>
        <v>0</v>
      </c>
      <c r="S8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4499385321555998YES</v>
      </c>
      <c r="T808">
        <f>ROW()-3</f>
        <v>805</v>
      </c>
      <c r="U808" s="1">
        <f>INT(Table134[[#This Row],[Date]])</f>
        <v>44993</v>
      </c>
      <c r="V808" s="13">
        <f>IFERROR(IF(OR(Table134[[#This Row],[Notasave Error]]&lt;0,Table134[[#This Row],[Notasave Error]]&gt;6000),"-",Table134[[#This Row],[Notasave Error]]/Table134[[#This Row],[Inspection Total]]),"NA")</f>
        <v>2.5841947315771923E-2</v>
      </c>
    </row>
    <row r="809" spans="1:22" x14ac:dyDescent="0.35">
      <c r="A809" s="8">
        <v>44993.682615740741</v>
      </c>
      <c r="B809" s="9" t="s">
        <v>87</v>
      </c>
      <c r="C809" s="9">
        <v>40039201</v>
      </c>
      <c r="D809" s="9" t="s">
        <v>107</v>
      </c>
      <c r="E809" s="9" t="s">
        <v>47</v>
      </c>
      <c r="F809" s="9" t="s">
        <v>38</v>
      </c>
      <c r="G809" s="9">
        <v>852</v>
      </c>
      <c r="H809" s="10">
        <v>5999</v>
      </c>
      <c r="I809" s="10">
        <v>5999</v>
      </c>
      <c r="J809" s="10">
        <v>1</v>
      </c>
      <c r="K809" s="10"/>
      <c r="L809" s="10">
        <f>SUM(Table134[[#This Row],[Waste (Before Impression)]:[Waste (After Impression)2]])</f>
        <v>1</v>
      </c>
      <c r="M809" s="10">
        <v>0</v>
      </c>
      <c r="N809" s="10">
        <v>133</v>
      </c>
      <c r="O809" s="11">
        <f>SUM(Table134[[#This Row],[Inspection Total]],Table134[[#This Row],[Waste (Before Impression)]])</f>
        <v>6000</v>
      </c>
      <c r="P809" s="12" t="s">
        <v>39</v>
      </c>
      <c r="Q809" s="9"/>
      <c r="R809" s="9">
        <f>IF(Table134[[#This Row],[Balanced]]="YES",0,Table134[[#This Row],[Total]]-6000)</f>
        <v>0</v>
      </c>
      <c r="S8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4499385211335999YES</v>
      </c>
      <c r="T809">
        <f>ROW()-3</f>
        <v>806</v>
      </c>
      <c r="U809" s="1">
        <f>INT(Table134[[#This Row],[Date]])</f>
        <v>44993</v>
      </c>
      <c r="V809" s="13">
        <f>IFERROR(IF(OR(Table134[[#This Row],[Notasave Error]]&lt;0,Table134[[#This Row],[Notasave Error]]&gt;6000),"-",Table134[[#This Row],[Notasave Error]]/Table134[[#This Row],[Inspection Total]]),"NA")</f>
        <v>2.2170361726954493E-2</v>
      </c>
    </row>
    <row r="810" spans="1:22" x14ac:dyDescent="0.35">
      <c r="A810" s="8">
        <v>44993.269247685188</v>
      </c>
      <c r="B810" s="9" t="s">
        <v>87</v>
      </c>
      <c r="C810" s="9">
        <v>40039201</v>
      </c>
      <c r="D810" s="9" t="s">
        <v>107</v>
      </c>
      <c r="E810" s="9" t="s">
        <v>65</v>
      </c>
      <c r="F810" s="9" t="s">
        <v>40</v>
      </c>
      <c r="G810" s="9">
        <v>868</v>
      </c>
      <c r="H810" s="10">
        <v>6000</v>
      </c>
      <c r="I810" s="10">
        <v>6000</v>
      </c>
      <c r="J810" s="10">
        <v>0</v>
      </c>
      <c r="K810" s="10"/>
      <c r="L810" s="10">
        <f>SUM(Table134[[#This Row],[Waste (Before Impression)]:[Waste (After Impression)2]])</f>
        <v>0</v>
      </c>
      <c r="M810" s="10">
        <v>0</v>
      </c>
      <c r="N810" s="10">
        <v>92</v>
      </c>
      <c r="O810" s="11">
        <f>SUM(Table134[[#This Row],[Inspection Total]],Table134[[#This Row],[Waste (Before Impression)]])</f>
        <v>6000</v>
      </c>
      <c r="P810" s="12" t="s">
        <v>39</v>
      </c>
      <c r="Q810" s="9"/>
      <c r="R810" s="9">
        <f>IF(Table134[[#This Row],[Balanced]]="YES",0,Table134[[#This Row],[Total]]-6000)</f>
        <v>0</v>
      </c>
      <c r="S8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449938680926000YES</v>
      </c>
      <c r="T810">
        <f>ROW()-3</f>
        <v>807</v>
      </c>
      <c r="U810" s="1">
        <f>INT(Table134[[#This Row],[Date]])</f>
        <v>44993</v>
      </c>
      <c r="V810" s="13">
        <f>IFERROR(IF(OR(Table134[[#This Row],[Notasave Error]]&lt;0,Table134[[#This Row],[Notasave Error]]&gt;6000),"-",Table134[[#This Row],[Notasave Error]]/Table134[[#This Row],[Inspection Total]]),"NA")</f>
        <v>1.5333333333333332E-2</v>
      </c>
    </row>
    <row r="811" spans="1:22" x14ac:dyDescent="0.35">
      <c r="A811" s="8">
        <v>44993.240567129629</v>
      </c>
      <c r="B811" s="9" t="s">
        <v>87</v>
      </c>
      <c r="C811" s="9">
        <v>40039201</v>
      </c>
      <c r="D811" s="9" t="s">
        <v>107</v>
      </c>
      <c r="E811" s="9" t="s">
        <v>65</v>
      </c>
      <c r="F811" s="9" t="s">
        <v>40</v>
      </c>
      <c r="G811" s="9">
        <v>867</v>
      </c>
      <c r="H811" s="10">
        <v>5999</v>
      </c>
      <c r="I811" s="10">
        <v>5999</v>
      </c>
      <c r="J811" s="10">
        <v>1</v>
      </c>
      <c r="K811" s="10"/>
      <c r="L811" s="10">
        <f>SUM(Table134[[#This Row],[Waste (Before Impression)]:[Waste (After Impression)2]])</f>
        <v>1</v>
      </c>
      <c r="M811" s="10">
        <v>0</v>
      </c>
      <c r="N811" s="10">
        <v>40</v>
      </c>
      <c r="O811" s="11">
        <f>SUM(Table134[[#This Row],[Inspection Total]],Table134[[#This Row],[Waste (Before Impression)]])</f>
        <v>6000</v>
      </c>
      <c r="P811" s="12" t="s">
        <v>39</v>
      </c>
      <c r="Q811" s="9"/>
      <c r="R811" s="9">
        <f>IF(Table134[[#This Row],[Balanced]]="YES",0,Table134[[#This Row],[Total]]-6000)</f>
        <v>0</v>
      </c>
      <c r="S8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449938671405999YES</v>
      </c>
      <c r="T811">
        <f>ROW()-3</f>
        <v>808</v>
      </c>
      <c r="U811" s="1">
        <f>INT(Table134[[#This Row],[Date]])</f>
        <v>44993</v>
      </c>
      <c r="V811" s="13">
        <f>IFERROR(IF(OR(Table134[[#This Row],[Notasave Error]]&lt;0,Table134[[#This Row],[Notasave Error]]&gt;6000),"-",Table134[[#This Row],[Notasave Error]]/Table134[[#This Row],[Inspection Total]]),"NA")</f>
        <v>6.667777962993832E-3</v>
      </c>
    </row>
    <row r="812" spans="1:22" x14ac:dyDescent="0.35">
      <c r="A812" s="8">
        <v>44993.206724537034</v>
      </c>
      <c r="B812" s="9" t="s">
        <v>87</v>
      </c>
      <c r="C812" s="9">
        <v>40039201</v>
      </c>
      <c r="D812" s="9" t="s">
        <v>107</v>
      </c>
      <c r="E812" s="9" t="s">
        <v>65</v>
      </c>
      <c r="F812" s="9" t="s">
        <v>40</v>
      </c>
      <c r="G812" s="9">
        <v>866</v>
      </c>
      <c r="H812" s="10">
        <v>6000</v>
      </c>
      <c r="I812" s="10">
        <v>6000</v>
      </c>
      <c r="J812" s="10">
        <v>0</v>
      </c>
      <c r="K812" s="10"/>
      <c r="L812" s="10">
        <f>SUM(Table134[[#This Row],[Waste (Before Impression)]:[Waste (After Impression)2]])</f>
        <v>0</v>
      </c>
      <c r="M812" s="10">
        <v>0</v>
      </c>
      <c r="N812" s="10">
        <v>40</v>
      </c>
      <c r="O812" s="11">
        <f>SUM(Table134[[#This Row],[Inspection Total]],Table134[[#This Row],[Waste (Before Impression)]])</f>
        <v>6000</v>
      </c>
      <c r="P812" s="12" t="s">
        <v>39</v>
      </c>
      <c r="Q812" s="9"/>
      <c r="R812" s="9">
        <f>IF(Table134[[#This Row],[Balanced]]="YES",0,Table134[[#This Row],[Total]]-6000)</f>
        <v>0</v>
      </c>
      <c r="S8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449938660406000YES</v>
      </c>
      <c r="T812">
        <f>ROW()-3</f>
        <v>809</v>
      </c>
      <c r="U812" s="1">
        <f>INT(Table134[[#This Row],[Date]])</f>
        <v>44993</v>
      </c>
      <c r="V812" s="13">
        <f>IFERROR(IF(OR(Table134[[#This Row],[Notasave Error]]&lt;0,Table134[[#This Row],[Notasave Error]]&gt;6000),"-",Table134[[#This Row],[Notasave Error]]/Table134[[#This Row],[Inspection Total]]),"NA")</f>
        <v>6.6666666666666671E-3</v>
      </c>
    </row>
    <row r="813" spans="1:22" x14ac:dyDescent="0.35">
      <c r="A813" s="8">
        <v>44993.173622685186</v>
      </c>
      <c r="B813" s="9" t="s">
        <v>87</v>
      </c>
      <c r="C813" s="9">
        <v>40039201</v>
      </c>
      <c r="D813" s="9" t="s">
        <v>107</v>
      </c>
      <c r="E813" s="9" t="s">
        <v>65</v>
      </c>
      <c r="F813" s="9" t="s">
        <v>40</v>
      </c>
      <c r="G813" s="9">
        <v>865</v>
      </c>
      <c r="H813" s="10">
        <v>6000</v>
      </c>
      <c r="I813" s="10">
        <v>6000</v>
      </c>
      <c r="J813" s="10">
        <v>0</v>
      </c>
      <c r="K813" s="10"/>
      <c r="L813" s="10">
        <f>SUM(Table134[[#This Row],[Waste (Before Impression)]:[Waste (After Impression)2]])</f>
        <v>0</v>
      </c>
      <c r="M813" s="10">
        <v>0</v>
      </c>
      <c r="N813" s="10">
        <v>30</v>
      </c>
      <c r="O813" s="11">
        <f>SUM(Table134[[#This Row],[Inspection Total]],Table134[[#This Row],[Waste (Before Impression)]])</f>
        <v>6000</v>
      </c>
      <c r="P813" s="12" t="s">
        <v>39</v>
      </c>
      <c r="Q813" s="9"/>
      <c r="R813" s="9">
        <f>IF(Table134[[#This Row],[Balanced]]="YES",0,Table134[[#This Row],[Total]]-6000)</f>
        <v>0</v>
      </c>
      <c r="S8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449938650306000YES</v>
      </c>
      <c r="T813">
        <f>ROW()-3</f>
        <v>810</v>
      </c>
      <c r="U813" s="1">
        <f>INT(Table134[[#This Row],[Date]])</f>
        <v>44993</v>
      </c>
      <c r="V813" s="13">
        <f>IFERROR(IF(OR(Table134[[#This Row],[Notasave Error]]&lt;0,Table134[[#This Row],[Notasave Error]]&gt;6000),"-",Table134[[#This Row],[Notasave Error]]/Table134[[#This Row],[Inspection Total]]),"NA")</f>
        <v>5.0000000000000001E-3</v>
      </c>
    </row>
    <row r="814" spans="1:22" x14ac:dyDescent="0.35">
      <c r="A814" s="8">
        <v>44993.147858796299</v>
      </c>
      <c r="B814" s="9" t="s">
        <v>87</v>
      </c>
      <c r="C814" s="9">
        <v>40039201</v>
      </c>
      <c r="D814" s="9" t="s">
        <v>107</v>
      </c>
      <c r="E814" s="9" t="s">
        <v>65</v>
      </c>
      <c r="F814" s="9" t="s">
        <v>40</v>
      </c>
      <c r="G814" s="9">
        <v>864</v>
      </c>
      <c r="H814" s="10">
        <v>5996</v>
      </c>
      <c r="I814" s="10">
        <v>5996</v>
      </c>
      <c r="J814" s="10">
        <v>4</v>
      </c>
      <c r="K814" s="10"/>
      <c r="L814" s="10">
        <f>SUM(Table134[[#This Row],[Waste (Before Impression)]:[Waste (After Impression)2]])</f>
        <v>4</v>
      </c>
      <c r="M814" s="10">
        <v>0</v>
      </c>
      <c r="N814" s="10">
        <v>72</v>
      </c>
      <c r="O814" s="11">
        <f>SUM(Table134[[#This Row],[Inspection Total]],Table134[[#This Row],[Waste (Before Impression)]])</f>
        <v>6000</v>
      </c>
      <c r="P814" s="12" t="s">
        <v>39</v>
      </c>
      <c r="Q814" s="9"/>
      <c r="R814" s="9">
        <f>IF(Table134[[#This Row],[Balanced]]="YES",0,Table134[[#This Row],[Total]]-6000)</f>
        <v>0</v>
      </c>
      <c r="S8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449938644725996YES</v>
      </c>
      <c r="T814">
        <f>ROW()-3</f>
        <v>811</v>
      </c>
      <c r="U814" s="1">
        <f>INT(Table134[[#This Row],[Date]])</f>
        <v>44993</v>
      </c>
      <c r="V814" s="13">
        <f>IFERROR(IF(OR(Table134[[#This Row],[Notasave Error]]&lt;0,Table134[[#This Row],[Notasave Error]]&gt;6000),"-",Table134[[#This Row],[Notasave Error]]/Table134[[#This Row],[Inspection Total]]),"NA")</f>
        <v>1.200800533689126E-2</v>
      </c>
    </row>
    <row r="815" spans="1:22" x14ac:dyDescent="0.35">
      <c r="A815" s="8">
        <v>44993.111689814818</v>
      </c>
      <c r="B815" s="9" t="s">
        <v>87</v>
      </c>
      <c r="C815" s="9">
        <v>40039201</v>
      </c>
      <c r="D815" s="9" t="s">
        <v>107</v>
      </c>
      <c r="E815" s="9" t="s">
        <v>65</v>
      </c>
      <c r="F815" s="9" t="s">
        <v>40</v>
      </c>
      <c r="G815" s="9">
        <v>863</v>
      </c>
      <c r="H815" s="10">
        <v>6000</v>
      </c>
      <c r="I815" s="10">
        <v>6000</v>
      </c>
      <c r="J815" s="10"/>
      <c r="K815" s="10"/>
      <c r="L815" s="10">
        <f>SUM(Table134[[#This Row],[Waste (Before Impression)]:[Waste (After Impression)2]])</f>
        <v>0</v>
      </c>
      <c r="M815" s="10">
        <v>0</v>
      </c>
      <c r="N815" s="10">
        <v>126</v>
      </c>
      <c r="O815" s="11">
        <f>SUM(Table134[[#This Row],[Inspection Total]],Table134[[#This Row],[Waste (Before Impression)]])</f>
        <v>6000</v>
      </c>
      <c r="P815" s="12" t="s">
        <v>39</v>
      </c>
      <c r="Q815" s="9"/>
      <c r="R815" s="9">
        <f>IF(Table134[[#This Row],[Balanced]]="YES",0,Table134[[#This Row],[Total]]-6000)</f>
        <v>0</v>
      </c>
      <c r="S8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449938631266000YES</v>
      </c>
      <c r="T815">
        <f>ROW()-3</f>
        <v>812</v>
      </c>
      <c r="U815" s="1">
        <f>INT(Table134[[#This Row],[Date]])</f>
        <v>44993</v>
      </c>
      <c r="V815" s="13">
        <f>IFERROR(IF(OR(Table134[[#This Row],[Notasave Error]]&lt;0,Table134[[#This Row],[Notasave Error]]&gt;6000),"-",Table134[[#This Row],[Notasave Error]]/Table134[[#This Row],[Inspection Total]]),"NA")</f>
        <v>2.1000000000000001E-2</v>
      </c>
    </row>
    <row r="816" spans="1:22" x14ac:dyDescent="0.35">
      <c r="A816" s="8">
        <v>44993.055231481485</v>
      </c>
      <c r="B816" s="9" t="s">
        <v>87</v>
      </c>
      <c r="C816" s="9">
        <v>40039201</v>
      </c>
      <c r="D816" s="9" t="s">
        <v>107</v>
      </c>
      <c r="E816" s="9" t="s">
        <v>65</v>
      </c>
      <c r="F816" s="9" t="s">
        <v>40</v>
      </c>
      <c r="G816" s="9">
        <v>862</v>
      </c>
      <c r="H816" s="10">
        <v>5999</v>
      </c>
      <c r="I816" s="10">
        <v>5999</v>
      </c>
      <c r="J816" s="10">
        <v>1</v>
      </c>
      <c r="K816" s="10"/>
      <c r="L816" s="10">
        <f>SUM(Table134[[#This Row],[Waste (Before Impression)]:[Waste (After Impression)2]])</f>
        <v>1</v>
      </c>
      <c r="M816" s="10">
        <v>0</v>
      </c>
      <c r="N816" s="10">
        <v>59</v>
      </c>
      <c r="O816" s="11">
        <f>SUM(Table134[[#This Row],[Inspection Total]],Table134[[#This Row],[Waste (Before Impression)]])</f>
        <v>6000</v>
      </c>
      <c r="P816" s="12" t="s">
        <v>39</v>
      </c>
      <c r="Q816" s="9"/>
      <c r="R816" s="9">
        <f>IF(Table134[[#This Row],[Balanced]]="YES",0,Table134[[#This Row],[Total]]-6000)</f>
        <v>0</v>
      </c>
      <c r="S8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449938621595999YES</v>
      </c>
      <c r="T816">
        <f>ROW()-3</f>
        <v>813</v>
      </c>
      <c r="U816" s="1">
        <f>INT(Table134[[#This Row],[Date]])</f>
        <v>44993</v>
      </c>
      <c r="V816" s="13">
        <f>IFERROR(IF(OR(Table134[[#This Row],[Notasave Error]]&lt;0,Table134[[#This Row],[Notasave Error]]&gt;6000),"-",Table134[[#This Row],[Notasave Error]]/Table134[[#This Row],[Inspection Total]]),"NA")</f>
        <v>9.8349724954159019E-3</v>
      </c>
    </row>
    <row r="817" spans="1:22" x14ac:dyDescent="0.35">
      <c r="A817" s="8">
        <v>44993.010196759256</v>
      </c>
      <c r="B817" s="9" t="s">
        <v>87</v>
      </c>
      <c r="C817" s="9">
        <v>40039201</v>
      </c>
      <c r="D817" s="9" t="s">
        <v>107</v>
      </c>
      <c r="E817" s="9" t="s">
        <v>65</v>
      </c>
      <c r="F817" s="9" t="s">
        <v>40</v>
      </c>
      <c r="G817" s="9">
        <v>861</v>
      </c>
      <c r="H817" s="10">
        <v>5999</v>
      </c>
      <c r="I817" s="10">
        <v>5999</v>
      </c>
      <c r="J817" s="10">
        <v>1</v>
      </c>
      <c r="K817" s="10"/>
      <c r="L817" s="10">
        <f>SUM(Table134[[#This Row],[Waste (Before Impression)]:[Waste (After Impression)2]])</f>
        <v>1</v>
      </c>
      <c r="M817" s="10">
        <v>0</v>
      </c>
      <c r="N817" s="10">
        <v>46</v>
      </c>
      <c r="O817" s="11">
        <f>SUM(Table134[[#This Row],[Inspection Total]],Table134[[#This Row],[Waste (Before Impression)]])</f>
        <v>6000</v>
      </c>
      <c r="P817" s="12" t="s">
        <v>39</v>
      </c>
      <c r="Q817" s="9"/>
      <c r="R817" s="9">
        <f>IF(Table134[[#This Row],[Balanced]]="YES",0,Table134[[#This Row],[Total]]-6000)</f>
        <v>0</v>
      </c>
      <c r="S8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449938611465999YES</v>
      </c>
      <c r="T817">
        <f>ROW()-3</f>
        <v>814</v>
      </c>
      <c r="U817" s="1">
        <f>INT(Table134[[#This Row],[Date]])</f>
        <v>44993</v>
      </c>
      <c r="V817" s="13">
        <f>IFERROR(IF(OR(Table134[[#This Row],[Notasave Error]]&lt;0,Table134[[#This Row],[Notasave Error]]&gt;6000),"-",Table134[[#This Row],[Notasave Error]]/Table134[[#This Row],[Inspection Total]]),"NA")</f>
        <v>7.6679446574429069E-3</v>
      </c>
    </row>
    <row r="818" spans="1:22" x14ac:dyDescent="0.35">
      <c r="A818" s="8">
        <v>44992.983159722222</v>
      </c>
      <c r="B818" s="9" t="s">
        <v>87</v>
      </c>
      <c r="C818" s="9">
        <v>40039201</v>
      </c>
      <c r="D818" s="9" t="s">
        <v>107</v>
      </c>
      <c r="E818" s="9" t="s">
        <v>62</v>
      </c>
      <c r="F818" s="9" t="s">
        <v>40</v>
      </c>
      <c r="G818" s="9">
        <v>839</v>
      </c>
      <c r="H818" s="10">
        <v>5995</v>
      </c>
      <c r="I818" s="10">
        <v>5995</v>
      </c>
      <c r="J818" s="10">
        <v>5</v>
      </c>
      <c r="K818" s="10"/>
      <c r="L818" s="10">
        <f>SUM(Table134[[#This Row],[Waste (Before Impression)]:[Waste (After Impression)2]])</f>
        <v>5</v>
      </c>
      <c r="M818" s="10">
        <v>0</v>
      </c>
      <c r="N818" s="10">
        <v>168</v>
      </c>
      <c r="O818" s="11">
        <f>SUM(Table134[[#This Row],[Inspection Total]],Table134[[#This Row],[Waste (Before Impression)]])</f>
        <v>6000</v>
      </c>
      <c r="P818" s="12" t="s">
        <v>39</v>
      </c>
      <c r="Q818" s="9"/>
      <c r="R818" s="9">
        <f>IF(Table134[[#This Row],[Balanced]]="YES",0,Table134[[#This Row],[Total]]-6000)</f>
        <v>0</v>
      </c>
      <c r="S8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4499283951685995YES</v>
      </c>
      <c r="T818">
        <f>ROW()-3</f>
        <v>815</v>
      </c>
      <c r="U818" s="1">
        <f>INT(Table134[[#This Row],[Date]])</f>
        <v>44992</v>
      </c>
      <c r="V818" s="13">
        <f>IFERROR(IF(OR(Table134[[#This Row],[Notasave Error]]&lt;0,Table134[[#This Row],[Notasave Error]]&gt;6000),"-",Table134[[#This Row],[Notasave Error]]/Table134[[#This Row],[Inspection Total]]),"NA")</f>
        <v>2.8023352793994996E-2</v>
      </c>
    </row>
    <row r="819" spans="1:22" x14ac:dyDescent="0.35">
      <c r="A819" s="8">
        <v>44992.977916666663</v>
      </c>
      <c r="B819" s="9" t="s">
        <v>87</v>
      </c>
      <c r="C819" s="9">
        <v>40039201</v>
      </c>
      <c r="D819" s="9" t="s">
        <v>107</v>
      </c>
      <c r="E819" s="9" t="s">
        <v>62</v>
      </c>
      <c r="F819" s="9" t="s">
        <v>40</v>
      </c>
      <c r="G819" s="9">
        <v>838</v>
      </c>
      <c r="H819" s="10">
        <v>5999</v>
      </c>
      <c r="I819" s="10">
        <v>5999</v>
      </c>
      <c r="J819" s="10">
        <v>1</v>
      </c>
      <c r="K819" s="10"/>
      <c r="L819" s="10">
        <f>SUM(Table134[[#This Row],[Waste (Before Impression)]:[Waste (After Impression)2]])</f>
        <v>1</v>
      </c>
      <c r="M819" s="10">
        <v>0</v>
      </c>
      <c r="N819" s="10">
        <v>134</v>
      </c>
      <c r="O819" s="11">
        <f>SUM(Table134[[#This Row],[Inspection Total]],Table134[[#This Row],[Waste (Before Impression)]])</f>
        <v>6000</v>
      </c>
      <c r="P819" s="12" t="s">
        <v>39</v>
      </c>
      <c r="Q819" s="9"/>
      <c r="R819" s="9">
        <f>IF(Table134[[#This Row],[Balanced]]="YES",0,Table134[[#This Row],[Total]]-6000)</f>
        <v>0</v>
      </c>
      <c r="S8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4499283811345999YES</v>
      </c>
      <c r="T819">
        <f>ROW()-3</f>
        <v>816</v>
      </c>
      <c r="U819" s="1">
        <f>INT(Table134[[#This Row],[Date]])</f>
        <v>44992</v>
      </c>
      <c r="V819" s="13">
        <f>IFERROR(IF(OR(Table134[[#This Row],[Notasave Error]]&lt;0,Table134[[#This Row],[Notasave Error]]&gt;6000),"-",Table134[[#This Row],[Notasave Error]]/Table134[[#This Row],[Inspection Total]]),"NA")</f>
        <v>2.2337056176029338E-2</v>
      </c>
    </row>
    <row r="820" spans="1:22" x14ac:dyDescent="0.35">
      <c r="A820" s="8">
        <v>44992.886516203704</v>
      </c>
      <c r="B820" s="9" t="s">
        <v>87</v>
      </c>
      <c r="C820" s="9">
        <v>40039201</v>
      </c>
      <c r="D820" s="9" t="s">
        <v>107</v>
      </c>
      <c r="E820" s="9" t="s">
        <v>62</v>
      </c>
      <c r="F820" s="9" t="s">
        <v>40</v>
      </c>
      <c r="G820" s="9">
        <v>837</v>
      </c>
      <c r="H820" s="10">
        <v>5984</v>
      </c>
      <c r="I820" s="10">
        <v>5984</v>
      </c>
      <c r="J820" s="10">
        <v>16</v>
      </c>
      <c r="K820" s="10"/>
      <c r="L820" s="10">
        <f>SUM(Table134[[#This Row],[Waste (Before Impression)]:[Waste (After Impression)2]])</f>
        <v>16</v>
      </c>
      <c r="M820" s="10">
        <v>0</v>
      </c>
      <c r="N820" s="10">
        <v>210</v>
      </c>
      <c r="O820" s="11">
        <f>SUM(Table134[[#This Row],[Inspection Total]],Table134[[#This Row],[Waste (Before Impression)]])</f>
        <v>6000</v>
      </c>
      <c r="P820" s="12" t="s">
        <v>39</v>
      </c>
      <c r="Q820" s="9"/>
      <c r="R820" s="9">
        <f>IF(Table134[[#This Row],[Balanced]]="YES",0,Table134[[#This Row],[Total]]-6000)</f>
        <v>0</v>
      </c>
      <c r="S8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44992837162105984YES</v>
      </c>
      <c r="T820">
        <f>ROW()-3</f>
        <v>817</v>
      </c>
      <c r="U820" s="1">
        <f>INT(Table134[[#This Row],[Date]])</f>
        <v>44992</v>
      </c>
      <c r="V820" s="13">
        <f>IFERROR(IF(OR(Table134[[#This Row],[Notasave Error]]&lt;0,Table134[[#This Row],[Notasave Error]]&gt;6000),"-",Table134[[#This Row],[Notasave Error]]/Table134[[#This Row],[Inspection Total]]),"NA")</f>
        <v>3.5093582887700536E-2</v>
      </c>
    </row>
    <row r="821" spans="1:22" x14ac:dyDescent="0.35">
      <c r="A821" s="8">
        <v>44992.856585648151</v>
      </c>
      <c r="B821" s="9" t="s">
        <v>87</v>
      </c>
      <c r="C821" s="9">
        <v>40039201</v>
      </c>
      <c r="D821" s="9" t="s">
        <v>107</v>
      </c>
      <c r="E821" s="9" t="s">
        <v>62</v>
      </c>
      <c r="F821" s="9" t="s">
        <v>40</v>
      </c>
      <c r="G821" s="9">
        <v>836</v>
      </c>
      <c r="H821" s="10">
        <v>5982</v>
      </c>
      <c r="I821" s="10">
        <v>5982</v>
      </c>
      <c r="J821" s="10">
        <v>3</v>
      </c>
      <c r="K821" s="10"/>
      <c r="L821" s="10">
        <f>SUM(Table134[[#This Row],[Waste (Before Impression)]:[Waste (After Impression)2]])</f>
        <v>3</v>
      </c>
      <c r="M821" s="10">
        <v>0</v>
      </c>
      <c r="N821" s="10">
        <v>126</v>
      </c>
      <c r="O821" s="11">
        <f>SUM(Table134[[#This Row],[Inspection Total]],Table134[[#This Row],[Waste (Before Impression)]])</f>
        <v>5985</v>
      </c>
      <c r="P821" s="12" t="s">
        <v>34</v>
      </c>
      <c r="Q821" s="9" t="s">
        <v>161</v>
      </c>
      <c r="R821" s="9">
        <f>IF(Table134[[#This Row],[Balanced]]="YES",0,Table134[[#This Row],[Total]]-6000)</f>
        <v>-15</v>
      </c>
      <c r="S8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4499283631265982NO</v>
      </c>
      <c r="T821">
        <f>ROW()-3</f>
        <v>818</v>
      </c>
      <c r="U821" s="1">
        <f>INT(Table134[[#This Row],[Date]])</f>
        <v>44992</v>
      </c>
      <c r="V821" s="13">
        <f>IFERROR(IF(OR(Table134[[#This Row],[Notasave Error]]&lt;0,Table134[[#This Row],[Notasave Error]]&gt;6000),"-",Table134[[#This Row],[Notasave Error]]/Table134[[#This Row],[Inspection Total]]),"NA")</f>
        <v>2.106318956870612E-2</v>
      </c>
    </row>
    <row r="822" spans="1:22" x14ac:dyDescent="0.35">
      <c r="A822" s="8">
        <v>44992.795335648145</v>
      </c>
      <c r="B822" s="9" t="s">
        <v>87</v>
      </c>
      <c r="C822" s="9">
        <v>40039201</v>
      </c>
      <c r="D822" s="9" t="s">
        <v>107</v>
      </c>
      <c r="E822" s="9" t="s">
        <v>67</v>
      </c>
      <c r="F822" s="9" t="s">
        <v>38</v>
      </c>
      <c r="G822" s="9">
        <v>835</v>
      </c>
      <c r="H822" s="10">
        <v>6000</v>
      </c>
      <c r="I822" s="10">
        <v>6000</v>
      </c>
      <c r="J822" s="10"/>
      <c r="K822" s="10"/>
      <c r="L822" s="10">
        <f>SUM(Table134[[#This Row],[Waste (Before Impression)]:[Waste (After Impression)2]])</f>
        <v>0</v>
      </c>
      <c r="M822" s="10">
        <v>0</v>
      </c>
      <c r="N822" s="10">
        <v>180</v>
      </c>
      <c r="O822" s="11">
        <f>SUM(Table134[[#This Row],[Inspection Total]],Table134[[#This Row],[Waste (Before Impression)]])</f>
        <v>6000</v>
      </c>
      <c r="P822" s="12" t="s">
        <v>39</v>
      </c>
      <c r="Q822" s="9"/>
      <c r="R822" s="9">
        <f>IF(Table134[[#This Row],[Balanced]]="YES",0,Table134[[#This Row],[Total]]-6000)</f>
        <v>0</v>
      </c>
      <c r="S8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449928351806000YES</v>
      </c>
      <c r="T822">
        <f>ROW()-3</f>
        <v>819</v>
      </c>
      <c r="U822" s="1">
        <f>INT(Table134[[#This Row],[Date]])</f>
        <v>44992</v>
      </c>
      <c r="V822" s="13">
        <f>IFERROR(IF(OR(Table134[[#This Row],[Notasave Error]]&lt;0,Table134[[#This Row],[Notasave Error]]&gt;6000),"-",Table134[[#This Row],[Notasave Error]]/Table134[[#This Row],[Inspection Total]]),"NA")</f>
        <v>0.03</v>
      </c>
    </row>
    <row r="823" spans="1:22" x14ac:dyDescent="0.35">
      <c r="A823" s="8">
        <v>44992.743564814817</v>
      </c>
      <c r="B823" s="9" t="s">
        <v>87</v>
      </c>
      <c r="C823" s="9">
        <v>40039201</v>
      </c>
      <c r="D823" s="9" t="s">
        <v>107</v>
      </c>
      <c r="E823" s="9" t="s">
        <v>67</v>
      </c>
      <c r="F823" s="9" t="s">
        <v>38</v>
      </c>
      <c r="G823" s="9">
        <v>834</v>
      </c>
      <c r="H823" s="10">
        <v>5991</v>
      </c>
      <c r="I823" s="10">
        <v>5991</v>
      </c>
      <c r="J823" s="10">
        <v>9</v>
      </c>
      <c r="K823" s="10"/>
      <c r="L823" s="10">
        <f>SUM(Table134[[#This Row],[Waste (Before Impression)]:[Waste (After Impression)2]])</f>
        <v>9</v>
      </c>
      <c r="M823" s="10">
        <v>0</v>
      </c>
      <c r="N823" s="10">
        <v>103</v>
      </c>
      <c r="O823" s="11">
        <f>SUM(Table134[[#This Row],[Inspection Total]],Table134[[#This Row],[Waste (Before Impression)]])</f>
        <v>6000</v>
      </c>
      <c r="P823" s="12" t="s">
        <v>39</v>
      </c>
      <c r="Q823" s="9"/>
      <c r="R823" s="9">
        <f>IF(Table134[[#This Row],[Balanced]]="YES",0,Table134[[#This Row],[Total]]-6000)</f>
        <v>0</v>
      </c>
      <c r="S8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4499283491035991YES</v>
      </c>
      <c r="T823">
        <f>ROW()-3</f>
        <v>820</v>
      </c>
      <c r="U823" s="1">
        <f>INT(Table134[[#This Row],[Date]])</f>
        <v>44992</v>
      </c>
      <c r="V823" s="13">
        <f>IFERROR(IF(OR(Table134[[#This Row],[Notasave Error]]&lt;0,Table134[[#This Row],[Notasave Error]]&gt;6000),"-",Table134[[#This Row],[Notasave Error]]/Table134[[#This Row],[Inspection Total]]),"NA")</f>
        <v>1.7192455349691202E-2</v>
      </c>
    </row>
    <row r="824" spans="1:22" x14ac:dyDescent="0.35">
      <c r="A824" s="8">
        <v>44992.742812500001</v>
      </c>
      <c r="B824" s="9" t="s">
        <v>87</v>
      </c>
      <c r="C824" s="9">
        <v>40039201</v>
      </c>
      <c r="D824" s="9" t="s">
        <v>107</v>
      </c>
      <c r="E824" s="9" t="s">
        <v>67</v>
      </c>
      <c r="F824" s="9" t="s">
        <v>38</v>
      </c>
      <c r="G824" s="9">
        <v>833</v>
      </c>
      <c r="H824" s="10">
        <v>5997</v>
      </c>
      <c r="I824" s="10">
        <v>0</v>
      </c>
      <c r="J824" s="10">
        <v>3</v>
      </c>
      <c r="K824" s="10"/>
      <c r="L824" s="10">
        <f>SUM(Table134[[#This Row],[Waste (Before Impression)]:[Waste (After Impression)2]])</f>
        <v>3</v>
      </c>
      <c r="M824" s="10">
        <v>0</v>
      </c>
      <c r="N824" s="10">
        <v>200</v>
      </c>
      <c r="O824" s="11">
        <f>SUM(Table134[[#This Row],[Inspection Total]],Table134[[#This Row],[Waste (Before Impression)]])</f>
        <v>6000</v>
      </c>
      <c r="P824" s="12" t="s">
        <v>39</v>
      </c>
      <c r="Q824" s="9"/>
      <c r="R824" s="9">
        <f>IF(Table134[[#This Row],[Balanced]]="YES",0,Table134[[#This Row],[Total]]-6000)</f>
        <v>0</v>
      </c>
      <c r="S8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4499283332005997YES</v>
      </c>
      <c r="T824">
        <f>ROW()-3</f>
        <v>821</v>
      </c>
      <c r="U824" s="1">
        <f>INT(Table134[[#This Row],[Date]])</f>
        <v>44992</v>
      </c>
      <c r="V824" s="13">
        <f>IFERROR(IF(OR(Table134[[#This Row],[Notasave Error]]&lt;0,Table134[[#This Row],[Notasave Error]]&gt;6000),"-",Table134[[#This Row],[Notasave Error]]/Table134[[#This Row],[Inspection Total]]),"NA")</f>
        <v>3.3350008337502082E-2</v>
      </c>
    </row>
    <row r="825" spans="1:22" x14ac:dyDescent="0.35">
      <c r="A825" s="8">
        <v>44992.741631944446</v>
      </c>
      <c r="B825" s="9" t="s">
        <v>87</v>
      </c>
      <c r="C825" s="9">
        <v>40039201</v>
      </c>
      <c r="D825" s="9" t="s">
        <v>107</v>
      </c>
      <c r="E825" s="9" t="s">
        <v>67</v>
      </c>
      <c r="F825" s="9" t="s">
        <v>38</v>
      </c>
      <c r="G825" s="9">
        <v>832</v>
      </c>
      <c r="H825" s="10">
        <v>6000</v>
      </c>
      <c r="I825" s="10">
        <v>6000</v>
      </c>
      <c r="J825" s="10"/>
      <c r="K825" s="10"/>
      <c r="L825" s="10">
        <f>SUM(Table134[[#This Row],[Waste (Before Impression)]:[Waste (After Impression)2]])</f>
        <v>0</v>
      </c>
      <c r="M825" s="10">
        <v>0</v>
      </c>
      <c r="N825" s="10">
        <v>207</v>
      </c>
      <c r="O825" s="11">
        <f>SUM(Table134[[#This Row],[Inspection Total]],Table134[[#This Row],[Waste (Before Impression)]])</f>
        <v>6000</v>
      </c>
      <c r="P825" s="12" t="s">
        <v>39</v>
      </c>
      <c r="Q825" s="9"/>
      <c r="R825" s="9">
        <f>IF(Table134[[#This Row],[Balanced]]="YES",0,Table134[[#This Row],[Total]]-6000)</f>
        <v>0</v>
      </c>
      <c r="S8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449928322076000YES</v>
      </c>
      <c r="T825">
        <f>ROW()-3</f>
        <v>822</v>
      </c>
      <c r="U825" s="1">
        <f>INT(Table134[[#This Row],[Date]])</f>
        <v>44992</v>
      </c>
      <c r="V825" s="13">
        <f>IFERROR(IF(OR(Table134[[#This Row],[Notasave Error]]&lt;0,Table134[[#This Row],[Notasave Error]]&gt;6000),"-",Table134[[#This Row],[Notasave Error]]/Table134[[#This Row],[Inspection Total]]),"NA")</f>
        <v>3.4500000000000003E-2</v>
      </c>
    </row>
    <row r="826" spans="1:22" x14ac:dyDescent="0.35">
      <c r="A826" s="8">
        <v>44992.741412037038</v>
      </c>
      <c r="B826" s="9" t="s">
        <v>87</v>
      </c>
      <c r="C826" s="9">
        <v>40039201</v>
      </c>
      <c r="D826" s="9" t="s">
        <v>107</v>
      </c>
      <c r="E826" s="9" t="s">
        <v>67</v>
      </c>
      <c r="F826" s="9" t="s">
        <v>38</v>
      </c>
      <c r="G826" s="9">
        <v>831</v>
      </c>
      <c r="H826" s="10">
        <v>5991</v>
      </c>
      <c r="I826" s="10">
        <v>5991</v>
      </c>
      <c r="J826" s="10">
        <v>9</v>
      </c>
      <c r="K826" s="10"/>
      <c r="L826" s="10">
        <f>SUM(Table134[[#This Row],[Waste (Before Impression)]:[Waste (After Impression)2]])</f>
        <v>9</v>
      </c>
      <c r="M826" s="10">
        <v>0</v>
      </c>
      <c r="N826" s="10">
        <v>340</v>
      </c>
      <c r="O826" s="11">
        <f>SUM(Table134[[#This Row],[Inspection Total]],Table134[[#This Row],[Waste (Before Impression)]])</f>
        <v>6000</v>
      </c>
      <c r="P826" s="12" t="s">
        <v>39</v>
      </c>
      <c r="Q826" s="9"/>
      <c r="R826" s="9">
        <f>IF(Table134[[#This Row],[Balanced]]="YES",0,Table134[[#This Row],[Total]]-6000)</f>
        <v>0</v>
      </c>
      <c r="S8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4499283193405991YES</v>
      </c>
      <c r="T826">
        <f>ROW()-3</f>
        <v>823</v>
      </c>
      <c r="U826" s="1">
        <f>INT(Table134[[#This Row],[Date]])</f>
        <v>44992</v>
      </c>
      <c r="V826" s="13">
        <f>IFERROR(IF(OR(Table134[[#This Row],[Notasave Error]]&lt;0,Table134[[#This Row],[Notasave Error]]&gt;6000),"-",Table134[[#This Row],[Notasave Error]]/Table134[[#This Row],[Inspection Total]]),"NA")</f>
        <v>5.6751794358203975E-2</v>
      </c>
    </row>
    <row r="827" spans="1:22" x14ac:dyDescent="0.35">
      <c r="A827" s="8">
        <v>44992.609525462962</v>
      </c>
      <c r="B827" s="9" t="s">
        <v>87</v>
      </c>
      <c r="C827" s="9">
        <v>40039201</v>
      </c>
      <c r="D827" s="9" t="s">
        <v>107</v>
      </c>
      <c r="E827" s="9" t="s">
        <v>67</v>
      </c>
      <c r="F827" s="9" t="s">
        <v>38</v>
      </c>
      <c r="G827" s="9">
        <v>830</v>
      </c>
      <c r="H827" s="10">
        <v>5999</v>
      </c>
      <c r="I827" s="10">
        <v>5999</v>
      </c>
      <c r="J827" s="10">
        <v>1</v>
      </c>
      <c r="K827" s="10"/>
      <c r="L827" s="10">
        <f>SUM(Table134[[#This Row],[Waste (Before Impression)]:[Waste (After Impression)2]])</f>
        <v>1</v>
      </c>
      <c r="M827" s="10">
        <v>0</v>
      </c>
      <c r="N827" s="10">
        <v>94</v>
      </c>
      <c r="O827" s="11">
        <f>SUM(Table134[[#This Row],[Inspection Total]],Table134[[#This Row],[Waste (Before Impression)]])</f>
        <v>6000</v>
      </c>
      <c r="P827" s="12" t="s">
        <v>39</v>
      </c>
      <c r="Q827" s="9"/>
      <c r="R827" s="9">
        <f>IF(Table134[[#This Row],[Balanced]]="YES",0,Table134[[#This Row],[Total]]-6000)</f>
        <v>0</v>
      </c>
      <c r="S8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449928301945999YES</v>
      </c>
      <c r="T827">
        <f>ROW()-3</f>
        <v>824</v>
      </c>
      <c r="U827" s="1">
        <f>INT(Table134[[#This Row],[Date]])</f>
        <v>44992</v>
      </c>
      <c r="V827" s="13">
        <f>IFERROR(IF(OR(Table134[[#This Row],[Notasave Error]]&lt;0,Table134[[#This Row],[Notasave Error]]&gt;6000),"-",Table134[[#This Row],[Notasave Error]]/Table134[[#This Row],[Inspection Total]]),"NA")</f>
        <v>1.5669278213035504E-2</v>
      </c>
    </row>
    <row r="828" spans="1:22" x14ac:dyDescent="0.35">
      <c r="A828" s="8">
        <v>44992.583981481483</v>
      </c>
      <c r="B828" s="9" t="s">
        <v>87</v>
      </c>
      <c r="C828" s="9">
        <v>40039201</v>
      </c>
      <c r="D828" s="9" t="s">
        <v>107</v>
      </c>
      <c r="E828" s="9" t="s">
        <v>67</v>
      </c>
      <c r="F828" s="9" t="s">
        <v>38</v>
      </c>
      <c r="G828" s="9">
        <v>829</v>
      </c>
      <c r="H828" s="10">
        <v>6000</v>
      </c>
      <c r="I828" s="10">
        <v>6000</v>
      </c>
      <c r="J828" s="10">
        <v>0</v>
      </c>
      <c r="K828" s="10">
        <v>3</v>
      </c>
      <c r="L828" s="10">
        <f>SUM(Table134[[#This Row],[Waste (Before Impression)]:[Waste (After Impression)2]])</f>
        <v>3</v>
      </c>
      <c r="M828" s="10">
        <v>0</v>
      </c>
      <c r="N828" s="10">
        <v>316</v>
      </c>
      <c r="O828" s="11">
        <f>SUM(Table134[[#This Row],[Inspection Total]],Table134[[#This Row],[Waste (Before Impression)]])</f>
        <v>6000</v>
      </c>
      <c r="P828" s="12" t="s">
        <v>39</v>
      </c>
      <c r="Q828" s="9"/>
      <c r="R828" s="9">
        <f>IF(Table134[[#This Row],[Balanced]]="YES",0,Table134[[#This Row],[Total]]-6000)</f>
        <v>0</v>
      </c>
      <c r="S8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4499282903166000YES</v>
      </c>
      <c r="T828">
        <f>ROW()-3</f>
        <v>825</v>
      </c>
      <c r="U828" s="1">
        <f>INT(Table134[[#This Row],[Date]])</f>
        <v>44992</v>
      </c>
      <c r="V828" s="13">
        <f>IFERROR(IF(OR(Table134[[#This Row],[Notasave Error]]&lt;0,Table134[[#This Row],[Notasave Error]]&gt;6000),"-",Table134[[#This Row],[Notasave Error]]/Table134[[#This Row],[Inspection Total]]),"NA")</f>
        <v>5.2666666666666667E-2</v>
      </c>
    </row>
    <row r="829" spans="1:22" x14ac:dyDescent="0.35">
      <c r="A829" s="8">
        <v>44992.545243055552</v>
      </c>
      <c r="B829" s="9" t="s">
        <v>87</v>
      </c>
      <c r="C829" s="9">
        <v>40039201</v>
      </c>
      <c r="D829" s="9" t="s">
        <v>107</v>
      </c>
      <c r="E829" s="9" t="s">
        <v>67</v>
      </c>
      <c r="F829" s="9" t="s">
        <v>38</v>
      </c>
      <c r="G829" s="9">
        <v>750</v>
      </c>
      <c r="H829" s="10">
        <v>5999</v>
      </c>
      <c r="I829" s="10">
        <v>5999</v>
      </c>
      <c r="J829" s="10">
        <v>1</v>
      </c>
      <c r="K829" s="10"/>
      <c r="L829" s="10">
        <f>SUM(Table134[[#This Row],[Waste (Before Impression)]:[Waste (After Impression)2]])</f>
        <v>1</v>
      </c>
      <c r="M829" s="10">
        <v>0</v>
      </c>
      <c r="N829" s="10">
        <v>300</v>
      </c>
      <c r="O829" s="11">
        <f>SUM(Table134[[#This Row],[Inspection Total]],Table134[[#This Row],[Waste (Before Impression)]])</f>
        <v>6000</v>
      </c>
      <c r="P829" s="12" t="s">
        <v>39</v>
      </c>
      <c r="Q829" s="9"/>
      <c r="R829" s="9">
        <f>IF(Table134[[#This Row],[Balanced]]="YES",0,Table134[[#This Row],[Total]]-6000)</f>
        <v>0</v>
      </c>
      <c r="S8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4499275013005999YES</v>
      </c>
      <c r="T829">
        <f>ROW()-3</f>
        <v>826</v>
      </c>
      <c r="U829" s="1">
        <f>INT(Table134[[#This Row],[Date]])</f>
        <v>44992</v>
      </c>
      <c r="V829" s="13">
        <f>IFERROR(IF(OR(Table134[[#This Row],[Notasave Error]]&lt;0,Table134[[#This Row],[Notasave Error]]&gt;6000),"-",Table134[[#This Row],[Notasave Error]]/Table134[[#This Row],[Inspection Total]]),"NA")</f>
        <v>5.0008334722453744E-2</v>
      </c>
    </row>
    <row r="830" spans="1:22" x14ac:dyDescent="0.35">
      <c r="A830" s="8">
        <v>44992.499456018515</v>
      </c>
      <c r="B830" s="9" t="s">
        <v>87</v>
      </c>
      <c r="C830" s="9">
        <v>40039201</v>
      </c>
      <c r="D830" s="9" t="s">
        <v>107</v>
      </c>
      <c r="E830" s="9" t="s">
        <v>67</v>
      </c>
      <c r="F830" s="9" t="s">
        <v>38</v>
      </c>
      <c r="G830" s="9">
        <v>749</v>
      </c>
      <c r="H830" s="10">
        <v>5997</v>
      </c>
      <c r="I830" s="10">
        <v>5997</v>
      </c>
      <c r="J830" s="10">
        <v>3</v>
      </c>
      <c r="K830" s="10"/>
      <c r="L830" s="10">
        <f>SUM(Table134[[#This Row],[Waste (Before Impression)]:[Waste (After Impression)2]])</f>
        <v>3</v>
      </c>
      <c r="M830" s="10">
        <v>0</v>
      </c>
      <c r="N830" s="10">
        <v>280</v>
      </c>
      <c r="O830" s="11">
        <f>SUM(Table134[[#This Row],[Inspection Total]],Table134[[#This Row],[Waste (Before Impression)]])</f>
        <v>6000</v>
      </c>
      <c r="P830" s="12" t="s">
        <v>39</v>
      </c>
      <c r="Q830" s="9"/>
      <c r="R830" s="9">
        <f>IF(Table134[[#This Row],[Balanced]]="YES",0,Table134[[#This Row],[Total]]-6000)</f>
        <v>0</v>
      </c>
      <c r="S8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4499274932805997YES</v>
      </c>
      <c r="T830">
        <f>ROW()-3</f>
        <v>827</v>
      </c>
      <c r="U830" s="1">
        <f>INT(Table134[[#This Row],[Date]])</f>
        <v>44992</v>
      </c>
      <c r="V830" s="13">
        <f>IFERROR(IF(OR(Table134[[#This Row],[Notasave Error]]&lt;0,Table134[[#This Row],[Notasave Error]]&gt;6000),"-",Table134[[#This Row],[Notasave Error]]/Table134[[#This Row],[Inspection Total]]),"NA")</f>
        <v>4.6690011672502918E-2</v>
      </c>
    </row>
    <row r="831" spans="1:22" x14ac:dyDescent="0.35">
      <c r="A831" s="8">
        <v>44992.456736111111</v>
      </c>
      <c r="B831" s="9" t="s">
        <v>87</v>
      </c>
      <c r="C831" s="9">
        <v>40039201</v>
      </c>
      <c r="D831" s="9" t="s">
        <v>107</v>
      </c>
      <c r="E831" s="9" t="s">
        <v>67</v>
      </c>
      <c r="F831" s="9" t="s">
        <v>38</v>
      </c>
      <c r="G831" s="9">
        <v>748</v>
      </c>
      <c r="H831" s="10">
        <v>5999</v>
      </c>
      <c r="I831" s="10">
        <v>5999</v>
      </c>
      <c r="J831" s="10">
        <v>1</v>
      </c>
      <c r="K831" s="10"/>
      <c r="L831" s="10">
        <f>SUM(Table134[[#This Row],[Waste (Before Impression)]:[Waste (After Impression)2]])</f>
        <v>1</v>
      </c>
      <c r="M831" s="10">
        <v>0</v>
      </c>
      <c r="N831" s="10">
        <v>220</v>
      </c>
      <c r="O831" s="11">
        <f>SUM(Table134[[#This Row],[Inspection Total]],Table134[[#This Row],[Waste (Before Impression)]])</f>
        <v>6000</v>
      </c>
      <c r="P831" s="12" t="s">
        <v>39</v>
      </c>
      <c r="Q831" s="9"/>
      <c r="R831" s="9">
        <f>IF(Table134[[#This Row],[Balanced]]="YES",0,Table134[[#This Row],[Total]]-6000)</f>
        <v>0</v>
      </c>
      <c r="S8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4499274812205999YES</v>
      </c>
      <c r="T831">
        <f>ROW()-3</f>
        <v>828</v>
      </c>
      <c r="U831" s="1">
        <f>INT(Table134[[#This Row],[Date]])</f>
        <v>44992</v>
      </c>
      <c r="V831" s="13">
        <f>IFERROR(IF(OR(Table134[[#This Row],[Notasave Error]]&lt;0,Table134[[#This Row],[Notasave Error]]&gt;6000),"-",Table134[[#This Row],[Notasave Error]]/Table134[[#This Row],[Inspection Total]]),"NA")</f>
        <v>3.6672778796466077E-2</v>
      </c>
    </row>
    <row r="832" spans="1:22" x14ac:dyDescent="0.35">
      <c r="A832" s="8">
        <v>44992.418055555558</v>
      </c>
      <c r="B832" s="9" t="s">
        <v>87</v>
      </c>
      <c r="C832" s="9">
        <v>40039201</v>
      </c>
      <c r="D832" s="9" t="s">
        <v>107</v>
      </c>
      <c r="E832" s="9" t="s">
        <v>67</v>
      </c>
      <c r="F832" s="9" t="s">
        <v>38</v>
      </c>
      <c r="G832" s="9">
        <v>747</v>
      </c>
      <c r="H832" s="10">
        <v>5998</v>
      </c>
      <c r="I832" s="10">
        <v>0</v>
      </c>
      <c r="J832" s="10">
        <v>2</v>
      </c>
      <c r="K832" s="10"/>
      <c r="L832" s="10">
        <f>SUM(Table134[[#This Row],[Waste (Before Impression)]:[Waste (After Impression)2]])</f>
        <v>2</v>
      </c>
      <c r="M832" s="10">
        <v>0</v>
      </c>
      <c r="N832" s="10">
        <v>100</v>
      </c>
      <c r="O832" s="11">
        <f>SUM(Table134[[#This Row],[Inspection Total]],Table134[[#This Row],[Waste (Before Impression)]])</f>
        <v>6000</v>
      </c>
      <c r="P832" s="12" t="s">
        <v>39</v>
      </c>
      <c r="Q832" s="9"/>
      <c r="R832" s="9">
        <f>IF(Table134[[#This Row],[Balanced]]="YES",0,Table134[[#This Row],[Total]]-6000)</f>
        <v>0</v>
      </c>
      <c r="S8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4499274721005998YES</v>
      </c>
      <c r="T832">
        <f>ROW()-3</f>
        <v>829</v>
      </c>
      <c r="U832" s="1">
        <f>INT(Table134[[#This Row],[Date]])</f>
        <v>44992</v>
      </c>
      <c r="V832" s="13">
        <f>IFERROR(IF(OR(Table134[[#This Row],[Notasave Error]]&lt;0,Table134[[#This Row],[Notasave Error]]&gt;6000),"-",Table134[[#This Row],[Notasave Error]]/Table134[[#This Row],[Inspection Total]]),"NA")</f>
        <v>1.6672224074691565E-2</v>
      </c>
    </row>
    <row r="833" spans="1:22" x14ac:dyDescent="0.35">
      <c r="A833" s="8">
        <v>44992.355856481481</v>
      </c>
      <c r="B833" s="9" t="s">
        <v>87</v>
      </c>
      <c r="C833" s="9">
        <v>40039201</v>
      </c>
      <c r="D833" s="9" t="s">
        <v>107</v>
      </c>
      <c r="E833" s="9" t="s">
        <v>67</v>
      </c>
      <c r="F833" s="9" t="s">
        <v>38</v>
      </c>
      <c r="G833" s="9">
        <v>746</v>
      </c>
      <c r="H833" s="10">
        <v>6000</v>
      </c>
      <c r="I833" s="10">
        <v>6000</v>
      </c>
      <c r="J833" s="10"/>
      <c r="K833" s="10"/>
      <c r="L833" s="10">
        <f>SUM(Table134[[#This Row],[Waste (Before Impression)]:[Waste (After Impression)2]])</f>
        <v>0</v>
      </c>
      <c r="M833" s="10">
        <v>0</v>
      </c>
      <c r="N833" s="10">
        <v>100</v>
      </c>
      <c r="O833" s="11">
        <f>SUM(Table134[[#This Row],[Inspection Total]],Table134[[#This Row],[Waste (Before Impression)]])</f>
        <v>6000</v>
      </c>
      <c r="P833" s="12" t="s">
        <v>39</v>
      </c>
      <c r="Q833" s="9"/>
      <c r="R833" s="9">
        <f>IF(Table134[[#This Row],[Balanced]]="YES",0,Table134[[#This Row],[Total]]-6000)</f>
        <v>0</v>
      </c>
      <c r="S8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449927461006000YES</v>
      </c>
      <c r="T833">
        <f>ROW()-3</f>
        <v>830</v>
      </c>
      <c r="U833" s="1">
        <f>INT(Table134[[#This Row],[Date]])</f>
        <v>44992</v>
      </c>
      <c r="V833" s="13">
        <f>IFERROR(IF(OR(Table134[[#This Row],[Notasave Error]]&lt;0,Table134[[#This Row],[Notasave Error]]&gt;6000),"-",Table134[[#This Row],[Notasave Error]]/Table134[[#This Row],[Inspection Total]]),"NA")</f>
        <v>1.6666666666666666E-2</v>
      </c>
    </row>
    <row r="834" spans="1:22" x14ac:dyDescent="0.35">
      <c r="A834" s="8">
        <v>44992.324548611112</v>
      </c>
      <c r="B834" s="9" t="s">
        <v>87</v>
      </c>
      <c r="C834" s="9">
        <v>40039201</v>
      </c>
      <c r="D834" s="9" t="s">
        <v>107</v>
      </c>
      <c r="E834" s="9" t="s">
        <v>67</v>
      </c>
      <c r="F834" s="9" t="s">
        <v>38</v>
      </c>
      <c r="G834" s="9">
        <v>745</v>
      </c>
      <c r="H834" s="10">
        <v>5988</v>
      </c>
      <c r="I834" s="10">
        <v>5988</v>
      </c>
      <c r="J834" s="10"/>
      <c r="K834" s="10"/>
      <c r="L834" s="10">
        <f>SUM(Table134[[#This Row],[Waste (Before Impression)]:[Waste (After Impression)2]])</f>
        <v>0</v>
      </c>
      <c r="M834" s="10">
        <v>0</v>
      </c>
      <c r="N834" s="10">
        <v>100</v>
      </c>
      <c r="O834" s="11">
        <f>SUM(Table134[[#This Row],[Inspection Total]],Table134[[#This Row],[Waste (Before Impression)]])</f>
        <v>5988</v>
      </c>
      <c r="P834" s="12" t="s">
        <v>34</v>
      </c>
      <c r="Q834" s="9"/>
      <c r="R834" s="9">
        <f>IF(Table134[[#This Row],[Balanced]]="YES",0,Table134[[#This Row],[Total]]-6000)</f>
        <v>-12</v>
      </c>
      <c r="S8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449927451005988NO</v>
      </c>
      <c r="T834">
        <f>ROW()-3</f>
        <v>831</v>
      </c>
      <c r="U834" s="1">
        <f>INT(Table134[[#This Row],[Date]])</f>
        <v>44992</v>
      </c>
      <c r="V834" s="13">
        <f>IFERROR(IF(OR(Table134[[#This Row],[Notasave Error]]&lt;0,Table134[[#This Row],[Notasave Error]]&gt;6000),"-",Table134[[#This Row],[Notasave Error]]/Table134[[#This Row],[Inspection Total]]),"NA")</f>
        <v>1.6700066800267203E-2</v>
      </c>
    </row>
    <row r="835" spans="1:22" x14ac:dyDescent="0.35">
      <c r="A835" s="8">
        <v>44992.271284722221</v>
      </c>
      <c r="B835" s="9" t="s">
        <v>87</v>
      </c>
      <c r="C835" s="9">
        <v>40039201</v>
      </c>
      <c r="D835" s="9" t="s">
        <v>107</v>
      </c>
      <c r="E835" s="9" t="s">
        <v>62</v>
      </c>
      <c r="F835" s="9" t="s">
        <v>40</v>
      </c>
      <c r="G835" s="9">
        <v>847</v>
      </c>
      <c r="H835" s="10">
        <v>6013</v>
      </c>
      <c r="I835" s="10">
        <v>0</v>
      </c>
      <c r="J835" s="10">
        <v>2</v>
      </c>
      <c r="K835" s="10"/>
      <c r="L835" s="10">
        <f>SUM(Table134[[#This Row],[Waste (Before Impression)]:[Waste (After Impression)2]])</f>
        <v>2</v>
      </c>
      <c r="M835" s="10">
        <v>0</v>
      </c>
      <c r="N835" s="10">
        <v>187</v>
      </c>
      <c r="O835" s="11">
        <f>SUM(Table134[[#This Row],[Inspection Total]],Table134[[#This Row],[Waste (Before Impression)]])</f>
        <v>6015</v>
      </c>
      <c r="P835" s="12" t="s">
        <v>34</v>
      </c>
      <c r="Q835" s="9"/>
      <c r="R835" s="9">
        <f>IF(Table134[[#This Row],[Balanced]]="YES",0,Table134[[#This Row],[Total]]-6000)</f>
        <v>15</v>
      </c>
      <c r="S8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4499284721876013NO</v>
      </c>
      <c r="T835">
        <f>ROW()-3</f>
        <v>832</v>
      </c>
      <c r="U835" s="1">
        <f>INT(Table134[[#This Row],[Date]])</f>
        <v>44992</v>
      </c>
      <c r="V835" s="13">
        <f>IFERROR(IF(OR(Table134[[#This Row],[Notasave Error]]&lt;0,Table134[[#This Row],[Notasave Error]]&gt;6000),"-",Table134[[#This Row],[Notasave Error]]/Table134[[#This Row],[Inspection Total]]),"NA")</f>
        <v>3.1099284882754034E-2</v>
      </c>
    </row>
    <row r="836" spans="1:22" x14ac:dyDescent="0.35">
      <c r="A836" s="8">
        <v>44992.241909722223</v>
      </c>
      <c r="B836" s="9" t="s">
        <v>87</v>
      </c>
      <c r="C836" s="9">
        <v>40039201</v>
      </c>
      <c r="D836" s="9" t="s">
        <v>107</v>
      </c>
      <c r="E836" s="9" t="s">
        <v>62</v>
      </c>
      <c r="F836" s="9" t="s">
        <v>40</v>
      </c>
      <c r="G836" s="9">
        <v>846</v>
      </c>
      <c r="H836" s="10">
        <v>5996</v>
      </c>
      <c r="I836" s="10">
        <v>5996</v>
      </c>
      <c r="J836" s="10">
        <v>4</v>
      </c>
      <c r="K836" s="10"/>
      <c r="L836" s="10">
        <f>SUM(Table134[[#This Row],[Waste (Before Impression)]:[Waste (After Impression)2]])</f>
        <v>4</v>
      </c>
      <c r="M836" s="10">
        <v>0</v>
      </c>
      <c r="N836" s="10">
        <v>269</v>
      </c>
      <c r="O836" s="11">
        <f>SUM(Table134[[#This Row],[Inspection Total]],Table134[[#This Row],[Waste (Before Impression)]])</f>
        <v>6000</v>
      </c>
      <c r="P836" s="12" t="s">
        <v>39</v>
      </c>
      <c r="Q836" s="9"/>
      <c r="R836" s="9">
        <f>IF(Table134[[#This Row],[Balanced]]="YES",0,Table134[[#This Row],[Total]]-6000)</f>
        <v>0</v>
      </c>
      <c r="S8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4499284642695996YES</v>
      </c>
      <c r="T836">
        <f>ROW()-3</f>
        <v>833</v>
      </c>
      <c r="U836" s="1">
        <f>INT(Table134[[#This Row],[Date]])</f>
        <v>44992</v>
      </c>
      <c r="V836" s="13">
        <f>IFERROR(IF(OR(Table134[[#This Row],[Notasave Error]]&lt;0,Table134[[#This Row],[Notasave Error]]&gt;6000),"-",Table134[[#This Row],[Notasave Error]]/Table134[[#This Row],[Inspection Total]]),"NA")</f>
        <v>4.4863242161440962E-2</v>
      </c>
    </row>
    <row r="837" spans="1:22" x14ac:dyDescent="0.35">
      <c r="A837" s="8">
        <v>44992.215428240743</v>
      </c>
      <c r="B837" s="9" t="s">
        <v>87</v>
      </c>
      <c r="C837" s="9">
        <v>40039201</v>
      </c>
      <c r="D837" s="9" t="s">
        <v>107</v>
      </c>
      <c r="E837" s="9" t="s">
        <v>62</v>
      </c>
      <c r="F837" s="9" t="s">
        <v>40</v>
      </c>
      <c r="G837" s="9">
        <v>851</v>
      </c>
      <c r="H837" s="10">
        <v>5990</v>
      </c>
      <c r="I837" s="10">
        <v>5990</v>
      </c>
      <c r="J837" s="10">
        <v>10</v>
      </c>
      <c r="K837" s="10"/>
      <c r="L837" s="10">
        <f>SUM(Table134[[#This Row],[Waste (Before Impression)]:[Waste (After Impression)2]])</f>
        <v>10</v>
      </c>
      <c r="M837" s="10">
        <v>0</v>
      </c>
      <c r="N837" s="10">
        <v>268</v>
      </c>
      <c r="O837" s="11">
        <f>SUM(Table134[[#This Row],[Inspection Total]],Table134[[#This Row],[Waste (Before Impression)]])</f>
        <v>6000</v>
      </c>
      <c r="P837" s="12" t="s">
        <v>39</v>
      </c>
      <c r="Q837" s="9"/>
      <c r="R837" s="9">
        <f>IF(Table134[[#This Row],[Balanced]]="YES",0,Table134[[#This Row],[Total]]-6000)</f>
        <v>0</v>
      </c>
      <c r="S8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44992851102685990YES</v>
      </c>
      <c r="T837">
        <f>ROW()-3</f>
        <v>834</v>
      </c>
      <c r="U837" s="1">
        <f>INT(Table134[[#This Row],[Date]])</f>
        <v>44992</v>
      </c>
      <c r="V837" s="13">
        <f>IFERROR(IF(OR(Table134[[#This Row],[Notasave Error]]&lt;0,Table134[[#This Row],[Notasave Error]]&gt;6000),"-",Table134[[#This Row],[Notasave Error]]/Table134[[#This Row],[Inspection Total]]),"NA")</f>
        <v>4.4741235392320534E-2</v>
      </c>
    </row>
    <row r="838" spans="1:22" x14ac:dyDescent="0.35">
      <c r="A838" s="8">
        <v>44992.178622685184</v>
      </c>
      <c r="B838" s="9" t="s">
        <v>87</v>
      </c>
      <c r="C838" s="9">
        <v>40039201</v>
      </c>
      <c r="D838" s="9" t="s">
        <v>107</v>
      </c>
      <c r="E838" s="9" t="s">
        <v>62</v>
      </c>
      <c r="F838" s="9" t="s">
        <v>40</v>
      </c>
      <c r="G838" s="9">
        <v>845</v>
      </c>
      <c r="H838" s="10">
        <v>5996</v>
      </c>
      <c r="I838" s="10">
        <v>5996</v>
      </c>
      <c r="J838" s="10">
        <v>4</v>
      </c>
      <c r="K838" s="10"/>
      <c r="L838" s="10">
        <f>SUM(Table134[[#This Row],[Waste (Before Impression)]:[Waste (After Impression)2]])</f>
        <v>4</v>
      </c>
      <c r="M838" s="10">
        <v>0</v>
      </c>
      <c r="N838" s="10">
        <v>99</v>
      </c>
      <c r="O838" s="11">
        <f>SUM(Table134[[#This Row],[Inspection Total]],Table134[[#This Row],[Waste (Before Impression)]])</f>
        <v>6000</v>
      </c>
      <c r="P838" s="12" t="s">
        <v>39</v>
      </c>
      <c r="Q838" s="9"/>
      <c r="R838" s="9">
        <f>IF(Table134[[#This Row],[Balanced]]="YES",0,Table134[[#This Row],[Total]]-6000)</f>
        <v>0</v>
      </c>
      <c r="S8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449928454995996YES</v>
      </c>
      <c r="T838">
        <f>ROW()-3</f>
        <v>835</v>
      </c>
      <c r="U838" s="1">
        <f>INT(Table134[[#This Row],[Date]])</f>
        <v>44992</v>
      </c>
      <c r="V838" s="13">
        <f>IFERROR(IF(OR(Table134[[#This Row],[Notasave Error]]&lt;0,Table134[[#This Row],[Notasave Error]]&gt;6000),"-",Table134[[#This Row],[Notasave Error]]/Table134[[#This Row],[Inspection Total]]),"NA")</f>
        <v>1.6511007338225483E-2</v>
      </c>
    </row>
    <row r="839" spans="1:22" x14ac:dyDescent="0.35">
      <c r="A839" s="8">
        <v>44992.149143518516</v>
      </c>
      <c r="B839" s="9" t="s">
        <v>87</v>
      </c>
      <c r="C839" s="9">
        <v>40039201</v>
      </c>
      <c r="D839" s="9" t="s">
        <v>107</v>
      </c>
      <c r="E839" s="9" t="s">
        <v>62</v>
      </c>
      <c r="F839" s="9" t="s">
        <v>40</v>
      </c>
      <c r="G839" s="9">
        <v>844</v>
      </c>
      <c r="H839" s="10">
        <v>5985</v>
      </c>
      <c r="I839" s="10">
        <v>5985</v>
      </c>
      <c r="J839" s="10">
        <v>15</v>
      </c>
      <c r="K839" s="10"/>
      <c r="L839" s="10">
        <f>SUM(Table134[[#This Row],[Waste (Before Impression)]:[Waste (After Impression)2]])</f>
        <v>15</v>
      </c>
      <c r="M839" s="10">
        <v>0</v>
      </c>
      <c r="N839" s="10">
        <v>124</v>
      </c>
      <c r="O839" s="11">
        <f>SUM(Table134[[#This Row],[Inspection Total]],Table134[[#This Row],[Waste (Before Impression)]])</f>
        <v>6000</v>
      </c>
      <c r="P839" s="12" t="s">
        <v>39</v>
      </c>
      <c r="Q839" s="9"/>
      <c r="R839" s="9">
        <f>IF(Table134[[#This Row],[Balanced]]="YES",0,Table134[[#This Row],[Total]]-6000)</f>
        <v>0</v>
      </c>
      <c r="S8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44992844151245985YES</v>
      </c>
      <c r="T839">
        <f>ROW()-3</f>
        <v>836</v>
      </c>
      <c r="U839" s="1">
        <f>INT(Table134[[#This Row],[Date]])</f>
        <v>44992</v>
      </c>
      <c r="V839" s="13">
        <f>IFERROR(IF(OR(Table134[[#This Row],[Notasave Error]]&lt;0,Table134[[#This Row],[Notasave Error]]&gt;6000),"-",Table134[[#This Row],[Notasave Error]]/Table134[[#This Row],[Inspection Total]]),"NA")</f>
        <v>2.0718462823725983E-2</v>
      </c>
    </row>
    <row r="840" spans="1:22" x14ac:dyDescent="0.35">
      <c r="A840" s="8">
        <v>44992.112962962965</v>
      </c>
      <c r="B840" s="9" t="s">
        <v>87</v>
      </c>
      <c r="C840" s="9">
        <v>40039201</v>
      </c>
      <c r="D840" s="9" t="s">
        <v>107</v>
      </c>
      <c r="E840" s="9" t="s">
        <v>62</v>
      </c>
      <c r="F840" s="9" t="s">
        <v>40</v>
      </c>
      <c r="G840" s="9">
        <v>843</v>
      </c>
      <c r="H840" s="10">
        <v>5996</v>
      </c>
      <c r="I840" s="10">
        <v>5996</v>
      </c>
      <c r="J840" s="10">
        <v>4</v>
      </c>
      <c r="K840" s="10"/>
      <c r="L840" s="10">
        <f>SUM(Table134[[#This Row],[Waste (Before Impression)]:[Waste (After Impression)2]])</f>
        <v>4</v>
      </c>
      <c r="M840" s="10">
        <v>0</v>
      </c>
      <c r="N840" s="10">
        <v>127</v>
      </c>
      <c r="O840" s="11">
        <f>SUM(Table134[[#This Row],[Inspection Total]],Table134[[#This Row],[Waste (Before Impression)]])</f>
        <v>6000</v>
      </c>
      <c r="P840" s="12" t="s">
        <v>39</v>
      </c>
      <c r="Q840" s="9"/>
      <c r="R840" s="9">
        <f>IF(Table134[[#This Row],[Balanced]]="YES",0,Table134[[#This Row],[Total]]-6000)</f>
        <v>0</v>
      </c>
      <c r="S8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4499284341275996YES</v>
      </c>
      <c r="T840">
        <f>ROW()-3</f>
        <v>837</v>
      </c>
      <c r="U840" s="1">
        <f>INT(Table134[[#This Row],[Date]])</f>
        <v>44992</v>
      </c>
      <c r="V840" s="13">
        <f>IFERROR(IF(OR(Table134[[#This Row],[Notasave Error]]&lt;0,Table134[[#This Row],[Notasave Error]]&gt;6000),"-",Table134[[#This Row],[Notasave Error]]/Table134[[#This Row],[Inspection Total]]),"NA")</f>
        <v>2.1180787191460975E-2</v>
      </c>
    </row>
    <row r="841" spans="1:22" x14ac:dyDescent="0.35">
      <c r="A841" s="8">
        <v>44992.08284722222</v>
      </c>
      <c r="B841" s="9" t="s">
        <v>87</v>
      </c>
      <c r="C841" s="9">
        <v>40039201</v>
      </c>
      <c r="D841" s="9" t="s">
        <v>107</v>
      </c>
      <c r="E841" s="9" t="s">
        <v>62</v>
      </c>
      <c r="F841" s="9" t="s">
        <v>40</v>
      </c>
      <c r="G841" s="9">
        <v>842</v>
      </c>
      <c r="H841" s="10">
        <v>5999</v>
      </c>
      <c r="I841" s="10">
        <v>5999</v>
      </c>
      <c r="J841" s="10">
        <v>1</v>
      </c>
      <c r="K841" s="10"/>
      <c r="L841" s="10">
        <f>SUM(Table134[[#This Row],[Waste (Before Impression)]:[Waste (After Impression)2]])</f>
        <v>1</v>
      </c>
      <c r="M841" s="10">
        <v>0</v>
      </c>
      <c r="N841" s="10">
        <v>154</v>
      </c>
      <c r="O841" s="11">
        <f>SUM(Table134[[#This Row],[Inspection Total]],Table134[[#This Row],[Waste (Before Impression)]])</f>
        <v>6000</v>
      </c>
      <c r="P841" s="12" t="s">
        <v>39</v>
      </c>
      <c r="Q841" s="9"/>
      <c r="R841" s="9">
        <f>IF(Table134[[#This Row],[Balanced]]="YES",0,Table134[[#This Row],[Total]]-6000)</f>
        <v>0</v>
      </c>
      <c r="S8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4499284211545999YES</v>
      </c>
      <c r="T841">
        <f>ROW()-3</f>
        <v>838</v>
      </c>
      <c r="U841" s="1">
        <f>INT(Table134[[#This Row],[Date]])</f>
        <v>44992</v>
      </c>
      <c r="V841" s="13">
        <f>IFERROR(IF(OR(Table134[[#This Row],[Notasave Error]]&lt;0,Table134[[#This Row],[Notasave Error]]&gt;6000),"-",Table134[[#This Row],[Notasave Error]]/Table134[[#This Row],[Inspection Total]]),"NA")</f>
        <v>2.5670945157526253E-2</v>
      </c>
    </row>
    <row r="842" spans="1:22" x14ac:dyDescent="0.35">
      <c r="A842" s="8">
        <v>44992.055555555555</v>
      </c>
      <c r="B842" s="9" t="s">
        <v>87</v>
      </c>
      <c r="C842" s="9">
        <v>40039201</v>
      </c>
      <c r="D842" s="9" t="s">
        <v>107</v>
      </c>
      <c r="E842" s="9" t="s">
        <v>62</v>
      </c>
      <c r="F842" s="9" t="s">
        <v>40</v>
      </c>
      <c r="G842" s="9">
        <v>841</v>
      </c>
      <c r="H842" s="10">
        <v>5995</v>
      </c>
      <c r="I842" s="10">
        <v>5995</v>
      </c>
      <c r="J842" s="10">
        <v>5</v>
      </c>
      <c r="K842" s="10"/>
      <c r="L842" s="10">
        <f>SUM(Table134[[#This Row],[Waste (Before Impression)]:[Waste (After Impression)2]])</f>
        <v>5</v>
      </c>
      <c r="M842" s="10">
        <v>0</v>
      </c>
      <c r="N842" s="10">
        <v>186</v>
      </c>
      <c r="O842" s="11">
        <f>SUM(Table134[[#This Row],[Inspection Total]],Table134[[#This Row],[Waste (Before Impression)]])</f>
        <v>6000</v>
      </c>
      <c r="P842" s="12" t="s">
        <v>39</v>
      </c>
      <c r="Q842" s="9"/>
      <c r="R842" s="9">
        <f>IF(Table134[[#This Row],[Balanced]]="YES",0,Table134[[#This Row],[Total]]-6000)</f>
        <v>0</v>
      </c>
      <c r="S8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4499284151865995YES</v>
      </c>
      <c r="T842">
        <f>ROW()-3</f>
        <v>839</v>
      </c>
      <c r="U842" s="1">
        <f>INT(Table134[[#This Row],[Date]])</f>
        <v>44992</v>
      </c>
      <c r="V842" s="13">
        <f>IFERROR(IF(OR(Table134[[#This Row],[Notasave Error]]&lt;0,Table134[[#This Row],[Notasave Error]]&gt;6000),"-",Table134[[#This Row],[Notasave Error]]/Table134[[#This Row],[Inspection Total]]),"NA")</f>
        <v>3.1025854879065888E-2</v>
      </c>
    </row>
    <row r="843" spans="1:22" x14ac:dyDescent="0.35">
      <c r="A843" s="8">
        <v>44992.019756944443</v>
      </c>
      <c r="B843" s="9" t="s">
        <v>87</v>
      </c>
      <c r="C843" s="9">
        <v>40039201</v>
      </c>
      <c r="D843" s="9" t="s">
        <v>107</v>
      </c>
      <c r="E843" s="9" t="s">
        <v>62</v>
      </c>
      <c r="F843" s="9" t="s">
        <v>40</v>
      </c>
      <c r="G843" s="9">
        <v>840</v>
      </c>
      <c r="H843" s="10">
        <v>5995</v>
      </c>
      <c r="I843" s="10">
        <v>5995</v>
      </c>
      <c r="J843" s="10">
        <v>5</v>
      </c>
      <c r="K843" s="10"/>
      <c r="L843" s="10">
        <f>SUM(Table134[[#This Row],[Waste (Before Impression)]:[Waste (After Impression)2]])</f>
        <v>5</v>
      </c>
      <c r="M843" s="10">
        <v>0</v>
      </c>
      <c r="N843" s="10">
        <v>221</v>
      </c>
      <c r="O843" s="11">
        <f>SUM(Table134[[#This Row],[Inspection Total]],Table134[[#This Row],[Waste (Before Impression)]])</f>
        <v>6000</v>
      </c>
      <c r="P843" s="12" t="s">
        <v>39</v>
      </c>
      <c r="Q843" s="9"/>
      <c r="R843" s="9">
        <f>IF(Table134[[#This Row],[Balanced]]="YES",0,Table134[[#This Row],[Total]]-6000)</f>
        <v>0</v>
      </c>
      <c r="S8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4499284052215995YES</v>
      </c>
      <c r="T843">
        <f>ROW()-3</f>
        <v>840</v>
      </c>
      <c r="U843" s="1">
        <f>INT(Table134[[#This Row],[Date]])</f>
        <v>44992</v>
      </c>
      <c r="V843" s="13">
        <f>IFERROR(IF(OR(Table134[[#This Row],[Notasave Error]]&lt;0,Table134[[#This Row],[Notasave Error]]&gt;6000),"-",Table134[[#This Row],[Notasave Error]]/Table134[[#This Row],[Inspection Total]]),"NA")</f>
        <v>3.6864053377814843E-2</v>
      </c>
    </row>
    <row r="844" spans="1:22" x14ac:dyDescent="0.35">
      <c r="A844" s="8">
        <v>44991.950914351852</v>
      </c>
      <c r="B844" s="9" t="s">
        <v>87</v>
      </c>
      <c r="C844" s="9">
        <v>40039201</v>
      </c>
      <c r="D844" s="9" t="s">
        <v>107</v>
      </c>
      <c r="E844" s="9" t="s">
        <v>62</v>
      </c>
      <c r="F844" s="9" t="s">
        <v>40</v>
      </c>
      <c r="G844" s="9">
        <v>734</v>
      </c>
      <c r="H844" s="10">
        <v>5995</v>
      </c>
      <c r="I844" s="10">
        <v>5995</v>
      </c>
      <c r="J844" s="10">
        <v>5</v>
      </c>
      <c r="K844" s="10"/>
      <c r="L844" s="10">
        <f>SUM(Table134[[#This Row],[Waste (Before Impression)]:[Waste (After Impression)2]])</f>
        <v>5</v>
      </c>
      <c r="M844" s="10">
        <v>0</v>
      </c>
      <c r="N844" s="10">
        <v>104</v>
      </c>
      <c r="O844" s="11">
        <f>SUM(Table134[[#This Row],[Inspection Total]],Table134[[#This Row],[Waste (Before Impression)]])</f>
        <v>6000</v>
      </c>
      <c r="P844" s="12" t="s">
        <v>39</v>
      </c>
      <c r="Q844" s="9"/>
      <c r="R844" s="9">
        <f>IF(Table134[[#This Row],[Balanced]]="YES",0,Table134[[#This Row],[Total]]-6000)</f>
        <v>0</v>
      </c>
      <c r="S8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4499173451045995YES</v>
      </c>
      <c r="T844">
        <f>ROW()-3</f>
        <v>841</v>
      </c>
      <c r="U844" s="1">
        <f>INT(Table134[[#This Row],[Date]])</f>
        <v>44991</v>
      </c>
      <c r="V844" s="13">
        <f>IFERROR(IF(OR(Table134[[#This Row],[Notasave Error]]&lt;0,Table134[[#This Row],[Notasave Error]]&gt;6000),"-",Table134[[#This Row],[Notasave Error]]/Table134[[#This Row],[Inspection Total]]),"NA")</f>
        <v>1.7347789824854045E-2</v>
      </c>
    </row>
    <row r="845" spans="1:22" x14ac:dyDescent="0.35">
      <c r="A845" s="8">
        <v>44991.893414351849</v>
      </c>
      <c r="B845" s="9" t="s">
        <v>87</v>
      </c>
      <c r="C845" s="9">
        <v>40039201</v>
      </c>
      <c r="D845" s="9" t="s">
        <v>107</v>
      </c>
      <c r="E845" s="9" t="s">
        <v>62</v>
      </c>
      <c r="F845" s="9" t="s">
        <v>40</v>
      </c>
      <c r="G845" s="9">
        <v>733</v>
      </c>
      <c r="H845" s="10">
        <v>5996</v>
      </c>
      <c r="I845" s="10">
        <v>5996</v>
      </c>
      <c r="J845" s="10">
        <v>4</v>
      </c>
      <c r="K845" s="10"/>
      <c r="L845" s="10">
        <f>SUM(Table134[[#This Row],[Waste (Before Impression)]:[Waste (After Impression)2]])</f>
        <v>4</v>
      </c>
      <c r="M845" s="10">
        <v>0</v>
      </c>
      <c r="N845" s="10">
        <v>95</v>
      </c>
      <c r="O845" s="11">
        <f>SUM(Table134[[#This Row],[Inspection Total]],Table134[[#This Row],[Waste (Before Impression)]])</f>
        <v>6000</v>
      </c>
      <c r="P845" s="12" t="s">
        <v>39</v>
      </c>
      <c r="Q845" s="9"/>
      <c r="R845" s="9">
        <f>IF(Table134[[#This Row],[Balanced]]="YES",0,Table134[[#This Row],[Total]]-6000)</f>
        <v>0</v>
      </c>
      <c r="S8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449917334955996YES</v>
      </c>
      <c r="T845">
        <f>ROW()-3</f>
        <v>842</v>
      </c>
      <c r="U845" s="1">
        <f>INT(Table134[[#This Row],[Date]])</f>
        <v>44991</v>
      </c>
      <c r="V845" s="13">
        <f>IFERROR(IF(OR(Table134[[#This Row],[Notasave Error]]&lt;0,Table134[[#This Row],[Notasave Error]]&gt;6000),"-",Table134[[#This Row],[Notasave Error]]/Table134[[#This Row],[Inspection Total]]),"NA")</f>
        <v>1.5843895930620414E-2</v>
      </c>
    </row>
    <row r="846" spans="1:22" x14ac:dyDescent="0.35">
      <c r="A846" s="8">
        <v>44991.858981481484</v>
      </c>
      <c r="B846" s="9" t="s">
        <v>87</v>
      </c>
      <c r="C846" s="9">
        <v>40039201</v>
      </c>
      <c r="D846" s="9" t="s">
        <v>107</v>
      </c>
      <c r="E846" s="9" t="s">
        <v>62</v>
      </c>
      <c r="F846" s="9" t="s">
        <v>40</v>
      </c>
      <c r="G846" s="9">
        <v>732</v>
      </c>
      <c r="H846" s="10">
        <v>5991</v>
      </c>
      <c r="I846" s="10">
        <v>5991</v>
      </c>
      <c r="J846" s="10">
        <v>9</v>
      </c>
      <c r="K846" s="10"/>
      <c r="L846" s="10">
        <f>SUM(Table134[[#This Row],[Waste (Before Impression)]:[Waste (After Impression)2]])</f>
        <v>9</v>
      </c>
      <c r="M846" s="10">
        <v>0</v>
      </c>
      <c r="N846" s="10">
        <v>119</v>
      </c>
      <c r="O846" s="11">
        <f>SUM(Table134[[#This Row],[Inspection Total]],Table134[[#This Row],[Waste (Before Impression)]])</f>
        <v>6000</v>
      </c>
      <c r="P846" s="12" t="s">
        <v>39</v>
      </c>
      <c r="Q846" s="9"/>
      <c r="R846" s="9">
        <f>IF(Table134[[#This Row],[Balanced]]="YES",0,Table134[[#This Row],[Total]]-6000)</f>
        <v>0</v>
      </c>
      <c r="S8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4499173291195991YES</v>
      </c>
      <c r="T846">
        <f>ROW()-3</f>
        <v>843</v>
      </c>
      <c r="U846" s="1">
        <f>INT(Table134[[#This Row],[Date]])</f>
        <v>44991</v>
      </c>
      <c r="V846" s="13">
        <f>IFERROR(IF(OR(Table134[[#This Row],[Notasave Error]]&lt;0,Table134[[#This Row],[Notasave Error]]&gt;6000),"-",Table134[[#This Row],[Notasave Error]]/Table134[[#This Row],[Inspection Total]]),"NA")</f>
        <v>1.986312802537139E-2</v>
      </c>
    </row>
    <row r="847" spans="1:22" x14ac:dyDescent="0.35">
      <c r="A847" s="8">
        <v>44991.821180555555</v>
      </c>
      <c r="B847" s="9" t="s">
        <v>87</v>
      </c>
      <c r="C847" s="9">
        <v>40039201</v>
      </c>
      <c r="D847" s="9" t="s">
        <v>107</v>
      </c>
      <c r="E847" s="9" t="s">
        <v>62</v>
      </c>
      <c r="F847" s="9" t="s">
        <v>40</v>
      </c>
      <c r="G847" s="9">
        <v>731</v>
      </c>
      <c r="H847" s="10">
        <v>5999</v>
      </c>
      <c r="I847" s="10">
        <v>5999</v>
      </c>
      <c r="J847" s="10">
        <v>1</v>
      </c>
      <c r="K847" s="10"/>
      <c r="L847" s="10">
        <f>SUM(Table134[[#This Row],[Waste (Before Impression)]:[Waste (After Impression)2]])</f>
        <v>1</v>
      </c>
      <c r="M847" s="10">
        <v>0</v>
      </c>
      <c r="N847" s="10">
        <v>66</v>
      </c>
      <c r="O847" s="11">
        <f>SUM(Table134[[#This Row],[Inspection Total]],Table134[[#This Row],[Waste (Before Impression)]])</f>
        <v>6000</v>
      </c>
      <c r="P847" s="12" t="s">
        <v>39</v>
      </c>
      <c r="Q847" s="9"/>
      <c r="R847" s="9">
        <f>IF(Table134[[#This Row],[Balanced]]="YES",0,Table134[[#This Row],[Total]]-6000)</f>
        <v>0</v>
      </c>
      <c r="S8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449917311665999YES</v>
      </c>
      <c r="T847">
        <f>ROW()-3</f>
        <v>844</v>
      </c>
      <c r="U847" s="1">
        <f>INT(Table134[[#This Row],[Date]])</f>
        <v>44991</v>
      </c>
      <c r="V847" s="13">
        <f>IFERROR(IF(OR(Table134[[#This Row],[Notasave Error]]&lt;0,Table134[[#This Row],[Notasave Error]]&gt;6000),"-",Table134[[#This Row],[Notasave Error]]/Table134[[#This Row],[Inspection Total]]),"NA")</f>
        <v>1.1001833638939824E-2</v>
      </c>
    </row>
    <row r="848" spans="1:22" x14ac:dyDescent="0.35">
      <c r="A848" s="8">
        <v>44991.779398148145</v>
      </c>
      <c r="B848" s="9" t="s">
        <v>87</v>
      </c>
      <c r="C848" s="9">
        <v>40039201</v>
      </c>
      <c r="D848" s="9" t="s">
        <v>107</v>
      </c>
      <c r="E848" s="9" t="s">
        <v>68</v>
      </c>
      <c r="F848" s="9" t="s">
        <v>38</v>
      </c>
      <c r="G848" s="9">
        <v>730</v>
      </c>
      <c r="H848" s="10">
        <v>5997</v>
      </c>
      <c r="I848" s="10">
        <v>5997</v>
      </c>
      <c r="J848" s="10">
        <v>3</v>
      </c>
      <c r="K848" s="10"/>
      <c r="L848" s="10">
        <f>SUM(Table134[[#This Row],[Waste (Before Impression)]:[Waste (After Impression)2]])</f>
        <v>3</v>
      </c>
      <c r="M848" s="10">
        <v>0</v>
      </c>
      <c r="N848" s="10">
        <v>95</v>
      </c>
      <c r="O848" s="11">
        <f>SUM(Table134[[#This Row],[Inspection Total]],Table134[[#This Row],[Waste (Before Impression)]])</f>
        <v>6000</v>
      </c>
      <c r="P848" s="12" t="s">
        <v>39</v>
      </c>
      <c r="Q848" s="9"/>
      <c r="R848" s="9">
        <f>IF(Table134[[#This Row],[Balanced]]="YES",0,Table134[[#This Row],[Total]]-6000)</f>
        <v>0</v>
      </c>
      <c r="S8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449917303955997YES</v>
      </c>
      <c r="T848">
        <f>ROW()-3</f>
        <v>845</v>
      </c>
      <c r="U848" s="1">
        <f>INT(Table134[[#This Row],[Date]])</f>
        <v>44991</v>
      </c>
      <c r="V848" s="13">
        <f>IFERROR(IF(OR(Table134[[#This Row],[Notasave Error]]&lt;0,Table134[[#This Row],[Notasave Error]]&gt;6000),"-",Table134[[#This Row],[Notasave Error]]/Table134[[#This Row],[Inspection Total]]),"NA")</f>
        <v>1.5841253960313492E-2</v>
      </c>
    </row>
    <row r="849" spans="1:22" x14ac:dyDescent="0.35">
      <c r="A849" s="8">
        <v>44991.742881944447</v>
      </c>
      <c r="B849" s="9" t="s">
        <v>87</v>
      </c>
      <c r="C849" s="9">
        <v>40039201</v>
      </c>
      <c r="D849" s="9" t="s">
        <v>107</v>
      </c>
      <c r="E849" s="9" t="s">
        <v>68</v>
      </c>
      <c r="F849" s="9" t="s">
        <v>38</v>
      </c>
      <c r="G849" s="9">
        <v>729</v>
      </c>
      <c r="H849" s="10">
        <v>5997</v>
      </c>
      <c r="I849" s="10">
        <v>5997</v>
      </c>
      <c r="J849" s="10">
        <v>3</v>
      </c>
      <c r="K849" s="10"/>
      <c r="L849" s="10">
        <f>SUM(Table134[[#This Row],[Waste (Before Impression)]:[Waste (After Impression)2]])</f>
        <v>3</v>
      </c>
      <c r="M849" s="10">
        <v>0</v>
      </c>
      <c r="N849" s="10">
        <v>84</v>
      </c>
      <c r="O849" s="11">
        <f>SUM(Table134[[#This Row],[Inspection Total]],Table134[[#This Row],[Waste (Before Impression)]])</f>
        <v>6000</v>
      </c>
      <c r="P849" s="12" t="s">
        <v>39</v>
      </c>
      <c r="Q849" s="9"/>
      <c r="R849" s="9">
        <f>IF(Table134[[#This Row],[Balanced]]="YES",0,Table134[[#This Row],[Total]]-6000)</f>
        <v>0</v>
      </c>
      <c r="S8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449917293845997YES</v>
      </c>
      <c r="T849">
        <f>ROW()-3</f>
        <v>846</v>
      </c>
      <c r="U849" s="1">
        <f>INT(Table134[[#This Row],[Date]])</f>
        <v>44991</v>
      </c>
      <c r="V849" s="13">
        <f>IFERROR(IF(OR(Table134[[#This Row],[Notasave Error]]&lt;0,Table134[[#This Row],[Notasave Error]]&gt;6000),"-",Table134[[#This Row],[Notasave Error]]/Table134[[#This Row],[Inspection Total]]),"NA")</f>
        <v>1.4007003501750876E-2</v>
      </c>
    </row>
    <row r="850" spans="1:22" x14ac:dyDescent="0.35">
      <c r="A850" s="8">
        <v>44991.706793981481</v>
      </c>
      <c r="B850" s="9" t="s">
        <v>87</v>
      </c>
      <c r="C850" s="9">
        <v>40039201</v>
      </c>
      <c r="D850" s="9" t="s">
        <v>107</v>
      </c>
      <c r="E850" s="9" t="s">
        <v>68</v>
      </c>
      <c r="F850" s="9" t="s">
        <v>38</v>
      </c>
      <c r="G850" s="9">
        <v>728</v>
      </c>
      <c r="H850" s="10">
        <v>5998</v>
      </c>
      <c r="I850" s="10">
        <v>5998</v>
      </c>
      <c r="J850" s="10">
        <v>2</v>
      </c>
      <c r="K850" s="10"/>
      <c r="L850" s="10">
        <f>SUM(Table134[[#This Row],[Waste (Before Impression)]:[Waste (After Impression)2]])</f>
        <v>2</v>
      </c>
      <c r="M850" s="10">
        <v>0</v>
      </c>
      <c r="N850" s="10">
        <v>69</v>
      </c>
      <c r="O850" s="11">
        <f>SUM(Table134[[#This Row],[Inspection Total]],Table134[[#This Row],[Waste (Before Impression)]])</f>
        <v>6000</v>
      </c>
      <c r="P850" s="12" t="s">
        <v>39</v>
      </c>
      <c r="Q850" s="9"/>
      <c r="R850" s="9">
        <f>IF(Table134[[#This Row],[Balanced]]="YES",0,Table134[[#This Row],[Total]]-6000)</f>
        <v>0</v>
      </c>
      <c r="S8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449917282695998YES</v>
      </c>
      <c r="T850">
        <f>ROW()-3</f>
        <v>847</v>
      </c>
      <c r="U850" s="1">
        <f>INT(Table134[[#This Row],[Date]])</f>
        <v>44991</v>
      </c>
      <c r="V850" s="13">
        <f>IFERROR(IF(OR(Table134[[#This Row],[Notasave Error]]&lt;0,Table134[[#This Row],[Notasave Error]]&gt;6000),"-",Table134[[#This Row],[Notasave Error]]/Table134[[#This Row],[Inspection Total]]),"NA")</f>
        <v>1.150383461153718E-2</v>
      </c>
    </row>
    <row r="851" spans="1:22" x14ac:dyDescent="0.35">
      <c r="A851" s="8">
        <v>44991.597777777781</v>
      </c>
      <c r="B851" s="9" t="s">
        <v>87</v>
      </c>
      <c r="C851" s="9">
        <v>40039201</v>
      </c>
      <c r="D851" s="9" t="s">
        <v>107</v>
      </c>
      <c r="E851" s="9" t="s">
        <v>68</v>
      </c>
      <c r="F851" s="9" t="s">
        <v>38</v>
      </c>
      <c r="G851" s="9">
        <v>727</v>
      </c>
      <c r="H851" s="10">
        <v>5999</v>
      </c>
      <c r="I851" s="10">
        <v>5999</v>
      </c>
      <c r="J851" s="10">
        <v>1</v>
      </c>
      <c r="K851" s="10"/>
      <c r="L851" s="10">
        <f>SUM(Table134[[#This Row],[Waste (Before Impression)]:[Waste (After Impression)2]])</f>
        <v>1</v>
      </c>
      <c r="M851" s="10">
        <v>0</v>
      </c>
      <c r="N851" s="10">
        <v>276</v>
      </c>
      <c r="O851" s="11">
        <f>SUM(Table134[[#This Row],[Inspection Total]],Table134[[#This Row],[Waste (Before Impression)]])</f>
        <v>6000</v>
      </c>
      <c r="P851" s="12" t="s">
        <v>39</v>
      </c>
      <c r="Q851" s="9"/>
      <c r="R851" s="9">
        <f>IF(Table134[[#This Row],[Balanced]]="YES",0,Table134[[#This Row],[Total]]-6000)</f>
        <v>0</v>
      </c>
      <c r="S8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4499172712765999YES</v>
      </c>
      <c r="T851">
        <f>ROW()-3</f>
        <v>848</v>
      </c>
      <c r="U851" s="1">
        <f>INT(Table134[[#This Row],[Date]])</f>
        <v>44991</v>
      </c>
      <c r="V851" s="13">
        <f>IFERROR(IF(OR(Table134[[#This Row],[Notasave Error]]&lt;0,Table134[[#This Row],[Notasave Error]]&gt;6000),"-",Table134[[#This Row],[Notasave Error]]/Table134[[#This Row],[Inspection Total]]),"NA")</f>
        <v>4.6007667944657445E-2</v>
      </c>
    </row>
    <row r="852" spans="1:22" x14ac:dyDescent="0.35">
      <c r="A852" s="8">
        <v>44991.556064814817</v>
      </c>
      <c r="B852" s="9" t="s">
        <v>87</v>
      </c>
      <c r="C852" s="9">
        <v>40039201</v>
      </c>
      <c r="D852" s="9" t="s">
        <v>107</v>
      </c>
      <c r="E852" s="9" t="s">
        <v>68</v>
      </c>
      <c r="F852" s="9" t="s">
        <v>38</v>
      </c>
      <c r="G852" s="9">
        <v>726</v>
      </c>
      <c r="H852" s="10">
        <v>5992</v>
      </c>
      <c r="I852" s="10">
        <v>5995</v>
      </c>
      <c r="J852" s="10">
        <v>8</v>
      </c>
      <c r="K852" s="10"/>
      <c r="L852" s="10">
        <f>SUM(Table134[[#This Row],[Waste (Before Impression)]:[Waste (After Impression)2]])</f>
        <v>8</v>
      </c>
      <c r="M852" s="10">
        <v>3</v>
      </c>
      <c r="N852" s="10">
        <v>284</v>
      </c>
      <c r="O852" s="11">
        <f>SUM(Table134[[#This Row],[Inspection Total]],Table134[[#This Row],[Waste (Before Impression)]])</f>
        <v>6000</v>
      </c>
      <c r="P852" s="12" t="s">
        <v>39</v>
      </c>
      <c r="Q852" s="9"/>
      <c r="R852" s="9">
        <f>IF(Table134[[#This Row],[Balanced]]="YES",0,Table134[[#This Row],[Total]]-6000)</f>
        <v>0</v>
      </c>
      <c r="S8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4499172682845992YES</v>
      </c>
      <c r="T852">
        <f>ROW()-3</f>
        <v>849</v>
      </c>
      <c r="U852" s="1">
        <f>INT(Table134[[#This Row],[Date]])</f>
        <v>44991</v>
      </c>
      <c r="V852" s="13">
        <f>IFERROR(IF(OR(Table134[[#This Row],[Notasave Error]]&lt;0,Table134[[#This Row],[Notasave Error]]&gt;6000),"-",Table134[[#This Row],[Notasave Error]]/Table134[[#This Row],[Inspection Total]]),"NA")</f>
        <v>4.7396528704939919E-2</v>
      </c>
    </row>
    <row r="853" spans="1:22" x14ac:dyDescent="0.35">
      <c r="A853" s="8">
        <v>44991.496504629627</v>
      </c>
      <c r="B853" s="9" t="s">
        <v>87</v>
      </c>
      <c r="C853" s="9">
        <v>40039201</v>
      </c>
      <c r="D853" s="9" t="s">
        <v>107</v>
      </c>
      <c r="E853" s="9" t="s">
        <v>68</v>
      </c>
      <c r="F853" s="9" t="s">
        <v>38</v>
      </c>
      <c r="G853" s="9">
        <v>725</v>
      </c>
      <c r="H853" s="10">
        <v>5988</v>
      </c>
      <c r="I853" s="10">
        <v>5988</v>
      </c>
      <c r="J853" s="10">
        <v>12</v>
      </c>
      <c r="K853" s="10">
        <v>7</v>
      </c>
      <c r="L853" s="10">
        <f>SUM(Table134[[#This Row],[Waste (Before Impression)]:[Waste (After Impression)2]])</f>
        <v>19</v>
      </c>
      <c r="M853" s="10">
        <v>0</v>
      </c>
      <c r="N853" s="10">
        <v>168</v>
      </c>
      <c r="O853" s="11">
        <f>SUM(Table134[[#This Row],[Inspection Total]],Table134[[#This Row],[Waste (Before Impression)]])</f>
        <v>6000</v>
      </c>
      <c r="P853" s="12" t="s">
        <v>39</v>
      </c>
      <c r="Q853" s="9"/>
      <c r="R853" s="9">
        <f>IF(Table134[[#This Row],[Balanced]]="YES",0,Table134[[#This Row],[Total]]-6000)</f>
        <v>0</v>
      </c>
      <c r="S8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44991725121685988YES</v>
      </c>
      <c r="T853">
        <f>ROW()-3</f>
        <v>850</v>
      </c>
      <c r="U853" s="1">
        <f>INT(Table134[[#This Row],[Date]])</f>
        <v>44991</v>
      </c>
      <c r="V853" s="13">
        <f>IFERROR(IF(OR(Table134[[#This Row],[Notasave Error]]&lt;0,Table134[[#This Row],[Notasave Error]]&gt;6000),"-",Table134[[#This Row],[Notasave Error]]/Table134[[#This Row],[Inspection Total]]),"NA")</f>
        <v>2.8056112224448898E-2</v>
      </c>
    </row>
    <row r="854" spans="1:22" x14ac:dyDescent="0.35">
      <c r="A854" s="8">
        <v>44991.383333333331</v>
      </c>
      <c r="B854" s="9" t="s">
        <v>87</v>
      </c>
      <c r="C854" s="9">
        <v>40039201</v>
      </c>
      <c r="D854" s="9" t="s">
        <v>107</v>
      </c>
      <c r="E854" s="9" t="s">
        <v>68</v>
      </c>
      <c r="F854" s="9" t="s">
        <v>38</v>
      </c>
      <c r="G854" s="9">
        <v>724</v>
      </c>
      <c r="H854" s="10">
        <v>5998</v>
      </c>
      <c r="I854" s="10">
        <v>5998</v>
      </c>
      <c r="J854" s="10">
        <v>2</v>
      </c>
      <c r="K854" s="10">
        <v>10</v>
      </c>
      <c r="L854" s="10">
        <f>SUM(Table134[[#This Row],[Waste (Before Impression)]:[Waste (After Impression)2]])</f>
        <v>12</v>
      </c>
      <c r="M854" s="10">
        <v>0</v>
      </c>
      <c r="N854" s="10">
        <v>102</v>
      </c>
      <c r="O854" s="11">
        <f>SUM(Table134[[#This Row],[Inspection Total]],Table134[[#This Row],[Waste (Before Impression)]])</f>
        <v>6000</v>
      </c>
      <c r="P854" s="12" t="s">
        <v>39</v>
      </c>
      <c r="Q854" s="9"/>
      <c r="R854" s="9">
        <f>IF(Table134[[#This Row],[Balanced]]="YES",0,Table134[[#This Row],[Total]]-6000)</f>
        <v>0</v>
      </c>
      <c r="S8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4499172421025998YES</v>
      </c>
      <c r="T854">
        <f>ROW()-3</f>
        <v>851</v>
      </c>
      <c r="U854" s="1">
        <f>INT(Table134[[#This Row],[Date]])</f>
        <v>44991</v>
      </c>
      <c r="V854" s="13">
        <f>IFERROR(IF(OR(Table134[[#This Row],[Notasave Error]]&lt;0,Table134[[#This Row],[Notasave Error]]&gt;6000),"-",Table134[[#This Row],[Notasave Error]]/Table134[[#This Row],[Inspection Total]]),"NA")</f>
        <v>1.7005668556185394E-2</v>
      </c>
    </row>
    <row r="855" spans="1:22" x14ac:dyDescent="0.35">
      <c r="A855" s="8">
        <v>44991.301828703705</v>
      </c>
      <c r="B855" s="9" t="s">
        <v>87</v>
      </c>
      <c r="C855" s="9">
        <v>40039201</v>
      </c>
      <c r="D855" s="9" t="s">
        <v>107</v>
      </c>
      <c r="E855" s="9" t="s">
        <v>62</v>
      </c>
      <c r="F855" s="9" t="s">
        <v>40</v>
      </c>
      <c r="G855" s="9">
        <v>744</v>
      </c>
      <c r="H855" s="10">
        <v>6069</v>
      </c>
      <c r="I855" s="10">
        <v>6069</v>
      </c>
      <c r="J855" s="10">
        <v>3</v>
      </c>
      <c r="K855" s="10"/>
      <c r="L855" s="10">
        <f>SUM(Table134[[#This Row],[Waste (Before Impression)]:[Waste (After Impression)2]])</f>
        <v>3</v>
      </c>
      <c r="M855" s="10">
        <v>0</v>
      </c>
      <c r="N855" s="10">
        <v>153</v>
      </c>
      <c r="O855" s="11">
        <f>SUM(Table134[[#This Row],[Inspection Total]],Table134[[#This Row],[Waste (Before Impression)]])</f>
        <v>6072</v>
      </c>
      <c r="P855" s="12" t="s">
        <v>34</v>
      </c>
      <c r="Q855" s="9"/>
      <c r="R855" s="9">
        <f>IF(Table134[[#This Row],[Balanced]]="YES",0,Table134[[#This Row],[Total]]-6000)</f>
        <v>72</v>
      </c>
      <c r="S8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4499174431536069NO</v>
      </c>
      <c r="T855">
        <f>ROW()-3</f>
        <v>852</v>
      </c>
      <c r="U855" s="1">
        <f>INT(Table134[[#This Row],[Date]])</f>
        <v>44991</v>
      </c>
      <c r="V855" s="13">
        <f>IFERROR(IF(OR(Table134[[#This Row],[Notasave Error]]&lt;0,Table134[[#This Row],[Notasave Error]]&gt;6000),"-",Table134[[#This Row],[Notasave Error]]/Table134[[#This Row],[Inspection Total]]),"NA")</f>
        <v>2.5210084033613446E-2</v>
      </c>
    </row>
    <row r="856" spans="1:22" x14ac:dyDescent="0.35">
      <c r="A856" s="8">
        <v>44991.257696759261</v>
      </c>
      <c r="B856" s="9" t="s">
        <v>87</v>
      </c>
      <c r="C856" s="9">
        <v>40039201</v>
      </c>
      <c r="D856" s="9" t="s">
        <v>107</v>
      </c>
      <c r="E856" s="9" t="s">
        <v>62</v>
      </c>
      <c r="F856" s="9" t="s">
        <v>40</v>
      </c>
      <c r="G856" s="9">
        <v>743</v>
      </c>
      <c r="H856" s="10">
        <v>5996</v>
      </c>
      <c r="I856" s="10">
        <v>0</v>
      </c>
      <c r="J856" s="10">
        <v>4</v>
      </c>
      <c r="K856" s="10"/>
      <c r="L856" s="10">
        <f>SUM(Table134[[#This Row],[Waste (Before Impression)]:[Waste (After Impression)2]])</f>
        <v>4</v>
      </c>
      <c r="M856" s="10">
        <v>0</v>
      </c>
      <c r="N856" s="10">
        <v>125</v>
      </c>
      <c r="O856" s="11">
        <f>SUM(Table134[[#This Row],[Inspection Total]],Table134[[#This Row],[Waste (Before Impression)]])</f>
        <v>6000</v>
      </c>
      <c r="P856" s="12" t="s">
        <v>39</v>
      </c>
      <c r="Q856" s="9"/>
      <c r="R856" s="9">
        <f>IF(Table134[[#This Row],[Balanced]]="YES",0,Table134[[#This Row],[Total]]-6000)</f>
        <v>0</v>
      </c>
      <c r="S8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4499174341255996YES</v>
      </c>
      <c r="T856">
        <f>ROW()-3</f>
        <v>853</v>
      </c>
      <c r="U856" s="1">
        <f>INT(Table134[[#This Row],[Date]])</f>
        <v>44991</v>
      </c>
      <c r="V856" s="13">
        <f>IFERROR(IF(OR(Table134[[#This Row],[Notasave Error]]&lt;0,Table134[[#This Row],[Notasave Error]]&gt;6000),"-",Table134[[#This Row],[Notasave Error]]/Table134[[#This Row],[Inspection Total]]),"NA")</f>
        <v>2.0847231487658439E-2</v>
      </c>
    </row>
    <row r="857" spans="1:22" x14ac:dyDescent="0.35">
      <c r="A857" s="8">
        <v>44991.234224537038</v>
      </c>
      <c r="B857" s="9" t="s">
        <v>87</v>
      </c>
      <c r="C857" s="9">
        <v>40039201</v>
      </c>
      <c r="D857" s="9" t="s">
        <v>107</v>
      </c>
      <c r="E857" s="9" t="s">
        <v>62</v>
      </c>
      <c r="F857" s="9" t="s">
        <v>40</v>
      </c>
      <c r="G857" s="9">
        <v>742</v>
      </c>
      <c r="H857" s="10">
        <v>5992</v>
      </c>
      <c r="I857" s="10">
        <v>5992</v>
      </c>
      <c r="J857" s="10">
        <v>6</v>
      </c>
      <c r="K857" s="10"/>
      <c r="L857" s="10">
        <f>SUM(Table134[[#This Row],[Waste (Before Impression)]:[Waste (After Impression)2]])</f>
        <v>6</v>
      </c>
      <c r="M857" s="10">
        <v>0</v>
      </c>
      <c r="N857" s="10">
        <v>139</v>
      </c>
      <c r="O857" s="11">
        <f>SUM(Table134[[#This Row],[Inspection Total]],Table134[[#This Row],[Waste (Before Impression)]])</f>
        <v>5998</v>
      </c>
      <c r="P857" s="12" t="s">
        <v>34</v>
      </c>
      <c r="Q857" s="9" t="s">
        <v>160</v>
      </c>
      <c r="R857" s="9">
        <f>IF(Table134[[#This Row],[Balanced]]="YES",0,Table134[[#This Row],[Total]]-6000)</f>
        <v>-2</v>
      </c>
      <c r="S8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4499174261395992NO</v>
      </c>
      <c r="T857">
        <f>ROW()-3</f>
        <v>854</v>
      </c>
      <c r="U857" s="1">
        <f>INT(Table134[[#This Row],[Date]])</f>
        <v>44991</v>
      </c>
      <c r="V857" s="13">
        <f>IFERROR(IF(OR(Table134[[#This Row],[Notasave Error]]&lt;0,Table134[[#This Row],[Notasave Error]]&gt;6000),"-",Table134[[#This Row],[Notasave Error]]/Table134[[#This Row],[Inspection Total]]),"NA")</f>
        <v>2.3197596795727637E-2</v>
      </c>
    </row>
    <row r="858" spans="1:22" x14ac:dyDescent="0.35">
      <c r="A858" s="8">
        <v>44991.195069444446</v>
      </c>
      <c r="B858" s="9" t="s">
        <v>87</v>
      </c>
      <c r="C858" s="9">
        <v>40039201</v>
      </c>
      <c r="D858" s="9" t="s">
        <v>107</v>
      </c>
      <c r="E858" s="9" t="s">
        <v>62</v>
      </c>
      <c r="F858" s="9" t="s">
        <v>40</v>
      </c>
      <c r="G858" s="9">
        <v>741</v>
      </c>
      <c r="H858" s="10">
        <v>5998</v>
      </c>
      <c r="I858" s="10">
        <v>5998</v>
      </c>
      <c r="J858" s="10">
        <v>2</v>
      </c>
      <c r="K858" s="10"/>
      <c r="L858" s="10">
        <f>SUM(Table134[[#This Row],[Waste (Before Impression)]:[Waste (After Impression)2]])</f>
        <v>2</v>
      </c>
      <c r="M858" s="10">
        <v>0</v>
      </c>
      <c r="N858" s="10">
        <v>105</v>
      </c>
      <c r="O858" s="11">
        <f>SUM(Table134[[#This Row],[Inspection Total]],Table134[[#This Row],[Waste (Before Impression)]])</f>
        <v>6000</v>
      </c>
      <c r="P858" s="12" t="s">
        <v>39</v>
      </c>
      <c r="Q858" s="9"/>
      <c r="R858" s="9">
        <f>IF(Table134[[#This Row],[Balanced]]="YES",0,Table134[[#This Row],[Total]]-6000)</f>
        <v>0</v>
      </c>
      <c r="S8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4499174121055998YES</v>
      </c>
      <c r="T858">
        <f>ROW()-3</f>
        <v>855</v>
      </c>
      <c r="U858" s="1">
        <f>INT(Table134[[#This Row],[Date]])</f>
        <v>44991</v>
      </c>
      <c r="V858" s="13">
        <f>IFERROR(IF(OR(Table134[[#This Row],[Notasave Error]]&lt;0,Table134[[#This Row],[Notasave Error]]&gt;6000),"-",Table134[[#This Row],[Notasave Error]]/Table134[[#This Row],[Inspection Total]]),"NA")</f>
        <v>1.7505835278426141E-2</v>
      </c>
    </row>
    <row r="859" spans="1:22" x14ac:dyDescent="0.35">
      <c r="A859" s="8">
        <v>44991.162245370368</v>
      </c>
      <c r="B859" s="9" t="s">
        <v>87</v>
      </c>
      <c r="C859" s="9">
        <v>40039201</v>
      </c>
      <c r="D859" s="9" t="s">
        <v>107</v>
      </c>
      <c r="E859" s="9" t="s">
        <v>62</v>
      </c>
      <c r="F859" s="9" t="s">
        <v>40</v>
      </c>
      <c r="G859" s="9">
        <v>740</v>
      </c>
      <c r="H859" s="10">
        <v>5999</v>
      </c>
      <c r="I859" s="10">
        <v>5999</v>
      </c>
      <c r="J859" s="10">
        <v>1</v>
      </c>
      <c r="K859" s="10"/>
      <c r="L859" s="10">
        <f>SUM(Table134[[#This Row],[Waste (Before Impression)]:[Waste (After Impression)2]])</f>
        <v>1</v>
      </c>
      <c r="M859" s="10">
        <v>0</v>
      </c>
      <c r="N859" s="10">
        <v>69</v>
      </c>
      <c r="O859" s="11">
        <f>SUM(Table134[[#This Row],[Inspection Total]],Table134[[#This Row],[Waste (Before Impression)]])</f>
        <v>6000</v>
      </c>
      <c r="P859" s="12" t="s">
        <v>39</v>
      </c>
      <c r="Q859" s="9"/>
      <c r="R859" s="9">
        <f>IF(Table134[[#This Row],[Balanced]]="YES",0,Table134[[#This Row],[Total]]-6000)</f>
        <v>0</v>
      </c>
      <c r="S8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449917401695999YES</v>
      </c>
      <c r="T859">
        <f>ROW()-3</f>
        <v>856</v>
      </c>
      <c r="U859" s="1">
        <f>INT(Table134[[#This Row],[Date]])</f>
        <v>44991</v>
      </c>
      <c r="V859" s="13">
        <f>IFERROR(IF(OR(Table134[[#This Row],[Notasave Error]]&lt;0,Table134[[#This Row],[Notasave Error]]&gt;6000),"-",Table134[[#This Row],[Notasave Error]]/Table134[[#This Row],[Inspection Total]]),"NA")</f>
        <v>1.1501916986164361E-2</v>
      </c>
    </row>
    <row r="860" spans="1:22" x14ac:dyDescent="0.35">
      <c r="A860" s="8">
        <v>44991.140196759261</v>
      </c>
      <c r="B860" s="9" t="s">
        <v>87</v>
      </c>
      <c r="C860" s="9">
        <v>40039201</v>
      </c>
      <c r="D860" s="9" t="s">
        <v>107</v>
      </c>
      <c r="E860" s="9" t="s">
        <v>62</v>
      </c>
      <c r="F860" s="9" t="s">
        <v>40</v>
      </c>
      <c r="G860" s="9">
        <v>739</v>
      </c>
      <c r="H860" s="10">
        <v>6000</v>
      </c>
      <c r="I860" s="10">
        <v>6000</v>
      </c>
      <c r="J860" s="10">
        <v>0</v>
      </c>
      <c r="K860" s="10"/>
      <c r="L860" s="10">
        <f>SUM(Table134[[#This Row],[Waste (Before Impression)]:[Waste (After Impression)2]])</f>
        <v>0</v>
      </c>
      <c r="M860" s="10">
        <v>0</v>
      </c>
      <c r="N860" s="10">
        <v>219</v>
      </c>
      <c r="O860" s="11">
        <f>SUM(Table134[[#This Row],[Inspection Total]],Table134[[#This Row],[Waste (Before Impression)]])</f>
        <v>6000</v>
      </c>
      <c r="P860" s="12" t="s">
        <v>39</v>
      </c>
      <c r="Q860" s="9"/>
      <c r="R860" s="9">
        <f>IF(Table134[[#This Row],[Balanced]]="YES",0,Table134[[#This Row],[Total]]-6000)</f>
        <v>0</v>
      </c>
      <c r="S8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4499173902196000YES</v>
      </c>
      <c r="T860">
        <f>ROW()-3</f>
        <v>857</v>
      </c>
      <c r="U860" s="1">
        <f>INT(Table134[[#This Row],[Date]])</f>
        <v>44991</v>
      </c>
      <c r="V860" s="13">
        <f>IFERROR(IF(OR(Table134[[#This Row],[Notasave Error]]&lt;0,Table134[[#This Row],[Notasave Error]]&gt;6000),"-",Table134[[#This Row],[Notasave Error]]/Table134[[#This Row],[Inspection Total]]),"NA")</f>
        <v>3.6499999999999998E-2</v>
      </c>
    </row>
    <row r="861" spans="1:22" x14ac:dyDescent="0.35">
      <c r="A861" s="8">
        <v>44991.094606481478</v>
      </c>
      <c r="B861" s="9" t="s">
        <v>87</v>
      </c>
      <c r="C861" s="9">
        <v>40039201</v>
      </c>
      <c r="D861" s="9" t="s">
        <v>107</v>
      </c>
      <c r="E861" s="9" t="s">
        <v>62</v>
      </c>
      <c r="F861" s="9" t="s">
        <v>40</v>
      </c>
      <c r="G861" s="9">
        <v>738</v>
      </c>
      <c r="H861" s="10">
        <v>5996</v>
      </c>
      <c r="I861" s="10">
        <v>5996</v>
      </c>
      <c r="J861" s="10">
        <v>4</v>
      </c>
      <c r="K861" s="10"/>
      <c r="L861" s="10">
        <f>SUM(Table134[[#This Row],[Waste (Before Impression)]:[Waste (After Impression)2]])</f>
        <v>4</v>
      </c>
      <c r="M861" s="10">
        <v>0</v>
      </c>
      <c r="N861" s="10">
        <v>129</v>
      </c>
      <c r="O861" s="11">
        <f>SUM(Table134[[#This Row],[Inspection Total]],Table134[[#This Row],[Waste (Before Impression)]])</f>
        <v>6000</v>
      </c>
      <c r="P861" s="12" t="s">
        <v>39</v>
      </c>
      <c r="Q861" s="9"/>
      <c r="R861" s="9">
        <f>IF(Table134[[#This Row],[Balanced]]="YES",0,Table134[[#This Row],[Total]]-6000)</f>
        <v>0</v>
      </c>
      <c r="S8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4499173841295996YES</v>
      </c>
      <c r="T861">
        <f>ROW()-3</f>
        <v>858</v>
      </c>
      <c r="U861" s="1">
        <f>INT(Table134[[#This Row],[Date]])</f>
        <v>44991</v>
      </c>
      <c r="V861" s="13">
        <f>IFERROR(IF(OR(Table134[[#This Row],[Notasave Error]]&lt;0,Table134[[#This Row],[Notasave Error]]&gt;6000),"-",Table134[[#This Row],[Notasave Error]]/Table134[[#This Row],[Inspection Total]]),"NA")</f>
        <v>2.1514342895263508E-2</v>
      </c>
    </row>
    <row r="862" spans="1:22" x14ac:dyDescent="0.35">
      <c r="A862" s="8">
        <v>44991.068877314814</v>
      </c>
      <c r="B862" s="9" t="s">
        <v>87</v>
      </c>
      <c r="C862" s="9">
        <v>40039201</v>
      </c>
      <c r="D862" s="9" t="s">
        <v>107</v>
      </c>
      <c r="E862" s="9" t="s">
        <v>62</v>
      </c>
      <c r="F862" s="9" t="s">
        <v>40</v>
      </c>
      <c r="G862" s="9">
        <v>737</v>
      </c>
      <c r="H862" s="10">
        <v>5998</v>
      </c>
      <c r="I862" s="10">
        <v>5998</v>
      </c>
      <c r="J862" s="10">
        <v>2</v>
      </c>
      <c r="K862" s="10"/>
      <c r="L862" s="10">
        <f>SUM(Table134[[#This Row],[Waste (Before Impression)]:[Waste (After Impression)2]])</f>
        <v>2</v>
      </c>
      <c r="M862" s="10">
        <v>0</v>
      </c>
      <c r="N862" s="10">
        <v>347</v>
      </c>
      <c r="O862" s="11">
        <f>SUM(Table134[[#This Row],[Inspection Total]],Table134[[#This Row],[Waste (Before Impression)]])</f>
        <v>6000</v>
      </c>
      <c r="P862" s="12" t="s">
        <v>39</v>
      </c>
      <c r="Q862" s="9"/>
      <c r="R862" s="9">
        <f>IF(Table134[[#This Row],[Balanced]]="YES",0,Table134[[#This Row],[Total]]-6000)</f>
        <v>0</v>
      </c>
      <c r="S8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4499173723475998YES</v>
      </c>
      <c r="T862">
        <f>ROW()-3</f>
        <v>859</v>
      </c>
      <c r="U862" s="1">
        <f>INT(Table134[[#This Row],[Date]])</f>
        <v>44991</v>
      </c>
      <c r="V862" s="13">
        <f>IFERROR(IF(OR(Table134[[#This Row],[Notasave Error]]&lt;0,Table134[[#This Row],[Notasave Error]]&gt;6000),"-",Table134[[#This Row],[Notasave Error]]/Table134[[#This Row],[Inspection Total]]),"NA")</f>
        <v>5.7852617539179724E-2</v>
      </c>
    </row>
    <row r="863" spans="1:22" x14ac:dyDescent="0.35">
      <c r="A863" s="8">
        <v>44991.037430555552</v>
      </c>
      <c r="B863" s="9" t="s">
        <v>87</v>
      </c>
      <c r="C863" s="9">
        <v>40039201</v>
      </c>
      <c r="D863" s="9" t="s">
        <v>107</v>
      </c>
      <c r="E863" s="9" t="s">
        <v>62</v>
      </c>
      <c r="F863" s="9" t="s">
        <v>40</v>
      </c>
      <c r="G863" s="9">
        <v>736</v>
      </c>
      <c r="H863" s="10">
        <v>6000</v>
      </c>
      <c r="I863" s="10">
        <v>6000</v>
      </c>
      <c r="J863" s="10"/>
      <c r="K863" s="10"/>
      <c r="L863" s="10">
        <f>SUM(Table134[[#This Row],[Waste (Before Impression)]:[Waste (After Impression)2]])</f>
        <v>0</v>
      </c>
      <c r="M863" s="10">
        <v>0</v>
      </c>
      <c r="N863" s="10">
        <v>115</v>
      </c>
      <c r="O863" s="11">
        <f>SUM(Table134[[#This Row],[Inspection Total]],Table134[[#This Row],[Waste (Before Impression)]])</f>
        <v>6000</v>
      </c>
      <c r="P863" s="12" t="s">
        <v>39</v>
      </c>
      <c r="Q863" s="9"/>
      <c r="R863" s="9">
        <f>IF(Table134[[#This Row],[Balanced]]="YES",0,Table134[[#This Row],[Total]]-6000)</f>
        <v>0</v>
      </c>
      <c r="S8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449917361156000YES</v>
      </c>
      <c r="T863">
        <f>ROW()-3</f>
        <v>860</v>
      </c>
      <c r="U863" s="1">
        <f>INT(Table134[[#This Row],[Date]])</f>
        <v>44991</v>
      </c>
      <c r="V863" s="13">
        <f>IFERROR(IF(OR(Table134[[#This Row],[Notasave Error]]&lt;0,Table134[[#This Row],[Notasave Error]]&gt;6000),"-",Table134[[#This Row],[Notasave Error]]/Table134[[#This Row],[Inspection Total]]),"NA")</f>
        <v>1.9166666666666665E-2</v>
      </c>
    </row>
    <row r="864" spans="1:22" x14ac:dyDescent="0.35">
      <c r="A864" s="8">
        <v>44991.001076388886</v>
      </c>
      <c r="B864" s="9" t="s">
        <v>87</v>
      </c>
      <c r="C864" s="9">
        <v>40039201</v>
      </c>
      <c r="D864" s="9" t="s">
        <v>107</v>
      </c>
      <c r="E864" s="9" t="s">
        <v>62</v>
      </c>
      <c r="F864" s="9" t="s">
        <v>40</v>
      </c>
      <c r="G864" s="9">
        <v>735</v>
      </c>
      <c r="H864" s="10">
        <v>5998</v>
      </c>
      <c r="I864" s="10">
        <v>5998</v>
      </c>
      <c r="J864" s="10">
        <v>2</v>
      </c>
      <c r="K864" s="10"/>
      <c r="L864" s="10">
        <f>SUM(Table134[[#This Row],[Waste (Before Impression)]:[Waste (After Impression)2]])</f>
        <v>2</v>
      </c>
      <c r="M864" s="10">
        <v>0</v>
      </c>
      <c r="N864" s="10">
        <v>175</v>
      </c>
      <c r="O864" s="11">
        <f>SUM(Table134[[#This Row],[Inspection Total]],Table134[[#This Row],[Waste (Before Impression)]])</f>
        <v>6000</v>
      </c>
      <c r="P864" s="12" t="s">
        <v>39</v>
      </c>
      <c r="Q864" s="9"/>
      <c r="R864" s="9">
        <f>IF(Table134[[#This Row],[Balanced]]="YES",0,Table134[[#This Row],[Total]]-6000)</f>
        <v>0</v>
      </c>
      <c r="S8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4499173521755998YES</v>
      </c>
      <c r="T864">
        <f>ROW()-3</f>
        <v>861</v>
      </c>
      <c r="U864" s="1">
        <f>INT(Table134[[#This Row],[Date]])</f>
        <v>44991</v>
      </c>
      <c r="V864" s="13">
        <f>IFERROR(IF(OR(Table134[[#This Row],[Notasave Error]]&lt;0,Table134[[#This Row],[Notasave Error]]&gt;6000),"-",Table134[[#This Row],[Notasave Error]]/Table134[[#This Row],[Inspection Total]]),"NA")</f>
        <v>2.9176392130710237E-2</v>
      </c>
    </row>
    <row r="865" spans="1:22" x14ac:dyDescent="0.35">
      <c r="A865" s="8">
        <v>44988.975324074076</v>
      </c>
      <c r="B865" s="9" t="s">
        <v>87</v>
      </c>
      <c r="C865" s="9">
        <v>40039201</v>
      </c>
      <c r="D865" s="9" t="s">
        <v>107</v>
      </c>
      <c r="E865" s="9" t="s">
        <v>68</v>
      </c>
      <c r="F865" s="9" t="s">
        <v>40</v>
      </c>
      <c r="G865" s="9">
        <v>719</v>
      </c>
      <c r="H865" s="10">
        <v>5998</v>
      </c>
      <c r="I865" s="10">
        <v>5998</v>
      </c>
      <c r="J865" s="10">
        <v>2</v>
      </c>
      <c r="K865" s="10"/>
      <c r="L865" s="10">
        <f>SUM(Table134[[#This Row],[Waste (Before Impression)]:[Waste (After Impression)2]])</f>
        <v>2</v>
      </c>
      <c r="M865" s="10">
        <v>0</v>
      </c>
      <c r="N865" s="10">
        <v>172</v>
      </c>
      <c r="O865" s="11">
        <f>SUM(Table134[[#This Row],[Inspection Total]],Table134[[#This Row],[Waste (Before Impression)]])</f>
        <v>6000</v>
      </c>
      <c r="P865" s="12" t="s">
        <v>39</v>
      </c>
      <c r="Q865" s="9"/>
      <c r="R865" s="9">
        <f>IF(Table134[[#This Row],[Balanced]]="YES",0,Table134[[#This Row],[Total]]-6000)</f>
        <v>0</v>
      </c>
      <c r="S8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4498871921725998YES</v>
      </c>
      <c r="T865">
        <f>ROW()-3</f>
        <v>862</v>
      </c>
      <c r="U865" s="1">
        <f>INT(Table134[[#This Row],[Date]])</f>
        <v>44988</v>
      </c>
      <c r="V865" s="13">
        <f>IFERROR(IF(OR(Table134[[#This Row],[Notasave Error]]&lt;0,Table134[[#This Row],[Notasave Error]]&gt;6000),"-",Table134[[#This Row],[Notasave Error]]/Table134[[#This Row],[Inspection Total]]),"NA")</f>
        <v>2.8676225408469491E-2</v>
      </c>
    </row>
    <row r="866" spans="1:22" x14ac:dyDescent="0.35">
      <c r="A866" s="8">
        <v>44988.947268518517</v>
      </c>
      <c r="B866" s="9" t="s">
        <v>87</v>
      </c>
      <c r="C866" s="9">
        <v>40039201</v>
      </c>
      <c r="D866" s="9" t="s">
        <v>107</v>
      </c>
      <c r="E866" s="9" t="s">
        <v>68</v>
      </c>
      <c r="F866" s="9" t="s">
        <v>40</v>
      </c>
      <c r="G866" s="9">
        <v>718</v>
      </c>
      <c r="H866" s="10">
        <v>5999</v>
      </c>
      <c r="I866" s="10">
        <v>5999</v>
      </c>
      <c r="J866" s="10">
        <v>1</v>
      </c>
      <c r="K866" s="10"/>
      <c r="L866" s="10">
        <f>SUM(Table134[[#This Row],[Waste (Before Impression)]:[Waste (After Impression)2]])</f>
        <v>1</v>
      </c>
      <c r="M866" s="10">
        <v>0</v>
      </c>
      <c r="N866" s="10">
        <v>140</v>
      </c>
      <c r="O866" s="11">
        <f>SUM(Table134[[#This Row],[Inspection Total]],Table134[[#This Row],[Waste (Before Impression)]])</f>
        <v>6000</v>
      </c>
      <c r="P866" s="12" t="s">
        <v>39</v>
      </c>
      <c r="Q866" s="9"/>
      <c r="R866" s="9">
        <f>IF(Table134[[#This Row],[Balanced]]="YES",0,Table134[[#This Row],[Total]]-6000)</f>
        <v>0</v>
      </c>
      <c r="S8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4498871811405999YES</v>
      </c>
      <c r="T866">
        <f>ROW()-3</f>
        <v>863</v>
      </c>
      <c r="U866" s="1">
        <f>INT(Table134[[#This Row],[Date]])</f>
        <v>44988</v>
      </c>
      <c r="V866" s="13">
        <f>IFERROR(IF(OR(Table134[[#This Row],[Notasave Error]]&lt;0,Table134[[#This Row],[Notasave Error]]&gt;6000),"-",Table134[[#This Row],[Notasave Error]]/Table134[[#This Row],[Inspection Total]]),"NA")</f>
        <v>2.3337222870478413E-2</v>
      </c>
    </row>
    <row r="867" spans="1:22" x14ac:dyDescent="0.35">
      <c r="A867" s="8">
        <v>44988.916643518518</v>
      </c>
      <c r="B867" s="9" t="s">
        <v>87</v>
      </c>
      <c r="C867" s="9">
        <v>40039201</v>
      </c>
      <c r="D867" s="9" t="s">
        <v>107</v>
      </c>
      <c r="E867" s="9" t="s">
        <v>68</v>
      </c>
      <c r="F867" s="9" t="s">
        <v>40</v>
      </c>
      <c r="G867" s="9">
        <v>717</v>
      </c>
      <c r="H867" s="10">
        <v>6000</v>
      </c>
      <c r="I867" s="10">
        <v>6000</v>
      </c>
      <c r="J867" s="10">
        <v>0</v>
      </c>
      <c r="K867" s="10">
        <v>7</v>
      </c>
      <c r="L867" s="10">
        <f>SUM(Table134[[#This Row],[Waste (Before Impression)]:[Waste (After Impression)2]])</f>
        <v>7</v>
      </c>
      <c r="M867" s="10">
        <v>0</v>
      </c>
      <c r="N867" s="10">
        <v>90</v>
      </c>
      <c r="O867" s="11">
        <f>SUM(Table134[[#This Row],[Inspection Total]],Table134[[#This Row],[Waste (Before Impression)]])</f>
        <v>6000</v>
      </c>
      <c r="P867" s="12" t="s">
        <v>39</v>
      </c>
      <c r="Q867" s="9"/>
      <c r="R867" s="9">
        <f>IF(Table134[[#This Row],[Balanced]]="YES",0,Table134[[#This Row],[Total]]-6000)</f>
        <v>0</v>
      </c>
      <c r="S8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449887170906000YES</v>
      </c>
      <c r="T867">
        <f>ROW()-3</f>
        <v>864</v>
      </c>
      <c r="U867" s="1">
        <f>INT(Table134[[#This Row],[Date]])</f>
        <v>44988</v>
      </c>
      <c r="V867" s="13">
        <f>IFERROR(IF(OR(Table134[[#This Row],[Notasave Error]]&lt;0,Table134[[#This Row],[Notasave Error]]&gt;6000),"-",Table134[[#This Row],[Notasave Error]]/Table134[[#This Row],[Inspection Total]]),"NA")</f>
        <v>1.4999999999999999E-2</v>
      </c>
    </row>
    <row r="868" spans="1:22" x14ac:dyDescent="0.35">
      <c r="A868" s="8">
        <v>44988.672789351855</v>
      </c>
      <c r="B868" s="9" t="s">
        <v>87</v>
      </c>
      <c r="C868" s="9">
        <v>40039201</v>
      </c>
      <c r="D868" s="9" t="s">
        <v>107</v>
      </c>
      <c r="E868" s="9" t="s">
        <v>64</v>
      </c>
      <c r="F868" s="9" t="s">
        <v>38</v>
      </c>
      <c r="G868" s="9">
        <v>716</v>
      </c>
      <c r="H868" s="10">
        <v>5991</v>
      </c>
      <c r="I868" s="10">
        <v>5991</v>
      </c>
      <c r="J868" s="10">
        <v>5</v>
      </c>
      <c r="K868" s="10"/>
      <c r="L868" s="10">
        <f>SUM(Table134[[#This Row],[Waste (Before Impression)]:[Waste (After Impression)2]])</f>
        <v>5</v>
      </c>
      <c r="M868" s="10">
        <v>0</v>
      </c>
      <c r="N868" s="10">
        <v>49</v>
      </c>
      <c r="O868" s="11">
        <f>SUM(Table134[[#This Row],[Inspection Total]],Table134[[#This Row],[Waste (Before Impression)]])</f>
        <v>5996</v>
      </c>
      <c r="P868" s="12" t="s">
        <v>34</v>
      </c>
      <c r="Q868" s="9" t="s">
        <v>159</v>
      </c>
      <c r="R868" s="9">
        <f>IF(Table134[[#This Row],[Balanced]]="YES",0,Table134[[#This Row],[Total]]-6000)</f>
        <v>-4</v>
      </c>
      <c r="S8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449887165495991NO</v>
      </c>
      <c r="T868">
        <f>ROW()-3</f>
        <v>865</v>
      </c>
      <c r="U868" s="1">
        <f>INT(Table134[[#This Row],[Date]])</f>
        <v>44988</v>
      </c>
      <c r="V868" s="13">
        <f>IFERROR(IF(OR(Table134[[#This Row],[Notasave Error]]&lt;0,Table134[[#This Row],[Notasave Error]]&gt;6000),"-",Table134[[#This Row],[Notasave Error]]/Table134[[#This Row],[Inspection Total]]),"NA")</f>
        <v>8.1789350692705719E-3</v>
      </c>
    </row>
    <row r="869" spans="1:22" x14ac:dyDescent="0.35">
      <c r="A869" s="8">
        <v>44988.643472222226</v>
      </c>
      <c r="B869" s="9" t="s">
        <v>87</v>
      </c>
      <c r="C869" s="9">
        <v>40039201</v>
      </c>
      <c r="D869" s="9" t="s">
        <v>107</v>
      </c>
      <c r="E869" s="9" t="s">
        <v>64</v>
      </c>
      <c r="F869" s="9" t="s">
        <v>38</v>
      </c>
      <c r="G869" s="9">
        <v>715</v>
      </c>
      <c r="H869" s="10">
        <v>5999</v>
      </c>
      <c r="I869" s="10">
        <v>5999</v>
      </c>
      <c r="J869" s="10">
        <v>1</v>
      </c>
      <c r="K869" s="10"/>
      <c r="L869" s="10">
        <f>SUM(Table134[[#This Row],[Waste (Before Impression)]:[Waste (After Impression)2]])</f>
        <v>1</v>
      </c>
      <c r="M869" s="10">
        <v>0</v>
      </c>
      <c r="N869" s="10">
        <v>398</v>
      </c>
      <c r="O869" s="11">
        <f>SUM(Table134[[#This Row],[Inspection Total]],Table134[[#This Row],[Waste (Before Impression)]])</f>
        <v>6000</v>
      </c>
      <c r="P869" s="12" t="s">
        <v>39</v>
      </c>
      <c r="Q869" s="9"/>
      <c r="R869" s="9">
        <f>IF(Table134[[#This Row],[Balanced]]="YES",0,Table134[[#This Row],[Total]]-6000)</f>
        <v>0</v>
      </c>
      <c r="S8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4498871513985999YES</v>
      </c>
      <c r="T869">
        <f>ROW()-3</f>
        <v>866</v>
      </c>
      <c r="U869" s="1">
        <f>INT(Table134[[#This Row],[Date]])</f>
        <v>44988</v>
      </c>
      <c r="V869" s="13">
        <f>IFERROR(IF(OR(Table134[[#This Row],[Notasave Error]]&lt;0,Table134[[#This Row],[Notasave Error]]&gt;6000),"-",Table134[[#This Row],[Notasave Error]]/Table134[[#This Row],[Inspection Total]]),"NA")</f>
        <v>6.6344390731788633E-2</v>
      </c>
    </row>
    <row r="870" spans="1:22" x14ac:dyDescent="0.35">
      <c r="A870" s="8">
        <v>44988.60491898148</v>
      </c>
      <c r="B870" s="9" t="s">
        <v>87</v>
      </c>
      <c r="C870" s="9">
        <v>40039201</v>
      </c>
      <c r="D870" s="9" t="s">
        <v>107</v>
      </c>
      <c r="E870" s="9" t="s">
        <v>64</v>
      </c>
      <c r="F870" s="9" t="s">
        <v>38</v>
      </c>
      <c r="G870" s="9">
        <v>714</v>
      </c>
      <c r="H870" s="10">
        <v>5987</v>
      </c>
      <c r="I870" s="10">
        <v>5987</v>
      </c>
      <c r="J870" s="10">
        <v>4</v>
      </c>
      <c r="K870" s="10"/>
      <c r="L870" s="10">
        <f>SUM(Table134[[#This Row],[Waste (Before Impression)]:[Waste (After Impression)2]])</f>
        <v>4</v>
      </c>
      <c r="M870" s="10">
        <v>0</v>
      </c>
      <c r="N870" s="10">
        <v>549</v>
      </c>
      <c r="O870" s="11">
        <f>SUM(Table134[[#This Row],[Inspection Total]],Table134[[#This Row],[Waste (Before Impression)]])</f>
        <v>5991</v>
      </c>
      <c r="P870" s="12" t="s">
        <v>34</v>
      </c>
      <c r="Q870" s="9" t="s">
        <v>77</v>
      </c>
      <c r="R870" s="9">
        <f>IF(Table134[[#This Row],[Balanced]]="YES",0,Table134[[#This Row],[Total]]-6000)</f>
        <v>-9</v>
      </c>
      <c r="S8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4498871445495987NO</v>
      </c>
      <c r="T870">
        <f>ROW()-3</f>
        <v>867</v>
      </c>
      <c r="U870" s="1">
        <f>INT(Table134[[#This Row],[Date]])</f>
        <v>44988</v>
      </c>
      <c r="V870" s="13">
        <f>IFERROR(IF(OR(Table134[[#This Row],[Notasave Error]]&lt;0,Table134[[#This Row],[Notasave Error]]&gt;6000),"-",Table134[[#This Row],[Notasave Error]]/Table134[[#This Row],[Inspection Total]]),"NA")</f>
        <v>9.1698680474361111E-2</v>
      </c>
    </row>
    <row r="871" spans="1:22" x14ac:dyDescent="0.35">
      <c r="A871" s="8">
        <v>44988.568194444444</v>
      </c>
      <c r="B871" s="9" t="s">
        <v>87</v>
      </c>
      <c r="C871" s="9">
        <v>40039201</v>
      </c>
      <c r="D871" s="9" t="s">
        <v>107</v>
      </c>
      <c r="E871" s="9" t="s">
        <v>64</v>
      </c>
      <c r="F871" s="9" t="s">
        <v>38</v>
      </c>
      <c r="G871" s="9">
        <v>713</v>
      </c>
      <c r="H871" s="10">
        <v>6000</v>
      </c>
      <c r="I871" s="10">
        <v>6000</v>
      </c>
      <c r="J871" s="10"/>
      <c r="K871" s="10"/>
      <c r="L871" s="10">
        <f>SUM(Table134[[#This Row],[Waste (Before Impression)]:[Waste (After Impression)2]])</f>
        <v>0</v>
      </c>
      <c r="M871" s="10">
        <v>0</v>
      </c>
      <c r="N871" s="10">
        <v>0</v>
      </c>
      <c r="O871" s="11">
        <f>SUM(Table134[[#This Row],[Inspection Total]],Table134[[#This Row],[Waste (Before Impression)]])</f>
        <v>6000</v>
      </c>
      <c r="P871" s="12" t="s">
        <v>39</v>
      </c>
      <c r="Q871" s="9"/>
      <c r="R871" s="9">
        <f>IF(Table134[[#This Row],[Balanced]]="YES",0,Table134[[#This Row],[Total]]-6000)</f>
        <v>0</v>
      </c>
      <c r="S8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4498871306000YES</v>
      </c>
      <c r="T871">
        <f>ROW()-3</f>
        <v>868</v>
      </c>
      <c r="U871" s="1">
        <f>INT(Table134[[#This Row],[Date]])</f>
        <v>44988</v>
      </c>
      <c r="V871" s="13">
        <f>IFERROR(IF(OR(Table134[[#This Row],[Notasave Error]]&lt;0,Table134[[#This Row],[Notasave Error]]&gt;6000),"-",Table134[[#This Row],[Notasave Error]]/Table134[[#This Row],[Inspection Total]]),"NA")</f>
        <v>0</v>
      </c>
    </row>
    <row r="872" spans="1:22" x14ac:dyDescent="0.35">
      <c r="A872" s="8">
        <v>44988.4455787037</v>
      </c>
      <c r="B872" s="9" t="s">
        <v>87</v>
      </c>
      <c r="C872" s="9">
        <v>40039201</v>
      </c>
      <c r="D872" s="9" t="s">
        <v>107</v>
      </c>
      <c r="E872" s="9" t="s">
        <v>64</v>
      </c>
      <c r="F872" s="9" t="s">
        <v>38</v>
      </c>
      <c r="G872" s="9">
        <v>712</v>
      </c>
      <c r="H872" s="10">
        <v>6000</v>
      </c>
      <c r="I872" s="10">
        <v>6000</v>
      </c>
      <c r="J872" s="10">
        <v>0</v>
      </c>
      <c r="K872" s="10"/>
      <c r="L872" s="10">
        <f>SUM(Table134[[#This Row],[Waste (Before Impression)]:[Waste (After Impression)2]])</f>
        <v>0</v>
      </c>
      <c r="M872" s="10">
        <v>0</v>
      </c>
      <c r="N872" s="10">
        <v>270</v>
      </c>
      <c r="O872" s="11">
        <f>SUM(Table134[[#This Row],[Inspection Total]],Table134[[#This Row],[Waste (Before Impression)]])</f>
        <v>6000</v>
      </c>
      <c r="P872" s="12" t="s">
        <v>39</v>
      </c>
      <c r="Q872" s="9"/>
      <c r="R872" s="9">
        <f>IF(Table134[[#This Row],[Balanced]]="YES",0,Table134[[#This Row],[Total]]-6000)</f>
        <v>0</v>
      </c>
      <c r="S8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4498871202706000YES</v>
      </c>
      <c r="T872">
        <f>ROW()-3</f>
        <v>869</v>
      </c>
      <c r="U872" s="1">
        <f>INT(Table134[[#This Row],[Date]])</f>
        <v>44988</v>
      </c>
      <c r="V872" s="13">
        <f>IFERROR(IF(OR(Table134[[#This Row],[Notasave Error]]&lt;0,Table134[[#This Row],[Notasave Error]]&gt;6000),"-",Table134[[#This Row],[Notasave Error]]/Table134[[#This Row],[Inspection Total]]),"NA")</f>
        <v>4.4999999999999998E-2</v>
      </c>
    </row>
    <row r="873" spans="1:22" x14ac:dyDescent="0.35">
      <c r="A873" s="8">
        <v>44988.411493055559</v>
      </c>
      <c r="B873" s="9" t="s">
        <v>87</v>
      </c>
      <c r="C873" s="9">
        <v>40039201</v>
      </c>
      <c r="D873" s="9" t="s">
        <v>107</v>
      </c>
      <c r="E873" s="9" t="s">
        <v>64</v>
      </c>
      <c r="F873" s="9" t="s">
        <v>38</v>
      </c>
      <c r="G873" s="9">
        <v>711</v>
      </c>
      <c r="H873" s="10">
        <v>6000</v>
      </c>
      <c r="I873" s="10">
        <v>6000</v>
      </c>
      <c r="J873" s="10">
        <v>0</v>
      </c>
      <c r="K873" s="10"/>
      <c r="L873" s="10">
        <f>SUM(Table134[[#This Row],[Waste (Before Impression)]:[Waste (After Impression)2]])</f>
        <v>0</v>
      </c>
      <c r="M873" s="10">
        <v>0</v>
      </c>
      <c r="N873" s="10">
        <v>820</v>
      </c>
      <c r="O873" s="11">
        <f>SUM(Table134[[#This Row],[Inspection Total]],Table134[[#This Row],[Waste (Before Impression)]])</f>
        <v>6000</v>
      </c>
      <c r="P873" s="12" t="s">
        <v>39</v>
      </c>
      <c r="Q873" s="9"/>
      <c r="R873" s="9">
        <f>IF(Table134[[#This Row],[Balanced]]="YES",0,Table134[[#This Row],[Total]]-6000)</f>
        <v>0</v>
      </c>
      <c r="S8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4498871108206000YES</v>
      </c>
      <c r="T873">
        <f>ROW()-3</f>
        <v>870</v>
      </c>
      <c r="U873" s="1">
        <f>INT(Table134[[#This Row],[Date]])</f>
        <v>44988</v>
      </c>
      <c r="V873" s="13">
        <f>IFERROR(IF(OR(Table134[[#This Row],[Notasave Error]]&lt;0,Table134[[#This Row],[Notasave Error]]&gt;6000),"-",Table134[[#This Row],[Notasave Error]]/Table134[[#This Row],[Inspection Total]]),"NA")</f>
        <v>0.13666666666666666</v>
      </c>
    </row>
    <row r="874" spans="1:22" x14ac:dyDescent="0.35">
      <c r="A874" s="8">
        <v>44988.377314814818</v>
      </c>
      <c r="B874" s="9" t="s">
        <v>87</v>
      </c>
      <c r="C874" s="9">
        <v>40039201</v>
      </c>
      <c r="D874" s="9" t="s">
        <v>107</v>
      </c>
      <c r="E874" s="9" t="s">
        <v>64</v>
      </c>
      <c r="F874" s="9" t="s">
        <v>40</v>
      </c>
      <c r="G874" s="9">
        <v>710</v>
      </c>
      <c r="H874" s="10">
        <v>5999</v>
      </c>
      <c r="I874" s="10">
        <v>5999</v>
      </c>
      <c r="J874" s="10">
        <v>1</v>
      </c>
      <c r="K874" s="10"/>
      <c r="L874" s="10">
        <f>SUM(Table134[[#This Row],[Waste (Before Impression)]:[Waste (After Impression)2]])</f>
        <v>1</v>
      </c>
      <c r="M874" s="10">
        <v>0</v>
      </c>
      <c r="N874" s="10">
        <v>529</v>
      </c>
      <c r="O874" s="11">
        <f>SUM(Table134[[#This Row],[Inspection Total]],Table134[[#This Row],[Waste (Before Impression)]])</f>
        <v>6000</v>
      </c>
      <c r="P874" s="12" t="s">
        <v>39</v>
      </c>
      <c r="Q874" s="9"/>
      <c r="R874" s="9">
        <f>IF(Table134[[#This Row],[Balanced]]="YES",0,Table134[[#This Row],[Total]]-6000)</f>
        <v>0</v>
      </c>
      <c r="S8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4498871015295999YES</v>
      </c>
      <c r="T874">
        <f>ROW()-3</f>
        <v>871</v>
      </c>
      <c r="U874" s="1">
        <f>INT(Table134[[#This Row],[Date]])</f>
        <v>44988</v>
      </c>
      <c r="V874" s="13">
        <f>IFERROR(IF(OR(Table134[[#This Row],[Notasave Error]]&lt;0,Table134[[#This Row],[Notasave Error]]&gt;6000),"-",Table134[[#This Row],[Notasave Error]]/Table134[[#This Row],[Inspection Total]]),"NA")</f>
        <v>8.8181363560593432E-2</v>
      </c>
    </row>
    <row r="875" spans="1:22" x14ac:dyDescent="0.35">
      <c r="A875" s="8">
        <v>44988.240879629629</v>
      </c>
      <c r="B875" s="9" t="s">
        <v>87</v>
      </c>
      <c r="C875" s="9">
        <v>40039201</v>
      </c>
      <c r="D875" s="9" t="s">
        <v>107</v>
      </c>
      <c r="E875" s="9" t="s">
        <v>68</v>
      </c>
      <c r="F875" s="9" t="s">
        <v>40</v>
      </c>
      <c r="G875" s="9">
        <v>723</v>
      </c>
      <c r="H875" s="10">
        <v>5996</v>
      </c>
      <c r="I875" s="10">
        <v>5996</v>
      </c>
      <c r="J875" s="10">
        <v>4</v>
      </c>
      <c r="K875" s="10"/>
      <c r="L875" s="10">
        <f>SUM(Table134[[#This Row],[Waste (Before Impression)]:[Waste (After Impression)2]])</f>
        <v>4</v>
      </c>
      <c r="M875" s="10">
        <v>0</v>
      </c>
      <c r="N875" s="10">
        <v>151</v>
      </c>
      <c r="O875" s="11">
        <f>SUM(Table134[[#This Row],[Inspection Total]],Table134[[#This Row],[Waste (Before Impression)]])</f>
        <v>6000</v>
      </c>
      <c r="P875" s="12" t="s">
        <v>39</v>
      </c>
      <c r="Q875" s="9"/>
      <c r="R875" s="9">
        <f>IF(Table134[[#This Row],[Balanced]]="YES",0,Table134[[#This Row],[Total]]-6000)</f>
        <v>0</v>
      </c>
      <c r="S8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4498872341515996YES</v>
      </c>
      <c r="T875">
        <f>ROW()-3</f>
        <v>872</v>
      </c>
      <c r="U875" s="1">
        <f>INT(Table134[[#This Row],[Date]])</f>
        <v>44988</v>
      </c>
      <c r="V875" s="13">
        <f>IFERROR(IF(OR(Table134[[#This Row],[Notasave Error]]&lt;0,Table134[[#This Row],[Notasave Error]]&gt;6000),"-",Table134[[#This Row],[Notasave Error]]/Table134[[#This Row],[Inspection Total]]),"NA")</f>
        <v>2.5183455637091394E-2</v>
      </c>
    </row>
    <row r="876" spans="1:22" x14ac:dyDescent="0.35">
      <c r="A876" s="8">
        <v>44988.169722222221</v>
      </c>
      <c r="B876" s="9" t="s">
        <v>87</v>
      </c>
      <c r="C876" s="9">
        <v>40039201</v>
      </c>
      <c r="D876" s="9" t="s">
        <v>107</v>
      </c>
      <c r="E876" s="9" t="s">
        <v>68</v>
      </c>
      <c r="F876" s="9" t="s">
        <v>40</v>
      </c>
      <c r="G876" s="9">
        <v>722</v>
      </c>
      <c r="H876" s="10">
        <v>5999</v>
      </c>
      <c r="I876" s="10">
        <v>5999</v>
      </c>
      <c r="J876" s="10">
        <v>1</v>
      </c>
      <c r="K876" s="10"/>
      <c r="L876" s="10">
        <f>SUM(Table134[[#This Row],[Waste (Before Impression)]:[Waste (After Impression)2]])</f>
        <v>1</v>
      </c>
      <c r="M876" s="10">
        <v>0</v>
      </c>
      <c r="N876" s="10">
        <v>170</v>
      </c>
      <c r="O876" s="11">
        <f>SUM(Table134[[#This Row],[Inspection Total]],Table134[[#This Row],[Waste (Before Impression)]])</f>
        <v>6000</v>
      </c>
      <c r="P876" s="12" t="s">
        <v>39</v>
      </c>
      <c r="Q876" s="9"/>
      <c r="R876" s="9">
        <f>IF(Table134[[#This Row],[Balanced]]="YES",0,Table134[[#This Row],[Total]]-6000)</f>
        <v>0</v>
      </c>
      <c r="S8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4498872211705999YES</v>
      </c>
      <c r="T876">
        <f>ROW()-3</f>
        <v>873</v>
      </c>
      <c r="U876" s="1">
        <f>INT(Table134[[#This Row],[Date]])</f>
        <v>44988</v>
      </c>
      <c r="V876" s="13">
        <f>IFERROR(IF(OR(Table134[[#This Row],[Notasave Error]]&lt;0,Table134[[#This Row],[Notasave Error]]&gt;6000),"-",Table134[[#This Row],[Notasave Error]]/Table134[[#This Row],[Inspection Total]]),"NA")</f>
        <v>2.8338056342723787E-2</v>
      </c>
    </row>
    <row r="877" spans="1:22" x14ac:dyDescent="0.35">
      <c r="A877" s="8">
        <v>44988.109976851854</v>
      </c>
      <c r="B877" s="9" t="s">
        <v>87</v>
      </c>
      <c r="C877" s="9">
        <v>40039201</v>
      </c>
      <c r="D877" s="9" t="s">
        <v>107</v>
      </c>
      <c r="E877" s="9" t="s">
        <v>68</v>
      </c>
      <c r="F877" s="9" t="s">
        <v>40</v>
      </c>
      <c r="G877" s="9">
        <v>720</v>
      </c>
      <c r="H877" s="10">
        <v>5996</v>
      </c>
      <c r="I877" s="10">
        <v>5996</v>
      </c>
      <c r="J877" s="10">
        <v>4</v>
      </c>
      <c r="K877" s="10"/>
      <c r="L877" s="10">
        <f>SUM(Table134[[#This Row],[Waste (Before Impression)]:[Waste (After Impression)2]])</f>
        <v>4</v>
      </c>
      <c r="M877" s="10">
        <v>0</v>
      </c>
      <c r="N877" s="10">
        <v>254</v>
      </c>
      <c r="O877" s="11">
        <f>SUM(Table134[[#This Row],[Inspection Total]],Table134[[#This Row],[Waste (Before Impression)]])</f>
        <v>6000</v>
      </c>
      <c r="P877" s="12" t="s">
        <v>39</v>
      </c>
      <c r="Q877" s="9"/>
      <c r="R877" s="9">
        <f>IF(Table134[[#This Row],[Balanced]]="YES",0,Table134[[#This Row],[Total]]-6000)</f>
        <v>0</v>
      </c>
      <c r="S8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4498872042545996YES</v>
      </c>
      <c r="T877">
        <f>ROW()-3</f>
        <v>874</v>
      </c>
      <c r="U877" s="1">
        <f>INT(Table134[[#This Row],[Date]])</f>
        <v>44988</v>
      </c>
      <c r="V877" s="13">
        <f>IFERROR(IF(OR(Table134[[#This Row],[Notasave Error]]&lt;0,Table134[[#This Row],[Notasave Error]]&gt;6000),"-",Table134[[#This Row],[Notasave Error]]/Table134[[#This Row],[Inspection Total]]),"NA")</f>
        <v>4.236157438292195E-2</v>
      </c>
    </row>
    <row r="878" spans="1:22" x14ac:dyDescent="0.35">
      <c r="A878" s="8">
        <v>44988.07744212963</v>
      </c>
      <c r="B878" s="9" t="s">
        <v>87</v>
      </c>
      <c r="C878" s="9">
        <v>40039201</v>
      </c>
      <c r="D878" s="9" t="s">
        <v>107</v>
      </c>
      <c r="E878" s="9" t="s">
        <v>68</v>
      </c>
      <c r="F878" s="9" t="s">
        <v>40</v>
      </c>
      <c r="G878" s="9">
        <v>705</v>
      </c>
      <c r="H878" s="10">
        <v>5997</v>
      </c>
      <c r="I878" s="10">
        <v>5997</v>
      </c>
      <c r="J878" s="10">
        <v>3</v>
      </c>
      <c r="K878" s="10"/>
      <c r="L878" s="10">
        <f>SUM(Table134[[#This Row],[Waste (Before Impression)]:[Waste (After Impression)2]])</f>
        <v>3</v>
      </c>
      <c r="M878" s="10">
        <v>0</v>
      </c>
      <c r="N878" s="10">
        <v>161</v>
      </c>
      <c r="O878" s="11">
        <f>SUM(Table134[[#This Row],[Inspection Total]],Table134[[#This Row],[Waste (Before Impression)]])</f>
        <v>6000</v>
      </c>
      <c r="P878" s="12" t="s">
        <v>39</v>
      </c>
      <c r="Q878" s="9"/>
      <c r="R878" s="9">
        <f>IF(Table134[[#This Row],[Balanced]]="YES",0,Table134[[#This Row],[Total]]-6000)</f>
        <v>0</v>
      </c>
      <c r="S8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4498870531615997YES</v>
      </c>
      <c r="T878">
        <f>ROW()-3</f>
        <v>875</v>
      </c>
      <c r="U878" s="1">
        <f>INT(Table134[[#This Row],[Date]])</f>
        <v>44988</v>
      </c>
      <c r="V878" s="13">
        <f>IFERROR(IF(OR(Table134[[#This Row],[Notasave Error]]&lt;0,Table134[[#This Row],[Notasave Error]]&gt;6000),"-",Table134[[#This Row],[Notasave Error]]/Table134[[#This Row],[Inspection Total]]),"NA")</f>
        <v>2.6846756711689179E-2</v>
      </c>
    </row>
    <row r="879" spans="1:22" x14ac:dyDescent="0.35">
      <c r="A879" s="8">
        <v>44988.052291666667</v>
      </c>
      <c r="B879" s="9" t="s">
        <v>87</v>
      </c>
      <c r="C879" s="9">
        <v>40039201</v>
      </c>
      <c r="D879" s="9" t="s">
        <v>107</v>
      </c>
      <c r="E879" s="9" t="s">
        <v>68</v>
      </c>
      <c r="F879" s="9" t="s">
        <v>40</v>
      </c>
      <c r="G879" s="9">
        <v>702</v>
      </c>
      <c r="H879" s="10">
        <v>5994</v>
      </c>
      <c r="I879" s="10">
        <v>5994</v>
      </c>
      <c r="J879" s="10">
        <v>6</v>
      </c>
      <c r="K879" s="10"/>
      <c r="L879" s="10">
        <f>SUM(Table134[[#This Row],[Waste (Before Impression)]:[Waste (After Impression)2]])</f>
        <v>6</v>
      </c>
      <c r="M879" s="10">
        <v>0</v>
      </c>
      <c r="N879" s="10">
        <v>145</v>
      </c>
      <c r="O879" s="11">
        <f>SUM(Table134[[#This Row],[Inspection Total]],Table134[[#This Row],[Waste (Before Impression)]])</f>
        <v>6000</v>
      </c>
      <c r="P879" s="12" t="s">
        <v>39</v>
      </c>
      <c r="Q879" s="9"/>
      <c r="R879" s="9">
        <f>IF(Table134[[#This Row],[Balanced]]="YES",0,Table134[[#This Row],[Total]]-6000)</f>
        <v>0</v>
      </c>
      <c r="S8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4498870261455994YES</v>
      </c>
      <c r="T879">
        <f>ROW()-3</f>
        <v>876</v>
      </c>
      <c r="U879" s="1">
        <f>INT(Table134[[#This Row],[Date]])</f>
        <v>44988</v>
      </c>
      <c r="V879" s="13">
        <f>IFERROR(IF(OR(Table134[[#This Row],[Notasave Error]]&lt;0,Table134[[#This Row],[Notasave Error]]&gt;6000),"-",Table134[[#This Row],[Notasave Error]]/Table134[[#This Row],[Inspection Total]]),"NA")</f>
        <v>2.4190857524190857E-2</v>
      </c>
    </row>
    <row r="880" spans="1:22" x14ac:dyDescent="0.35">
      <c r="A880" s="8">
        <v>44988.006481481483</v>
      </c>
      <c r="B880" s="9" t="s">
        <v>87</v>
      </c>
      <c r="C880" s="9">
        <v>40039201</v>
      </c>
      <c r="D880" s="9" t="s">
        <v>107</v>
      </c>
      <c r="E880" s="9" t="s">
        <v>68</v>
      </c>
      <c r="F880" s="9" t="s">
        <v>40</v>
      </c>
      <c r="G880" s="9">
        <v>721</v>
      </c>
      <c r="H880" s="10">
        <v>5993</v>
      </c>
      <c r="I880" s="10">
        <v>5993</v>
      </c>
      <c r="J880" s="10">
        <v>7</v>
      </c>
      <c r="K880" s="10"/>
      <c r="L880" s="10">
        <f>SUM(Table134[[#This Row],[Waste (Before Impression)]:[Waste (After Impression)2]])</f>
        <v>7</v>
      </c>
      <c r="M880" s="10">
        <v>0</v>
      </c>
      <c r="N880" s="10">
        <v>193</v>
      </c>
      <c r="O880" s="11">
        <f>SUM(Table134[[#This Row],[Inspection Total]],Table134[[#This Row],[Waste (Before Impression)]])</f>
        <v>6000</v>
      </c>
      <c r="P880" s="12" t="s">
        <v>39</v>
      </c>
      <c r="Q880" s="9"/>
      <c r="R880" s="9">
        <f>IF(Table134[[#This Row],[Balanced]]="YES",0,Table134[[#This Row],[Total]]-6000)</f>
        <v>0</v>
      </c>
      <c r="S8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4498872171935993YES</v>
      </c>
      <c r="T880">
        <f>ROW()-3</f>
        <v>877</v>
      </c>
      <c r="U880" s="1">
        <f>INT(Table134[[#This Row],[Date]])</f>
        <v>44988</v>
      </c>
      <c r="V880" s="13">
        <f>IFERROR(IF(OR(Table134[[#This Row],[Notasave Error]]&lt;0,Table134[[#This Row],[Notasave Error]]&gt;6000),"-",Table134[[#This Row],[Notasave Error]]/Table134[[#This Row],[Inspection Total]]),"NA")</f>
        <v>3.2204238277990987E-2</v>
      </c>
    </row>
    <row r="881" spans="1:22" x14ac:dyDescent="0.35">
      <c r="A881" s="8">
        <v>44987.959745370368</v>
      </c>
      <c r="B881" s="9" t="s">
        <v>87</v>
      </c>
      <c r="C881" s="9">
        <v>40039201</v>
      </c>
      <c r="D881" s="9" t="s">
        <v>107</v>
      </c>
      <c r="E881" s="9" t="s">
        <v>67</v>
      </c>
      <c r="F881" s="9" t="s">
        <v>40</v>
      </c>
      <c r="G881" s="9">
        <v>696</v>
      </c>
      <c r="H881" s="10">
        <v>6000</v>
      </c>
      <c r="I881" s="10">
        <v>0</v>
      </c>
      <c r="J881" s="10">
        <v>0</v>
      </c>
      <c r="K881" s="10"/>
      <c r="L881" s="10">
        <f>SUM(Table134[[#This Row],[Waste (Before Impression)]:[Waste (After Impression)2]])</f>
        <v>0</v>
      </c>
      <c r="M881" s="10">
        <v>0</v>
      </c>
      <c r="N881" s="10">
        <v>446</v>
      </c>
      <c r="O881" s="11">
        <f>SUM(Table134[[#This Row],[Inspection Total]],Table134[[#This Row],[Waste (Before Impression)]])</f>
        <v>6000</v>
      </c>
      <c r="P881" s="12" t="s">
        <v>39</v>
      </c>
      <c r="Q881" s="9"/>
      <c r="R881" s="9">
        <f>IF(Table134[[#This Row],[Balanced]]="YES",0,Table134[[#This Row],[Total]]-6000)</f>
        <v>0</v>
      </c>
      <c r="S8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4498769604466000YES</v>
      </c>
      <c r="T881">
        <f>ROW()-3</f>
        <v>878</v>
      </c>
      <c r="U881" s="1">
        <f>INT(Table134[[#This Row],[Date]])</f>
        <v>44987</v>
      </c>
      <c r="V881" s="13">
        <f>IFERROR(IF(OR(Table134[[#This Row],[Notasave Error]]&lt;0,Table134[[#This Row],[Notasave Error]]&gt;6000),"-",Table134[[#This Row],[Notasave Error]]/Table134[[#This Row],[Inspection Total]]),"NA")</f>
        <v>7.4333333333333335E-2</v>
      </c>
    </row>
    <row r="882" spans="1:22" x14ac:dyDescent="0.35">
      <c r="A882" s="8">
        <v>44987.936840277776</v>
      </c>
      <c r="B882" s="9" t="s">
        <v>87</v>
      </c>
      <c r="C882" s="9">
        <v>40039201</v>
      </c>
      <c r="D882" s="9" t="s">
        <v>107</v>
      </c>
      <c r="E882" s="9" t="s">
        <v>67</v>
      </c>
      <c r="F882" s="9" t="s">
        <v>40</v>
      </c>
      <c r="G882" s="9">
        <v>695</v>
      </c>
      <c r="H882" s="10">
        <v>5998</v>
      </c>
      <c r="I882" s="10">
        <v>5998</v>
      </c>
      <c r="J882" s="10">
        <v>2</v>
      </c>
      <c r="K882" s="10"/>
      <c r="L882" s="10">
        <f>SUM(Table134[[#This Row],[Waste (Before Impression)]:[Waste (After Impression)2]])</f>
        <v>2</v>
      </c>
      <c r="M882" s="10">
        <v>0</v>
      </c>
      <c r="N882" s="10">
        <v>226</v>
      </c>
      <c r="O882" s="11">
        <f>SUM(Table134[[#This Row],[Inspection Total]],Table134[[#This Row],[Waste (Before Impression)]])</f>
        <v>6000</v>
      </c>
      <c r="P882" s="12" t="s">
        <v>39</v>
      </c>
      <c r="Q882" s="9"/>
      <c r="R882" s="9">
        <f>IF(Table134[[#This Row],[Balanced]]="YES",0,Table134[[#This Row],[Total]]-6000)</f>
        <v>0</v>
      </c>
      <c r="S8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4498769522265998YES</v>
      </c>
      <c r="T882">
        <f>ROW()-3</f>
        <v>879</v>
      </c>
      <c r="U882" s="1">
        <f>INT(Table134[[#This Row],[Date]])</f>
        <v>44987</v>
      </c>
      <c r="V882" s="13">
        <f>IFERROR(IF(OR(Table134[[#This Row],[Notasave Error]]&lt;0,Table134[[#This Row],[Notasave Error]]&gt;6000),"-",Table134[[#This Row],[Notasave Error]]/Table134[[#This Row],[Inspection Total]]),"NA")</f>
        <v>3.7679226408802932E-2</v>
      </c>
    </row>
    <row r="883" spans="1:22" x14ac:dyDescent="0.35">
      <c r="A883" s="8">
        <v>44987.876655092594</v>
      </c>
      <c r="B883" s="9" t="s">
        <v>87</v>
      </c>
      <c r="C883" s="9">
        <v>40039201</v>
      </c>
      <c r="D883" s="9" t="s">
        <v>107</v>
      </c>
      <c r="E883" s="9" t="s">
        <v>67</v>
      </c>
      <c r="F883" s="9" t="s">
        <v>40</v>
      </c>
      <c r="G883" s="9">
        <v>694</v>
      </c>
      <c r="H883" s="10">
        <v>6000</v>
      </c>
      <c r="I883" s="10">
        <v>6000</v>
      </c>
      <c r="J883" s="10">
        <v>0</v>
      </c>
      <c r="K883" s="10"/>
      <c r="L883" s="10">
        <f>SUM(Table134[[#This Row],[Waste (Before Impression)]:[Waste (After Impression)2]])</f>
        <v>0</v>
      </c>
      <c r="M883" s="10">
        <v>0</v>
      </c>
      <c r="N883" s="10">
        <v>278</v>
      </c>
      <c r="O883" s="11">
        <f>SUM(Table134[[#This Row],[Inspection Total]],Table134[[#This Row],[Waste (Before Impression)]])</f>
        <v>6000</v>
      </c>
      <c r="P883" s="12" t="s">
        <v>39</v>
      </c>
      <c r="Q883" s="9"/>
      <c r="R883" s="9">
        <f>IF(Table134[[#This Row],[Balanced]]="YES",0,Table134[[#This Row],[Total]]-6000)</f>
        <v>0</v>
      </c>
      <c r="S8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4498769402786000YES</v>
      </c>
      <c r="T883">
        <f>ROW()-3</f>
        <v>880</v>
      </c>
      <c r="U883" s="1">
        <f>INT(Table134[[#This Row],[Date]])</f>
        <v>44987</v>
      </c>
      <c r="V883" s="13">
        <f>IFERROR(IF(OR(Table134[[#This Row],[Notasave Error]]&lt;0,Table134[[#This Row],[Notasave Error]]&gt;6000),"-",Table134[[#This Row],[Notasave Error]]/Table134[[#This Row],[Inspection Total]]),"NA")</f>
        <v>4.6333333333333331E-2</v>
      </c>
    </row>
    <row r="884" spans="1:22" x14ac:dyDescent="0.35">
      <c r="A884" s="8">
        <v>44987.77375</v>
      </c>
      <c r="B884" s="9" t="s">
        <v>87</v>
      </c>
      <c r="C884" s="9">
        <v>40039201</v>
      </c>
      <c r="D884" s="9" t="s">
        <v>107</v>
      </c>
      <c r="E884" s="9" t="s">
        <v>62</v>
      </c>
      <c r="F884" s="9" t="s">
        <v>38</v>
      </c>
      <c r="G884" s="9">
        <v>693</v>
      </c>
      <c r="H884" s="10">
        <v>5997</v>
      </c>
      <c r="I884" s="10">
        <v>5997</v>
      </c>
      <c r="J884" s="10">
        <v>3</v>
      </c>
      <c r="K884" s="10"/>
      <c r="L884" s="10">
        <f>SUM(Table134[[#This Row],[Waste (Before Impression)]:[Waste (After Impression)2]])</f>
        <v>3</v>
      </c>
      <c r="M884" s="10">
        <v>0</v>
      </c>
      <c r="N884" s="10">
        <v>171</v>
      </c>
      <c r="O884" s="11">
        <f>SUM(Table134[[#This Row],[Inspection Total]],Table134[[#This Row],[Waste (Before Impression)]])</f>
        <v>6000</v>
      </c>
      <c r="P884" s="12" t="s">
        <v>39</v>
      </c>
      <c r="Q884" s="9"/>
      <c r="R884" s="9">
        <f>IF(Table134[[#This Row],[Balanced]]="YES",0,Table134[[#This Row],[Total]]-6000)</f>
        <v>0</v>
      </c>
      <c r="S8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4498769331715997YES</v>
      </c>
      <c r="T884">
        <f>ROW()-3</f>
        <v>881</v>
      </c>
      <c r="U884" s="1">
        <f>INT(Table134[[#This Row],[Date]])</f>
        <v>44987</v>
      </c>
      <c r="V884" s="13">
        <f>IFERROR(IF(OR(Table134[[#This Row],[Notasave Error]]&lt;0,Table134[[#This Row],[Notasave Error]]&gt;6000),"-",Table134[[#This Row],[Notasave Error]]/Table134[[#This Row],[Inspection Total]]),"NA")</f>
        <v>2.8514257128564282E-2</v>
      </c>
    </row>
    <row r="885" spans="1:22" x14ac:dyDescent="0.35">
      <c r="A885" s="8">
        <v>44987.75209490741</v>
      </c>
      <c r="B885" s="9" t="s">
        <v>87</v>
      </c>
      <c r="C885" s="9">
        <v>40039201</v>
      </c>
      <c r="D885" s="9" t="s">
        <v>107</v>
      </c>
      <c r="E885" s="9" t="s">
        <v>62</v>
      </c>
      <c r="F885" s="9" t="s">
        <v>38</v>
      </c>
      <c r="G885" s="9">
        <v>692</v>
      </c>
      <c r="H885" s="10">
        <v>6000</v>
      </c>
      <c r="I885" s="10">
        <v>6000</v>
      </c>
      <c r="J885" s="10">
        <v>0</v>
      </c>
      <c r="K885" s="10"/>
      <c r="L885" s="10">
        <f>SUM(Table134[[#This Row],[Waste (Before Impression)]:[Waste (After Impression)2]])</f>
        <v>0</v>
      </c>
      <c r="M885" s="10">
        <v>0</v>
      </c>
      <c r="N885" s="10">
        <v>262</v>
      </c>
      <c r="O885" s="11">
        <f>SUM(Table134[[#This Row],[Inspection Total]],Table134[[#This Row],[Waste (Before Impression)]])</f>
        <v>6000</v>
      </c>
      <c r="P885" s="12" t="s">
        <v>39</v>
      </c>
      <c r="Q885" s="9"/>
      <c r="R885" s="9">
        <f>IF(Table134[[#This Row],[Balanced]]="YES",0,Table134[[#This Row],[Total]]-6000)</f>
        <v>0</v>
      </c>
      <c r="S8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4498769202626000YES</v>
      </c>
      <c r="T885">
        <f>ROW()-3</f>
        <v>882</v>
      </c>
      <c r="U885" s="1">
        <f>INT(Table134[[#This Row],[Date]])</f>
        <v>44987</v>
      </c>
      <c r="V885" s="13">
        <f>IFERROR(IF(OR(Table134[[#This Row],[Notasave Error]]&lt;0,Table134[[#This Row],[Notasave Error]]&gt;6000),"-",Table134[[#This Row],[Notasave Error]]/Table134[[#This Row],[Inspection Total]]),"NA")</f>
        <v>4.3666666666666666E-2</v>
      </c>
    </row>
    <row r="886" spans="1:22" x14ac:dyDescent="0.35">
      <c r="A886" s="8">
        <v>44987.714224537034</v>
      </c>
      <c r="B886" s="9" t="s">
        <v>87</v>
      </c>
      <c r="C886" s="9">
        <v>40039201</v>
      </c>
      <c r="D886" s="9" t="s">
        <v>107</v>
      </c>
      <c r="E886" s="9" t="s">
        <v>62</v>
      </c>
      <c r="F886" s="9" t="s">
        <v>38</v>
      </c>
      <c r="G886" s="9">
        <v>691</v>
      </c>
      <c r="H886" s="10">
        <v>5996</v>
      </c>
      <c r="I886" s="10">
        <v>5996</v>
      </c>
      <c r="J886" s="10">
        <v>4</v>
      </c>
      <c r="K886" s="10"/>
      <c r="L886" s="10">
        <f>SUM(Table134[[#This Row],[Waste (Before Impression)]:[Waste (After Impression)2]])</f>
        <v>4</v>
      </c>
      <c r="M886" s="10">
        <v>0</v>
      </c>
      <c r="N886" s="10">
        <v>248</v>
      </c>
      <c r="O886" s="11">
        <f>SUM(Table134[[#This Row],[Inspection Total]],Table134[[#This Row],[Waste (Before Impression)]])</f>
        <v>6000</v>
      </c>
      <c r="P886" s="12" t="s">
        <v>39</v>
      </c>
      <c r="Q886" s="9"/>
      <c r="R886" s="9">
        <f>IF(Table134[[#This Row],[Balanced]]="YES",0,Table134[[#This Row],[Total]]-6000)</f>
        <v>0</v>
      </c>
      <c r="S8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4498769142485996YES</v>
      </c>
      <c r="T886">
        <f>ROW()-3</f>
        <v>883</v>
      </c>
      <c r="U886" s="1">
        <f>INT(Table134[[#This Row],[Date]])</f>
        <v>44987</v>
      </c>
      <c r="V886" s="13">
        <f>IFERROR(IF(OR(Table134[[#This Row],[Notasave Error]]&lt;0,Table134[[#This Row],[Notasave Error]]&gt;6000),"-",Table134[[#This Row],[Notasave Error]]/Table134[[#This Row],[Inspection Total]]),"NA")</f>
        <v>4.1360907271514341E-2</v>
      </c>
    </row>
    <row r="887" spans="1:22" x14ac:dyDescent="0.35">
      <c r="A887" s="8">
        <v>44987.685949074075</v>
      </c>
      <c r="B887" s="9" t="s">
        <v>87</v>
      </c>
      <c r="C887" s="9">
        <v>40039201</v>
      </c>
      <c r="D887" s="9" t="s">
        <v>107</v>
      </c>
      <c r="E887" s="9" t="s">
        <v>62</v>
      </c>
      <c r="F887" s="9" t="s">
        <v>38</v>
      </c>
      <c r="G887" s="9">
        <v>690</v>
      </c>
      <c r="H887" s="10">
        <v>5986</v>
      </c>
      <c r="I887" s="10">
        <v>5986</v>
      </c>
      <c r="J887" s="10">
        <v>14</v>
      </c>
      <c r="K887" s="10"/>
      <c r="L887" s="10">
        <f>SUM(Table134[[#This Row],[Waste (Before Impression)]:[Waste (After Impression)2]])</f>
        <v>14</v>
      </c>
      <c r="M887" s="10">
        <v>0</v>
      </c>
      <c r="N887" s="10">
        <v>350</v>
      </c>
      <c r="O887" s="11">
        <f>SUM(Table134[[#This Row],[Inspection Total]],Table134[[#This Row],[Waste (Before Impression)]])</f>
        <v>6000</v>
      </c>
      <c r="P887" s="12" t="s">
        <v>39</v>
      </c>
      <c r="Q887" s="9"/>
      <c r="R887" s="9">
        <f>IF(Table134[[#This Row],[Balanced]]="YES",0,Table134[[#This Row],[Total]]-6000)</f>
        <v>0</v>
      </c>
      <c r="S8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44987690143505986YES</v>
      </c>
      <c r="T887">
        <f>ROW()-3</f>
        <v>884</v>
      </c>
      <c r="U887" s="1">
        <f>INT(Table134[[#This Row],[Date]])</f>
        <v>44987</v>
      </c>
      <c r="V887" s="13">
        <f>IFERROR(IF(OR(Table134[[#This Row],[Notasave Error]]&lt;0,Table134[[#This Row],[Notasave Error]]&gt;6000),"-",Table134[[#This Row],[Notasave Error]]/Table134[[#This Row],[Inspection Total]]),"NA")</f>
        <v>5.8469762779819578E-2</v>
      </c>
    </row>
    <row r="888" spans="1:22" x14ac:dyDescent="0.35">
      <c r="A888" s="8">
        <v>44987.653275462966</v>
      </c>
      <c r="B888" s="9" t="s">
        <v>87</v>
      </c>
      <c r="C888" s="9">
        <v>40039201</v>
      </c>
      <c r="D888" s="9" t="s">
        <v>107</v>
      </c>
      <c r="E888" s="9" t="s">
        <v>62</v>
      </c>
      <c r="F888" s="9" t="s">
        <v>38</v>
      </c>
      <c r="G888" s="9">
        <v>689</v>
      </c>
      <c r="H888" s="10">
        <v>5999</v>
      </c>
      <c r="I888" s="10">
        <v>5999</v>
      </c>
      <c r="J888" s="10">
        <v>1</v>
      </c>
      <c r="K888" s="10"/>
      <c r="L888" s="10">
        <f>SUM(Table134[[#This Row],[Waste (Before Impression)]:[Waste (After Impression)2]])</f>
        <v>1</v>
      </c>
      <c r="M888" s="10">
        <v>0</v>
      </c>
      <c r="N888" s="10">
        <v>159</v>
      </c>
      <c r="O888" s="11">
        <f>SUM(Table134[[#This Row],[Inspection Total]],Table134[[#This Row],[Waste (Before Impression)]])</f>
        <v>6000</v>
      </c>
      <c r="P888" s="12" t="s">
        <v>39</v>
      </c>
      <c r="Q888" s="9"/>
      <c r="R888" s="9">
        <f>IF(Table134[[#This Row],[Balanced]]="YES",0,Table134[[#This Row],[Total]]-6000)</f>
        <v>0</v>
      </c>
      <c r="S8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4498768911595999YES</v>
      </c>
      <c r="T888">
        <f>ROW()-3</f>
        <v>885</v>
      </c>
      <c r="U888" s="1">
        <f>INT(Table134[[#This Row],[Date]])</f>
        <v>44987</v>
      </c>
      <c r="V888" s="13">
        <f>IFERROR(IF(OR(Table134[[#This Row],[Notasave Error]]&lt;0,Table134[[#This Row],[Notasave Error]]&gt;6000),"-",Table134[[#This Row],[Notasave Error]]/Table134[[#This Row],[Inspection Total]]),"NA")</f>
        <v>2.6504417402900483E-2</v>
      </c>
    </row>
    <row r="889" spans="1:22" x14ac:dyDescent="0.35">
      <c r="A889" s="8">
        <v>44987.604085648149</v>
      </c>
      <c r="B889" s="9" t="s">
        <v>87</v>
      </c>
      <c r="C889" s="9">
        <v>40039201</v>
      </c>
      <c r="D889" s="9" t="s">
        <v>107</v>
      </c>
      <c r="E889" s="9" t="s">
        <v>62</v>
      </c>
      <c r="F889" s="9" t="s">
        <v>38</v>
      </c>
      <c r="G889" s="9">
        <v>688</v>
      </c>
      <c r="H889" s="10">
        <v>6000</v>
      </c>
      <c r="I889" s="10">
        <v>6000</v>
      </c>
      <c r="J889" s="10">
        <v>0</v>
      </c>
      <c r="K889" s="10"/>
      <c r="L889" s="10">
        <f>SUM(Table134[[#This Row],[Waste (Before Impression)]:[Waste (After Impression)2]])</f>
        <v>0</v>
      </c>
      <c r="M889" s="10">
        <v>0</v>
      </c>
      <c r="N889" s="10">
        <v>240</v>
      </c>
      <c r="O889" s="11">
        <f>SUM(Table134[[#This Row],[Inspection Total]],Table134[[#This Row],[Waste (Before Impression)]])</f>
        <v>6000</v>
      </c>
      <c r="P889" s="12" t="s">
        <v>39</v>
      </c>
      <c r="Q889" s="9"/>
      <c r="R889" s="9">
        <f>IF(Table134[[#This Row],[Balanced]]="YES",0,Table134[[#This Row],[Total]]-6000)</f>
        <v>0</v>
      </c>
      <c r="S8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4498768802406000YES</v>
      </c>
      <c r="T889">
        <f>ROW()-3</f>
        <v>886</v>
      </c>
      <c r="U889" s="1">
        <f>INT(Table134[[#This Row],[Date]])</f>
        <v>44987</v>
      </c>
      <c r="V889" s="13">
        <f>IFERROR(IF(OR(Table134[[#This Row],[Notasave Error]]&lt;0,Table134[[#This Row],[Notasave Error]]&gt;6000),"-",Table134[[#This Row],[Notasave Error]]/Table134[[#This Row],[Inspection Total]]),"NA")</f>
        <v>0.04</v>
      </c>
    </row>
    <row r="890" spans="1:22" x14ac:dyDescent="0.35">
      <c r="A890" s="8">
        <v>44987.574224537035</v>
      </c>
      <c r="B890" s="9" t="s">
        <v>87</v>
      </c>
      <c r="C890" s="9">
        <v>40039201</v>
      </c>
      <c r="D890" s="9" t="s">
        <v>107</v>
      </c>
      <c r="E890" s="9" t="s">
        <v>62</v>
      </c>
      <c r="F890" s="9" t="s">
        <v>38</v>
      </c>
      <c r="G890" s="9">
        <v>687</v>
      </c>
      <c r="H890" s="10">
        <v>5997</v>
      </c>
      <c r="I890" s="10">
        <v>5997</v>
      </c>
      <c r="J890" s="10">
        <v>3</v>
      </c>
      <c r="K890" s="10"/>
      <c r="L890" s="10">
        <f>SUM(Table134[[#This Row],[Waste (Before Impression)]:[Waste (After Impression)2]])</f>
        <v>3</v>
      </c>
      <c r="M890" s="10">
        <v>0</v>
      </c>
      <c r="N890" s="10">
        <v>166</v>
      </c>
      <c r="O890" s="11">
        <f>SUM(Table134[[#This Row],[Inspection Total]],Table134[[#This Row],[Waste (Before Impression)]])</f>
        <v>6000</v>
      </c>
      <c r="P890" s="12" t="s">
        <v>39</v>
      </c>
      <c r="Q890" s="9"/>
      <c r="R890" s="9">
        <f>IF(Table134[[#This Row],[Balanced]]="YES",0,Table134[[#This Row],[Total]]-6000)</f>
        <v>0</v>
      </c>
      <c r="S8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4498768731665997YES</v>
      </c>
      <c r="T890">
        <f>ROW()-3</f>
        <v>887</v>
      </c>
      <c r="U890" s="1">
        <f>INT(Table134[[#This Row],[Date]])</f>
        <v>44987</v>
      </c>
      <c r="V890" s="13">
        <f>IFERROR(IF(OR(Table134[[#This Row],[Notasave Error]]&lt;0,Table134[[#This Row],[Notasave Error]]&gt;6000),"-",Table134[[#This Row],[Notasave Error]]/Table134[[#This Row],[Inspection Total]]),"NA")</f>
        <v>2.7680506920126729E-2</v>
      </c>
    </row>
    <row r="891" spans="1:22" x14ac:dyDescent="0.35">
      <c r="A891" s="8">
        <v>44987.533530092594</v>
      </c>
      <c r="B891" s="9" t="s">
        <v>87</v>
      </c>
      <c r="C891" s="9">
        <v>40039201</v>
      </c>
      <c r="D891" s="9" t="s">
        <v>107</v>
      </c>
      <c r="E891" s="9" t="s">
        <v>62</v>
      </c>
      <c r="F891" s="9" t="s">
        <v>38</v>
      </c>
      <c r="G891" s="9">
        <v>686</v>
      </c>
      <c r="H891" s="10">
        <v>5999</v>
      </c>
      <c r="I891" s="10">
        <v>5999</v>
      </c>
      <c r="J891" s="10">
        <v>1</v>
      </c>
      <c r="K891" s="10"/>
      <c r="L891" s="10">
        <f>SUM(Table134[[#This Row],[Waste (Before Impression)]:[Waste (After Impression)2]])</f>
        <v>1</v>
      </c>
      <c r="M891" s="10">
        <v>0</v>
      </c>
      <c r="N891" s="10">
        <v>112</v>
      </c>
      <c r="O891" s="11">
        <f>SUM(Table134[[#This Row],[Inspection Total]],Table134[[#This Row],[Waste (Before Impression)]])</f>
        <v>6000</v>
      </c>
      <c r="P891" s="12" t="s">
        <v>39</v>
      </c>
      <c r="Q891" s="9"/>
      <c r="R891" s="9">
        <f>IF(Table134[[#This Row],[Balanced]]="YES",0,Table134[[#This Row],[Total]]-6000)</f>
        <v>0</v>
      </c>
      <c r="S8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4498768611125999YES</v>
      </c>
      <c r="T891">
        <f>ROW()-3</f>
        <v>888</v>
      </c>
      <c r="U891" s="1">
        <f>INT(Table134[[#This Row],[Date]])</f>
        <v>44987</v>
      </c>
      <c r="V891" s="13">
        <f>IFERROR(IF(OR(Table134[[#This Row],[Notasave Error]]&lt;0,Table134[[#This Row],[Notasave Error]]&gt;6000),"-",Table134[[#This Row],[Notasave Error]]/Table134[[#This Row],[Inspection Total]]),"NA")</f>
        <v>1.8669778296382729E-2</v>
      </c>
    </row>
    <row r="892" spans="1:22" x14ac:dyDescent="0.35">
      <c r="A892" s="8">
        <v>44987.492523148147</v>
      </c>
      <c r="B892" s="9" t="s">
        <v>87</v>
      </c>
      <c r="C892" s="9">
        <v>40039201</v>
      </c>
      <c r="D892" s="9" t="s">
        <v>107</v>
      </c>
      <c r="E892" s="9" t="s">
        <v>62</v>
      </c>
      <c r="F892" s="9" t="s">
        <v>38</v>
      </c>
      <c r="G892" s="9">
        <v>685</v>
      </c>
      <c r="H892" s="10">
        <v>5999</v>
      </c>
      <c r="I892" s="10">
        <v>5999</v>
      </c>
      <c r="J892" s="10">
        <v>1</v>
      </c>
      <c r="K892" s="10"/>
      <c r="L892" s="10">
        <f>SUM(Table134[[#This Row],[Waste (Before Impression)]:[Waste (After Impression)2]])</f>
        <v>1</v>
      </c>
      <c r="M892" s="10">
        <v>0</v>
      </c>
      <c r="N892" s="10">
        <v>207</v>
      </c>
      <c r="O892" s="11">
        <f>SUM(Table134[[#This Row],[Inspection Total]],Table134[[#This Row],[Waste (Before Impression)]])</f>
        <v>6000</v>
      </c>
      <c r="P892" s="12" t="s">
        <v>39</v>
      </c>
      <c r="Q892" s="9"/>
      <c r="R892" s="9">
        <f>IF(Table134[[#This Row],[Balanced]]="YES",0,Table134[[#This Row],[Total]]-6000)</f>
        <v>0</v>
      </c>
      <c r="S8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4498768512075999YES</v>
      </c>
      <c r="T892">
        <f>ROW()-3</f>
        <v>889</v>
      </c>
      <c r="U892" s="1">
        <f>INT(Table134[[#This Row],[Date]])</f>
        <v>44987</v>
      </c>
      <c r="V892" s="13">
        <f>IFERROR(IF(OR(Table134[[#This Row],[Notasave Error]]&lt;0,Table134[[#This Row],[Notasave Error]]&gt;6000),"-",Table134[[#This Row],[Notasave Error]]/Table134[[#This Row],[Inspection Total]]),"NA")</f>
        <v>3.4505750958493085E-2</v>
      </c>
    </row>
    <row r="893" spans="1:22" x14ac:dyDescent="0.35">
      <c r="A893" s="8">
        <v>44987.448692129627</v>
      </c>
      <c r="B893" s="9" t="s">
        <v>87</v>
      </c>
      <c r="C893" s="9">
        <v>40039201</v>
      </c>
      <c r="D893" s="9" t="s">
        <v>107</v>
      </c>
      <c r="E893" s="9" t="s">
        <v>62</v>
      </c>
      <c r="F893" s="9" t="s">
        <v>38</v>
      </c>
      <c r="G893" s="9">
        <v>684</v>
      </c>
      <c r="H893" s="10">
        <v>5990</v>
      </c>
      <c r="I893" s="10">
        <v>5990</v>
      </c>
      <c r="J893" s="10">
        <v>10</v>
      </c>
      <c r="K893" s="10"/>
      <c r="L893" s="10">
        <f>SUM(Table134[[#This Row],[Waste (Before Impression)]:[Waste (After Impression)2]])</f>
        <v>10</v>
      </c>
      <c r="M893" s="10">
        <v>0</v>
      </c>
      <c r="N893" s="10">
        <v>167</v>
      </c>
      <c r="O893" s="11">
        <f>SUM(Table134[[#This Row],[Inspection Total]],Table134[[#This Row],[Waste (Before Impression)]])</f>
        <v>6000</v>
      </c>
      <c r="P893" s="12" t="s">
        <v>39</v>
      </c>
      <c r="Q893" s="9"/>
      <c r="R893" s="9">
        <f>IF(Table134[[#This Row],[Balanced]]="YES",0,Table134[[#This Row],[Total]]-6000)</f>
        <v>0</v>
      </c>
      <c r="S8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44987684101675990YES</v>
      </c>
      <c r="T893">
        <f>ROW()-3</f>
        <v>890</v>
      </c>
      <c r="U893" s="1">
        <f>INT(Table134[[#This Row],[Date]])</f>
        <v>44987</v>
      </c>
      <c r="V893" s="13">
        <f>IFERROR(IF(OR(Table134[[#This Row],[Notasave Error]]&lt;0,Table134[[#This Row],[Notasave Error]]&gt;6000),"-",Table134[[#This Row],[Notasave Error]]/Table134[[#This Row],[Inspection Total]]),"NA")</f>
        <v>2.7879799666110185E-2</v>
      </c>
    </row>
    <row r="894" spans="1:22" x14ac:dyDescent="0.35">
      <c r="A894" s="8">
        <v>44987.417615740742</v>
      </c>
      <c r="B894" s="9" t="s">
        <v>87</v>
      </c>
      <c r="C894" s="9">
        <v>40039201</v>
      </c>
      <c r="D894" s="9" t="s">
        <v>107</v>
      </c>
      <c r="E894" s="9" t="s">
        <v>62</v>
      </c>
      <c r="F894" s="9" t="s">
        <v>38</v>
      </c>
      <c r="G894" s="9">
        <v>683</v>
      </c>
      <c r="H894" s="10">
        <v>5990</v>
      </c>
      <c r="I894" s="10">
        <v>5990</v>
      </c>
      <c r="J894" s="10">
        <v>10</v>
      </c>
      <c r="K894" s="10"/>
      <c r="L894" s="10">
        <f>SUM(Table134[[#This Row],[Waste (Before Impression)]:[Waste (After Impression)2]])</f>
        <v>10</v>
      </c>
      <c r="M894" s="10">
        <v>0</v>
      </c>
      <c r="N894" s="10">
        <v>458</v>
      </c>
      <c r="O894" s="11">
        <f>SUM(Table134[[#This Row],[Inspection Total]],Table134[[#This Row],[Waste (Before Impression)]])</f>
        <v>6000</v>
      </c>
      <c r="P894" s="12" t="s">
        <v>39</v>
      </c>
      <c r="Q894" s="9"/>
      <c r="R894" s="9">
        <f>IF(Table134[[#This Row],[Balanced]]="YES",0,Table134[[#This Row],[Total]]-6000)</f>
        <v>0</v>
      </c>
      <c r="S8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44987683104585990YES</v>
      </c>
      <c r="T894">
        <f>ROW()-3</f>
        <v>891</v>
      </c>
      <c r="U894" s="1">
        <f>INT(Table134[[#This Row],[Date]])</f>
        <v>44987</v>
      </c>
      <c r="V894" s="13">
        <f>IFERROR(IF(OR(Table134[[#This Row],[Notasave Error]]&lt;0,Table134[[#This Row],[Notasave Error]]&gt;6000),"-",Table134[[#This Row],[Notasave Error]]/Table134[[#This Row],[Inspection Total]]),"NA")</f>
        <v>7.6460767946577635E-2</v>
      </c>
    </row>
    <row r="895" spans="1:22" x14ac:dyDescent="0.35">
      <c r="A895" s="8">
        <v>44987.386620370373</v>
      </c>
      <c r="B895" s="9" t="s">
        <v>87</v>
      </c>
      <c r="C895" s="9">
        <v>40039201</v>
      </c>
      <c r="D895" s="9" t="s">
        <v>107</v>
      </c>
      <c r="E895" s="9" t="s">
        <v>62</v>
      </c>
      <c r="F895" s="9" t="s">
        <v>38</v>
      </c>
      <c r="G895" s="9">
        <v>682</v>
      </c>
      <c r="H895" s="10">
        <v>6000</v>
      </c>
      <c r="I895" s="10">
        <v>6000</v>
      </c>
      <c r="J895" s="10"/>
      <c r="K895" s="10"/>
      <c r="L895" s="10">
        <f>SUM(Table134[[#This Row],[Waste (Before Impression)]:[Waste (After Impression)2]])</f>
        <v>0</v>
      </c>
      <c r="M895" s="10">
        <v>0</v>
      </c>
      <c r="N895" s="10">
        <v>180</v>
      </c>
      <c r="O895" s="11">
        <f>SUM(Table134[[#This Row],[Inspection Total]],Table134[[#This Row],[Waste (Before Impression)]])</f>
        <v>6000</v>
      </c>
      <c r="P895" s="12" t="s">
        <v>39</v>
      </c>
      <c r="Q895" s="9"/>
      <c r="R895" s="9">
        <f>IF(Table134[[#This Row],[Balanced]]="YES",0,Table134[[#This Row],[Total]]-6000)</f>
        <v>0</v>
      </c>
      <c r="S8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449876821806000YES</v>
      </c>
      <c r="T895">
        <f>ROW()-3</f>
        <v>892</v>
      </c>
      <c r="U895" s="1">
        <f>INT(Table134[[#This Row],[Date]])</f>
        <v>44987</v>
      </c>
      <c r="V895" s="13">
        <f>IFERROR(IF(OR(Table134[[#This Row],[Notasave Error]]&lt;0,Table134[[#This Row],[Notasave Error]]&gt;6000),"-",Table134[[#This Row],[Notasave Error]]/Table134[[#This Row],[Inspection Total]]),"NA")</f>
        <v>0.03</v>
      </c>
    </row>
    <row r="896" spans="1:22" x14ac:dyDescent="0.35">
      <c r="A896" s="8">
        <v>44987.35297453704</v>
      </c>
      <c r="B896" s="9" t="s">
        <v>87</v>
      </c>
      <c r="C896" s="9">
        <v>40039201</v>
      </c>
      <c r="D896" s="9" t="s">
        <v>107</v>
      </c>
      <c r="E896" s="9" t="s">
        <v>62</v>
      </c>
      <c r="F896" s="9" t="s">
        <v>38</v>
      </c>
      <c r="G896" s="9">
        <v>681</v>
      </c>
      <c r="H896" s="10">
        <v>5997</v>
      </c>
      <c r="I896" s="10">
        <v>5997</v>
      </c>
      <c r="J896" s="10">
        <v>3</v>
      </c>
      <c r="K896" s="10"/>
      <c r="L896" s="10">
        <f>SUM(Table134[[#This Row],[Waste (Before Impression)]:[Waste (After Impression)2]])</f>
        <v>3</v>
      </c>
      <c r="M896" s="10">
        <v>0</v>
      </c>
      <c r="N896" s="10">
        <v>170</v>
      </c>
      <c r="O896" s="11">
        <f>SUM(Table134[[#This Row],[Inspection Total]],Table134[[#This Row],[Waste (Before Impression)]])</f>
        <v>6000</v>
      </c>
      <c r="P896" s="12" t="s">
        <v>39</v>
      </c>
      <c r="Q896" s="9"/>
      <c r="R896" s="9">
        <f>IF(Table134[[#This Row],[Balanced]]="YES",0,Table134[[#This Row],[Total]]-6000)</f>
        <v>0</v>
      </c>
      <c r="S8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4498768131705997YES</v>
      </c>
      <c r="T896">
        <f>ROW()-3</f>
        <v>893</v>
      </c>
      <c r="U896" s="1">
        <f>INT(Table134[[#This Row],[Date]])</f>
        <v>44987</v>
      </c>
      <c r="V896" s="13">
        <f>IFERROR(IF(OR(Table134[[#This Row],[Notasave Error]]&lt;0,Table134[[#This Row],[Notasave Error]]&gt;6000),"-",Table134[[#This Row],[Notasave Error]]/Table134[[#This Row],[Inspection Total]]),"NA")</f>
        <v>2.8347507086876771E-2</v>
      </c>
    </row>
    <row r="897" spans="1:22" x14ac:dyDescent="0.35">
      <c r="A897" s="8">
        <v>44987.341249999998</v>
      </c>
      <c r="B897" s="9" t="s">
        <v>87</v>
      </c>
      <c r="C897" s="9">
        <v>40039201</v>
      </c>
      <c r="D897" s="9" t="s">
        <v>107</v>
      </c>
      <c r="E897" s="9" t="s">
        <v>64</v>
      </c>
      <c r="F897" s="9" t="s">
        <v>40</v>
      </c>
      <c r="G897" s="9">
        <v>709</v>
      </c>
      <c r="H897" s="10">
        <v>5997</v>
      </c>
      <c r="I897" s="10">
        <v>5997</v>
      </c>
      <c r="J897" s="10">
        <v>3</v>
      </c>
      <c r="K897" s="10"/>
      <c r="L897" s="10">
        <f>SUM(Table134[[#This Row],[Waste (Before Impression)]:[Waste (After Impression)2]])</f>
        <v>3</v>
      </c>
      <c r="M897" s="10">
        <v>0</v>
      </c>
      <c r="N897" s="10">
        <v>207</v>
      </c>
      <c r="O897" s="11">
        <f>SUM(Table134[[#This Row],[Inspection Total]],Table134[[#This Row],[Waste (Before Impression)]])</f>
        <v>6000</v>
      </c>
      <c r="P897" s="12" t="s">
        <v>39</v>
      </c>
      <c r="Q897" s="9"/>
      <c r="R897" s="9">
        <f>IF(Table134[[#This Row],[Balanced]]="YES",0,Table134[[#This Row],[Total]]-6000)</f>
        <v>0</v>
      </c>
      <c r="S8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4498770932075997YES</v>
      </c>
      <c r="T897">
        <f>ROW()-3</f>
        <v>894</v>
      </c>
      <c r="U897" s="1">
        <f>INT(Table134[[#This Row],[Date]])</f>
        <v>44987</v>
      </c>
      <c r="V897" s="13">
        <f>IFERROR(IF(OR(Table134[[#This Row],[Notasave Error]]&lt;0,Table134[[#This Row],[Notasave Error]]&gt;6000),"-",Table134[[#This Row],[Notasave Error]]/Table134[[#This Row],[Inspection Total]]),"NA")</f>
        <v>3.4517258629314658E-2</v>
      </c>
    </row>
    <row r="898" spans="1:22" x14ac:dyDescent="0.35">
      <c r="A898" s="8">
        <v>44987.256689814814</v>
      </c>
      <c r="B898" s="9" t="s">
        <v>87</v>
      </c>
      <c r="C898" s="9">
        <v>40039201</v>
      </c>
      <c r="D898" s="9" t="s">
        <v>107</v>
      </c>
      <c r="E898" s="9" t="s">
        <v>67</v>
      </c>
      <c r="F898" s="9" t="s">
        <v>40</v>
      </c>
      <c r="G898" s="9">
        <v>708</v>
      </c>
      <c r="H898" s="10">
        <v>5999</v>
      </c>
      <c r="I898" s="10">
        <v>5999</v>
      </c>
      <c r="J898" s="10">
        <v>1</v>
      </c>
      <c r="K898" s="10"/>
      <c r="L898" s="10">
        <f>SUM(Table134[[#This Row],[Waste (Before Impression)]:[Waste (After Impression)2]])</f>
        <v>1</v>
      </c>
      <c r="M898" s="10">
        <v>0</v>
      </c>
      <c r="N898" s="10">
        <v>250</v>
      </c>
      <c r="O898" s="11">
        <f>SUM(Table134[[#This Row],[Inspection Total]],Table134[[#This Row],[Waste (Before Impression)]])</f>
        <v>6000</v>
      </c>
      <c r="P898" s="12" t="s">
        <v>39</v>
      </c>
      <c r="Q898" s="9"/>
      <c r="R898" s="9">
        <f>IF(Table134[[#This Row],[Balanced]]="YES",0,Table134[[#This Row],[Total]]-6000)</f>
        <v>0</v>
      </c>
      <c r="S8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4498770812505999YES</v>
      </c>
      <c r="T898">
        <f>ROW()-3</f>
        <v>895</v>
      </c>
      <c r="U898" s="1">
        <f>INT(Table134[[#This Row],[Date]])</f>
        <v>44987</v>
      </c>
      <c r="V898" s="13">
        <f>IFERROR(IF(OR(Table134[[#This Row],[Notasave Error]]&lt;0,Table134[[#This Row],[Notasave Error]]&gt;6000),"-",Table134[[#This Row],[Notasave Error]]/Table134[[#This Row],[Inspection Total]]),"NA")</f>
        <v>4.1673612268711455E-2</v>
      </c>
    </row>
    <row r="899" spans="1:22" x14ac:dyDescent="0.35">
      <c r="A899" s="8">
        <v>44987.231099537035</v>
      </c>
      <c r="B899" s="9" t="s">
        <v>87</v>
      </c>
      <c r="C899" s="9">
        <v>40039201</v>
      </c>
      <c r="D899" s="9" t="s">
        <v>107</v>
      </c>
      <c r="E899" s="9" t="s">
        <v>67</v>
      </c>
      <c r="F899" s="9" t="s">
        <v>40</v>
      </c>
      <c r="G899" s="9">
        <v>707</v>
      </c>
      <c r="H899" s="10">
        <v>6000</v>
      </c>
      <c r="I899" s="10">
        <v>6000</v>
      </c>
      <c r="J899" s="10">
        <v>0</v>
      </c>
      <c r="K899" s="10"/>
      <c r="L899" s="10">
        <f>SUM(Table134[[#This Row],[Waste (Before Impression)]:[Waste (After Impression)2]])</f>
        <v>0</v>
      </c>
      <c r="M899" s="10">
        <v>0</v>
      </c>
      <c r="N899" s="10">
        <v>232</v>
      </c>
      <c r="O899" s="11">
        <f>SUM(Table134[[#This Row],[Inspection Total]],Table134[[#This Row],[Waste (Before Impression)]])</f>
        <v>6000</v>
      </c>
      <c r="P899" s="12" t="s">
        <v>39</v>
      </c>
      <c r="Q899" s="9"/>
      <c r="R899" s="9">
        <f>IF(Table134[[#This Row],[Balanced]]="YES",0,Table134[[#This Row],[Total]]-6000)</f>
        <v>0</v>
      </c>
      <c r="S8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4498770702326000YES</v>
      </c>
      <c r="T899">
        <f>ROW()-3</f>
        <v>896</v>
      </c>
      <c r="U899" s="1">
        <f>INT(Table134[[#This Row],[Date]])</f>
        <v>44987</v>
      </c>
      <c r="V899" s="13">
        <f>IFERROR(IF(OR(Table134[[#This Row],[Notasave Error]]&lt;0,Table134[[#This Row],[Notasave Error]]&gt;6000),"-",Table134[[#This Row],[Notasave Error]]/Table134[[#This Row],[Inspection Total]]),"NA")</f>
        <v>3.8666666666666669E-2</v>
      </c>
    </row>
    <row r="900" spans="1:22" x14ac:dyDescent="0.35">
      <c r="A900" s="8">
        <v>44987.210069444445</v>
      </c>
      <c r="B900" s="9" t="s">
        <v>87</v>
      </c>
      <c r="C900" s="9">
        <v>40039201</v>
      </c>
      <c r="D900" s="9" t="s">
        <v>107</v>
      </c>
      <c r="E900" s="9" t="s">
        <v>67</v>
      </c>
      <c r="F900" s="9" t="s">
        <v>40</v>
      </c>
      <c r="G900" s="9">
        <v>706</v>
      </c>
      <c r="H900" s="10">
        <v>6000</v>
      </c>
      <c r="I900" s="10">
        <v>6000</v>
      </c>
      <c r="J900" s="10"/>
      <c r="K900" s="10"/>
      <c r="L900" s="10">
        <f>SUM(Table134[[#This Row],[Waste (Before Impression)]:[Waste (After Impression)2]])</f>
        <v>0</v>
      </c>
      <c r="M900" s="10">
        <v>0</v>
      </c>
      <c r="N900" s="10">
        <v>223</v>
      </c>
      <c r="O900" s="11">
        <f>SUM(Table134[[#This Row],[Inspection Total]],Table134[[#This Row],[Waste (Before Impression)]])</f>
        <v>6000</v>
      </c>
      <c r="P900" s="12" t="s">
        <v>39</v>
      </c>
      <c r="Q900" s="9"/>
      <c r="R900" s="9">
        <f>IF(Table134[[#This Row],[Balanced]]="YES",0,Table134[[#This Row],[Total]]-6000)</f>
        <v>0</v>
      </c>
      <c r="S9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449877062236000YES</v>
      </c>
      <c r="T900">
        <f>ROW()-3</f>
        <v>897</v>
      </c>
      <c r="U900" s="1">
        <f>INT(Table134[[#This Row],[Date]])</f>
        <v>44987</v>
      </c>
      <c r="V900" s="13">
        <f>IFERROR(IF(OR(Table134[[#This Row],[Notasave Error]]&lt;0,Table134[[#This Row],[Notasave Error]]&gt;6000),"-",Table134[[#This Row],[Notasave Error]]/Table134[[#This Row],[Inspection Total]]),"NA")</f>
        <v>3.7166666666666667E-2</v>
      </c>
    </row>
    <row r="901" spans="1:22" x14ac:dyDescent="0.35">
      <c r="A901" s="8">
        <v>44987.175856481481</v>
      </c>
      <c r="B901" s="9" t="s">
        <v>87</v>
      </c>
      <c r="C901" s="9">
        <v>40039201</v>
      </c>
      <c r="D901" s="9" t="s">
        <v>107</v>
      </c>
      <c r="E901" s="9" t="s">
        <v>67</v>
      </c>
      <c r="F901" s="9" t="s">
        <v>40</v>
      </c>
      <c r="G901" s="9">
        <v>704</v>
      </c>
      <c r="H901" s="10">
        <v>5999</v>
      </c>
      <c r="I901" s="10">
        <v>5999</v>
      </c>
      <c r="J901" s="10">
        <v>1</v>
      </c>
      <c r="K901" s="10"/>
      <c r="L901" s="10">
        <f>SUM(Table134[[#This Row],[Waste (Before Impression)]:[Waste (After Impression)2]])</f>
        <v>1</v>
      </c>
      <c r="M901" s="10">
        <v>0</v>
      </c>
      <c r="N901" s="10">
        <v>119</v>
      </c>
      <c r="O901" s="11">
        <f>SUM(Table134[[#This Row],[Inspection Total]],Table134[[#This Row],[Waste (Before Impression)]])</f>
        <v>6000</v>
      </c>
      <c r="P901" s="12" t="s">
        <v>39</v>
      </c>
      <c r="Q901" s="9"/>
      <c r="R901" s="9">
        <f>IF(Table134[[#This Row],[Balanced]]="YES",0,Table134[[#This Row],[Total]]-6000)</f>
        <v>0</v>
      </c>
      <c r="S9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4498770411195999YES</v>
      </c>
      <c r="T901">
        <f>ROW()-3</f>
        <v>898</v>
      </c>
      <c r="U901" s="1">
        <f>INT(Table134[[#This Row],[Date]])</f>
        <v>44987</v>
      </c>
      <c r="V901" s="13">
        <f>IFERROR(IF(OR(Table134[[#This Row],[Notasave Error]]&lt;0,Table134[[#This Row],[Notasave Error]]&gt;6000),"-",Table134[[#This Row],[Notasave Error]]/Table134[[#This Row],[Inspection Total]]),"NA")</f>
        <v>1.9836639439906652E-2</v>
      </c>
    </row>
    <row r="902" spans="1:22" x14ac:dyDescent="0.35">
      <c r="A902" s="8">
        <v>44987.175625000003</v>
      </c>
      <c r="B902" s="9" t="s">
        <v>87</v>
      </c>
      <c r="C902" s="9">
        <v>40039201</v>
      </c>
      <c r="D902" s="9" t="s">
        <v>107</v>
      </c>
      <c r="E902" s="9" t="s">
        <v>67</v>
      </c>
      <c r="F902" s="9" t="s">
        <v>40</v>
      </c>
      <c r="G902" s="9">
        <v>703</v>
      </c>
      <c r="H902" s="10">
        <v>6000</v>
      </c>
      <c r="I902" s="10">
        <v>6000</v>
      </c>
      <c r="J902" s="10">
        <v>0</v>
      </c>
      <c r="K902" s="10"/>
      <c r="L902" s="10">
        <f>SUM(Table134[[#This Row],[Waste (Before Impression)]:[Waste (After Impression)2]])</f>
        <v>0</v>
      </c>
      <c r="M902" s="10">
        <v>0</v>
      </c>
      <c r="N902" s="10">
        <v>126</v>
      </c>
      <c r="O902" s="11">
        <f>SUM(Table134[[#This Row],[Inspection Total]],Table134[[#This Row],[Waste (Before Impression)]])</f>
        <v>6000</v>
      </c>
      <c r="P902" s="12" t="s">
        <v>39</v>
      </c>
      <c r="Q902" s="9"/>
      <c r="R902" s="9">
        <f>IF(Table134[[#This Row],[Balanced]]="YES",0,Table134[[#This Row],[Total]]-6000)</f>
        <v>0</v>
      </c>
      <c r="S9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4498770301266000YES</v>
      </c>
      <c r="T902">
        <f>ROW()-3</f>
        <v>899</v>
      </c>
      <c r="U902" s="1">
        <f>INT(Table134[[#This Row],[Date]])</f>
        <v>44987</v>
      </c>
      <c r="V902" s="13">
        <f>IFERROR(IF(OR(Table134[[#This Row],[Notasave Error]]&lt;0,Table134[[#This Row],[Notasave Error]]&gt;6000),"-",Table134[[#This Row],[Notasave Error]]/Table134[[#This Row],[Inspection Total]]),"NA")</f>
        <v>2.1000000000000001E-2</v>
      </c>
    </row>
    <row r="903" spans="1:22" x14ac:dyDescent="0.35">
      <c r="A903" s="8">
        <v>44987.120486111111</v>
      </c>
      <c r="B903" s="9" t="s">
        <v>87</v>
      </c>
      <c r="C903" s="9">
        <v>40039201</v>
      </c>
      <c r="D903" s="9" t="s">
        <v>107</v>
      </c>
      <c r="E903" s="9" t="s">
        <v>67</v>
      </c>
      <c r="F903" s="9" t="s">
        <v>40</v>
      </c>
      <c r="G903" s="9">
        <v>701</v>
      </c>
      <c r="H903" s="10">
        <v>5999</v>
      </c>
      <c r="I903" s="10">
        <v>5999</v>
      </c>
      <c r="J903" s="10">
        <v>1</v>
      </c>
      <c r="K903" s="10"/>
      <c r="L903" s="10">
        <f>SUM(Table134[[#This Row],[Waste (Before Impression)]:[Waste (After Impression)2]])</f>
        <v>1</v>
      </c>
      <c r="M903" s="10">
        <v>0</v>
      </c>
      <c r="N903" s="10">
        <v>200</v>
      </c>
      <c r="O903" s="11">
        <f>SUM(Table134[[#This Row],[Inspection Total]],Table134[[#This Row],[Waste (Before Impression)]])</f>
        <v>6000</v>
      </c>
      <c r="P903" s="12" t="s">
        <v>39</v>
      </c>
      <c r="Q903" s="9"/>
      <c r="R903" s="9">
        <f>IF(Table134[[#This Row],[Balanced]]="YES",0,Table134[[#This Row],[Total]]-6000)</f>
        <v>0</v>
      </c>
      <c r="S9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4498770112005999YES</v>
      </c>
      <c r="T903">
        <f>ROW()-3</f>
        <v>900</v>
      </c>
      <c r="U903" s="1">
        <f>INT(Table134[[#This Row],[Date]])</f>
        <v>44987</v>
      </c>
      <c r="V903" s="13">
        <f>IFERROR(IF(OR(Table134[[#This Row],[Notasave Error]]&lt;0,Table134[[#This Row],[Notasave Error]]&gt;6000),"-",Table134[[#This Row],[Notasave Error]]/Table134[[#This Row],[Inspection Total]]),"NA")</f>
        <v>3.3338889814969158E-2</v>
      </c>
    </row>
    <row r="904" spans="1:22" x14ac:dyDescent="0.35">
      <c r="A904" s="8">
        <v>44987.074594907404</v>
      </c>
      <c r="B904" s="9" t="s">
        <v>87</v>
      </c>
      <c r="C904" s="9">
        <v>40039201</v>
      </c>
      <c r="D904" s="9" t="s">
        <v>107</v>
      </c>
      <c r="E904" s="9" t="s">
        <v>67</v>
      </c>
      <c r="F904" s="9" t="s">
        <v>40</v>
      </c>
      <c r="G904" s="9">
        <v>700</v>
      </c>
      <c r="H904" s="10">
        <v>6000</v>
      </c>
      <c r="I904" s="10">
        <v>6000</v>
      </c>
      <c r="J904" s="10"/>
      <c r="K904" s="10"/>
      <c r="L904" s="10">
        <f>SUM(Table134[[#This Row],[Waste (Before Impression)]:[Waste (After Impression)2]])</f>
        <v>0</v>
      </c>
      <c r="M904" s="10">
        <v>0</v>
      </c>
      <c r="N904" s="10">
        <v>300</v>
      </c>
      <c r="O904" s="11">
        <f>SUM(Table134[[#This Row],[Inspection Total]],Table134[[#This Row],[Waste (Before Impression)]])</f>
        <v>6000</v>
      </c>
      <c r="P904" s="12" t="s">
        <v>39</v>
      </c>
      <c r="Q904" s="9"/>
      <c r="R904" s="9">
        <f>IF(Table134[[#This Row],[Balanced]]="YES",0,Table134[[#This Row],[Total]]-6000)</f>
        <v>0</v>
      </c>
      <c r="S9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449877003006000YES</v>
      </c>
      <c r="T904">
        <f>ROW()-3</f>
        <v>901</v>
      </c>
      <c r="U904" s="1">
        <f>INT(Table134[[#This Row],[Date]])</f>
        <v>44987</v>
      </c>
      <c r="V904" s="13">
        <f>IFERROR(IF(OR(Table134[[#This Row],[Notasave Error]]&lt;0,Table134[[#This Row],[Notasave Error]]&gt;6000),"-",Table134[[#This Row],[Notasave Error]]/Table134[[#This Row],[Inspection Total]]),"NA")</f>
        <v>0.05</v>
      </c>
    </row>
    <row r="905" spans="1:22" x14ac:dyDescent="0.35">
      <c r="A905" s="8">
        <v>44987.042928240742</v>
      </c>
      <c r="B905" s="9" t="s">
        <v>87</v>
      </c>
      <c r="C905" s="9">
        <v>40039201</v>
      </c>
      <c r="D905" s="9" t="s">
        <v>107</v>
      </c>
      <c r="E905" s="9" t="s">
        <v>67</v>
      </c>
      <c r="F905" s="9" t="s">
        <v>40</v>
      </c>
      <c r="G905" s="9">
        <v>699</v>
      </c>
      <c r="H905" s="10">
        <v>6000</v>
      </c>
      <c r="I905" s="10">
        <v>6000</v>
      </c>
      <c r="J905" s="10">
        <v>0</v>
      </c>
      <c r="K905" s="10"/>
      <c r="L905" s="10">
        <f>SUM(Table134[[#This Row],[Waste (Before Impression)]:[Waste (After Impression)2]])</f>
        <v>0</v>
      </c>
      <c r="M905" s="10">
        <v>0</v>
      </c>
      <c r="N905" s="10">
        <v>220</v>
      </c>
      <c r="O905" s="11">
        <f>SUM(Table134[[#This Row],[Inspection Total]],Table134[[#This Row],[Waste (Before Impression)]])</f>
        <v>6000</v>
      </c>
      <c r="P905" s="12" t="s">
        <v>39</v>
      </c>
      <c r="Q905" s="9"/>
      <c r="R905" s="9">
        <f>IF(Table134[[#This Row],[Balanced]]="YES",0,Table134[[#This Row],[Total]]-6000)</f>
        <v>0</v>
      </c>
      <c r="S9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4498769902206000YES</v>
      </c>
      <c r="T905">
        <f>ROW()-3</f>
        <v>902</v>
      </c>
      <c r="U905" s="1">
        <f>INT(Table134[[#This Row],[Date]])</f>
        <v>44987</v>
      </c>
      <c r="V905" s="13">
        <f>IFERROR(IF(OR(Table134[[#This Row],[Notasave Error]]&lt;0,Table134[[#This Row],[Notasave Error]]&gt;6000),"-",Table134[[#This Row],[Notasave Error]]/Table134[[#This Row],[Inspection Total]]),"NA")</f>
        <v>3.6666666666666667E-2</v>
      </c>
    </row>
    <row r="906" spans="1:22" x14ac:dyDescent="0.35">
      <c r="A906" s="8">
        <v>44987.014270833337</v>
      </c>
      <c r="B906" s="9" t="s">
        <v>87</v>
      </c>
      <c r="C906" s="9">
        <v>40039201</v>
      </c>
      <c r="D906" s="9" t="s">
        <v>107</v>
      </c>
      <c r="E906" s="9" t="s">
        <v>67</v>
      </c>
      <c r="F906" s="9" t="s">
        <v>40</v>
      </c>
      <c r="G906" s="9">
        <v>698</v>
      </c>
      <c r="H906" s="10">
        <v>5999</v>
      </c>
      <c r="I906" s="10">
        <v>5999</v>
      </c>
      <c r="J906" s="10">
        <v>1</v>
      </c>
      <c r="K906" s="10"/>
      <c r="L906" s="10">
        <f>SUM(Table134[[#This Row],[Waste (Before Impression)]:[Waste (After Impression)2]])</f>
        <v>1</v>
      </c>
      <c r="M906" s="10">
        <v>0</v>
      </c>
      <c r="N906" s="10">
        <v>185</v>
      </c>
      <c r="O906" s="11">
        <f>SUM(Table134[[#This Row],[Inspection Total]],Table134[[#This Row],[Waste (Before Impression)]])</f>
        <v>6000</v>
      </c>
      <c r="P906" s="12" t="s">
        <v>39</v>
      </c>
      <c r="Q906" s="9"/>
      <c r="R906" s="9">
        <f>IF(Table134[[#This Row],[Balanced]]="YES",0,Table134[[#This Row],[Total]]-6000)</f>
        <v>0</v>
      </c>
      <c r="S9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4498769811855999YES</v>
      </c>
      <c r="T906">
        <f>ROW()-3</f>
        <v>903</v>
      </c>
      <c r="U906" s="1">
        <f>INT(Table134[[#This Row],[Date]])</f>
        <v>44987</v>
      </c>
      <c r="V906" s="13">
        <f>IFERROR(IF(OR(Table134[[#This Row],[Notasave Error]]&lt;0,Table134[[#This Row],[Notasave Error]]&gt;6000),"-",Table134[[#This Row],[Notasave Error]]/Table134[[#This Row],[Inspection Total]]),"NA")</f>
        <v>3.0838473078846473E-2</v>
      </c>
    </row>
    <row r="907" spans="1:22" x14ac:dyDescent="0.35">
      <c r="A907" s="8">
        <v>44987.006851851853</v>
      </c>
      <c r="B907" s="9" t="s">
        <v>87</v>
      </c>
      <c r="C907" s="9">
        <v>40039201</v>
      </c>
      <c r="D907" s="9" t="s">
        <v>107</v>
      </c>
      <c r="E907" s="9" t="s">
        <v>67</v>
      </c>
      <c r="F907" s="9" t="s">
        <v>40</v>
      </c>
      <c r="G907" s="9">
        <v>697</v>
      </c>
      <c r="H907" s="10">
        <v>5999</v>
      </c>
      <c r="I907" s="10">
        <v>5999</v>
      </c>
      <c r="J907" s="10">
        <v>1</v>
      </c>
      <c r="K907" s="10"/>
      <c r="L907" s="10">
        <f>SUM(Table134[[#This Row],[Waste (Before Impression)]:[Waste (After Impression)2]])</f>
        <v>1</v>
      </c>
      <c r="M907" s="10">
        <v>0</v>
      </c>
      <c r="N907" s="10">
        <v>195</v>
      </c>
      <c r="O907" s="11">
        <f>SUM(Table134[[#This Row],[Inspection Total]],Table134[[#This Row],[Waste (Before Impression)]])</f>
        <v>6000</v>
      </c>
      <c r="P907" s="12" t="s">
        <v>39</v>
      </c>
      <c r="Q907" s="9"/>
      <c r="R907" s="9">
        <f>IF(Table134[[#This Row],[Balanced]]="YES",0,Table134[[#This Row],[Total]]-6000)</f>
        <v>0</v>
      </c>
      <c r="S9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4498769711955999YES</v>
      </c>
      <c r="T907">
        <f>ROW()-3</f>
        <v>904</v>
      </c>
      <c r="U907" s="1">
        <f>INT(Table134[[#This Row],[Date]])</f>
        <v>44987</v>
      </c>
      <c r="V907" s="13">
        <f>IFERROR(IF(OR(Table134[[#This Row],[Notasave Error]]&lt;0,Table134[[#This Row],[Notasave Error]]&gt;6000),"-",Table134[[#This Row],[Notasave Error]]/Table134[[#This Row],[Inspection Total]]),"NA")</f>
        <v>3.2505417569594935E-2</v>
      </c>
    </row>
    <row r="908" spans="1:22" x14ac:dyDescent="0.35">
      <c r="A908" s="8">
        <v>44986.801689814813</v>
      </c>
      <c r="B908" s="9" t="s">
        <v>87</v>
      </c>
      <c r="C908" s="9">
        <v>40039201</v>
      </c>
      <c r="D908" s="9" t="s">
        <v>107</v>
      </c>
      <c r="E908" s="9" t="s">
        <v>62</v>
      </c>
      <c r="F908" s="9" t="s">
        <v>38</v>
      </c>
      <c r="G908" s="9">
        <v>680</v>
      </c>
      <c r="H908" s="10">
        <v>6000</v>
      </c>
      <c r="I908" s="10">
        <v>6000</v>
      </c>
      <c r="J908" s="10">
        <v>0</v>
      </c>
      <c r="K908" s="10"/>
      <c r="L908" s="10">
        <f>SUM(Table134[[#This Row],[Waste (Before Impression)]:[Waste (After Impression)2]])</f>
        <v>0</v>
      </c>
      <c r="M908" s="10">
        <v>0</v>
      </c>
      <c r="N908" s="10">
        <v>150</v>
      </c>
      <c r="O908" s="11">
        <f>SUM(Table134[[#This Row],[Inspection Total]],Table134[[#This Row],[Waste (Before Impression)]])</f>
        <v>6000</v>
      </c>
      <c r="P908" s="12" t="s">
        <v>39</v>
      </c>
      <c r="Q908" s="9"/>
      <c r="R908" s="9">
        <f>IF(Table134[[#This Row],[Balanced]]="YES",0,Table134[[#This Row],[Total]]-6000)</f>
        <v>0</v>
      </c>
      <c r="S9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4498668001506000YES</v>
      </c>
      <c r="T908">
        <f>ROW()-3</f>
        <v>905</v>
      </c>
      <c r="U908" s="1">
        <f>INT(Table134[[#This Row],[Date]])</f>
        <v>44986</v>
      </c>
      <c r="V908" s="13">
        <f>IFERROR(IF(OR(Table134[[#This Row],[Notasave Error]]&lt;0,Table134[[#This Row],[Notasave Error]]&gt;6000),"-",Table134[[#This Row],[Notasave Error]]/Table134[[#This Row],[Inspection Total]]),"NA")</f>
        <v>2.5000000000000001E-2</v>
      </c>
    </row>
    <row r="909" spans="1:22" x14ac:dyDescent="0.35">
      <c r="A909" s="8">
        <v>44986.763090277775</v>
      </c>
      <c r="B909" s="9" t="s">
        <v>87</v>
      </c>
      <c r="C909" s="9">
        <v>40039201</v>
      </c>
      <c r="D909" s="9" t="s">
        <v>107</v>
      </c>
      <c r="E909" s="9" t="s">
        <v>62</v>
      </c>
      <c r="F909" s="9" t="s">
        <v>38</v>
      </c>
      <c r="G909" s="9">
        <v>679</v>
      </c>
      <c r="H909" s="10">
        <v>5999</v>
      </c>
      <c r="I909" s="10">
        <v>5999</v>
      </c>
      <c r="J909" s="10">
        <v>1</v>
      </c>
      <c r="K909" s="10"/>
      <c r="L909" s="10">
        <f>SUM(Table134[[#This Row],[Waste (Before Impression)]:[Waste (After Impression)2]])</f>
        <v>1</v>
      </c>
      <c r="M909" s="10">
        <v>0</v>
      </c>
      <c r="N909" s="10">
        <v>127</v>
      </c>
      <c r="O909" s="11">
        <f>SUM(Table134[[#This Row],[Inspection Total]],Table134[[#This Row],[Waste (Before Impression)]])</f>
        <v>6000</v>
      </c>
      <c r="P909" s="12" t="s">
        <v>39</v>
      </c>
      <c r="Q909" s="9"/>
      <c r="R909" s="9">
        <f>IF(Table134[[#This Row],[Balanced]]="YES",0,Table134[[#This Row],[Total]]-6000)</f>
        <v>0</v>
      </c>
      <c r="S9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4498667911275999YES</v>
      </c>
      <c r="T909">
        <f>ROW()-3</f>
        <v>906</v>
      </c>
      <c r="U909" s="1">
        <f>INT(Table134[[#This Row],[Date]])</f>
        <v>44986</v>
      </c>
      <c r="V909" s="13">
        <f>IFERROR(IF(OR(Table134[[#This Row],[Notasave Error]]&lt;0,Table134[[#This Row],[Notasave Error]]&gt;6000),"-",Table134[[#This Row],[Notasave Error]]/Table134[[#This Row],[Inspection Total]]),"NA")</f>
        <v>2.1170195032505418E-2</v>
      </c>
    </row>
    <row r="910" spans="1:22" x14ac:dyDescent="0.35">
      <c r="A910" s="8">
        <v>44986.733912037038</v>
      </c>
      <c r="B910" s="9" t="s">
        <v>87</v>
      </c>
      <c r="C910" s="9">
        <v>40039201</v>
      </c>
      <c r="D910" s="9" t="s">
        <v>107</v>
      </c>
      <c r="E910" s="9" t="s">
        <v>62</v>
      </c>
      <c r="F910" s="9" t="s">
        <v>38</v>
      </c>
      <c r="G910" s="9">
        <v>678</v>
      </c>
      <c r="H910" s="10">
        <v>5999</v>
      </c>
      <c r="I910" s="10">
        <v>5999</v>
      </c>
      <c r="J910" s="10">
        <v>1</v>
      </c>
      <c r="K910" s="10"/>
      <c r="L910" s="10">
        <f>SUM(Table134[[#This Row],[Waste (Before Impression)]:[Waste (After Impression)2]])</f>
        <v>1</v>
      </c>
      <c r="M910" s="10">
        <v>0</v>
      </c>
      <c r="N910" s="10">
        <v>139</v>
      </c>
      <c r="O910" s="11">
        <f>SUM(Table134[[#This Row],[Inspection Total]],Table134[[#This Row],[Waste (Before Impression)]])</f>
        <v>6000</v>
      </c>
      <c r="P910" s="12" t="s">
        <v>39</v>
      </c>
      <c r="Q910" s="9"/>
      <c r="R910" s="9">
        <f>IF(Table134[[#This Row],[Balanced]]="YES",0,Table134[[#This Row],[Total]]-6000)</f>
        <v>0</v>
      </c>
      <c r="S9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4498667811395999YES</v>
      </c>
      <c r="T910">
        <f>ROW()-3</f>
        <v>907</v>
      </c>
      <c r="U910" s="1">
        <f>INT(Table134[[#This Row],[Date]])</f>
        <v>44986</v>
      </c>
      <c r="V910" s="13">
        <f>IFERROR(IF(OR(Table134[[#This Row],[Notasave Error]]&lt;0,Table134[[#This Row],[Notasave Error]]&gt;6000),"-",Table134[[#This Row],[Notasave Error]]/Table134[[#This Row],[Inspection Total]]),"NA")</f>
        <v>2.3170528421403568E-2</v>
      </c>
    </row>
    <row r="911" spans="1:22" x14ac:dyDescent="0.35">
      <c r="A911" s="8">
        <v>44986.709745370368</v>
      </c>
      <c r="B911" s="9" t="s">
        <v>87</v>
      </c>
      <c r="C911" s="9">
        <v>40039201</v>
      </c>
      <c r="D911" s="9" t="s">
        <v>107</v>
      </c>
      <c r="E911" s="9" t="s">
        <v>62</v>
      </c>
      <c r="F911" s="9" t="s">
        <v>38</v>
      </c>
      <c r="G911" s="9">
        <v>677</v>
      </c>
      <c r="H911" s="10">
        <v>5998</v>
      </c>
      <c r="I911" s="10">
        <v>5998</v>
      </c>
      <c r="J911" s="10">
        <v>2</v>
      </c>
      <c r="K911" s="10"/>
      <c r="L911" s="10">
        <f>SUM(Table134[[#This Row],[Waste (Before Impression)]:[Waste (After Impression)2]])</f>
        <v>2</v>
      </c>
      <c r="M911" s="10">
        <v>0</v>
      </c>
      <c r="N911" s="10">
        <v>194</v>
      </c>
      <c r="O911" s="11">
        <f>SUM(Table134[[#This Row],[Inspection Total]],Table134[[#This Row],[Waste (Before Impression)]])</f>
        <v>6000</v>
      </c>
      <c r="P911" s="12" t="s">
        <v>39</v>
      </c>
      <c r="Q911" s="9"/>
      <c r="R911" s="9">
        <f>IF(Table134[[#This Row],[Balanced]]="YES",0,Table134[[#This Row],[Total]]-6000)</f>
        <v>0</v>
      </c>
      <c r="S9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4498667721945998YES</v>
      </c>
      <c r="T911">
        <f>ROW()-3</f>
        <v>908</v>
      </c>
      <c r="U911" s="1">
        <f>INT(Table134[[#This Row],[Date]])</f>
        <v>44986</v>
      </c>
      <c r="V911" s="13">
        <f>IFERROR(IF(OR(Table134[[#This Row],[Notasave Error]]&lt;0,Table134[[#This Row],[Notasave Error]]&gt;6000),"-",Table134[[#This Row],[Notasave Error]]/Table134[[#This Row],[Inspection Total]]),"NA")</f>
        <v>3.2344114704901637E-2</v>
      </c>
    </row>
    <row r="912" spans="1:22" x14ac:dyDescent="0.35">
      <c r="A912" s="8">
        <v>44986.668761574074</v>
      </c>
      <c r="B912" s="9" t="s">
        <v>87</v>
      </c>
      <c r="C912" s="9">
        <v>40039201</v>
      </c>
      <c r="D912" s="9" t="s">
        <v>107</v>
      </c>
      <c r="E912" s="9" t="s">
        <v>62</v>
      </c>
      <c r="F912" s="9" t="s">
        <v>38</v>
      </c>
      <c r="G912" s="9">
        <v>676</v>
      </c>
      <c r="H912" s="10">
        <v>6000</v>
      </c>
      <c r="I912" s="10">
        <v>6000</v>
      </c>
      <c r="J912" s="10"/>
      <c r="K912" s="10"/>
      <c r="L912" s="10">
        <f>SUM(Table134[[#This Row],[Waste (Before Impression)]:[Waste (After Impression)2]])</f>
        <v>0</v>
      </c>
      <c r="M912" s="10">
        <v>0</v>
      </c>
      <c r="N912" s="10">
        <v>92</v>
      </c>
      <c r="O912" s="11">
        <f>SUM(Table134[[#This Row],[Inspection Total]],Table134[[#This Row],[Waste (Before Impression)]])</f>
        <v>6000</v>
      </c>
      <c r="P912" s="12" t="s">
        <v>39</v>
      </c>
      <c r="Q912" s="9"/>
      <c r="R912" s="9">
        <f>IF(Table134[[#This Row],[Balanced]]="YES",0,Table134[[#This Row],[Total]]-6000)</f>
        <v>0</v>
      </c>
      <c r="S9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44986676926000YES</v>
      </c>
      <c r="T912">
        <f>ROW()-3</f>
        <v>909</v>
      </c>
      <c r="U912" s="1">
        <f>INT(Table134[[#This Row],[Date]])</f>
        <v>44986</v>
      </c>
      <c r="V912" s="13">
        <f>IFERROR(IF(OR(Table134[[#This Row],[Notasave Error]]&lt;0,Table134[[#This Row],[Notasave Error]]&gt;6000),"-",Table134[[#This Row],[Notasave Error]]/Table134[[#This Row],[Inspection Total]]),"NA")</f>
        <v>1.5333333333333332E-2</v>
      </c>
    </row>
    <row r="913" spans="1:22" x14ac:dyDescent="0.35">
      <c r="A913" s="8">
        <v>44986.652314814812</v>
      </c>
      <c r="B913" s="9" t="s">
        <v>87</v>
      </c>
      <c r="C913" s="9">
        <v>40039201</v>
      </c>
      <c r="D913" s="9" t="s">
        <v>107</v>
      </c>
      <c r="E913" s="9" t="s">
        <v>62</v>
      </c>
      <c r="F913" s="9" t="s">
        <v>38</v>
      </c>
      <c r="G913" s="9">
        <v>675</v>
      </c>
      <c r="H913" s="10">
        <v>5999</v>
      </c>
      <c r="I913" s="10">
        <v>5999</v>
      </c>
      <c r="J913" s="10">
        <v>1</v>
      </c>
      <c r="K913" s="10"/>
      <c r="L913" s="10">
        <f>SUM(Table134[[#This Row],[Waste (Before Impression)]:[Waste (After Impression)2]])</f>
        <v>1</v>
      </c>
      <c r="M913" s="10">
        <v>0</v>
      </c>
      <c r="N913" s="10">
        <v>169</v>
      </c>
      <c r="O913" s="11">
        <f>SUM(Table134[[#This Row],[Inspection Total]],Table134[[#This Row],[Waste (Before Impression)]])</f>
        <v>6000</v>
      </c>
      <c r="P913" s="12" t="s">
        <v>39</v>
      </c>
      <c r="Q913" s="9"/>
      <c r="R913" s="9">
        <f>IF(Table134[[#This Row],[Balanced]]="YES",0,Table134[[#This Row],[Total]]-6000)</f>
        <v>0</v>
      </c>
      <c r="S9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4498667511695999YES</v>
      </c>
      <c r="T913">
        <f>ROW()-3</f>
        <v>910</v>
      </c>
      <c r="U913" s="1">
        <f>INT(Table134[[#This Row],[Date]])</f>
        <v>44986</v>
      </c>
      <c r="V913" s="13">
        <f>IFERROR(IF(OR(Table134[[#This Row],[Notasave Error]]&lt;0,Table134[[#This Row],[Notasave Error]]&gt;6000),"-",Table134[[#This Row],[Notasave Error]]/Table134[[#This Row],[Inspection Total]]),"NA")</f>
        <v>2.8171361893648942E-2</v>
      </c>
    </row>
    <row r="914" spans="1:22" x14ac:dyDescent="0.35">
      <c r="A914" s="8">
        <v>44986.619270833333</v>
      </c>
      <c r="B914" s="9" t="s">
        <v>87</v>
      </c>
      <c r="C914" s="9">
        <v>40039201</v>
      </c>
      <c r="D914" s="9" t="s">
        <v>107</v>
      </c>
      <c r="E914" s="9" t="s">
        <v>62</v>
      </c>
      <c r="F914" s="9" t="s">
        <v>38</v>
      </c>
      <c r="G914" s="9">
        <v>674</v>
      </c>
      <c r="H914" s="10">
        <v>5996</v>
      </c>
      <c r="I914" s="10">
        <v>5996</v>
      </c>
      <c r="J914" s="10">
        <v>4</v>
      </c>
      <c r="K914" s="10"/>
      <c r="L914" s="10">
        <f>SUM(Table134[[#This Row],[Waste (Before Impression)]:[Waste (After Impression)2]])</f>
        <v>4</v>
      </c>
      <c r="M914" s="10">
        <v>0</v>
      </c>
      <c r="N914" s="10">
        <v>100</v>
      </c>
      <c r="O914" s="11">
        <f>SUM(Table134[[#This Row],[Inspection Total]],Table134[[#This Row],[Waste (Before Impression)]])</f>
        <v>6000</v>
      </c>
      <c r="P914" s="12" t="s">
        <v>39</v>
      </c>
      <c r="Q914" s="9"/>
      <c r="R914" s="9">
        <f>IF(Table134[[#This Row],[Balanced]]="YES",0,Table134[[#This Row],[Total]]-6000)</f>
        <v>0</v>
      </c>
      <c r="S9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4498667441005996YES</v>
      </c>
      <c r="T914">
        <f>ROW()-3</f>
        <v>911</v>
      </c>
      <c r="U914" s="1">
        <f>INT(Table134[[#This Row],[Date]])</f>
        <v>44986</v>
      </c>
      <c r="V914" s="13">
        <f>IFERROR(IF(OR(Table134[[#This Row],[Notasave Error]]&lt;0,Table134[[#This Row],[Notasave Error]]&gt;6000),"-",Table134[[#This Row],[Notasave Error]]/Table134[[#This Row],[Inspection Total]]),"NA")</f>
        <v>1.6677785190126752E-2</v>
      </c>
    </row>
    <row r="915" spans="1:22" x14ac:dyDescent="0.35">
      <c r="A915" s="8">
        <v>44986.564467592594</v>
      </c>
      <c r="B915" s="9" t="s">
        <v>87</v>
      </c>
      <c r="C915" s="9">
        <v>40039201</v>
      </c>
      <c r="D915" s="9" t="s">
        <v>107</v>
      </c>
      <c r="E915" s="9" t="s">
        <v>62</v>
      </c>
      <c r="F915" s="9" t="s">
        <v>38</v>
      </c>
      <c r="G915" s="9">
        <v>673</v>
      </c>
      <c r="H915" s="10">
        <v>6000</v>
      </c>
      <c r="I915" s="10">
        <v>6000</v>
      </c>
      <c r="J915" s="10"/>
      <c r="K915" s="10"/>
      <c r="L915" s="10">
        <f>SUM(Table134[[#This Row],[Waste (Before Impression)]:[Waste (After Impression)2]])</f>
        <v>0</v>
      </c>
      <c r="M915" s="10">
        <v>0</v>
      </c>
      <c r="N915" s="10">
        <v>212</v>
      </c>
      <c r="O915" s="11">
        <f>SUM(Table134[[#This Row],[Inspection Total]],Table134[[#This Row],[Waste (Before Impression)]])</f>
        <v>6000</v>
      </c>
      <c r="P915" s="12" t="s">
        <v>39</v>
      </c>
      <c r="Q915" s="9"/>
      <c r="R915" s="9">
        <f>IF(Table134[[#This Row],[Balanced]]="YES",0,Table134[[#This Row],[Total]]-6000)</f>
        <v>0</v>
      </c>
      <c r="S9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449866732126000YES</v>
      </c>
      <c r="T915">
        <f>ROW()-3</f>
        <v>912</v>
      </c>
      <c r="U915" s="1">
        <f>INT(Table134[[#This Row],[Date]])</f>
        <v>44986</v>
      </c>
      <c r="V915" s="13">
        <f>IFERROR(IF(OR(Table134[[#This Row],[Notasave Error]]&lt;0,Table134[[#This Row],[Notasave Error]]&gt;6000),"-",Table134[[#This Row],[Notasave Error]]/Table134[[#This Row],[Inspection Total]]),"NA")</f>
        <v>3.5333333333333335E-2</v>
      </c>
    </row>
    <row r="916" spans="1:22" x14ac:dyDescent="0.35">
      <c r="A916" s="8">
        <v>44986.51121527778</v>
      </c>
      <c r="B916" s="9" t="s">
        <v>87</v>
      </c>
      <c r="C916" s="9">
        <v>40039201</v>
      </c>
      <c r="D916" s="9" t="s">
        <v>107</v>
      </c>
      <c r="E916" s="9" t="s">
        <v>62</v>
      </c>
      <c r="F916" s="9" t="s">
        <v>38</v>
      </c>
      <c r="G916" s="9">
        <v>672</v>
      </c>
      <c r="H916" s="10">
        <v>5999</v>
      </c>
      <c r="I916" s="10">
        <v>5999</v>
      </c>
      <c r="J916" s="10">
        <v>1</v>
      </c>
      <c r="K916" s="10"/>
      <c r="L916" s="10">
        <f>SUM(Table134[[#This Row],[Waste (Before Impression)]:[Waste (After Impression)2]])</f>
        <v>1</v>
      </c>
      <c r="M916" s="10">
        <v>0</v>
      </c>
      <c r="N916" s="10">
        <v>203</v>
      </c>
      <c r="O916" s="11">
        <f>SUM(Table134[[#This Row],[Inspection Total]],Table134[[#This Row],[Waste (Before Impression)]])</f>
        <v>6000</v>
      </c>
      <c r="P916" s="12" t="s">
        <v>39</v>
      </c>
      <c r="Q916" s="9"/>
      <c r="R916" s="9">
        <f>IF(Table134[[#This Row],[Balanced]]="YES",0,Table134[[#This Row],[Total]]-6000)</f>
        <v>0</v>
      </c>
      <c r="S9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4498667212035999YES</v>
      </c>
      <c r="T916">
        <f>ROW()-3</f>
        <v>913</v>
      </c>
      <c r="U916" s="1">
        <f>INT(Table134[[#This Row],[Date]])</f>
        <v>44986</v>
      </c>
      <c r="V916" s="13">
        <f>IFERROR(IF(OR(Table134[[#This Row],[Notasave Error]]&lt;0,Table134[[#This Row],[Notasave Error]]&gt;6000),"-",Table134[[#This Row],[Notasave Error]]/Table134[[#This Row],[Inspection Total]]),"NA")</f>
        <v>3.3838973162193697E-2</v>
      </c>
    </row>
    <row r="917" spans="1:22" x14ac:dyDescent="0.35">
      <c r="A917" s="8">
        <v>44986.511018518519</v>
      </c>
      <c r="B917" s="9" t="s">
        <v>87</v>
      </c>
      <c r="C917" s="9">
        <v>40039201</v>
      </c>
      <c r="D917" s="9" t="s">
        <v>107</v>
      </c>
      <c r="E917" s="9" t="s">
        <v>62</v>
      </c>
      <c r="F917" s="9" t="s">
        <v>38</v>
      </c>
      <c r="G917" s="9">
        <v>671</v>
      </c>
      <c r="H917" s="10">
        <v>5974</v>
      </c>
      <c r="I917" s="10">
        <v>5974</v>
      </c>
      <c r="J917" s="10">
        <v>26</v>
      </c>
      <c r="K917" s="10"/>
      <c r="L917" s="10">
        <f>SUM(Table134[[#This Row],[Waste (Before Impression)]:[Waste (After Impression)2]])</f>
        <v>26</v>
      </c>
      <c r="M917" s="10">
        <v>0</v>
      </c>
      <c r="N917" s="10">
        <v>122</v>
      </c>
      <c r="O917" s="11">
        <f>SUM(Table134[[#This Row],[Inspection Total]],Table134[[#This Row],[Waste (Before Impression)]])</f>
        <v>6000</v>
      </c>
      <c r="P917" s="12" t="s">
        <v>39</v>
      </c>
      <c r="Q917" s="9"/>
      <c r="R917" s="9">
        <f>IF(Table134[[#This Row],[Balanced]]="YES",0,Table134[[#This Row],[Total]]-6000)</f>
        <v>0</v>
      </c>
      <c r="S9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44986671261225974YES</v>
      </c>
      <c r="T917">
        <f>ROW()-3</f>
        <v>914</v>
      </c>
      <c r="U917" s="1">
        <f>INT(Table134[[#This Row],[Date]])</f>
        <v>44986</v>
      </c>
      <c r="V917" s="13">
        <f>IFERROR(IF(OR(Table134[[#This Row],[Notasave Error]]&lt;0,Table134[[#This Row],[Notasave Error]]&gt;6000),"-",Table134[[#This Row],[Notasave Error]]/Table134[[#This Row],[Inspection Total]]),"NA")</f>
        <v>2.0421827920990961E-2</v>
      </c>
    </row>
    <row r="918" spans="1:22" x14ac:dyDescent="0.35">
      <c r="A918" s="8">
        <v>44986.439189814817</v>
      </c>
      <c r="B918" s="9" t="s">
        <v>87</v>
      </c>
      <c r="C918" s="9">
        <v>40039201</v>
      </c>
      <c r="D918" s="9" t="s">
        <v>107</v>
      </c>
      <c r="E918" s="9" t="s">
        <v>62</v>
      </c>
      <c r="F918" s="9" t="s">
        <v>38</v>
      </c>
      <c r="G918" s="9">
        <v>670</v>
      </c>
      <c r="H918" s="10">
        <v>6000</v>
      </c>
      <c r="I918" s="10">
        <v>6000</v>
      </c>
      <c r="J918" s="10"/>
      <c r="K918" s="10"/>
      <c r="L918" s="10">
        <f>SUM(Table134[[#This Row],[Waste (Before Impression)]:[Waste (After Impression)2]])</f>
        <v>0</v>
      </c>
      <c r="M918" s="10">
        <v>0</v>
      </c>
      <c r="N918" s="10">
        <v>166</v>
      </c>
      <c r="O918" s="11">
        <f>SUM(Table134[[#This Row],[Inspection Total]],Table134[[#This Row],[Waste (Before Impression)]])</f>
        <v>6000</v>
      </c>
      <c r="P918" s="12" t="s">
        <v>39</v>
      </c>
      <c r="Q918" s="9"/>
      <c r="R918" s="9">
        <f>IF(Table134[[#This Row],[Balanced]]="YES",0,Table134[[#This Row],[Total]]-6000)</f>
        <v>0</v>
      </c>
      <c r="S9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449866701666000YES</v>
      </c>
      <c r="T918">
        <f>ROW()-3</f>
        <v>915</v>
      </c>
      <c r="U918" s="1">
        <f>INT(Table134[[#This Row],[Date]])</f>
        <v>44986</v>
      </c>
      <c r="V918" s="13">
        <f>IFERROR(IF(OR(Table134[[#This Row],[Notasave Error]]&lt;0,Table134[[#This Row],[Notasave Error]]&gt;6000),"-",Table134[[#This Row],[Notasave Error]]/Table134[[#This Row],[Inspection Total]]),"NA")</f>
        <v>2.7666666666666666E-2</v>
      </c>
    </row>
    <row r="919" spans="1:22" x14ac:dyDescent="0.35">
      <c r="A919" s="8">
        <v>44986.403321759259</v>
      </c>
      <c r="B919" s="9" t="s">
        <v>87</v>
      </c>
      <c r="C919" s="9">
        <v>40039201</v>
      </c>
      <c r="D919" s="9" t="s">
        <v>107</v>
      </c>
      <c r="E919" s="9" t="s">
        <v>62</v>
      </c>
      <c r="F919" s="9" t="s">
        <v>38</v>
      </c>
      <c r="G919" s="9">
        <v>669</v>
      </c>
      <c r="H919" s="10">
        <v>6000</v>
      </c>
      <c r="I919" s="10">
        <v>6000</v>
      </c>
      <c r="J919" s="10"/>
      <c r="K919" s="10"/>
      <c r="L919" s="10">
        <f>SUM(Table134[[#This Row],[Waste (Before Impression)]:[Waste (After Impression)2]])</f>
        <v>0</v>
      </c>
      <c r="M919" s="10">
        <v>0</v>
      </c>
      <c r="N919" s="10">
        <v>653</v>
      </c>
      <c r="O919" s="11">
        <f>SUM(Table134[[#This Row],[Inspection Total]],Table134[[#This Row],[Waste (Before Impression)]])</f>
        <v>6000</v>
      </c>
      <c r="P919" s="12" t="s">
        <v>39</v>
      </c>
      <c r="Q919" s="9"/>
      <c r="R919" s="9">
        <f>IF(Table134[[#This Row],[Balanced]]="YES",0,Table134[[#This Row],[Total]]-6000)</f>
        <v>0</v>
      </c>
      <c r="S9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449866696536000YES</v>
      </c>
      <c r="T919">
        <f>ROW()-3</f>
        <v>916</v>
      </c>
      <c r="U919" s="1">
        <f>INT(Table134[[#This Row],[Date]])</f>
        <v>44986</v>
      </c>
      <c r="V919" s="13">
        <f>IFERROR(IF(OR(Table134[[#This Row],[Notasave Error]]&lt;0,Table134[[#This Row],[Notasave Error]]&gt;6000),"-",Table134[[#This Row],[Notasave Error]]/Table134[[#This Row],[Inspection Total]]),"NA")</f>
        <v>0.10883333333333334</v>
      </c>
    </row>
    <row r="920" spans="1:22" x14ac:dyDescent="0.35">
      <c r="A920" s="8">
        <v>44985.877210648148</v>
      </c>
      <c r="B920" s="9" t="s">
        <v>87</v>
      </c>
      <c r="C920" s="9">
        <v>40039201</v>
      </c>
      <c r="D920" s="9" t="s">
        <v>107</v>
      </c>
      <c r="E920" s="9" t="s">
        <v>94</v>
      </c>
      <c r="F920" s="9" t="s">
        <v>40</v>
      </c>
      <c r="G920" s="9">
        <v>668</v>
      </c>
      <c r="H920" s="10">
        <v>6000</v>
      </c>
      <c r="I920" s="10">
        <v>6000</v>
      </c>
      <c r="J920" s="10">
        <v>0</v>
      </c>
      <c r="K920" s="10"/>
      <c r="L920" s="10">
        <f>SUM(Table134[[#This Row],[Waste (Before Impression)]:[Waste (After Impression)2]])</f>
        <v>0</v>
      </c>
      <c r="M920" s="10">
        <v>0</v>
      </c>
      <c r="N920" s="10">
        <v>150</v>
      </c>
      <c r="O920" s="11">
        <f>SUM(Table134[[#This Row],[Inspection Total]],Table134[[#This Row],[Waste (Before Impression)]])</f>
        <v>6000</v>
      </c>
      <c r="P920" s="12" t="s">
        <v>39</v>
      </c>
      <c r="Q920" s="9"/>
      <c r="R920" s="9">
        <f>IF(Table134[[#This Row],[Balanced]]="YES",0,Table134[[#This Row],[Total]]-6000)</f>
        <v>0</v>
      </c>
      <c r="S9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4498566801506000YES</v>
      </c>
      <c r="T920">
        <f>ROW()-3</f>
        <v>917</v>
      </c>
      <c r="U920" s="1">
        <f>INT(Table134[[#This Row],[Date]])</f>
        <v>44985</v>
      </c>
      <c r="V920" s="13">
        <f>IFERROR(IF(OR(Table134[[#This Row],[Notasave Error]]&lt;0,Table134[[#This Row],[Notasave Error]]&gt;6000),"-",Table134[[#This Row],[Notasave Error]]/Table134[[#This Row],[Inspection Total]]),"NA")</f>
        <v>2.5000000000000001E-2</v>
      </c>
    </row>
    <row r="921" spans="1:22" x14ac:dyDescent="0.35">
      <c r="A921" s="8">
        <v>44985.852280092593</v>
      </c>
      <c r="B921" s="9" t="s">
        <v>87</v>
      </c>
      <c r="C921" s="9">
        <v>40039201</v>
      </c>
      <c r="D921" s="9" t="s">
        <v>107</v>
      </c>
      <c r="E921" s="9" t="s">
        <v>94</v>
      </c>
      <c r="F921" s="9" t="s">
        <v>40</v>
      </c>
      <c r="G921" s="9">
        <v>667</v>
      </c>
      <c r="H921" s="10">
        <v>5999</v>
      </c>
      <c r="I921" s="10">
        <v>5999</v>
      </c>
      <c r="J921" s="10">
        <v>1</v>
      </c>
      <c r="K921" s="10"/>
      <c r="L921" s="10">
        <f>SUM(Table134[[#This Row],[Waste (Before Impression)]:[Waste (After Impression)2]])</f>
        <v>1</v>
      </c>
      <c r="M921" s="10">
        <v>0</v>
      </c>
      <c r="N921" s="10">
        <v>114</v>
      </c>
      <c r="O921" s="11">
        <f>SUM(Table134[[#This Row],[Inspection Total]],Table134[[#This Row],[Waste (Before Impression)]])</f>
        <v>6000</v>
      </c>
      <c r="P921" s="12" t="s">
        <v>39</v>
      </c>
      <c r="Q921" s="9"/>
      <c r="R921" s="9">
        <f>IF(Table134[[#This Row],[Balanced]]="YES",0,Table134[[#This Row],[Total]]-6000)</f>
        <v>0</v>
      </c>
      <c r="S9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4498566711145999YES</v>
      </c>
      <c r="T921">
        <f>ROW()-3</f>
        <v>918</v>
      </c>
      <c r="U921" s="1">
        <f>INT(Table134[[#This Row],[Date]])</f>
        <v>44985</v>
      </c>
      <c r="V921" s="13">
        <f>IFERROR(IF(OR(Table134[[#This Row],[Notasave Error]]&lt;0,Table134[[#This Row],[Notasave Error]]&gt;6000),"-",Table134[[#This Row],[Notasave Error]]/Table134[[#This Row],[Inspection Total]]),"NA")</f>
        <v>1.9003167194532423E-2</v>
      </c>
    </row>
    <row r="922" spans="1:22" x14ac:dyDescent="0.35">
      <c r="A922" s="8">
        <v>44985.829363425924</v>
      </c>
      <c r="B922" s="9" t="s">
        <v>87</v>
      </c>
      <c r="C922" s="9">
        <v>40039201</v>
      </c>
      <c r="D922" s="9" t="s">
        <v>107</v>
      </c>
      <c r="E922" s="9" t="s">
        <v>94</v>
      </c>
      <c r="F922" s="9" t="s">
        <v>40</v>
      </c>
      <c r="G922" s="9">
        <v>666</v>
      </c>
      <c r="H922" s="10">
        <v>5998</v>
      </c>
      <c r="I922" s="10">
        <v>5998</v>
      </c>
      <c r="J922" s="10">
        <v>2</v>
      </c>
      <c r="K922" s="10"/>
      <c r="L922" s="10">
        <f>SUM(Table134[[#This Row],[Waste (Before Impression)]:[Waste (After Impression)2]])</f>
        <v>2</v>
      </c>
      <c r="M922" s="10">
        <v>0</v>
      </c>
      <c r="N922" s="10">
        <v>165</v>
      </c>
      <c r="O922" s="11">
        <f>SUM(Table134[[#This Row],[Inspection Total]],Table134[[#This Row],[Waste (Before Impression)]])</f>
        <v>6000</v>
      </c>
      <c r="P922" s="12" t="s">
        <v>39</v>
      </c>
      <c r="Q922" s="9"/>
      <c r="R922" s="9">
        <f>IF(Table134[[#This Row],[Balanced]]="YES",0,Table134[[#This Row],[Total]]-6000)</f>
        <v>0</v>
      </c>
      <c r="S9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4498566621655998YES</v>
      </c>
      <c r="T922">
        <f>ROW()-3</f>
        <v>919</v>
      </c>
      <c r="U922" s="1">
        <f>INT(Table134[[#This Row],[Date]])</f>
        <v>44985</v>
      </c>
      <c r="V922" s="13">
        <f>IFERROR(IF(OR(Table134[[#This Row],[Notasave Error]]&lt;0,Table134[[#This Row],[Notasave Error]]&gt;6000),"-",Table134[[#This Row],[Notasave Error]]/Table134[[#This Row],[Inspection Total]]),"NA")</f>
        <v>2.7509169723241082E-2</v>
      </c>
    </row>
    <row r="923" spans="1:22" x14ac:dyDescent="0.35">
      <c r="A923" s="8">
        <v>44985.773668981485</v>
      </c>
      <c r="B923" s="9" t="s">
        <v>87</v>
      </c>
      <c r="C923" s="9">
        <v>40039201</v>
      </c>
      <c r="D923" s="9" t="s">
        <v>107</v>
      </c>
      <c r="E923" s="9" t="s">
        <v>65</v>
      </c>
      <c r="F923" s="9" t="s">
        <v>38</v>
      </c>
      <c r="G923" s="9">
        <v>665</v>
      </c>
      <c r="H923" s="10">
        <v>6000</v>
      </c>
      <c r="I923" s="10">
        <v>6000</v>
      </c>
      <c r="J923" s="10"/>
      <c r="K923" s="10"/>
      <c r="L923" s="10">
        <f>SUM(Table134[[#This Row],[Waste (Before Impression)]:[Waste (After Impression)2]])</f>
        <v>0</v>
      </c>
      <c r="M923" s="10">
        <v>0</v>
      </c>
      <c r="N923" s="10">
        <v>212</v>
      </c>
      <c r="O923" s="11">
        <f>SUM(Table134[[#This Row],[Inspection Total]],Table134[[#This Row],[Waste (Before Impression)]])</f>
        <v>6000</v>
      </c>
      <c r="P923" s="12" t="s">
        <v>39</v>
      </c>
      <c r="Q923" s="9"/>
      <c r="R923" s="9">
        <f>IF(Table134[[#This Row],[Balanced]]="YES",0,Table134[[#This Row],[Total]]-6000)</f>
        <v>0</v>
      </c>
      <c r="S9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449856652126000YES</v>
      </c>
      <c r="T923">
        <f>ROW()-3</f>
        <v>920</v>
      </c>
      <c r="U923" s="1">
        <f>INT(Table134[[#This Row],[Date]])</f>
        <v>44985</v>
      </c>
      <c r="V923" s="13">
        <f>IFERROR(IF(OR(Table134[[#This Row],[Notasave Error]]&lt;0,Table134[[#This Row],[Notasave Error]]&gt;6000),"-",Table134[[#This Row],[Notasave Error]]/Table134[[#This Row],[Inspection Total]]),"NA")</f>
        <v>3.5333333333333335E-2</v>
      </c>
    </row>
    <row r="924" spans="1:22" x14ac:dyDescent="0.35">
      <c r="A924" s="8">
        <v>44985.726539351854</v>
      </c>
      <c r="B924" s="9" t="s">
        <v>87</v>
      </c>
      <c r="C924" s="9">
        <v>40039201</v>
      </c>
      <c r="D924" s="9" t="s">
        <v>107</v>
      </c>
      <c r="E924" s="9" t="s">
        <v>65</v>
      </c>
      <c r="F924" s="9" t="s">
        <v>38</v>
      </c>
      <c r="G924" s="9">
        <v>664</v>
      </c>
      <c r="H924" s="10">
        <v>6000</v>
      </c>
      <c r="I924" s="10">
        <v>6000</v>
      </c>
      <c r="J924" s="10"/>
      <c r="K924" s="10"/>
      <c r="L924" s="10">
        <f>SUM(Table134[[#This Row],[Waste (Before Impression)]:[Waste (After Impression)2]])</f>
        <v>0</v>
      </c>
      <c r="M924" s="10">
        <v>0</v>
      </c>
      <c r="N924" s="10">
        <v>115</v>
      </c>
      <c r="O924" s="11">
        <f>SUM(Table134[[#This Row],[Inspection Total]],Table134[[#This Row],[Waste (Before Impression)]])</f>
        <v>6000</v>
      </c>
      <c r="P924" s="12" t="s">
        <v>39</v>
      </c>
      <c r="Q924" s="9"/>
      <c r="R924" s="9">
        <f>IF(Table134[[#This Row],[Balanced]]="YES",0,Table134[[#This Row],[Total]]-6000)</f>
        <v>0</v>
      </c>
      <c r="S9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449856641156000YES</v>
      </c>
      <c r="T924">
        <f>ROW()-3</f>
        <v>921</v>
      </c>
      <c r="U924" s="1">
        <f>INT(Table134[[#This Row],[Date]])</f>
        <v>44985</v>
      </c>
      <c r="V924" s="13">
        <f>IFERROR(IF(OR(Table134[[#This Row],[Notasave Error]]&lt;0,Table134[[#This Row],[Notasave Error]]&gt;6000),"-",Table134[[#This Row],[Notasave Error]]/Table134[[#This Row],[Inspection Total]]),"NA")</f>
        <v>1.9166666666666665E-2</v>
      </c>
    </row>
    <row r="925" spans="1:22" x14ac:dyDescent="0.35">
      <c r="A925" s="8">
        <v>44985.702627314815</v>
      </c>
      <c r="B925" s="9" t="s">
        <v>87</v>
      </c>
      <c r="C925" s="9">
        <v>40039201</v>
      </c>
      <c r="D925" s="9" t="s">
        <v>107</v>
      </c>
      <c r="E925" s="9" t="s">
        <v>65</v>
      </c>
      <c r="F925" s="9" t="s">
        <v>38</v>
      </c>
      <c r="G925" s="9">
        <v>663</v>
      </c>
      <c r="H925" s="10">
        <v>5999</v>
      </c>
      <c r="I925" s="10">
        <v>5999</v>
      </c>
      <c r="J925" s="10">
        <v>1</v>
      </c>
      <c r="K925" s="10"/>
      <c r="L925" s="10">
        <f>SUM(Table134[[#This Row],[Waste (Before Impression)]:[Waste (After Impression)2]])</f>
        <v>1</v>
      </c>
      <c r="M925" s="10">
        <v>0</v>
      </c>
      <c r="N925" s="10">
        <v>115</v>
      </c>
      <c r="O925" s="11">
        <f>SUM(Table134[[#This Row],[Inspection Total]],Table134[[#This Row],[Waste (Before Impression)]])</f>
        <v>6000</v>
      </c>
      <c r="P925" s="12" t="s">
        <v>39</v>
      </c>
      <c r="Q925" s="9"/>
      <c r="R925" s="9">
        <f>IF(Table134[[#This Row],[Balanced]]="YES",0,Table134[[#This Row],[Total]]-6000)</f>
        <v>0</v>
      </c>
      <c r="S9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4498566311155999YES</v>
      </c>
      <c r="T925">
        <f>ROW()-3</f>
        <v>922</v>
      </c>
      <c r="U925" s="1">
        <f>INT(Table134[[#This Row],[Date]])</f>
        <v>44985</v>
      </c>
      <c r="V925" s="13">
        <f>IFERROR(IF(OR(Table134[[#This Row],[Notasave Error]]&lt;0,Table134[[#This Row],[Notasave Error]]&gt;6000),"-",Table134[[#This Row],[Notasave Error]]/Table134[[#This Row],[Inspection Total]]),"NA")</f>
        <v>1.9169861643607268E-2</v>
      </c>
    </row>
    <row r="926" spans="1:22" x14ac:dyDescent="0.35">
      <c r="A926" s="8">
        <v>44985.664606481485</v>
      </c>
      <c r="B926" s="9" t="s">
        <v>87</v>
      </c>
      <c r="C926" s="9">
        <v>40039201</v>
      </c>
      <c r="D926" s="9" t="s">
        <v>107</v>
      </c>
      <c r="E926" s="9" t="s">
        <v>65</v>
      </c>
      <c r="F926" s="9" t="s">
        <v>38</v>
      </c>
      <c r="G926" s="9">
        <v>662</v>
      </c>
      <c r="H926" s="10">
        <v>5996</v>
      </c>
      <c r="I926" s="10">
        <v>5996</v>
      </c>
      <c r="J926" s="10">
        <v>4</v>
      </c>
      <c r="K926" s="10"/>
      <c r="L926" s="10">
        <f>SUM(Table134[[#This Row],[Waste (Before Impression)]:[Waste (After Impression)2]])</f>
        <v>4</v>
      </c>
      <c r="M926" s="10">
        <v>0</v>
      </c>
      <c r="N926" s="10">
        <v>128</v>
      </c>
      <c r="O926" s="11">
        <f>SUM(Table134[[#This Row],[Inspection Total]],Table134[[#This Row],[Waste (Before Impression)]])</f>
        <v>6000</v>
      </c>
      <c r="P926" s="12" t="s">
        <v>39</v>
      </c>
      <c r="Q926" s="9"/>
      <c r="R926" s="9">
        <f>IF(Table134[[#This Row],[Balanced]]="YES",0,Table134[[#This Row],[Total]]-6000)</f>
        <v>0</v>
      </c>
      <c r="S9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4498566241285996YES</v>
      </c>
      <c r="T926">
        <f>ROW()-3</f>
        <v>923</v>
      </c>
      <c r="U926" s="1">
        <f>INT(Table134[[#This Row],[Date]])</f>
        <v>44985</v>
      </c>
      <c r="V926" s="13">
        <f>IFERROR(IF(OR(Table134[[#This Row],[Notasave Error]]&lt;0,Table134[[#This Row],[Notasave Error]]&gt;6000),"-",Table134[[#This Row],[Notasave Error]]/Table134[[#This Row],[Inspection Total]]),"NA")</f>
        <v>2.134756504336224E-2</v>
      </c>
    </row>
    <row r="927" spans="1:22" x14ac:dyDescent="0.35">
      <c r="A927" s="8">
        <v>44985.621840277781</v>
      </c>
      <c r="B927" s="9" t="s">
        <v>87</v>
      </c>
      <c r="C927" s="9">
        <v>40039201</v>
      </c>
      <c r="D927" s="9" t="s">
        <v>107</v>
      </c>
      <c r="E927" s="9" t="s">
        <v>65</v>
      </c>
      <c r="F927" s="9" t="s">
        <v>38</v>
      </c>
      <c r="G927" s="9">
        <v>661</v>
      </c>
      <c r="H927" s="10">
        <v>5998</v>
      </c>
      <c r="I927" s="10">
        <v>5998</v>
      </c>
      <c r="J927" s="10">
        <v>2</v>
      </c>
      <c r="K927" s="10"/>
      <c r="L927" s="10">
        <f>SUM(Table134[[#This Row],[Waste (Before Impression)]:[Waste (After Impression)2]])</f>
        <v>2</v>
      </c>
      <c r="M927" s="10">
        <v>0</v>
      </c>
      <c r="N927" s="10">
        <v>93</v>
      </c>
      <c r="O927" s="11">
        <f>SUM(Table134[[#This Row],[Inspection Total]],Table134[[#This Row],[Waste (Before Impression)]])</f>
        <v>6000</v>
      </c>
      <c r="P927" s="12" t="s">
        <v>39</v>
      </c>
      <c r="Q927" s="9"/>
      <c r="R927" s="9">
        <f>IF(Table134[[#This Row],[Balanced]]="YES",0,Table134[[#This Row],[Total]]-6000)</f>
        <v>0</v>
      </c>
      <c r="S9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449856612935998YES</v>
      </c>
      <c r="T927">
        <f>ROW()-3</f>
        <v>924</v>
      </c>
      <c r="U927" s="1">
        <f>INT(Table134[[#This Row],[Date]])</f>
        <v>44985</v>
      </c>
      <c r="V927" s="13">
        <f>IFERROR(IF(OR(Table134[[#This Row],[Notasave Error]]&lt;0,Table134[[#This Row],[Notasave Error]]&gt;6000),"-",Table134[[#This Row],[Notasave Error]]/Table134[[#This Row],[Inspection Total]]),"NA")</f>
        <v>1.5505168389463154E-2</v>
      </c>
    </row>
    <row r="928" spans="1:22" x14ac:dyDescent="0.35">
      <c r="A928" s="8">
        <v>44985.592083333337</v>
      </c>
      <c r="B928" s="9" t="s">
        <v>87</v>
      </c>
      <c r="C928" s="9">
        <v>40039201</v>
      </c>
      <c r="D928" s="9" t="s">
        <v>107</v>
      </c>
      <c r="E928" s="9" t="s">
        <v>65</v>
      </c>
      <c r="F928" s="9" t="s">
        <v>38</v>
      </c>
      <c r="G928" s="9">
        <v>660</v>
      </c>
      <c r="H928" s="10">
        <v>5997</v>
      </c>
      <c r="I928" s="10">
        <v>5997</v>
      </c>
      <c r="J928" s="10">
        <v>3</v>
      </c>
      <c r="K928" s="10"/>
      <c r="L928" s="10">
        <f>SUM(Table134[[#This Row],[Waste (Before Impression)]:[Waste (After Impression)2]])</f>
        <v>3</v>
      </c>
      <c r="M928" s="10">
        <v>0</v>
      </c>
      <c r="N928" s="10">
        <v>76</v>
      </c>
      <c r="O928" s="11">
        <f>SUM(Table134[[#This Row],[Inspection Total]],Table134[[#This Row],[Waste (Before Impression)]])</f>
        <v>6000</v>
      </c>
      <c r="P928" s="12" t="s">
        <v>39</v>
      </c>
      <c r="Q928" s="9"/>
      <c r="R928" s="9">
        <f>IF(Table134[[#This Row],[Balanced]]="YES",0,Table134[[#This Row],[Total]]-6000)</f>
        <v>0</v>
      </c>
      <c r="S9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449856603765997YES</v>
      </c>
      <c r="T928">
        <f>ROW()-3</f>
        <v>925</v>
      </c>
      <c r="U928" s="1">
        <f>INT(Table134[[#This Row],[Date]])</f>
        <v>44985</v>
      </c>
      <c r="V928" s="13">
        <f>IFERROR(IF(OR(Table134[[#This Row],[Notasave Error]]&lt;0,Table134[[#This Row],[Notasave Error]]&gt;6000),"-",Table134[[#This Row],[Notasave Error]]/Table134[[#This Row],[Inspection Total]]),"NA")</f>
        <v>1.2673003168250792E-2</v>
      </c>
    </row>
    <row r="929" spans="1:22" x14ac:dyDescent="0.35">
      <c r="A929" s="8">
        <v>44985.557650462964</v>
      </c>
      <c r="B929" s="9" t="s">
        <v>87</v>
      </c>
      <c r="C929" s="9">
        <v>40039201</v>
      </c>
      <c r="D929" s="9" t="s">
        <v>107</v>
      </c>
      <c r="E929" s="9" t="s">
        <v>65</v>
      </c>
      <c r="F929" s="9" t="s">
        <v>38</v>
      </c>
      <c r="G929" s="9">
        <v>659</v>
      </c>
      <c r="H929" s="10">
        <v>6000</v>
      </c>
      <c r="I929" s="10">
        <v>6000</v>
      </c>
      <c r="J929" s="10"/>
      <c r="K929" s="10"/>
      <c r="L929" s="10">
        <f>SUM(Table134[[#This Row],[Waste (Before Impression)]:[Waste (After Impression)2]])</f>
        <v>0</v>
      </c>
      <c r="M929" s="10">
        <v>0</v>
      </c>
      <c r="N929" s="10">
        <v>178</v>
      </c>
      <c r="O929" s="11">
        <f>SUM(Table134[[#This Row],[Inspection Total]],Table134[[#This Row],[Waste (Before Impression)]])</f>
        <v>6000</v>
      </c>
      <c r="P929" s="12" t="s">
        <v>39</v>
      </c>
      <c r="Q929" s="9"/>
      <c r="R929" s="9">
        <f>IF(Table134[[#This Row],[Balanced]]="YES",0,Table134[[#This Row],[Total]]-6000)</f>
        <v>0</v>
      </c>
      <c r="S9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449856591786000YES</v>
      </c>
      <c r="T929">
        <f>ROW()-3</f>
        <v>926</v>
      </c>
      <c r="U929" s="1">
        <f>INT(Table134[[#This Row],[Date]])</f>
        <v>44985</v>
      </c>
      <c r="V929" s="13">
        <f>IFERROR(IF(OR(Table134[[#This Row],[Notasave Error]]&lt;0,Table134[[#This Row],[Notasave Error]]&gt;6000),"-",Table134[[#This Row],[Notasave Error]]/Table134[[#This Row],[Inspection Total]]),"NA")</f>
        <v>2.9666666666666668E-2</v>
      </c>
    </row>
    <row r="930" spans="1:22" x14ac:dyDescent="0.35">
      <c r="A930" s="8">
        <v>44985.549432870372</v>
      </c>
      <c r="B930" s="9" t="s">
        <v>87</v>
      </c>
      <c r="C930" s="9">
        <v>40039201</v>
      </c>
      <c r="D930" s="9" t="s">
        <v>107</v>
      </c>
      <c r="E930" s="9" t="s">
        <v>65</v>
      </c>
      <c r="F930" s="9" t="s">
        <v>38</v>
      </c>
      <c r="G930" s="9">
        <v>658</v>
      </c>
      <c r="H930" s="10">
        <v>6000</v>
      </c>
      <c r="I930" s="10">
        <v>6000</v>
      </c>
      <c r="J930" s="10"/>
      <c r="K930" s="10"/>
      <c r="L930" s="10">
        <f>SUM(Table134[[#This Row],[Waste (Before Impression)]:[Waste (After Impression)2]])</f>
        <v>0</v>
      </c>
      <c r="M930" s="10">
        <v>0</v>
      </c>
      <c r="N930" s="10">
        <v>73</v>
      </c>
      <c r="O930" s="11">
        <f>SUM(Table134[[#This Row],[Inspection Total]],Table134[[#This Row],[Waste (Before Impression)]])</f>
        <v>6000</v>
      </c>
      <c r="P930" s="12" t="s">
        <v>39</v>
      </c>
      <c r="Q930" s="9"/>
      <c r="R930" s="9">
        <f>IF(Table134[[#This Row],[Balanced]]="YES",0,Table134[[#This Row],[Total]]-6000)</f>
        <v>0</v>
      </c>
      <c r="S9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44985658736000YES</v>
      </c>
      <c r="T930">
        <f>ROW()-3</f>
        <v>927</v>
      </c>
      <c r="U930" s="1">
        <f>INT(Table134[[#This Row],[Date]])</f>
        <v>44985</v>
      </c>
      <c r="V930" s="13">
        <f>IFERROR(IF(OR(Table134[[#This Row],[Notasave Error]]&lt;0,Table134[[#This Row],[Notasave Error]]&gt;6000),"-",Table134[[#This Row],[Notasave Error]]/Table134[[#This Row],[Inspection Total]]),"NA")</f>
        <v>1.2166666666666666E-2</v>
      </c>
    </row>
    <row r="931" spans="1:22" x14ac:dyDescent="0.35">
      <c r="A931" s="8">
        <v>44985.459085648145</v>
      </c>
      <c r="B931" s="9" t="s">
        <v>87</v>
      </c>
      <c r="C931" s="9">
        <v>40039201</v>
      </c>
      <c r="D931" s="9" t="s">
        <v>107</v>
      </c>
      <c r="E931" s="9" t="s">
        <v>65</v>
      </c>
      <c r="F931" s="9" t="s">
        <v>38</v>
      </c>
      <c r="G931" s="9">
        <v>657</v>
      </c>
      <c r="H931" s="10">
        <v>5998</v>
      </c>
      <c r="I931" s="10">
        <v>5998</v>
      </c>
      <c r="J931" s="10">
        <v>2</v>
      </c>
      <c r="K931" s="10"/>
      <c r="L931" s="10">
        <f>SUM(Table134[[#This Row],[Waste (Before Impression)]:[Waste (After Impression)2]])</f>
        <v>2</v>
      </c>
      <c r="M931" s="10">
        <v>0</v>
      </c>
      <c r="N931" s="10">
        <v>96</v>
      </c>
      <c r="O931" s="11">
        <f>SUM(Table134[[#This Row],[Inspection Total]],Table134[[#This Row],[Waste (Before Impression)]])</f>
        <v>6000</v>
      </c>
      <c r="P931" s="12" t="s">
        <v>39</v>
      </c>
      <c r="Q931" s="9"/>
      <c r="R931" s="9">
        <f>IF(Table134[[#This Row],[Balanced]]="YES",0,Table134[[#This Row],[Total]]-6000)</f>
        <v>0</v>
      </c>
      <c r="S9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449856572965998YES</v>
      </c>
      <c r="T931">
        <f>ROW()-3</f>
        <v>928</v>
      </c>
      <c r="U931" s="1">
        <f>INT(Table134[[#This Row],[Date]])</f>
        <v>44985</v>
      </c>
      <c r="V931" s="13">
        <f>IFERROR(IF(OR(Table134[[#This Row],[Notasave Error]]&lt;0,Table134[[#This Row],[Notasave Error]]&gt;6000),"-",Table134[[#This Row],[Notasave Error]]/Table134[[#This Row],[Inspection Total]]),"NA")</f>
        <v>1.6005335111703902E-2</v>
      </c>
    </row>
    <row r="932" spans="1:22" x14ac:dyDescent="0.35">
      <c r="A932" s="8">
        <v>44985.421469907407</v>
      </c>
      <c r="B932" s="9" t="s">
        <v>87</v>
      </c>
      <c r="C932" s="9">
        <v>40039201</v>
      </c>
      <c r="D932" s="9" t="s">
        <v>107</v>
      </c>
      <c r="E932" s="9" t="s">
        <v>65</v>
      </c>
      <c r="F932" s="9" t="s">
        <v>38</v>
      </c>
      <c r="G932" s="9">
        <v>656</v>
      </c>
      <c r="H932" s="10">
        <v>5998</v>
      </c>
      <c r="I932" s="10">
        <v>5998</v>
      </c>
      <c r="J932" s="10">
        <v>2</v>
      </c>
      <c r="K932" s="10"/>
      <c r="L932" s="10">
        <f>SUM(Table134[[#This Row],[Waste (Before Impression)]:[Waste (After Impression)2]])</f>
        <v>2</v>
      </c>
      <c r="M932" s="10">
        <v>0</v>
      </c>
      <c r="N932" s="10">
        <v>100</v>
      </c>
      <c r="O932" s="11">
        <f>SUM(Table134[[#This Row],[Inspection Total]],Table134[[#This Row],[Waste (Before Impression)]])</f>
        <v>6000</v>
      </c>
      <c r="P932" s="12" t="s">
        <v>39</v>
      </c>
      <c r="Q932" s="9"/>
      <c r="R932" s="9">
        <f>IF(Table134[[#This Row],[Balanced]]="YES",0,Table134[[#This Row],[Total]]-6000)</f>
        <v>0</v>
      </c>
      <c r="S9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4498565621005998YES</v>
      </c>
      <c r="T932">
        <f>ROW()-3</f>
        <v>929</v>
      </c>
      <c r="U932" s="1">
        <f>INT(Table134[[#This Row],[Date]])</f>
        <v>44985</v>
      </c>
      <c r="V932" s="13">
        <f>IFERROR(IF(OR(Table134[[#This Row],[Notasave Error]]&lt;0,Table134[[#This Row],[Notasave Error]]&gt;6000),"-",Table134[[#This Row],[Notasave Error]]/Table134[[#This Row],[Inspection Total]]),"NA")</f>
        <v>1.6672224074691565E-2</v>
      </c>
    </row>
    <row r="933" spans="1:22" x14ac:dyDescent="0.35">
      <c r="A933" s="8">
        <v>44985.397858796299</v>
      </c>
      <c r="B933" s="9" t="s">
        <v>87</v>
      </c>
      <c r="C933" s="9">
        <v>40039201</v>
      </c>
      <c r="D933" s="9" t="s">
        <v>107</v>
      </c>
      <c r="E933" s="9" t="s">
        <v>65</v>
      </c>
      <c r="F933" s="9" t="s">
        <v>38</v>
      </c>
      <c r="G933" s="9">
        <v>655</v>
      </c>
      <c r="H933" s="10">
        <v>6000</v>
      </c>
      <c r="I933" s="10">
        <v>6000</v>
      </c>
      <c r="J933" s="10"/>
      <c r="K933" s="10"/>
      <c r="L933" s="10">
        <f>SUM(Table134[[#This Row],[Waste (Before Impression)]:[Waste (After Impression)2]])</f>
        <v>0</v>
      </c>
      <c r="M933" s="10">
        <v>0</v>
      </c>
      <c r="N933" s="10">
        <v>112</v>
      </c>
      <c r="O933" s="11">
        <f>SUM(Table134[[#This Row],[Inspection Total]],Table134[[#This Row],[Waste (Before Impression)]])</f>
        <v>6000</v>
      </c>
      <c r="P933" s="12" t="s">
        <v>39</v>
      </c>
      <c r="Q933" s="9"/>
      <c r="R933" s="9">
        <f>IF(Table134[[#This Row],[Balanced]]="YES",0,Table134[[#This Row],[Total]]-6000)</f>
        <v>0</v>
      </c>
      <c r="S9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449856551126000YES</v>
      </c>
      <c r="T933">
        <f>ROW()-3</f>
        <v>930</v>
      </c>
      <c r="U933" s="1">
        <f>INT(Table134[[#This Row],[Date]])</f>
        <v>44985</v>
      </c>
      <c r="V933" s="13">
        <f>IFERROR(IF(OR(Table134[[#This Row],[Notasave Error]]&lt;0,Table134[[#This Row],[Notasave Error]]&gt;6000),"-",Table134[[#This Row],[Notasave Error]]/Table134[[#This Row],[Inspection Total]]),"NA")</f>
        <v>1.8666666666666668E-2</v>
      </c>
    </row>
    <row r="934" spans="1:22" x14ac:dyDescent="0.35">
      <c r="A934" s="8">
        <v>44985.375254629631</v>
      </c>
      <c r="B934" s="9" t="s">
        <v>87</v>
      </c>
      <c r="C934" s="9">
        <v>40039201</v>
      </c>
      <c r="D934" s="9" t="s">
        <v>107</v>
      </c>
      <c r="E934" s="9" t="s">
        <v>65</v>
      </c>
      <c r="F934" s="9" t="s">
        <v>38</v>
      </c>
      <c r="G934" s="9">
        <v>654</v>
      </c>
      <c r="H934" s="10">
        <v>5996</v>
      </c>
      <c r="I934" s="10">
        <v>5996</v>
      </c>
      <c r="J934" s="10">
        <v>4</v>
      </c>
      <c r="K934" s="10"/>
      <c r="L934" s="10">
        <f>SUM(Table134[[#This Row],[Waste (Before Impression)]:[Waste (After Impression)2]])</f>
        <v>4</v>
      </c>
      <c r="M934" s="10">
        <v>0</v>
      </c>
      <c r="N934" s="10">
        <v>165</v>
      </c>
      <c r="O934" s="11">
        <f>SUM(Table134[[#This Row],[Inspection Total]],Table134[[#This Row],[Waste (Before Impression)]])</f>
        <v>6000</v>
      </c>
      <c r="P934" s="12" t="s">
        <v>39</v>
      </c>
      <c r="Q934" s="9"/>
      <c r="R934" s="9">
        <f>IF(Table134[[#This Row],[Balanced]]="YES",0,Table134[[#This Row],[Total]]-6000)</f>
        <v>0</v>
      </c>
      <c r="S9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4498565441655996YES</v>
      </c>
      <c r="T934">
        <f>ROW()-3</f>
        <v>931</v>
      </c>
      <c r="U934" s="1">
        <f>INT(Table134[[#This Row],[Date]])</f>
        <v>44985</v>
      </c>
      <c r="V934" s="13">
        <f>IFERROR(IF(OR(Table134[[#This Row],[Notasave Error]]&lt;0,Table134[[#This Row],[Notasave Error]]&gt;6000),"-",Table134[[#This Row],[Notasave Error]]/Table134[[#This Row],[Inspection Total]]),"NA")</f>
        <v>2.7518345563709138E-2</v>
      </c>
    </row>
    <row r="935" spans="1:22" x14ac:dyDescent="0.35">
      <c r="A935" s="8">
        <v>44985.335266203707</v>
      </c>
      <c r="B935" s="9" t="s">
        <v>87</v>
      </c>
      <c r="C935" s="9">
        <v>40039201</v>
      </c>
      <c r="D935" s="9" t="s">
        <v>107</v>
      </c>
      <c r="E935" s="9" t="s">
        <v>65</v>
      </c>
      <c r="F935" s="9" t="s">
        <v>38</v>
      </c>
      <c r="G935" s="9">
        <v>653</v>
      </c>
      <c r="H935" s="10">
        <v>6000</v>
      </c>
      <c r="I935" s="10">
        <v>6000</v>
      </c>
      <c r="J935" s="10"/>
      <c r="K935" s="10"/>
      <c r="L935" s="10">
        <f>SUM(Table134[[#This Row],[Waste (Before Impression)]:[Waste (After Impression)2]])</f>
        <v>0</v>
      </c>
      <c r="M935" s="10">
        <v>0</v>
      </c>
      <c r="N935" s="10">
        <v>161</v>
      </c>
      <c r="O935" s="11">
        <f>SUM(Table134[[#This Row],[Inspection Total]],Table134[[#This Row],[Waste (Before Impression)]])</f>
        <v>6000</v>
      </c>
      <c r="P935" s="12" t="s">
        <v>39</v>
      </c>
      <c r="Q935" s="9"/>
      <c r="R935" s="9">
        <f>IF(Table134[[#This Row],[Balanced]]="YES",0,Table134[[#This Row],[Total]]-6000)</f>
        <v>0</v>
      </c>
      <c r="S9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449856531616000YES</v>
      </c>
      <c r="T935">
        <f>ROW()-3</f>
        <v>932</v>
      </c>
      <c r="U935" s="1">
        <f>INT(Table134[[#This Row],[Date]])</f>
        <v>44985</v>
      </c>
      <c r="V935" s="13">
        <f>IFERROR(IF(OR(Table134[[#This Row],[Notasave Error]]&lt;0,Table134[[#This Row],[Notasave Error]]&gt;6000),"-",Table134[[#This Row],[Notasave Error]]/Table134[[#This Row],[Inspection Total]]),"NA")</f>
        <v>2.6833333333333334E-2</v>
      </c>
    </row>
    <row r="936" spans="1:22" x14ac:dyDescent="0.35">
      <c r="A936" s="8">
        <v>44984.932812500003</v>
      </c>
      <c r="B936" s="9" t="s">
        <v>87</v>
      </c>
      <c r="C936" s="9">
        <v>40039201</v>
      </c>
      <c r="D936" s="9" t="s">
        <v>107</v>
      </c>
      <c r="E936" s="9" t="s">
        <v>47</v>
      </c>
      <c r="F936" s="9" t="s">
        <v>40</v>
      </c>
      <c r="G936" s="9">
        <v>644</v>
      </c>
      <c r="H936" s="10">
        <v>5998</v>
      </c>
      <c r="I936" s="10">
        <v>5998</v>
      </c>
      <c r="J936" s="10">
        <v>2</v>
      </c>
      <c r="K936" s="10"/>
      <c r="L936" s="10">
        <f>SUM(Table134[[#This Row],[Waste (Before Impression)]:[Waste (After Impression)2]])</f>
        <v>2</v>
      </c>
      <c r="M936" s="10">
        <v>0</v>
      </c>
      <c r="N936" s="10">
        <v>117</v>
      </c>
      <c r="O936" s="11">
        <f>SUM(Table134[[#This Row],[Inspection Total]],Table134[[#This Row],[Waste (Before Impression)]])</f>
        <v>6000</v>
      </c>
      <c r="P936" s="12" t="s">
        <v>39</v>
      </c>
      <c r="Q936" s="9"/>
      <c r="R936" s="9">
        <f>IF(Table134[[#This Row],[Balanced]]="YES",0,Table134[[#This Row],[Total]]-6000)</f>
        <v>0</v>
      </c>
      <c r="S9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4498464421175998YES</v>
      </c>
      <c r="T936">
        <f>ROW()-3</f>
        <v>933</v>
      </c>
      <c r="U936" s="1">
        <f>INT(Table134[[#This Row],[Date]])</f>
        <v>44984</v>
      </c>
      <c r="V936" s="13">
        <f>IFERROR(IF(OR(Table134[[#This Row],[Notasave Error]]&lt;0,Table134[[#This Row],[Notasave Error]]&gt;6000),"-",Table134[[#This Row],[Notasave Error]]/Table134[[#This Row],[Inspection Total]]),"NA")</f>
        <v>1.9506502167389129E-2</v>
      </c>
    </row>
    <row r="937" spans="1:22" x14ac:dyDescent="0.35">
      <c r="A937" s="8">
        <v>44984.866701388892</v>
      </c>
      <c r="B937" s="9" t="s">
        <v>87</v>
      </c>
      <c r="C937" s="9">
        <v>40039201</v>
      </c>
      <c r="D937" s="9" t="s">
        <v>107</v>
      </c>
      <c r="E937" s="9" t="s">
        <v>47</v>
      </c>
      <c r="F937" s="9" t="s">
        <v>40</v>
      </c>
      <c r="G937" s="9">
        <v>643</v>
      </c>
      <c r="H937" s="10">
        <v>5997</v>
      </c>
      <c r="I937" s="10">
        <v>5997</v>
      </c>
      <c r="J937" s="10">
        <v>3</v>
      </c>
      <c r="K937" s="10"/>
      <c r="L937" s="10">
        <f>SUM(Table134[[#This Row],[Waste (Before Impression)]:[Waste (After Impression)2]])</f>
        <v>3</v>
      </c>
      <c r="M937" s="10">
        <v>0</v>
      </c>
      <c r="N937" s="10">
        <v>124</v>
      </c>
      <c r="O937" s="11">
        <f>SUM(Table134[[#This Row],[Inspection Total]],Table134[[#This Row],[Waste (Before Impression)]])</f>
        <v>6000</v>
      </c>
      <c r="P937" s="12" t="s">
        <v>39</v>
      </c>
      <c r="Q937" s="9"/>
      <c r="R937" s="9">
        <f>IF(Table134[[#This Row],[Balanced]]="YES",0,Table134[[#This Row],[Total]]-6000)</f>
        <v>0</v>
      </c>
      <c r="S9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4498464331245997YES</v>
      </c>
      <c r="T937">
        <f>ROW()-3</f>
        <v>934</v>
      </c>
      <c r="U937" s="1">
        <f>INT(Table134[[#This Row],[Date]])</f>
        <v>44984</v>
      </c>
      <c r="V937" s="13">
        <f>IFERROR(IF(OR(Table134[[#This Row],[Notasave Error]]&lt;0,Table134[[#This Row],[Notasave Error]]&gt;6000),"-",Table134[[#This Row],[Notasave Error]]/Table134[[#This Row],[Inspection Total]]),"NA")</f>
        <v>2.0677005169251292E-2</v>
      </c>
    </row>
    <row r="938" spans="1:22" x14ac:dyDescent="0.35">
      <c r="A938" s="8">
        <v>44984.836631944447</v>
      </c>
      <c r="B938" s="9" t="s">
        <v>87</v>
      </c>
      <c r="C938" s="9">
        <v>40039201</v>
      </c>
      <c r="D938" s="9" t="s">
        <v>107</v>
      </c>
      <c r="E938" s="9" t="s">
        <v>47</v>
      </c>
      <c r="F938" s="9" t="s">
        <v>40</v>
      </c>
      <c r="G938" s="9">
        <v>642</v>
      </c>
      <c r="H938" s="10">
        <v>5996</v>
      </c>
      <c r="I938" s="10">
        <v>5996</v>
      </c>
      <c r="J938" s="10">
        <v>4</v>
      </c>
      <c r="K938" s="10"/>
      <c r="L938" s="10">
        <f>SUM(Table134[[#This Row],[Waste (Before Impression)]:[Waste (After Impression)2]])</f>
        <v>4</v>
      </c>
      <c r="M938" s="10">
        <v>0</v>
      </c>
      <c r="N938" s="10">
        <v>98</v>
      </c>
      <c r="O938" s="11">
        <f>SUM(Table134[[#This Row],[Inspection Total]],Table134[[#This Row],[Waste (Before Impression)]])</f>
        <v>6000</v>
      </c>
      <c r="P938" s="12" t="s">
        <v>39</v>
      </c>
      <c r="Q938" s="9"/>
      <c r="R938" s="9">
        <f>IF(Table134[[#This Row],[Balanced]]="YES",0,Table134[[#This Row],[Total]]-6000)</f>
        <v>0</v>
      </c>
      <c r="S9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449846424985996YES</v>
      </c>
      <c r="T938">
        <f>ROW()-3</f>
        <v>935</v>
      </c>
      <c r="U938" s="1">
        <f>INT(Table134[[#This Row],[Date]])</f>
        <v>44984</v>
      </c>
      <c r="V938" s="13">
        <f>IFERROR(IF(OR(Table134[[#This Row],[Notasave Error]]&lt;0,Table134[[#This Row],[Notasave Error]]&gt;6000),"-",Table134[[#This Row],[Notasave Error]]/Table134[[#This Row],[Inspection Total]]),"NA")</f>
        <v>1.6344229486324215E-2</v>
      </c>
    </row>
    <row r="939" spans="1:22" x14ac:dyDescent="0.35">
      <c r="A939" s="8">
        <v>44984.796122685184</v>
      </c>
      <c r="B939" s="9" t="s">
        <v>87</v>
      </c>
      <c r="C939" s="9">
        <v>40039201</v>
      </c>
      <c r="D939" s="9" t="s">
        <v>107</v>
      </c>
      <c r="E939" s="9" t="s">
        <v>47</v>
      </c>
      <c r="F939" s="9" t="s">
        <v>40</v>
      </c>
      <c r="G939" s="9">
        <v>641</v>
      </c>
      <c r="H939" s="10">
        <v>5999</v>
      </c>
      <c r="I939" s="10">
        <v>5999</v>
      </c>
      <c r="J939" s="10">
        <v>1</v>
      </c>
      <c r="K939" s="10"/>
      <c r="L939" s="10">
        <f>SUM(Table134[[#This Row],[Waste (Before Impression)]:[Waste (After Impression)2]])</f>
        <v>1</v>
      </c>
      <c r="M939" s="10">
        <v>0</v>
      </c>
      <c r="N939" s="10">
        <v>139</v>
      </c>
      <c r="O939" s="11">
        <f>SUM(Table134[[#This Row],[Inspection Total]],Table134[[#This Row],[Waste (Before Impression)]])</f>
        <v>6000</v>
      </c>
      <c r="P939" s="12" t="s">
        <v>39</v>
      </c>
      <c r="Q939" s="9"/>
      <c r="R939" s="9">
        <f>IF(Table134[[#This Row],[Balanced]]="YES",0,Table134[[#This Row],[Total]]-6000)</f>
        <v>0</v>
      </c>
      <c r="S9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4498464111395999YES</v>
      </c>
      <c r="T939">
        <f>ROW()-3</f>
        <v>936</v>
      </c>
      <c r="U939" s="1">
        <f>INT(Table134[[#This Row],[Date]])</f>
        <v>44984</v>
      </c>
      <c r="V939" s="13">
        <f>IFERROR(IF(OR(Table134[[#This Row],[Notasave Error]]&lt;0,Table134[[#This Row],[Notasave Error]]&gt;6000),"-",Table134[[#This Row],[Notasave Error]]/Table134[[#This Row],[Inspection Total]]),"NA")</f>
        <v>2.3170528421403568E-2</v>
      </c>
    </row>
    <row r="940" spans="1:22" x14ac:dyDescent="0.35">
      <c r="A940" s="8">
        <v>44984.334814814814</v>
      </c>
      <c r="B940" s="9" t="s">
        <v>87</v>
      </c>
      <c r="C940" s="9">
        <v>40039201</v>
      </c>
      <c r="D940" s="9" t="s">
        <v>107</v>
      </c>
      <c r="E940" s="9" t="s">
        <v>47</v>
      </c>
      <c r="F940" s="9" t="s">
        <v>40</v>
      </c>
      <c r="G940" s="9">
        <v>652</v>
      </c>
      <c r="H940" s="10">
        <v>6000</v>
      </c>
      <c r="I940" s="10">
        <v>6000</v>
      </c>
      <c r="J940" s="10"/>
      <c r="K940" s="10"/>
      <c r="L940" s="10">
        <f>SUM(Table134[[#This Row],[Waste (Before Impression)]:[Waste (After Impression)2]])</f>
        <v>0</v>
      </c>
      <c r="M940" s="10">
        <v>0</v>
      </c>
      <c r="N940" s="10">
        <v>187</v>
      </c>
      <c r="O940" s="11">
        <f>SUM(Table134[[#This Row],[Inspection Total]],Table134[[#This Row],[Waste (Before Impression)]])</f>
        <v>6000</v>
      </c>
      <c r="P940" s="12" t="s">
        <v>39</v>
      </c>
      <c r="Q940" s="9"/>
      <c r="R940" s="9">
        <f>IF(Table134[[#This Row],[Balanced]]="YES",0,Table134[[#This Row],[Total]]-6000)</f>
        <v>0</v>
      </c>
      <c r="S9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449846521876000YES</v>
      </c>
      <c r="T940">
        <f>ROW()-3</f>
        <v>937</v>
      </c>
      <c r="U940" s="1">
        <f>INT(Table134[[#This Row],[Date]])</f>
        <v>44984</v>
      </c>
      <c r="V940" s="13">
        <f>IFERROR(IF(OR(Table134[[#This Row],[Notasave Error]]&lt;0,Table134[[#This Row],[Notasave Error]]&gt;6000),"-",Table134[[#This Row],[Notasave Error]]/Table134[[#This Row],[Inspection Total]]),"NA")</f>
        <v>3.1166666666666665E-2</v>
      </c>
    </row>
    <row r="941" spans="1:22" x14ac:dyDescent="0.35">
      <c r="A941" s="8">
        <v>44984.258171296293</v>
      </c>
      <c r="B941" s="9" t="s">
        <v>87</v>
      </c>
      <c r="C941" s="9">
        <v>40039201</v>
      </c>
      <c r="D941" s="9" t="s">
        <v>107</v>
      </c>
      <c r="E941" s="9" t="s">
        <v>47</v>
      </c>
      <c r="F941" s="9" t="s">
        <v>40</v>
      </c>
      <c r="G941" s="9">
        <v>651</v>
      </c>
      <c r="H941" s="10">
        <v>5997</v>
      </c>
      <c r="I941" s="10">
        <v>5997</v>
      </c>
      <c r="J941" s="10">
        <v>3</v>
      </c>
      <c r="K941" s="10"/>
      <c r="L941" s="10">
        <f>SUM(Table134[[#This Row],[Waste (Before Impression)]:[Waste (After Impression)2]])</f>
        <v>3</v>
      </c>
      <c r="M941" s="10">
        <v>0</v>
      </c>
      <c r="N941" s="10">
        <v>60</v>
      </c>
      <c r="O941" s="11">
        <f>SUM(Table134[[#This Row],[Inspection Total]],Table134[[#This Row],[Waste (Before Impression)]])</f>
        <v>6000</v>
      </c>
      <c r="P941" s="12" t="s">
        <v>39</v>
      </c>
      <c r="Q941" s="9"/>
      <c r="R941" s="9">
        <f>IF(Table134[[#This Row],[Balanced]]="YES",0,Table134[[#This Row],[Total]]-6000)</f>
        <v>0</v>
      </c>
      <c r="S9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449846513605997YES</v>
      </c>
      <c r="T941">
        <f>ROW()-3</f>
        <v>938</v>
      </c>
      <c r="U941" s="1">
        <f>INT(Table134[[#This Row],[Date]])</f>
        <v>44984</v>
      </c>
      <c r="V941" s="13">
        <f>IFERROR(IF(OR(Table134[[#This Row],[Notasave Error]]&lt;0,Table134[[#This Row],[Notasave Error]]&gt;6000),"-",Table134[[#This Row],[Notasave Error]]/Table134[[#This Row],[Inspection Total]]),"NA")</f>
        <v>1.0005002501250625E-2</v>
      </c>
    </row>
    <row r="942" spans="1:22" x14ac:dyDescent="0.35">
      <c r="A942" s="8">
        <v>44984.232129629629</v>
      </c>
      <c r="B942" s="9" t="s">
        <v>87</v>
      </c>
      <c r="C942" s="9">
        <v>40039201</v>
      </c>
      <c r="D942" s="9" t="s">
        <v>107</v>
      </c>
      <c r="E942" s="9" t="s">
        <v>47</v>
      </c>
      <c r="F942" s="9" t="s">
        <v>40</v>
      </c>
      <c r="G942" s="9">
        <v>650</v>
      </c>
      <c r="H942" s="10">
        <v>5998</v>
      </c>
      <c r="I942" s="10">
        <v>5998</v>
      </c>
      <c r="J942" s="10">
        <v>2</v>
      </c>
      <c r="K942" s="10"/>
      <c r="L942" s="10">
        <f>SUM(Table134[[#This Row],[Waste (Before Impression)]:[Waste (After Impression)2]])</f>
        <v>2</v>
      </c>
      <c r="M942" s="10">
        <v>0</v>
      </c>
      <c r="N942" s="10">
        <v>145</v>
      </c>
      <c r="O942" s="11">
        <f>SUM(Table134[[#This Row],[Inspection Total]],Table134[[#This Row],[Waste (Before Impression)]])</f>
        <v>6000</v>
      </c>
      <c r="P942" s="12" t="s">
        <v>39</v>
      </c>
      <c r="Q942" s="9"/>
      <c r="R942" s="9">
        <f>IF(Table134[[#This Row],[Balanced]]="YES",0,Table134[[#This Row],[Total]]-6000)</f>
        <v>0</v>
      </c>
      <c r="S9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4498465021455998YES</v>
      </c>
      <c r="T942">
        <f>ROW()-3</f>
        <v>939</v>
      </c>
      <c r="U942" s="1">
        <f>INT(Table134[[#This Row],[Date]])</f>
        <v>44984</v>
      </c>
      <c r="V942" s="13">
        <f>IFERROR(IF(OR(Table134[[#This Row],[Notasave Error]]&lt;0,Table134[[#This Row],[Notasave Error]]&gt;6000),"-",Table134[[#This Row],[Notasave Error]]/Table134[[#This Row],[Inspection Total]]),"NA")</f>
        <v>2.4174724908302768E-2</v>
      </c>
    </row>
    <row r="943" spans="1:22" x14ac:dyDescent="0.35">
      <c r="A943" s="8">
        <v>44984.152719907404</v>
      </c>
      <c r="B943" s="9" t="s">
        <v>87</v>
      </c>
      <c r="C943" s="9">
        <v>40039201</v>
      </c>
      <c r="D943" s="9" t="s">
        <v>107</v>
      </c>
      <c r="E943" s="9" t="s">
        <v>47</v>
      </c>
      <c r="F943" s="9" t="s">
        <v>40</v>
      </c>
      <c r="G943" s="9">
        <v>649</v>
      </c>
      <c r="H943" s="10">
        <v>5998</v>
      </c>
      <c r="I943" s="10">
        <v>5998</v>
      </c>
      <c r="J943" s="10">
        <v>2</v>
      </c>
      <c r="K943" s="10"/>
      <c r="L943" s="10">
        <f>SUM(Table134[[#This Row],[Waste (Before Impression)]:[Waste (After Impression)2]])</f>
        <v>2</v>
      </c>
      <c r="M943" s="10">
        <v>0</v>
      </c>
      <c r="N943" s="10">
        <v>85</v>
      </c>
      <c r="O943" s="11">
        <f>SUM(Table134[[#This Row],[Inspection Total]],Table134[[#This Row],[Waste (Before Impression)]])</f>
        <v>6000</v>
      </c>
      <c r="P943" s="12" t="s">
        <v>39</v>
      </c>
      <c r="Q943" s="9"/>
      <c r="R943" s="9">
        <f>IF(Table134[[#This Row],[Balanced]]="YES",0,Table134[[#This Row],[Total]]-6000)</f>
        <v>0</v>
      </c>
      <c r="S9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449846492855998YES</v>
      </c>
      <c r="T943">
        <f>ROW()-3</f>
        <v>940</v>
      </c>
      <c r="U943" s="1">
        <f>INT(Table134[[#This Row],[Date]])</f>
        <v>44984</v>
      </c>
      <c r="V943" s="13">
        <f>IFERROR(IF(OR(Table134[[#This Row],[Notasave Error]]&lt;0,Table134[[#This Row],[Notasave Error]]&gt;6000),"-",Table134[[#This Row],[Notasave Error]]/Table134[[#This Row],[Inspection Total]]),"NA")</f>
        <v>1.4171390463487829E-2</v>
      </c>
    </row>
    <row r="944" spans="1:22" x14ac:dyDescent="0.35">
      <c r="A944" s="8">
        <v>44984.118715277778</v>
      </c>
      <c r="B944" s="9" t="s">
        <v>87</v>
      </c>
      <c r="C944" s="9">
        <v>40039201</v>
      </c>
      <c r="D944" s="9" t="s">
        <v>107</v>
      </c>
      <c r="E944" s="9" t="s">
        <v>47</v>
      </c>
      <c r="F944" s="9" t="s">
        <v>40</v>
      </c>
      <c r="G944" s="9">
        <v>648</v>
      </c>
      <c r="H944" s="10">
        <v>6000</v>
      </c>
      <c r="I944" s="10">
        <v>6000</v>
      </c>
      <c r="J944" s="10">
        <v>0</v>
      </c>
      <c r="K944" s="10"/>
      <c r="L944" s="10">
        <f>SUM(Table134[[#This Row],[Waste (Before Impression)]:[Waste (After Impression)2]])</f>
        <v>0</v>
      </c>
      <c r="M944" s="10">
        <v>0</v>
      </c>
      <c r="N944" s="10">
        <v>83</v>
      </c>
      <c r="O944" s="11">
        <f>SUM(Table134[[#This Row],[Inspection Total]],Table134[[#This Row],[Waste (Before Impression)]])</f>
        <v>6000</v>
      </c>
      <c r="P944" s="12" t="s">
        <v>39</v>
      </c>
      <c r="Q944" s="9"/>
      <c r="R944" s="9">
        <f>IF(Table134[[#This Row],[Balanced]]="YES",0,Table134[[#This Row],[Total]]-6000)</f>
        <v>0</v>
      </c>
      <c r="S9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449846480836000YES</v>
      </c>
      <c r="T944">
        <f>ROW()-3</f>
        <v>941</v>
      </c>
      <c r="U944" s="1">
        <f>INT(Table134[[#This Row],[Date]])</f>
        <v>44984</v>
      </c>
      <c r="V944" s="13">
        <f>IFERROR(IF(OR(Table134[[#This Row],[Notasave Error]]&lt;0,Table134[[#This Row],[Notasave Error]]&gt;6000),"-",Table134[[#This Row],[Notasave Error]]/Table134[[#This Row],[Inspection Total]]),"NA")</f>
        <v>1.3833333333333333E-2</v>
      </c>
    </row>
    <row r="945" spans="1:22" x14ac:dyDescent="0.35">
      <c r="A945" s="8">
        <v>44984.094305555554</v>
      </c>
      <c r="B945" s="9" t="s">
        <v>87</v>
      </c>
      <c r="C945" s="9">
        <v>40039201</v>
      </c>
      <c r="D945" s="9" t="s">
        <v>107</v>
      </c>
      <c r="E945" s="9" t="s">
        <v>47</v>
      </c>
      <c r="F945" s="9" t="s">
        <v>40</v>
      </c>
      <c r="G945" s="9">
        <v>647</v>
      </c>
      <c r="H945" s="10">
        <v>6000</v>
      </c>
      <c r="I945" s="10">
        <v>6000</v>
      </c>
      <c r="J945" s="10">
        <v>0</v>
      </c>
      <c r="K945" s="10"/>
      <c r="L945" s="10">
        <f>SUM(Table134[[#This Row],[Waste (Before Impression)]:[Waste (After Impression)2]])</f>
        <v>0</v>
      </c>
      <c r="M945" s="10">
        <v>0</v>
      </c>
      <c r="N945" s="10">
        <v>93</v>
      </c>
      <c r="O945" s="11">
        <f>SUM(Table134[[#This Row],[Inspection Total]],Table134[[#This Row],[Waste (Before Impression)]])</f>
        <v>6000</v>
      </c>
      <c r="P945" s="12" t="s">
        <v>39</v>
      </c>
      <c r="Q945" s="9"/>
      <c r="R945" s="9">
        <f>IF(Table134[[#This Row],[Balanced]]="YES",0,Table134[[#This Row],[Total]]-6000)</f>
        <v>0</v>
      </c>
      <c r="S9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449846470936000YES</v>
      </c>
      <c r="T945">
        <f>ROW()-3</f>
        <v>942</v>
      </c>
      <c r="U945" s="1">
        <f>INT(Table134[[#This Row],[Date]])</f>
        <v>44984</v>
      </c>
      <c r="V945" s="13">
        <f>IFERROR(IF(OR(Table134[[#This Row],[Notasave Error]]&lt;0,Table134[[#This Row],[Notasave Error]]&gt;6000),"-",Table134[[#This Row],[Notasave Error]]/Table134[[#This Row],[Inspection Total]]),"NA")</f>
        <v>1.55E-2</v>
      </c>
    </row>
    <row r="946" spans="1:22" x14ac:dyDescent="0.35">
      <c r="A946" s="8">
        <v>44984.056469907409</v>
      </c>
      <c r="B946" s="9" t="s">
        <v>87</v>
      </c>
      <c r="C946" s="9">
        <v>40039201</v>
      </c>
      <c r="D946" s="9" t="s">
        <v>107</v>
      </c>
      <c r="E946" s="9" t="s">
        <v>47</v>
      </c>
      <c r="F946" s="9" t="s">
        <v>40</v>
      </c>
      <c r="G946" s="9">
        <v>646</v>
      </c>
      <c r="H946" s="10">
        <v>6000</v>
      </c>
      <c r="I946" s="10">
        <v>6000</v>
      </c>
      <c r="J946" s="10">
        <v>0</v>
      </c>
      <c r="K946" s="10">
        <v>2</v>
      </c>
      <c r="L946" s="10">
        <f>SUM(Table134[[#This Row],[Waste (Before Impression)]:[Waste (After Impression)2]])</f>
        <v>2</v>
      </c>
      <c r="M946" s="10">
        <v>0</v>
      </c>
      <c r="N946" s="10">
        <v>78</v>
      </c>
      <c r="O946" s="11">
        <f>SUM(Table134[[#This Row],[Inspection Total]],Table134[[#This Row],[Waste (Before Impression)]])</f>
        <v>6000</v>
      </c>
      <c r="P946" s="12" t="s">
        <v>39</v>
      </c>
      <c r="Q946" s="9"/>
      <c r="R946" s="9">
        <f>IF(Table134[[#This Row],[Balanced]]="YES",0,Table134[[#This Row],[Total]]-6000)</f>
        <v>0</v>
      </c>
      <c r="S9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449846460786000YES</v>
      </c>
      <c r="T946">
        <f>ROW()-3</f>
        <v>943</v>
      </c>
      <c r="U946" s="1">
        <f>INT(Table134[[#This Row],[Date]])</f>
        <v>44984</v>
      </c>
      <c r="V946" s="13">
        <f>IFERROR(IF(OR(Table134[[#This Row],[Notasave Error]]&lt;0,Table134[[#This Row],[Notasave Error]]&gt;6000),"-",Table134[[#This Row],[Notasave Error]]/Table134[[#This Row],[Inspection Total]]),"NA")</f>
        <v>1.2999999999999999E-2</v>
      </c>
    </row>
    <row r="947" spans="1:22" x14ac:dyDescent="0.35">
      <c r="A947" s="8">
        <v>44984.054756944446</v>
      </c>
      <c r="B947" s="9" t="s">
        <v>87</v>
      </c>
      <c r="C947" s="9">
        <v>40039201</v>
      </c>
      <c r="D947" s="9" t="s">
        <v>107</v>
      </c>
      <c r="E947" s="9" t="s">
        <v>47</v>
      </c>
      <c r="F947" s="9" t="s">
        <v>40</v>
      </c>
      <c r="G947" s="9">
        <v>645</v>
      </c>
      <c r="H947" s="10">
        <v>5993</v>
      </c>
      <c r="I947" s="10">
        <v>5993</v>
      </c>
      <c r="J947" s="10">
        <v>7</v>
      </c>
      <c r="K947" s="10"/>
      <c r="L947" s="10">
        <f>SUM(Table134[[#This Row],[Waste (Before Impression)]:[Waste (After Impression)2]])</f>
        <v>7</v>
      </c>
      <c r="M947" s="10">
        <v>0</v>
      </c>
      <c r="N947" s="10">
        <v>171</v>
      </c>
      <c r="O947" s="11">
        <f>SUM(Table134[[#This Row],[Inspection Total]],Table134[[#This Row],[Waste (Before Impression)]])</f>
        <v>6000</v>
      </c>
      <c r="P947" s="12" t="s">
        <v>39</v>
      </c>
      <c r="Q947" s="9"/>
      <c r="R947" s="9">
        <f>IF(Table134[[#This Row],[Balanced]]="YES",0,Table134[[#This Row],[Total]]-6000)</f>
        <v>0</v>
      </c>
      <c r="S9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4498464571715993YES</v>
      </c>
      <c r="T947">
        <f>ROW()-3</f>
        <v>944</v>
      </c>
      <c r="U947" s="1">
        <f>INT(Table134[[#This Row],[Date]])</f>
        <v>44984</v>
      </c>
      <c r="V947" s="13">
        <f>IFERROR(IF(OR(Table134[[#This Row],[Notasave Error]]&lt;0,Table134[[#This Row],[Notasave Error]]&gt;6000),"-",Table134[[#This Row],[Notasave Error]]/Table134[[#This Row],[Inspection Total]]),"NA")</f>
        <v>2.8533288836976471E-2</v>
      </c>
    </row>
    <row r="948" spans="1:22" x14ac:dyDescent="0.35">
      <c r="A948" s="8">
        <v>44982.606909722221</v>
      </c>
      <c r="B948" s="9" t="s">
        <v>87</v>
      </c>
      <c r="C948" s="9">
        <v>40039201</v>
      </c>
      <c r="D948" s="9" t="s">
        <v>107</v>
      </c>
      <c r="E948" s="9" t="s">
        <v>91</v>
      </c>
      <c r="F948" s="9" t="s">
        <v>38</v>
      </c>
      <c r="G948" s="9">
        <v>636</v>
      </c>
      <c r="H948" s="10">
        <v>5996</v>
      </c>
      <c r="I948" s="10">
        <v>5996</v>
      </c>
      <c r="J948" s="10">
        <v>4</v>
      </c>
      <c r="K948" s="10"/>
      <c r="L948" s="10">
        <f>SUM(Table134[[#This Row],[Waste (Before Impression)]:[Waste (After Impression)2]])</f>
        <v>4</v>
      </c>
      <c r="M948" s="10">
        <v>0</v>
      </c>
      <c r="N948" s="10">
        <v>137</v>
      </c>
      <c r="O948" s="11">
        <f>SUM(Table134[[#This Row],[Inspection Total]],Table134[[#This Row],[Waste (Before Impression)]])</f>
        <v>6000</v>
      </c>
      <c r="P948" s="12" t="s">
        <v>39</v>
      </c>
      <c r="Q948" s="9"/>
      <c r="R948" s="9">
        <f>IF(Table134[[#This Row],[Balanced]]="YES",0,Table134[[#This Row],[Total]]-6000)</f>
        <v>0</v>
      </c>
      <c r="S9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4498263641375996YES</v>
      </c>
      <c r="T948">
        <f>ROW()-3</f>
        <v>945</v>
      </c>
      <c r="U948" s="1">
        <f>INT(Table134[[#This Row],[Date]])</f>
        <v>44982</v>
      </c>
      <c r="V948" s="13">
        <f>IFERROR(IF(OR(Table134[[#This Row],[Notasave Error]]&lt;0,Table134[[#This Row],[Notasave Error]]&gt;6000),"-",Table134[[#This Row],[Notasave Error]]/Table134[[#This Row],[Inspection Total]]),"NA")</f>
        <v>2.284856571047365E-2</v>
      </c>
    </row>
    <row r="949" spans="1:22" x14ac:dyDescent="0.35">
      <c r="A949" s="8">
        <v>44982.588888888888</v>
      </c>
      <c r="B949" s="9" t="s">
        <v>87</v>
      </c>
      <c r="C949" s="9">
        <v>40039201</v>
      </c>
      <c r="D949" s="9" t="s">
        <v>107</v>
      </c>
      <c r="E949" s="9" t="s">
        <v>91</v>
      </c>
      <c r="F949" s="9" t="s">
        <v>38</v>
      </c>
      <c r="G949" s="9">
        <v>635</v>
      </c>
      <c r="H949" s="10">
        <v>5993</v>
      </c>
      <c r="I949" s="10">
        <v>5993</v>
      </c>
      <c r="J949" s="10">
        <v>7</v>
      </c>
      <c r="K949" s="10"/>
      <c r="L949" s="10">
        <f>SUM(Table134[[#This Row],[Waste (Before Impression)]:[Waste (After Impression)2]])</f>
        <v>7</v>
      </c>
      <c r="M949" s="10">
        <v>0</v>
      </c>
      <c r="N949" s="10">
        <v>103</v>
      </c>
      <c r="O949" s="11">
        <f>SUM(Table134[[#This Row],[Inspection Total]],Table134[[#This Row],[Waste (Before Impression)]])</f>
        <v>6000</v>
      </c>
      <c r="P949" s="12" t="s">
        <v>39</v>
      </c>
      <c r="Q949" s="9"/>
      <c r="R949" s="9">
        <f>IF(Table134[[#This Row],[Balanced]]="YES",0,Table134[[#This Row],[Total]]-6000)</f>
        <v>0</v>
      </c>
      <c r="S9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4498263571035993YES</v>
      </c>
      <c r="T949">
        <f>ROW()-3</f>
        <v>946</v>
      </c>
      <c r="U949" s="1">
        <f>INT(Table134[[#This Row],[Date]])</f>
        <v>44982</v>
      </c>
      <c r="V949" s="13">
        <f>IFERROR(IF(OR(Table134[[#This Row],[Notasave Error]]&lt;0,Table134[[#This Row],[Notasave Error]]&gt;6000),"-",Table134[[#This Row],[Notasave Error]]/Table134[[#This Row],[Inspection Total]]),"NA")</f>
        <v>1.7186717837477057E-2</v>
      </c>
    </row>
    <row r="950" spans="1:22" x14ac:dyDescent="0.35">
      <c r="A950" s="8">
        <v>44982.566307870373</v>
      </c>
      <c r="B950" s="9" t="s">
        <v>87</v>
      </c>
      <c r="C950" s="9">
        <v>40039201</v>
      </c>
      <c r="D950" s="9" t="s">
        <v>107</v>
      </c>
      <c r="E950" s="9" t="s">
        <v>91</v>
      </c>
      <c r="F950" s="9" t="s">
        <v>38</v>
      </c>
      <c r="G950" s="9">
        <v>634</v>
      </c>
      <c r="H950" s="10">
        <v>6000</v>
      </c>
      <c r="I950" s="10">
        <v>6000</v>
      </c>
      <c r="J950" s="10">
        <v>0</v>
      </c>
      <c r="K950" s="10"/>
      <c r="L950" s="10">
        <f>SUM(Table134[[#This Row],[Waste (Before Impression)]:[Waste (After Impression)2]])</f>
        <v>0</v>
      </c>
      <c r="M950" s="10">
        <v>0</v>
      </c>
      <c r="N950" s="10">
        <v>147</v>
      </c>
      <c r="O950" s="11">
        <f>SUM(Table134[[#This Row],[Inspection Total]],Table134[[#This Row],[Waste (Before Impression)]])</f>
        <v>6000</v>
      </c>
      <c r="P950" s="12" t="s">
        <v>39</v>
      </c>
      <c r="Q950" s="9"/>
      <c r="R950" s="9">
        <f>IF(Table134[[#This Row],[Balanced]]="YES",0,Table134[[#This Row],[Total]]-6000)</f>
        <v>0</v>
      </c>
      <c r="S9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4498263401476000YES</v>
      </c>
      <c r="T950">
        <f>ROW()-3</f>
        <v>947</v>
      </c>
      <c r="U950" s="1">
        <f>INT(Table134[[#This Row],[Date]])</f>
        <v>44982</v>
      </c>
      <c r="V950" s="13">
        <f>IFERROR(IF(OR(Table134[[#This Row],[Notasave Error]]&lt;0,Table134[[#This Row],[Notasave Error]]&gt;6000),"-",Table134[[#This Row],[Notasave Error]]/Table134[[#This Row],[Inspection Total]]),"NA")</f>
        <v>2.4500000000000001E-2</v>
      </c>
    </row>
    <row r="951" spans="1:22" x14ac:dyDescent="0.35">
      <c r="A951" s="8">
        <v>44982.527604166666</v>
      </c>
      <c r="B951" s="9" t="s">
        <v>87</v>
      </c>
      <c r="C951" s="9">
        <v>40039201</v>
      </c>
      <c r="D951" s="9" t="s">
        <v>107</v>
      </c>
      <c r="E951" s="9" t="s">
        <v>91</v>
      </c>
      <c r="F951" s="9" t="s">
        <v>38</v>
      </c>
      <c r="G951" s="9">
        <v>633</v>
      </c>
      <c r="H951" s="10">
        <v>5998</v>
      </c>
      <c r="I951" s="10">
        <v>5998</v>
      </c>
      <c r="J951" s="10">
        <v>2</v>
      </c>
      <c r="K951" s="10"/>
      <c r="L951" s="10">
        <f>SUM(Table134[[#This Row],[Waste (Before Impression)]:[Waste (After Impression)2]])</f>
        <v>2</v>
      </c>
      <c r="M951" s="10">
        <v>0</v>
      </c>
      <c r="N951" s="10">
        <v>160</v>
      </c>
      <c r="O951" s="11">
        <f>SUM(Table134[[#This Row],[Inspection Total]],Table134[[#This Row],[Waste (Before Impression)]])</f>
        <v>6000</v>
      </c>
      <c r="P951" s="12" t="s">
        <v>39</v>
      </c>
      <c r="Q951" s="9"/>
      <c r="R951" s="9">
        <f>IF(Table134[[#This Row],[Balanced]]="YES",0,Table134[[#This Row],[Total]]-6000)</f>
        <v>0</v>
      </c>
      <c r="S9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4498263321605998YES</v>
      </c>
      <c r="T951">
        <f>ROW()-3</f>
        <v>948</v>
      </c>
      <c r="U951" s="1">
        <f>INT(Table134[[#This Row],[Date]])</f>
        <v>44982</v>
      </c>
      <c r="V951" s="13">
        <f>IFERROR(IF(OR(Table134[[#This Row],[Notasave Error]]&lt;0,Table134[[#This Row],[Notasave Error]]&gt;6000),"-",Table134[[#This Row],[Notasave Error]]/Table134[[#This Row],[Inspection Total]]),"NA")</f>
        <v>2.6675558519506502E-2</v>
      </c>
    </row>
    <row r="952" spans="1:22" x14ac:dyDescent="0.35">
      <c r="A952" s="8">
        <v>44982.503530092596</v>
      </c>
      <c r="B952" s="9" t="s">
        <v>87</v>
      </c>
      <c r="C952" s="9">
        <v>40039201</v>
      </c>
      <c r="D952" s="9" t="s">
        <v>107</v>
      </c>
      <c r="E952" s="9" t="s">
        <v>91</v>
      </c>
      <c r="F952" s="9" t="s">
        <v>38</v>
      </c>
      <c r="G952" s="9">
        <v>632</v>
      </c>
      <c r="H952" s="10">
        <v>5995</v>
      </c>
      <c r="I952" s="10">
        <v>5995</v>
      </c>
      <c r="J952" s="10">
        <v>5</v>
      </c>
      <c r="K952" s="10"/>
      <c r="L952" s="10">
        <f>SUM(Table134[[#This Row],[Waste (Before Impression)]:[Waste (After Impression)2]])</f>
        <v>5</v>
      </c>
      <c r="M952" s="10">
        <v>0</v>
      </c>
      <c r="N952" s="10">
        <v>131</v>
      </c>
      <c r="O952" s="11">
        <f>SUM(Table134[[#This Row],[Inspection Total]],Table134[[#This Row],[Waste (Before Impression)]])</f>
        <v>6000</v>
      </c>
      <c r="P952" s="12" t="s">
        <v>39</v>
      </c>
      <c r="Q952" s="9"/>
      <c r="R952" s="9">
        <f>IF(Table134[[#This Row],[Balanced]]="YES",0,Table134[[#This Row],[Total]]-6000)</f>
        <v>0</v>
      </c>
      <c r="S9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4498263251315995YES</v>
      </c>
      <c r="T952">
        <f>ROW()-3</f>
        <v>949</v>
      </c>
      <c r="U952" s="1">
        <f>INT(Table134[[#This Row],[Date]])</f>
        <v>44982</v>
      </c>
      <c r="V952" s="13">
        <f>IFERROR(IF(OR(Table134[[#This Row],[Notasave Error]]&lt;0,Table134[[#This Row],[Notasave Error]]&gt;6000),"-",Table134[[#This Row],[Notasave Error]]/Table134[[#This Row],[Inspection Total]]),"NA")</f>
        <v>2.1851542952460383E-2</v>
      </c>
    </row>
    <row r="953" spans="1:22" x14ac:dyDescent="0.35">
      <c r="A953" s="8">
        <v>44982.435856481483</v>
      </c>
      <c r="B953" s="9" t="s">
        <v>87</v>
      </c>
      <c r="C953" s="9">
        <v>40039201</v>
      </c>
      <c r="D953" s="9" t="s">
        <v>107</v>
      </c>
      <c r="E953" s="9" t="s">
        <v>91</v>
      </c>
      <c r="F953" s="9" t="s">
        <v>38</v>
      </c>
      <c r="G953" s="9">
        <v>631</v>
      </c>
      <c r="H953" s="10">
        <v>5996</v>
      </c>
      <c r="I953" s="10">
        <v>5996</v>
      </c>
      <c r="J953" s="10">
        <v>4</v>
      </c>
      <c r="K953" s="10"/>
      <c r="L953" s="10">
        <f>SUM(Table134[[#This Row],[Waste (Before Impression)]:[Waste (After Impression)2]])</f>
        <v>4</v>
      </c>
      <c r="M953" s="10">
        <v>0</v>
      </c>
      <c r="N953" s="10">
        <v>289</v>
      </c>
      <c r="O953" s="11">
        <f>SUM(Table134[[#This Row],[Inspection Total]],Table134[[#This Row],[Waste (Before Impression)]])</f>
        <v>6000</v>
      </c>
      <c r="P953" s="12" t="s">
        <v>39</v>
      </c>
      <c r="Q953" s="9"/>
      <c r="R953" s="9">
        <f>IF(Table134[[#This Row],[Balanced]]="YES",0,Table134[[#This Row],[Total]]-6000)</f>
        <v>0</v>
      </c>
      <c r="S9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4498263142895996YES</v>
      </c>
      <c r="T953">
        <f>ROW()-3</f>
        <v>950</v>
      </c>
      <c r="U953" s="1">
        <f>INT(Table134[[#This Row],[Date]])</f>
        <v>44982</v>
      </c>
      <c r="V953" s="13">
        <f>IFERROR(IF(OR(Table134[[#This Row],[Notasave Error]]&lt;0,Table134[[#This Row],[Notasave Error]]&gt;6000),"-",Table134[[#This Row],[Notasave Error]]/Table134[[#This Row],[Inspection Total]]),"NA")</f>
        <v>4.8198799199466312E-2</v>
      </c>
    </row>
    <row r="954" spans="1:22" x14ac:dyDescent="0.35">
      <c r="A954" s="8">
        <v>44982.367685185185</v>
      </c>
      <c r="B954" s="9" t="s">
        <v>87</v>
      </c>
      <c r="C954" s="9">
        <v>40039201</v>
      </c>
      <c r="D954" s="9" t="s">
        <v>107</v>
      </c>
      <c r="E954" s="9" t="s">
        <v>91</v>
      </c>
      <c r="F954" s="9" t="s">
        <v>38</v>
      </c>
      <c r="G954" s="9">
        <v>630</v>
      </c>
      <c r="H954" s="10">
        <v>6000</v>
      </c>
      <c r="I954" s="10">
        <v>6000</v>
      </c>
      <c r="J954" s="10">
        <v>0</v>
      </c>
      <c r="K954" s="10"/>
      <c r="L954" s="10">
        <f>SUM(Table134[[#This Row],[Waste (Before Impression)]:[Waste (After Impression)2]])</f>
        <v>0</v>
      </c>
      <c r="M954" s="10">
        <v>0</v>
      </c>
      <c r="N954" s="10">
        <v>223</v>
      </c>
      <c r="O954" s="11">
        <f>SUM(Table134[[#This Row],[Inspection Total]],Table134[[#This Row],[Waste (Before Impression)]])</f>
        <v>6000</v>
      </c>
      <c r="P954" s="12" t="s">
        <v>39</v>
      </c>
      <c r="Q954" s="9"/>
      <c r="R954" s="9">
        <f>IF(Table134[[#This Row],[Balanced]]="YES",0,Table134[[#This Row],[Total]]-6000)</f>
        <v>0</v>
      </c>
      <c r="S9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4498263002236000YES</v>
      </c>
      <c r="T954">
        <f>ROW()-3</f>
        <v>951</v>
      </c>
      <c r="U954" s="1">
        <f>INT(Table134[[#This Row],[Date]])</f>
        <v>44982</v>
      </c>
      <c r="V954" s="13">
        <f>IFERROR(IF(OR(Table134[[#This Row],[Notasave Error]]&lt;0,Table134[[#This Row],[Notasave Error]]&gt;6000),"-",Table134[[#This Row],[Notasave Error]]/Table134[[#This Row],[Inspection Total]]),"NA")</f>
        <v>3.7166666666666667E-2</v>
      </c>
    </row>
    <row r="955" spans="1:22" x14ac:dyDescent="0.35">
      <c r="A955" s="8">
        <v>44982.347650462965</v>
      </c>
      <c r="B955" s="9" t="s">
        <v>87</v>
      </c>
      <c r="C955" s="9">
        <v>40039201</v>
      </c>
      <c r="D955" s="9" t="s">
        <v>107</v>
      </c>
      <c r="E955" s="9" t="s">
        <v>91</v>
      </c>
      <c r="F955" s="9" t="s">
        <v>38</v>
      </c>
      <c r="G955" s="9">
        <v>629</v>
      </c>
      <c r="H955" s="10">
        <v>5997</v>
      </c>
      <c r="I955" s="10">
        <v>5997</v>
      </c>
      <c r="J955" s="10">
        <v>3</v>
      </c>
      <c r="K955" s="10"/>
      <c r="L955" s="10">
        <f>SUM(Table134[[#This Row],[Waste (Before Impression)]:[Waste (After Impression)2]])</f>
        <v>3</v>
      </c>
      <c r="M955" s="10">
        <v>0</v>
      </c>
      <c r="N955" s="10">
        <v>230</v>
      </c>
      <c r="O955" s="11">
        <f>SUM(Table134[[#This Row],[Inspection Total]],Table134[[#This Row],[Waste (Before Impression)]])</f>
        <v>6000</v>
      </c>
      <c r="P955" s="12" t="s">
        <v>39</v>
      </c>
      <c r="Q955" s="9"/>
      <c r="R955" s="9">
        <f>IF(Table134[[#This Row],[Balanced]]="YES",0,Table134[[#This Row],[Total]]-6000)</f>
        <v>0</v>
      </c>
      <c r="S9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4498262932305997YES</v>
      </c>
      <c r="T955">
        <f>ROW()-3</f>
        <v>952</v>
      </c>
      <c r="U955" s="1">
        <f>INT(Table134[[#This Row],[Date]])</f>
        <v>44982</v>
      </c>
      <c r="V955" s="13">
        <f>IFERROR(IF(OR(Table134[[#This Row],[Notasave Error]]&lt;0,Table134[[#This Row],[Notasave Error]]&gt;6000),"-",Table134[[#This Row],[Notasave Error]]/Table134[[#This Row],[Inspection Total]]),"NA")</f>
        <v>3.8352509588127394E-2</v>
      </c>
    </row>
    <row r="956" spans="1:22" x14ac:dyDescent="0.35">
      <c r="A956" s="8">
        <v>44981.956944444442</v>
      </c>
      <c r="B956" s="9" t="s">
        <v>87</v>
      </c>
      <c r="C956" s="9">
        <v>40039201</v>
      </c>
      <c r="D956" s="9" t="s">
        <v>107</v>
      </c>
      <c r="E956" s="9" t="s">
        <v>65</v>
      </c>
      <c r="F956" s="9" t="s">
        <v>40</v>
      </c>
      <c r="G956" s="9">
        <v>619</v>
      </c>
      <c r="H956" s="10">
        <v>6000</v>
      </c>
      <c r="I956" s="10">
        <v>6000</v>
      </c>
      <c r="J956" s="10"/>
      <c r="K956" s="10"/>
      <c r="L956" s="10">
        <f>SUM(Table134[[#This Row],[Waste (Before Impression)]:[Waste (After Impression)2]])</f>
        <v>0</v>
      </c>
      <c r="M956" s="10">
        <v>0</v>
      </c>
      <c r="N956" s="10">
        <v>285</v>
      </c>
      <c r="O956" s="11">
        <f>SUM(Table134[[#This Row],[Inspection Total]],Table134[[#This Row],[Waste (Before Impression)]])</f>
        <v>6000</v>
      </c>
      <c r="P956" s="12" t="s">
        <v>39</v>
      </c>
      <c r="Q956" s="9"/>
      <c r="R956" s="9">
        <f>IF(Table134[[#This Row],[Balanced]]="YES",0,Table134[[#This Row],[Total]]-6000)</f>
        <v>0</v>
      </c>
      <c r="S9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449816192856000YES</v>
      </c>
      <c r="T956">
        <f>ROW()-3</f>
        <v>953</v>
      </c>
      <c r="U956" s="1">
        <f>INT(Table134[[#This Row],[Date]])</f>
        <v>44981</v>
      </c>
      <c r="V956" s="13">
        <f>IFERROR(IF(OR(Table134[[#This Row],[Notasave Error]]&lt;0,Table134[[#This Row],[Notasave Error]]&gt;6000),"-",Table134[[#This Row],[Notasave Error]]/Table134[[#This Row],[Inspection Total]]),"NA")</f>
        <v>4.7500000000000001E-2</v>
      </c>
    </row>
    <row r="957" spans="1:22" x14ac:dyDescent="0.35">
      <c r="A957" s="8">
        <v>44981.956712962965</v>
      </c>
      <c r="B957" s="9" t="s">
        <v>87</v>
      </c>
      <c r="C957" s="9">
        <v>40039201</v>
      </c>
      <c r="D957" s="9" t="s">
        <v>107</v>
      </c>
      <c r="E957" s="9" t="s">
        <v>65</v>
      </c>
      <c r="F957" s="9" t="s">
        <v>40</v>
      </c>
      <c r="G957" s="9">
        <v>618</v>
      </c>
      <c r="H957" s="10">
        <v>5998</v>
      </c>
      <c r="I957" s="10">
        <v>5998</v>
      </c>
      <c r="J957" s="10">
        <v>2</v>
      </c>
      <c r="K957" s="10"/>
      <c r="L957" s="10">
        <f>SUM(Table134[[#This Row],[Waste (Before Impression)]:[Waste (After Impression)2]])</f>
        <v>2</v>
      </c>
      <c r="M957" s="10">
        <v>0</v>
      </c>
      <c r="N957" s="10">
        <v>149</v>
      </c>
      <c r="O957" s="11">
        <f>SUM(Table134[[#This Row],[Inspection Total]],Table134[[#This Row],[Waste (Before Impression)]])</f>
        <v>6000</v>
      </c>
      <c r="P957" s="12" t="s">
        <v>39</v>
      </c>
      <c r="Q957" s="9"/>
      <c r="R957" s="9">
        <f>IF(Table134[[#This Row],[Balanced]]="YES",0,Table134[[#This Row],[Total]]-6000)</f>
        <v>0</v>
      </c>
      <c r="S9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4498161821495998YES</v>
      </c>
      <c r="T957">
        <f>ROW()-3</f>
        <v>954</v>
      </c>
      <c r="U957" s="1">
        <f>INT(Table134[[#This Row],[Date]])</f>
        <v>44981</v>
      </c>
      <c r="V957" s="13">
        <f>IFERROR(IF(OR(Table134[[#This Row],[Notasave Error]]&lt;0,Table134[[#This Row],[Notasave Error]]&gt;6000),"-",Table134[[#This Row],[Notasave Error]]/Table134[[#This Row],[Inspection Total]]),"NA")</f>
        <v>2.4841613871290431E-2</v>
      </c>
    </row>
    <row r="958" spans="1:22" x14ac:dyDescent="0.35">
      <c r="A958" s="8">
        <v>44981.873831018522</v>
      </c>
      <c r="B958" s="9" t="s">
        <v>87</v>
      </c>
      <c r="C958" s="9">
        <v>40039201</v>
      </c>
      <c r="D958" s="9" t="s">
        <v>107</v>
      </c>
      <c r="E958" s="9" t="s">
        <v>65</v>
      </c>
      <c r="F958" s="9" t="s">
        <v>40</v>
      </c>
      <c r="G958" s="9">
        <v>617</v>
      </c>
      <c r="H958" s="10">
        <v>5998</v>
      </c>
      <c r="I958" s="10">
        <v>5998</v>
      </c>
      <c r="J958" s="10">
        <v>2</v>
      </c>
      <c r="K958" s="10"/>
      <c r="L958" s="10">
        <f>SUM(Table134[[#This Row],[Waste (Before Impression)]:[Waste (After Impression)2]])</f>
        <v>2</v>
      </c>
      <c r="M958" s="10">
        <v>0</v>
      </c>
      <c r="N958" s="10">
        <v>129</v>
      </c>
      <c r="O958" s="11">
        <f>SUM(Table134[[#This Row],[Inspection Total]],Table134[[#This Row],[Waste (Before Impression)]])</f>
        <v>6000</v>
      </c>
      <c r="P958" s="12" t="s">
        <v>39</v>
      </c>
      <c r="Q958" s="9"/>
      <c r="R958" s="9">
        <f>IF(Table134[[#This Row],[Balanced]]="YES",0,Table134[[#This Row],[Total]]-6000)</f>
        <v>0</v>
      </c>
      <c r="S9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4498161721295998YES</v>
      </c>
      <c r="T958">
        <f>ROW()-3</f>
        <v>955</v>
      </c>
      <c r="U958" s="1">
        <f>INT(Table134[[#This Row],[Date]])</f>
        <v>44981</v>
      </c>
      <c r="V958" s="13">
        <f>IFERROR(IF(OR(Table134[[#This Row],[Notasave Error]]&lt;0,Table134[[#This Row],[Notasave Error]]&gt;6000),"-",Table134[[#This Row],[Notasave Error]]/Table134[[#This Row],[Inspection Total]]),"NA")</f>
        <v>2.1507169056352117E-2</v>
      </c>
    </row>
    <row r="959" spans="1:22" x14ac:dyDescent="0.35">
      <c r="A959" s="8">
        <v>44981.848287037035</v>
      </c>
      <c r="B959" s="9" t="s">
        <v>87</v>
      </c>
      <c r="C959" s="9">
        <v>40039201</v>
      </c>
      <c r="D959" s="9" t="s">
        <v>107</v>
      </c>
      <c r="E959" s="9" t="s">
        <v>65</v>
      </c>
      <c r="F959" s="9" t="s">
        <v>40</v>
      </c>
      <c r="G959" s="9">
        <v>616</v>
      </c>
      <c r="H959" s="10">
        <v>5993</v>
      </c>
      <c r="I959" s="10">
        <v>5993</v>
      </c>
      <c r="J959" s="10">
        <v>7</v>
      </c>
      <c r="K959" s="10"/>
      <c r="L959" s="10">
        <f>SUM(Table134[[#This Row],[Waste (Before Impression)]:[Waste (After Impression)2]])</f>
        <v>7</v>
      </c>
      <c r="M959" s="10">
        <v>0</v>
      </c>
      <c r="N959" s="10">
        <v>117</v>
      </c>
      <c r="O959" s="11">
        <f>SUM(Table134[[#This Row],[Inspection Total]],Table134[[#This Row],[Waste (Before Impression)]])</f>
        <v>6000</v>
      </c>
      <c r="P959" s="12" t="s">
        <v>39</v>
      </c>
      <c r="Q959" s="9"/>
      <c r="R959" s="9">
        <f>IF(Table134[[#This Row],[Balanced]]="YES",0,Table134[[#This Row],[Total]]-6000)</f>
        <v>0</v>
      </c>
      <c r="S9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4498161671175993YES</v>
      </c>
      <c r="T959">
        <f>ROW()-3</f>
        <v>956</v>
      </c>
      <c r="U959" s="1">
        <f>INT(Table134[[#This Row],[Date]])</f>
        <v>44981</v>
      </c>
      <c r="V959" s="13">
        <f>IFERROR(IF(OR(Table134[[#This Row],[Notasave Error]]&lt;0,Table134[[#This Row],[Notasave Error]]&gt;6000),"-",Table134[[#This Row],[Notasave Error]]/Table134[[#This Row],[Inspection Total]]),"NA")</f>
        <v>1.9522776572668113E-2</v>
      </c>
    </row>
    <row r="960" spans="1:22" x14ac:dyDescent="0.35">
      <c r="A960" s="8">
        <v>44981.811365740738</v>
      </c>
      <c r="B960" s="9" t="s">
        <v>87</v>
      </c>
      <c r="C960" s="9">
        <v>40039201</v>
      </c>
      <c r="D960" s="9" t="s">
        <v>107</v>
      </c>
      <c r="E960" s="9" t="s">
        <v>67</v>
      </c>
      <c r="F960" s="9" t="s">
        <v>38</v>
      </c>
      <c r="G960" s="9">
        <v>615</v>
      </c>
      <c r="H960" s="10">
        <v>5997</v>
      </c>
      <c r="I960" s="10">
        <v>5997</v>
      </c>
      <c r="J960" s="10">
        <v>3</v>
      </c>
      <c r="K960" s="10"/>
      <c r="L960" s="10">
        <f>SUM(Table134[[#This Row],[Waste (Before Impression)]:[Waste (After Impression)2]])</f>
        <v>3</v>
      </c>
      <c r="M960" s="10">
        <v>0</v>
      </c>
      <c r="N960" s="10">
        <v>141</v>
      </c>
      <c r="O960" s="11">
        <f>SUM(Table134[[#This Row],[Inspection Total]],Table134[[#This Row],[Waste (Before Impression)]])</f>
        <v>6000</v>
      </c>
      <c r="P960" s="12" t="s">
        <v>39</v>
      </c>
      <c r="Q960" s="9"/>
      <c r="R960" s="9">
        <f>IF(Table134[[#This Row],[Balanced]]="YES",0,Table134[[#This Row],[Total]]-6000)</f>
        <v>0</v>
      </c>
      <c r="S9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4498161531415997YES</v>
      </c>
      <c r="T960">
        <f>ROW()-3</f>
        <v>957</v>
      </c>
      <c r="U960" s="1">
        <f>INT(Table134[[#This Row],[Date]])</f>
        <v>44981</v>
      </c>
      <c r="V960" s="13">
        <f>IFERROR(IF(OR(Table134[[#This Row],[Notasave Error]]&lt;0,Table134[[#This Row],[Notasave Error]]&gt;6000),"-",Table134[[#This Row],[Notasave Error]]/Table134[[#This Row],[Inspection Total]]),"NA")</f>
        <v>2.351175587793897E-2</v>
      </c>
    </row>
    <row r="961" spans="1:22" x14ac:dyDescent="0.35">
      <c r="A961" s="8">
        <v>44981.770474537036</v>
      </c>
      <c r="B961" s="9" t="s">
        <v>87</v>
      </c>
      <c r="C961" s="9">
        <v>40039201</v>
      </c>
      <c r="D961" s="9" t="s">
        <v>107</v>
      </c>
      <c r="E961" s="9" t="s">
        <v>67</v>
      </c>
      <c r="F961" s="9" t="s">
        <v>38</v>
      </c>
      <c r="G961" s="9">
        <v>614</v>
      </c>
      <c r="H961" s="10">
        <v>5999</v>
      </c>
      <c r="I961" s="10">
        <v>5999</v>
      </c>
      <c r="J961" s="10">
        <v>1</v>
      </c>
      <c r="K961" s="10"/>
      <c r="L961" s="10">
        <f>SUM(Table134[[#This Row],[Waste (Before Impression)]:[Waste (After Impression)2]])</f>
        <v>1</v>
      </c>
      <c r="M961" s="10">
        <v>0</v>
      </c>
      <c r="N961" s="10">
        <v>171</v>
      </c>
      <c r="O961" s="11">
        <f>SUM(Table134[[#This Row],[Inspection Total]],Table134[[#This Row],[Waste (Before Impression)]])</f>
        <v>6000</v>
      </c>
      <c r="P961" s="12" t="s">
        <v>39</v>
      </c>
      <c r="Q961" s="9"/>
      <c r="R961" s="9">
        <f>IF(Table134[[#This Row],[Balanced]]="YES",0,Table134[[#This Row],[Total]]-6000)</f>
        <v>0</v>
      </c>
      <c r="S9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4498161411715999YES</v>
      </c>
      <c r="T961">
        <f>ROW()-3</f>
        <v>958</v>
      </c>
      <c r="U961" s="1">
        <f>INT(Table134[[#This Row],[Date]])</f>
        <v>44981</v>
      </c>
      <c r="V961" s="13">
        <f>IFERROR(IF(OR(Table134[[#This Row],[Notasave Error]]&lt;0,Table134[[#This Row],[Notasave Error]]&gt;6000),"-",Table134[[#This Row],[Notasave Error]]/Table134[[#This Row],[Inspection Total]]),"NA")</f>
        <v>2.8504750791798632E-2</v>
      </c>
    </row>
    <row r="962" spans="1:22" x14ac:dyDescent="0.35">
      <c r="A962" s="8">
        <v>44981.731365740743</v>
      </c>
      <c r="B962" s="9" t="s">
        <v>87</v>
      </c>
      <c r="C962" s="9">
        <v>40039201</v>
      </c>
      <c r="D962" s="9" t="s">
        <v>107</v>
      </c>
      <c r="E962" s="9" t="s">
        <v>67</v>
      </c>
      <c r="F962" s="9" t="s">
        <v>38</v>
      </c>
      <c r="G962" s="9">
        <v>613</v>
      </c>
      <c r="H962" s="10">
        <v>5999</v>
      </c>
      <c r="I962" s="10">
        <v>5999</v>
      </c>
      <c r="J962" s="10">
        <v>1</v>
      </c>
      <c r="K962" s="10"/>
      <c r="L962" s="10">
        <f>SUM(Table134[[#This Row],[Waste (Before Impression)]:[Waste (After Impression)2]])</f>
        <v>1</v>
      </c>
      <c r="M962" s="10">
        <v>0</v>
      </c>
      <c r="N962" s="10">
        <v>130</v>
      </c>
      <c r="O962" s="11">
        <f>SUM(Table134[[#This Row],[Inspection Total]],Table134[[#This Row],[Waste (Before Impression)]])</f>
        <v>6000</v>
      </c>
      <c r="P962" s="12" t="s">
        <v>39</v>
      </c>
      <c r="Q962" s="9"/>
      <c r="R962" s="9">
        <f>IF(Table134[[#This Row],[Balanced]]="YES",0,Table134[[#This Row],[Total]]-6000)</f>
        <v>0</v>
      </c>
      <c r="S9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4498161311305999YES</v>
      </c>
      <c r="T962">
        <f>ROW()-3</f>
        <v>959</v>
      </c>
      <c r="U962" s="1">
        <f>INT(Table134[[#This Row],[Date]])</f>
        <v>44981</v>
      </c>
      <c r="V962" s="13">
        <f>IFERROR(IF(OR(Table134[[#This Row],[Notasave Error]]&lt;0,Table134[[#This Row],[Notasave Error]]&gt;6000),"-",Table134[[#This Row],[Notasave Error]]/Table134[[#This Row],[Inspection Total]]),"NA")</f>
        <v>2.1670278379729953E-2</v>
      </c>
    </row>
    <row r="963" spans="1:22" x14ac:dyDescent="0.35">
      <c r="A963" s="8">
        <v>44981.731203703705</v>
      </c>
      <c r="B963" s="9" t="s">
        <v>87</v>
      </c>
      <c r="C963" s="9">
        <v>40039201</v>
      </c>
      <c r="D963" s="9" t="s">
        <v>107</v>
      </c>
      <c r="E963" s="9" t="s">
        <v>67</v>
      </c>
      <c r="F963" s="9" t="s">
        <v>38</v>
      </c>
      <c r="G963" s="9">
        <v>612</v>
      </c>
      <c r="H963" s="10">
        <v>5999</v>
      </c>
      <c r="I963" s="10">
        <v>5999</v>
      </c>
      <c r="J963" s="10">
        <v>1</v>
      </c>
      <c r="K963" s="10"/>
      <c r="L963" s="10">
        <f>SUM(Table134[[#This Row],[Waste (Before Impression)]:[Waste (After Impression)2]])</f>
        <v>1</v>
      </c>
      <c r="M963" s="10">
        <v>0</v>
      </c>
      <c r="N963" s="10">
        <v>198</v>
      </c>
      <c r="O963" s="11">
        <f>SUM(Table134[[#This Row],[Inspection Total]],Table134[[#This Row],[Waste (Before Impression)]])</f>
        <v>6000</v>
      </c>
      <c r="P963" s="12" t="s">
        <v>39</v>
      </c>
      <c r="Q963" s="9"/>
      <c r="R963" s="9">
        <f>IF(Table134[[#This Row],[Balanced]]="YES",0,Table134[[#This Row],[Total]]-6000)</f>
        <v>0</v>
      </c>
      <c r="S9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4498161211985999YES</v>
      </c>
      <c r="T963">
        <f>ROW()-3</f>
        <v>960</v>
      </c>
      <c r="U963" s="1">
        <f>INT(Table134[[#This Row],[Date]])</f>
        <v>44981</v>
      </c>
      <c r="V963" s="13">
        <f>IFERROR(IF(OR(Table134[[#This Row],[Notasave Error]]&lt;0,Table134[[#This Row],[Notasave Error]]&gt;6000),"-",Table134[[#This Row],[Notasave Error]]/Table134[[#This Row],[Inspection Total]]),"NA")</f>
        <v>3.3005500916819468E-2</v>
      </c>
    </row>
    <row r="964" spans="1:22" x14ac:dyDescent="0.35">
      <c r="A964" s="8">
        <v>44981.599398148152</v>
      </c>
      <c r="B964" s="9" t="s">
        <v>87</v>
      </c>
      <c r="C964" s="9">
        <v>40039201</v>
      </c>
      <c r="D964" s="9" t="s">
        <v>107</v>
      </c>
      <c r="E964" s="9" t="s">
        <v>67</v>
      </c>
      <c r="F964" s="9" t="s">
        <v>38</v>
      </c>
      <c r="G964" s="9">
        <v>611</v>
      </c>
      <c r="H964" s="10">
        <v>6000</v>
      </c>
      <c r="I964" s="10">
        <v>6000</v>
      </c>
      <c r="J964" s="10">
        <v>0</v>
      </c>
      <c r="K964" s="10"/>
      <c r="L964" s="10">
        <f>SUM(Table134[[#This Row],[Waste (Before Impression)]:[Waste (After Impression)2]])</f>
        <v>0</v>
      </c>
      <c r="M964" s="10">
        <v>0</v>
      </c>
      <c r="N964" s="10">
        <v>285</v>
      </c>
      <c r="O964" s="11">
        <f>SUM(Table134[[#This Row],[Inspection Total]],Table134[[#This Row],[Waste (Before Impression)]])</f>
        <v>6000</v>
      </c>
      <c r="P964" s="12" t="s">
        <v>39</v>
      </c>
      <c r="Q964" s="9"/>
      <c r="R964" s="9">
        <f>IF(Table134[[#This Row],[Balanced]]="YES",0,Table134[[#This Row],[Total]]-6000)</f>
        <v>0</v>
      </c>
      <c r="S9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4498161102856000YES</v>
      </c>
      <c r="T964">
        <f>ROW()-3</f>
        <v>961</v>
      </c>
      <c r="U964" s="1">
        <f>INT(Table134[[#This Row],[Date]])</f>
        <v>44981</v>
      </c>
      <c r="V964" s="13">
        <f>IFERROR(IF(OR(Table134[[#This Row],[Notasave Error]]&lt;0,Table134[[#This Row],[Notasave Error]]&gt;6000),"-",Table134[[#This Row],[Notasave Error]]/Table134[[#This Row],[Inspection Total]]),"NA")</f>
        <v>4.7500000000000001E-2</v>
      </c>
    </row>
    <row r="965" spans="1:22" x14ac:dyDescent="0.35">
      <c r="A965" s="8">
        <v>44981.539004629631</v>
      </c>
      <c r="B965" s="9" t="s">
        <v>87</v>
      </c>
      <c r="C965" s="9">
        <v>40039201</v>
      </c>
      <c r="D965" s="9" t="s">
        <v>107</v>
      </c>
      <c r="E965" s="9" t="s">
        <v>67</v>
      </c>
      <c r="F965" s="9" t="s">
        <v>38</v>
      </c>
      <c r="G965" s="9">
        <v>610</v>
      </c>
      <c r="H965" s="10">
        <v>5996</v>
      </c>
      <c r="I965" s="10">
        <v>5996</v>
      </c>
      <c r="J965" s="10">
        <v>4</v>
      </c>
      <c r="K965" s="10">
        <v>4</v>
      </c>
      <c r="L965" s="10">
        <f>SUM(Table134[[#This Row],[Waste (Before Impression)]:[Waste (After Impression)2]])</f>
        <v>8</v>
      </c>
      <c r="M965" s="10">
        <v>0</v>
      </c>
      <c r="N965" s="10">
        <v>193</v>
      </c>
      <c r="O965" s="11">
        <f>SUM(Table134[[#This Row],[Inspection Total]],Table134[[#This Row],[Waste (Before Impression)]])</f>
        <v>6000</v>
      </c>
      <c r="P965" s="12" t="s">
        <v>39</v>
      </c>
      <c r="Q965" s="9"/>
      <c r="R965" s="9">
        <f>IF(Table134[[#This Row],[Balanced]]="YES",0,Table134[[#This Row],[Total]]-6000)</f>
        <v>0</v>
      </c>
      <c r="S9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4498161041935996YES</v>
      </c>
      <c r="T965">
        <f>ROW()-3</f>
        <v>962</v>
      </c>
      <c r="U965" s="1">
        <f>INT(Table134[[#This Row],[Date]])</f>
        <v>44981</v>
      </c>
      <c r="V965" s="13">
        <f>IFERROR(IF(OR(Table134[[#This Row],[Notasave Error]]&lt;0,Table134[[#This Row],[Notasave Error]]&gt;6000),"-",Table134[[#This Row],[Notasave Error]]/Table134[[#This Row],[Inspection Total]]),"NA")</f>
        <v>3.218812541694463E-2</v>
      </c>
    </row>
    <row r="966" spans="1:22" x14ac:dyDescent="0.35">
      <c r="A966" s="8">
        <v>44981.462037037039</v>
      </c>
      <c r="B966" s="9" t="s">
        <v>87</v>
      </c>
      <c r="C966" s="9">
        <v>40039201</v>
      </c>
      <c r="D966" s="9" t="s">
        <v>107</v>
      </c>
      <c r="E966" s="9" t="s">
        <v>67</v>
      </c>
      <c r="F966" s="9" t="s">
        <v>38</v>
      </c>
      <c r="G966" s="9">
        <v>609</v>
      </c>
      <c r="H966" s="10">
        <v>5996</v>
      </c>
      <c r="I966" s="10">
        <v>5996</v>
      </c>
      <c r="J966" s="10">
        <v>4</v>
      </c>
      <c r="K966" s="10"/>
      <c r="L966" s="10">
        <f>SUM(Table134[[#This Row],[Waste (Before Impression)]:[Waste (After Impression)2]])</f>
        <v>4</v>
      </c>
      <c r="M966" s="10">
        <v>0</v>
      </c>
      <c r="N966" s="10">
        <v>174</v>
      </c>
      <c r="O966" s="11">
        <f>SUM(Table134[[#This Row],[Inspection Total]],Table134[[#This Row],[Waste (Before Impression)]])</f>
        <v>6000</v>
      </c>
      <c r="P966" s="12" t="s">
        <v>39</v>
      </c>
      <c r="Q966" s="9"/>
      <c r="R966" s="9">
        <f>IF(Table134[[#This Row],[Balanced]]="YES",0,Table134[[#This Row],[Total]]-6000)</f>
        <v>0</v>
      </c>
      <c r="S9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4498160941745996YES</v>
      </c>
      <c r="T966">
        <f>ROW()-3</f>
        <v>963</v>
      </c>
      <c r="U966" s="1">
        <f>INT(Table134[[#This Row],[Date]])</f>
        <v>44981</v>
      </c>
      <c r="V966" s="13">
        <f>IFERROR(IF(OR(Table134[[#This Row],[Notasave Error]]&lt;0,Table134[[#This Row],[Notasave Error]]&gt;6000),"-",Table134[[#This Row],[Notasave Error]]/Table134[[#This Row],[Inspection Total]]),"NA")</f>
        <v>2.9019346230820548E-2</v>
      </c>
    </row>
    <row r="967" spans="1:22" x14ac:dyDescent="0.35">
      <c r="A967" s="8">
        <v>44981.433564814812</v>
      </c>
      <c r="B967" s="9" t="s">
        <v>87</v>
      </c>
      <c r="C967" s="9">
        <v>40039201</v>
      </c>
      <c r="D967" s="9" t="s">
        <v>107</v>
      </c>
      <c r="E967" s="9" t="s">
        <v>67</v>
      </c>
      <c r="F967" s="9" t="s">
        <v>38</v>
      </c>
      <c r="G967" s="9">
        <v>608</v>
      </c>
      <c r="H967" s="10">
        <v>5999</v>
      </c>
      <c r="I967" s="10">
        <v>5999</v>
      </c>
      <c r="J967" s="10">
        <v>1</v>
      </c>
      <c r="K967" s="10"/>
      <c r="L967" s="10">
        <f>SUM(Table134[[#This Row],[Waste (Before Impression)]:[Waste (After Impression)2]])</f>
        <v>1</v>
      </c>
      <c r="M967" s="10">
        <v>0</v>
      </c>
      <c r="N967" s="10">
        <v>141</v>
      </c>
      <c r="O967" s="11">
        <f>SUM(Table134[[#This Row],[Inspection Total]],Table134[[#This Row],[Waste (Before Impression)]])</f>
        <v>6000</v>
      </c>
      <c r="P967" s="12" t="s">
        <v>39</v>
      </c>
      <c r="Q967" s="9"/>
      <c r="R967" s="9">
        <f>IF(Table134[[#This Row],[Balanced]]="YES",0,Table134[[#This Row],[Total]]-6000)</f>
        <v>0</v>
      </c>
      <c r="S9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4498160811415999YES</v>
      </c>
      <c r="T967">
        <f>ROW()-3</f>
        <v>964</v>
      </c>
      <c r="U967" s="1">
        <f>INT(Table134[[#This Row],[Date]])</f>
        <v>44981</v>
      </c>
      <c r="V967" s="13">
        <f>IFERROR(IF(OR(Table134[[#This Row],[Notasave Error]]&lt;0,Table134[[#This Row],[Notasave Error]]&gt;6000),"-",Table134[[#This Row],[Notasave Error]]/Table134[[#This Row],[Inspection Total]]),"NA")</f>
        <v>2.3503917319553258E-2</v>
      </c>
    </row>
    <row r="968" spans="1:22" x14ac:dyDescent="0.35">
      <c r="A968" s="8">
        <v>44981.392569444448</v>
      </c>
      <c r="B968" s="9" t="s">
        <v>87</v>
      </c>
      <c r="C968" s="9">
        <v>40039201</v>
      </c>
      <c r="D968" s="9" t="s">
        <v>107</v>
      </c>
      <c r="E968" s="9" t="s">
        <v>67</v>
      </c>
      <c r="F968" s="9" t="s">
        <v>38</v>
      </c>
      <c r="G968" s="9">
        <v>607</v>
      </c>
      <c r="H968" s="10">
        <v>5999</v>
      </c>
      <c r="I968" s="10">
        <v>5999</v>
      </c>
      <c r="J968" s="10">
        <v>1</v>
      </c>
      <c r="K968" s="10"/>
      <c r="L968" s="10">
        <f>SUM(Table134[[#This Row],[Waste (Before Impression)]:[Waste (After Impression)2]])</f>
        <v>1</v>
      </c>
      <c r="M968" s="10">
        <v>0</v>
      </c>
      <c r="N968" s="10">
        <v>132</v>
      </c>
      <c r="O968" s="11">
        <f>SUM(Table134[[#This Row],[Inspection Total]],Table134[[#This Row],[Waste (Before Impression)]])</f>
        <v>6000</v>
      </c>
      <c r="P968" s="12" t="s">
        <v>39</v>
      </c>
      <c r="Q968" s="9"/>
      <c r="R968" s="9">
        <f>IF(Table134[[#This Row],[Balanced]]="YES",0,Table134[[#This Row],[Total]]-6000)</f>
        <v>0</v>
      </c>
      <c r="S9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4498160711325999YES</v>
      </c>
      <c r="T968">
        <f>ROW()-3</f>
        <v>965</v>
      </c>
      <c r="U968" s="1">
        <f>INT(Table134[[#This Row],[Date]])</f>
        <v>44981</v>
      </c>
      <c r="V968" s="13">
        <f>IFERROR(IF(OR(Table134[[#This Row],[Notasave Error]]&lt;0,Table134[[#This Row],[Notasave Error]]&gt;6000),"-",Table134[[#This Row],[Notasave Error]]/Table134[[#This Row],[Inspection Total]]),"NA")</f>
        <v>2.2003667277879647E-2</v>
      </c>
    </row>
    <row r="969" spans="1:22" x14ac:dyDescent="0.35">
      <c r="A969" s="8">
        <v>44981.362407407411</v>
      </c>
      <c r="B969" s="9" t="s">
        <v>87</v>
      </c>
      <c r="C969" s="9">
        <v>40039201</v>
      </c>
      <c r="D969" s="9" t="s">
        <v>107</v>
      </c>
      <c r="E969" s="9" t="s">
        <v>67</v>
      </c>
      <c r="F969" s="9" t="s">
        <v>38</v>
      </c>
      <c r="G969" s="9">
        <v>606</v>
      </c>
      <c r="H969" s="10">
        <v>5999</v>
      </c>
      <c r="I969" s="10">
        <v>5999</v>
      </c>
      <c r="J969" s="10">
        <v>1</v>
      </c>
      <c r="K969" s="10"/>
      <c r="L969" s="10">
        <f>SUM(Table134[[#This Row],[Waste (Before Impression)]:[Waste (After Impression)2]])</f>
        <v>1</v>
      </c>
      <c r="M969" s="10">
        <v>0</v>
      </c>
      <c r="N969" s="10">
        <v>125</v>
      </c>
      <c r="O969" s="11">
        <f>SUM(Table134[[#This Row],[Inspection Total]],Table134[[#This Row],[Waste (Before Impression)]])</f>
        <v>6000</v>
      </c>
      <c r="P969" s="12" t="s">
        <v>39</v>
      </c>
      <c r="Q969" s="9"/>
      <c r="R969" s="9">
        <f>IF(Table134[[#This Row],[Balanced]]="YES",0,Table134[[#This Row],[Total]]-6000)</f>
        <v>0</v>
      </c>
      <c r="S9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4498160611255999YES</v>
      </c>
      <c r="T969">
        <f>ROW()-3</f>
        <v>966</v>
      </c>
      <c r="U969" s="1">
        <f>INT(Table134[[#This Row],[Date]])</f>
        <v>44981</v>
      </c>
      <c r="V969" s="13">
        <f>IFERROR(IF(OR(Table134[[#This Row],[Notasave Error]]&lt;0,Table134[[#This Row],[Notasave Error]]&gt;6000),"-",Table134[[#This Row],[Notasave Error]]/Table134[[#This Row],[Inspection Total]]),"NA")</f>
        <v>2.0836806134355727E-2</v>
      </c>
    </row>
    <row r="970" spans="1:22" x14ac:dyDescent="0.35">
      <c r="A970" s="8">
        <v>44981.285266203704</v>
      </c>
      <c r="B970" s="9" t="s">
        <v>87</v>
      </c>
      <c r="C970" s="9">
        <v>40039201</v>
      </c>
      <c r="D970" s="9" t="s">
        <v>107</v>
      </c>
      <c r="E970" s="9" t="s">
        <v>65</v>
      </c>
      <c r="F970" s="9" t="s">
        <v>40</v>
      </c>
      <c r="G970" s="9">
        <v>628</v>
      </c>
      <c r="H970" s="10">
        <v>6000</v>
      </c>
      <c r="I970" s="10">
        <v>6000</v>
      </c>
      <c r="J970" s="10"/>
      <c r="K970" s="10"/>
      <c r="L970" s="10">
        <f>SUM(Table134[[#This Row],[Waste (Before Impression)]:[Waste (After Impression)2]])</f>
        <v>0</v>
      </c>
      <c r="M970" s="10">
        <v>0</v>
      </c>
      <c r="N970" s="10">
        <v>123</v>
      </c>
      <c r="O970" s="11">
        <f>SUM(Table134[[#This Row],[Inspection Total]],Table134[[#This Row],[Waste (Before Impression)]])</f>
        <v>6000</v>
      </c>
      <c r="P970" s="12" t="s">
        <v>39</v>
      </c>
      <c r="Q970" s="9"/>
      <c r="R970" s="9">
        <f>IF(Table134[[#This Row],[Balanced]]="YES",0,Table134[[#This Row],[Total]]-6000)</f>
        <v>0</v>
      </c>
      <c r="S9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449816281236000YES</v>
      </c>
      <c r="T970">
        <f>ROW()-3</f>
        <v>967</v>
      </c>
      <c r="U970" s="1">
        <f>INT(Table134[[#This Row],[Date]])</f>
        <v>44981</v>
      </c>
      <c r="V970" s="13">
        <f>IFERROR(IF(OR(Table134[[#This Row],[Notasave Error]]&lt;0,Table134[[#This Row],[Notasave Error]]&gt;6000),"-",Table134[[#This Row],[Notasave Error]]/Table134[[#This Row],[Inspection Total]]),"NA")</f>
        <v>2.0500000000000001E-2</v>
      </c>
    </row>
    <row r="971" spans="1:22" x14ac:dyDescent="0.35">
      <c r="A971" s="8">
        <v>44981.263159722221</v>
      </c>
      <c r="B971" s="9" t="s">
        <v>87</v>
      </c>
      <c r="C971" s="9">
        <v>40039201</v>
      </c>
      <c r="D971" s="9" t="s">
        <v>107</v>
      </c>
      <c r="E971" s="9" t="s">
        <v>65</v>
      </c>
      <c r="F971" s="9" t="s">
        <v>40</v>
      </c>
      <c r="G971" s="9">
        <v>627</v>
      </c>
      <c r="H971" s="10">
        <v>5998</v>
      </c>
      <c r="I971" s="10">
        <v>5998</v>
      </c>
      <c r="J971" s="10">
        <v>2</v>
      </c>
      <c r="K971" s="10"/>
      <c r="L971" s="10">
        <f>SUM(Table134[[#This Row],[Waste (Before Impression)]:[Waste (After Impression)2]])</f>
        <v>2</v>
      </c>
      <c r="M971" s="10">
        <v>0</v>
      </c>
      <c r="N971" s="10">
        <v>158</v>
      </c>
      <c r="O971" s="11">
        <f>SUM(Table134[[#This Row],[Inspection Total]],Table134[[#This Row],[Waste (Before Impression)]])</f>
        <v>6000</v>
      </c>
      <c r="P971" s="12" t="s">
        <v>39</v>
      </c>
      <c r="Q971" s="9"/>
      <c r="R971" s="9">
        <f>IF(Table134[[#This Row],[Balanced]]="YES",0,Table134[[#This Row],[Total]]-6000)</f>
        <v>0</v>
      </c>
      <c r="S9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4498162721585998YES</v>
      </c>
      <c r="T971">
        <f>ROW()-3</f>
        <v>968</v>
      </c>
      <c r="U971" s="1">
        <f>INT(Table134[[#This Row],[Date]])</f>
        <v>44981</v>
      </c>
      <c r="V971" s="13">
        <f>IFERROR(IF(OR(Table134[[#This Row],[Notasave Error]]&lt;0,Table134[[#This Row],[Notasave Error]]&gt;6000),"-",Table134[[#This Row],[Notasave Error]]/Table134[[#This Row],[Inspection Total]]),"NA")</f>
        <v>2.6342114038012669E-2</v>
      </c>
    </row>
    <row r="972" spans="1:22" x14ac:dyDescent="0.35">
      <c r="A972" s="8">
        <v>44981.22384259259</v>
      </c>
      <c r="B972" s="9" t="s">
        <v>87</v>
      </c>
      <c r="C972" s="9">
        <v>40039201</v>
      </c>
      <c r="D972" s="9" t="s">
        <v>107</v>
      </c>
      <c r="E972" s="9" t="s">
        <v>65</v>
      </c>
      <c r="F972" s="9" t="s">
        <v>40</v>
      </c>
      <c r="G972" s="9">
        <v>626</v>
      </c>
      <c r="H972" s="10">
        <v>5996</v>
      </c>
      <c r="I972" s="10">
        <v>5996</v>
      </c>
      <c r="J972" s="10">
        <v>4</v>
      </c>
      <c r="K972" s="10"/>
      <c r="L972" s="10">
        <f>SUM(Table134[[#This Row],[Waste (Before Impression)]:[Waste (After Impression)2]])</f>
        <v>4</v>
      </c>
      <c r="M972" s="10">
        <v>0</v>
      </c>
      <c r="N972" s="10">
        <v>139</v>
      </c>
      <c r="O972" s="11">
        <f>SUM(Table134[[#This Row],[Inspection Total]],Table134[[#This Row],[Waste (Before Impression)]])</f>
        <v>6000</v>
      </c>
      <c r="P972" s="12" t="s">
        <v>39</v>
      </c>
      <c r="Q972" s="9"/>
      <c r="R972" s="9">
        <f>IF(Table134[[#This Row],[Balanced]]="YES",0,Table134[[#This Row],[Total]]-6000)</f>
        <v>0</v>
      </c>
      <c r="S9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4498162641395996YES</v>
      </c>
      <c r="T972">
        <f>ROW()-3</f>
        <v>969</v>
      </c>
      <c r="U972" s="1">
        <f>INT(Table134[[#This Row],[Date]])</f>
        <v>44981</v>
      </c>
      <c r="V972" s="13">
        <f>IFERROR(IF(OR(Table134[[#This Row],[Notasave Error]]&lt;0,Table134[[#This Row],[Notasave Error]]&gt;6000),"-",Table134[[#This Row],[Notasave Error]]/Table134[[#This Row],[Inspection Total]]),"NA")</f>
        <v>2.3182121414276183E-2</v>
      </c>
    </row>
    <row r="973" spans="1:22" x14ac:dyDescent="0.35">
      <c r="A973" s="8">
        <v>44981.174861111111</v>
      </c>
      <c r="B973" s="9" t="s">
        <v>87</v>
      </c>
      <c r="C973" s="9">
        <v>40039201</v>
      </c>
      <c r="D973" s="9" t="s">
        <v>107</v>
      </c>
      <c r="E973" s="9" t="s">
        <v>65</v>
      </c>
      <c r="F973" s="9" t="s">
        <v>40</v>
      </c>
      <c r="G973" s="9">
        <v>625</v>
      </c>
      <c r="H973" s="10">
        <v>5995</v>
      </c>
      <c r="I973" s="10">
        <v>5995</v>
      </c>
      <c r="J973" s="10">
        <v>5</v>
      </c>
      <c r="K973" s="10"/>
      <c r="L973" s="10">
        <f>SUM(Table134[[#This Row],[Waste (Before Impression)]:[Waste (After Impression)2]])</f>
        <v>5</v>
      </c>
      <c r="M973" s="10">
        <v>0</v>
      </c>
      <c r="N973" s="10">
        <v>170</v>
      </c>
      <c r="O973" s="11">
        <f>SUM(Table134[[#This Row],[Inspection Total]],Table134[[#This Row],[Waste (Before Impression)]])</f>
        <v>6000</v>
      </c>
      <c r="P973" s="12" t="s">
        <v>39</v>
      </c>
      <c r="Q973" s="9"/>
      <c r="R973" s="9">
        <f>IF(Table134[[#This Row],[Balanced]]="YES",0,Table134[[#This Row],[Total]]-6000)</f>
        <v>0</v>
      </c>
      <c r="S9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4498162551705995YES</v>
      </c>
      <c r="T973">
        <f>ROW()-3</f>
        <v>970</v>
      </c>
      <c r="U973" s="1">
        <f>INT(Table134[[#This Row],[Date]])</f>
        <v>44981</v>
      </c>
      <c r="V973" s="13">
        <f>IFERROR(IF(OR(Table134[[#This Row],[Notasave Error]]&lt;0,Table134[[#This Row],[Notasave Error]]&gt;6000),"-",Table134[[#This Row],[Notasave Error]]/Table134[[#This Row],[Inspection Total]]),"NA")</f>
        <v>2.8356964136780651E-2</v>
      </c>
    </row>
    <row r="974" spans="1:22" x14ac:dyDescent="0.35">
      <c r="A974" s="8">
        <v>44981.149652777778</v>
      </c>
      <c r="B974" s="9" t="s">
        <v>87</v>
      </c>
      <c r="C974" s="9">
        <v>40039201</v>
      </c>
      <c r="D974" s="9" t="s">
        <v>107</v>
      </c>
      <c r="E974" s="9" t="s">
        <v>65</v>
      </c>
      <c r="F974" s="9" t="s">
        <v>40</v>
      </c>
      <c r="G974" s="9">
        <v>624</v>
      </c>
      <c r="H974" s="10">
        <v>5995</v>
      </c>
      <c r="I974" s="10">
        <v>5995</v>
      </c>
      <c r="J974" s="10">
        <v>5</v>
      </c>
      <c r="K974" s="10"/>
      <c r="L974" s="10">
        <f>SUM(Table134[[#This Row],[Waste (Before Impression)]:[Waste (After Impression)2]])</f>
        <v>5</v>
      </c>
      <c r="M974" s="10">
        <v>0</v>
      </c>
      <c r="N974" s="10">
        <v>152</v>
      </c>
      <c r="O974" s="11">
        <f>SUM(Table134[[#This Row],[Inspection Total]],Table134[[#This Row],[Waste (Before Impression)]])</f>
        <v>6000</v>
      </c>
      <c r="P974" s="12" t="s">
        <v>39</v>
      </c>
      <c r="Q974" s="9"/>
      <c r="R974" s="9">
        <f>IF(Table134[[#This Row],[Balanced]]="YES",0,Table134[[#This Row],[Total]]-6000)</f>
        <v>0</v>
      </c>
      <c r="S9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4498162451525995YES</v>
      </c>
      <c r="T974">
        <f>ROW()-3</f>
        <v>971</v>
      </c>
      <c r="U974" s="1">
        <f>INT(Table134[[#This Row],[Date]])</f>
        <v>44981</v>
      </c>
      <c r="V974" s="13">
        <f>IFERROR(IF(OR(Table134[[#This Row],[Notasave Error]]&lt;0,Table134[[#This Row],[Notasave Error]]&gt;6000),"-",Table134[[#This Row],[Notasave Error]]/Table134[[#This Row],[Inspection Total]]),"NA")</f>
        <v>2.5354462051709759E-2</v>
      </c>
    </row>
    <row r="975" spans="1:22" x14ac:dyDescent="0.35">
      <c r="A975" s="8">
        <v>44981.149201388886</v>
      </c>
      <c r="B975" s="9" t="s">
        <v>87</v>
      </c>
      <c r="C975" s="9">
        <v>40039201</v>
      </c>
      <c r="D975" s="9" t="s">
        <v>107</v>
      </c>
      <c r="E975" s="9" t="s">
        <v>65</v>
      </c>
      <c r="F975" s="9" t="s">
        <v>40</v>
      </c>
      <c r="G975" s="9">
        <v>623</v>
      </c>
      <c r="H975" s="10">
        <v>5997</v>
      </c>
      <c r="I975" s="10">
        <v>5997</v>
      </c>
      <c r="J975" s="10">
        <v>2</v>
      </c>
      <c r="K975" s="10"/>
      <c r="L975" s="10">
        <f>SUM(Table134[[#This Row],[Waste (Before Impression)]:[Waste (After Impression)2]])</f>
        <v>2</v>
      </c>
      <c r="M975" s="10">
        <v>0</v>
      </c>
      <c r="N975" s="10">
        <v>119</v>
      </c>
      <c r="O975" s="11">
        <f>SUM(Table134[[#This Row],[Inspection Total]],Table134[[#This Row],[Waste (Before Impression)]])</f>
        <v>5999</v>
      </c>
      <c r="P975" s="12" t="s">
        <v>34</v>
      </c>
      <c r="Q975" s="9" t="s">
        <v>79</v>
      </c>
      <c r="R975" s="9">
        <f>IF(Table134[[#This Row],[Balanced]]="YES",0,Table134[[#This Row],[Total]]-6000)</f>
        <v>-1</v>
      </c>
      <c r="S9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4498162321195997NO</v>
      </c>
      <c r="T975">
        <f>ROW()-3</f>
        <v>972</v>
      </c>
      <c r="U975" s="1">
        <f>INT(Table134[[#This Row],[Date]])</f>
        <v>44981</v>
      </c>
      <c r="V975" s="13">
        <f>IFERROR(IF(OR(Table134[[#This Row],[Notasave Error]]&lt;0,Table134[[#This Row],[Notasave Error]]&gt;6000),"-",Table134[[#This Row],[Notasave Error]]/Table134[[#This Row],[Inspection Total]]),"NA")</f>
        <v>1.9843254960813739E-2</v>
      </c>
    </row>
    <row r="976" spans="1:22" x14ac:dyDescent="0.35">
      <c r="A976" s="8">
        <v>44981.067673611113</v>
      </c>
      <c r="B976" s="9" t="s">
        <v>87</v>
      </c>
      <c r="C976" s="9">
        <v>40039201</v>
      </c>
      <c r="D976" s="9" t="s">
        <v>107</v>
      </c>
      <c r="E976" s="9" t="s">
        <v>65</v>
      </c>
      <c r="F976" s="9" t="s">
        <v>40</v>
      </c>
      <c r="G976" s="9">
        <v>622</v>
      </c>
      <c r="H976" s="10">
        <v>5996</v>
      </c>
      <c r="I976" s="10">
        <v>5996</v>
      </c>
      <c r="J976" s="10">
        <v>4</v>
      </c>
      <c r="K976" s="10"/>
      <c r="L976" s="10">
        <f>SUM(Table134[[#This Row],[Waste (Before Impression)]:[Waste (After Impression)2]])</f>
        <v>4</v>
      </c>
      <c r="M976" s="10">
        <v>0</v>
      </c>
      <c r="N976" s="10">
        <v>173</v>
      </c>
      <c r="O976" s="11">
        <f>SUM(Table134[[#This Row],[Inspection Total]],Table134[[#This Row],[Waste (Before Impression)]])</f>
        <v>6000</v>
      </c>
      <c r="P976" s="12" t="s">
        <v>39</v>
      </c>
      <c r="Q976" s="9"/>
      <c r="R976" s="9">
        <f>IF(Table134[[#This Row],[Balanced]]="YES",0,Table134[[#This Row],[Total]]-6000)</f>
        <v>0</v>
      </c>
      <c r="S9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4498162241735996YES</v>
      </c>
      <c r="T976">
        <f>ROW()-3</f>
        <v>973</v>
      </c>
      <c r="U976" s="1">
        <f>INT(Table134[[#This Row],[Date]])</f>
        <v>44981</v>
      </c>
      <c r="V976" s="13">
        <f>IFERROR(IF(OR(Table134[[#This Row],[Notasave Error]]&lt;0,Table134[[#This Row],[Notasave Error]]&gt;6000),"-",Table134[[#This Row],[Notasave Error]]/Table134[[#This Row],[Inspection Total]]),"NA")</f>
        <v>2.885256837891928E-2</v>
      </c>
    </row>
    <row r="977" spans="1:22" x14ac:dyDescent="0.35">
      <c r="A977" s="8">
        <v>44981.040601851855</v>
      </c>
      <c r="B977" s="9" t="s">
        <v>87</v>
      </c>
      <c r="C977" s="9">
        <v>40039201</v>
      </c>
      <c r="D977" s="9" t="s">
        <v>107</v>
      </c>
      <c r="E977" s="9" t="s">
        <v>65</v>
      </c>
      <c r="F977" s="9" t="s">
        <v>40</v>
      </c>
      <c r="G977" s="9">
        <v>621</v>
      </c>
      <c r="H977" s="10">
        <v>5999</v>
      </c>
      <c r="I977" s="10">
        <v>5999</v>
      </c>
      <c r="J977" s="10">
        <v>1</v>
      </c>
      <c r="K977" s="10"/>
      <c r="L977" s="10">
        <f>SUM(Table134[[#This Row],[Waste (Before Impression)]:[Waste (After Impression)2]])</f>
        <v>1</v>
      </c>
      <c r="M977" s="10">
        <v>0</v>
      </c>
      <c r="N977" s="10">
        <v>228</v>
      </c>
      <c r="O977" s="11">
        <f>SUM(Table134[[#This Row],[Inspection Total]],Table134[[#This Row],[Waste (Before Impression)]])</f>
        <v>6000</v>
      </c>
      <c r="P977" s="12" t="s">
        <v>39</v>
      </c>
      <c r="Q977" s="9"/>
      <c r="R977" s="9">
        <f>IF(Table134[[#This Row],[Balanced]]="YES",0,Table134[[#This Row],[Total]]-6000)</f>
        <v>0</v>
      </c>
      <c r="S9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4498162112285999YES</v>
      </c>
      <c r="T977">
        <f>ROW()-3</f>
        <v>974</v>
      </c>
      <c r="U977" s="1">
        <f>INT(Table134[[#This Row],[Date]])</f>
        <v>44981</v>
      </c>
      <c r="V977" s="13">
        <f>IFERROR(IF(OR(Table134[[#This Row],[Notasave Error]]&lt;0,Table134[[#This Row],[Notasave Error]]&gt;6000),"-",Table134[[#This Row],[Notasave Error]]/Table134[[#This Row],[Inspection Total]]),"NA")</f>
        <v>3.8006334389064846E-2</v>
      </c>
    </row>
    <row r="978" spans="1:22" x14ac:dyDescent="0.35">
      <c r="A978" s="8">
        <v>44981.000324074077</v>
      </c>
      <c r="B978" s="9" t="s">
        <v>87</v>
      </c>
      <c r="C978" s="9">
        <v>40039201</v>
      </c>
      <c r="D978" s="9" t="s">
        <v>107</v>
      </c>
      <c r="E978" s="9" t="s">
        <v>65</v>
      </c>
      <c r="F978" s="9" t="s">
        <v>40</v>
      </c>
      <c r="G978" s="9">
        <v>620</v>
      </c>
      <c r="H978" s="10">
        <v>5999</v>
      </c>
      <c r="I978" s="10">
        <v>5999</v>
      </c>
      <c r="J978" s="10">
        <v>1</v>
      </c>
      <c r="K978" s="10"/>
      <c r="L978" s="10">
        <f>SUM(Table134[[#This Row],[Waste (Before Impression)]:[Waste (After Impression)2]])</f>
        <v>1</v>
      </c>
      <c r="M978" s="10">
        <v>0</v>
      </c>
      <c r="N978" s="10">
        <v>158</v>
      </c>
      <c r="O978" s="11">
        <f>SUM(Table134[[#This Row],[Inspection Total]],Table134[[#This Row],[Waste (Before Impression)]])</f>
        <v>6000</v>
      </c>
      <c r="P978" s="12" t="s">
        <v>39</v>
      </c>
      <c r="Q978" s="9"/>
      <c r="R978" s="9">
        <f>IF(Table134[[#This Row],[Balanced]]="YES",0,Table134[[#This Row],[Total]]-6000)</f>
        <v>0</v>
      </c>
      <c r="S9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4498162011585999YES</v>
      </c>
      <c r="T978">
        <f>ROW()-3</f>
        <v>975</v>
      </c>
      <c r="U978" s="1">
        <f>INT(Table134[[#This Row],[Date]])</f>
        <v>44981</v>
      </c>
      <c r="V978" s="13">
        <f>IFERROR(IF(OR(Table134[[#This Row],[Notasave Error]]&lt;0,Table134[[#This Row],[Notasave Error]]&gt;6000),"-",Table134[[#This Row],[Notasave Error]]/Table134[[#This Row],[Inspection Total]]),"NA")</f>
        <v>2.6337722953825637E-2</v>
      </c>
    </row>
    <row r="979" spans="1:22" x14ac:dyDescent="0.35">
      <c r="A979" s="8">
        <v>44980.989317129628</v>
      </c>
      <c r="B979" s="9" t="s">
        <v>87</v>
      </c>
      <c r="C979" s="9">
        <v>40039201</v>
      </c>
      <c r="D979" s="9" t="s">
        <v>107</v>
      </c>
      <c r="E979" s="9" t="s">
        <v>62</v>
      </c>
      <c r="F979" s="9" t="s">
        <v>40</v>
      </c>
      <c r="G979" s="9">
        <v>496</v>
      </c>
      <c r="H979" s="10">
        <v>5997</v>
      </c>
      <c r="I979" s="10">
        <v>5997</v>
      </c>
      <c r="J979" s="10">
        <v>3</v>
      </c>
      <c r="K979" s="10"/>
      <c r="L979" s="10">
        <f>SUM(Table134[[#This Row],[Waste (Before Impression)]:[Waste (After Impression)2]])</f>
        <v>3</v>
      </c>
      <c r="M979" s="10">
        <v>0</v>
      </c>
      <c r="N979" s="10">
        <v>87</v>
      </c>
      <c r="O979" s="11">
        <f>SUM(Table134[[#This Row],[Inspection Total]],Table134[[#This Row],[Waste (Before Impression)]])</f>
        <v>6000</v>
      </c>
      <c r="P979" s="12" t="s">
        <v>39</v>
      </c>
      <c r="Q979" s="9"/>
      <c r="R979" s="9">
        <f>IF(Table134[[#This Row],[Balanced]]="YES",0,Table134[[#This Row],[Total]]-6000)</f>
        <v>0</v>
      </c>
      <c r="S9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449804963875997YES</v>
      </c>
      <c r="T979">
        <f>ROW()-3</f>
        <v>976</v>
      </c>
      <c r="U979" s="1">
        <f>INT(Table134[[#This Row],[Date]])</f>
        <v>44980</v>
      </c>
      <c r="V979" s="13">
        <f>IFERROR(IF(OR(Table134[[#This Row],[Notasave Error]]&lt;0,Table134[[#This Row],[Notasave Error]]&gt;6000),"-",Table134[[#This Row],[Notasave Error]]/Table134[[#This Row],[Inspection Total]]),"NA")</f>
        <v>1.4507253626813406E-2</v>
      </c>
    </row>
    <row r="980" spans="1:22" x14ac:dyDescent="0.35">
      <c r="A980" s="8">
        <v>44980.95275462963</v>
      </c>
      <c r="B980" s="9" t="s">
        <v>87</v>
      </c>
      <c r="C980" s="9">
        <v>40039201</v>
      </c>
      <c r="D980" s="9" t="s">
        <v>107</v>
      </c>
      <c r="E980" s="9" t="s">
        <v>62</v>
      </c>
      <c r="F980" s="9" t="s">
        <v>40</v>
      </c>
      <c r="G980" s="9">
        <v>495</v>
      </c>
      <c r="H980" s="10">
        <v>5997</v>
      </c>
      <c r="I980" s="10">
        <v>5997</v>
      </c>
      <c r="J980" s="10">
        <v>3</v>
      </c>
      <c r="K980" s="10"/>
      <c r="L980" s="10">
        <f>SUM(Table134[[#This Row],[Waste (Before Impression)]:[Waste (After Impression)2]])</f>
        <v>3</v>
      </c>
      <c r="M980" s="10">
        <v>0</v>
      </c>
      <c r="N980" s="10">
        <v>73</v>
      </c>
      <c r="O980" s="11">
        <f>SUM(Table134[[#This Row],[Inspection Total]],Table134[[#This Row],[Waste (Before Impression)]])</f>
        <v>6000</v>
      </c>
      <c r="P980" s="12" t="s">
        <v>39</v>
      </c>
      <c r="Q980" s="9"/>
      <c r="R980" s="9">
        <f>IF(Table134[[#This Row],[Balanced]]="YES",0,Table134[[#This Row],[Total]]-6000)</f>
        <v>0</v>
      </c>
      <c r="S9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449804953735997YES</v>
      </c>
      <c r="T980">
        <f>ROW()-3</f>
        <v>977</v>
      </c>
      <c r="U980" s="1">
        <f>INT(Table134[[#This Row],[Date]])</f>
        <v>44980</v>
      </c>
      <c r="V980" s="13">
        <f>IFERROR(IF(OR(Table134[[#This Row],[Notasave Error]]&lt;0,Table134[[#This Row],[Notasave Error]]&gt;6000),"-",Table134[[#This Row],[Notasave Error]]/Table134[[#This Row],[Inspection Total]]),"NA")</f>
        <v>1.217275304318826E-2</v>
      </c>
    </row>
    <row r="981" spans="1:22" x14ac:dyDescent="0.35">
      <c r="A981" s="8">
        <v>44980.911574074074</v>
      </c>
      <c r="B981" s="9" t="s">
        <v>87</v>
      </c>
      <c r="C981" s="9">
        <v>40039201</v>
      </c>
      <c r="D981" s="9" t="s">
        <v>107</v>
      </c>
      <c r="E981" s="9" t="s">
        <v>62</v>
      </c>
      <c r="F981" s="9" t="s">
        <v>40</v>
      </c>
      <c r="G981" s="9">
        <v>494</v>
      </c>
      <c r="H981" s="10">
        <v>5997</v>
      </c>
      <c r="I981" s="10">
        <v>5997</v>
      </c>
      <c r="J981" s="10">
        <v>3</v>
      </c>
      <c r="K981" s="10"/>
      <c r="L981" s="10">
        <f>SUM(Table134[[#This Row],[Waste (Before Impression)]:[Waste (After Impression)2]])</f>
        <v>3</v>
      </c>
      <c r="M981" s="10">
        <v>0</v>
      </c>
      <c r="N981" s="10">
        <v>62</v>
      </c>
      <c r="O981" s="11">
        <f>SUM(Table134[[#This Row],[Inspection Total]],Table134[[#This Row],[Waste (Before Impression)]])</f>
        <v>6000</v>
      </c>
      <c r="P981" s="12" t="s">
        <v>39</v>
      </c>
      <c r="Q981" s="9"/>
      <c r="R981" s="9">
        <f>IF(Table134[[#This Row],[Balanced]]="YES",0,Table134[[#This Row],[Total]]-6000)</f>
        <v>0</v>
      </c>
      <c r="S9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449804943625997YES</v>
      </c>
      <c r="T981">
        <f>ROW()-3</f>
        <v>978</v>
      </c>
      <c r="U981" s="1">
        <f>INT(Table134[[#This Row],[Date]])</f>
        <v>44980</v>
      </c>
      <c r="V981" s="13">
        <f>IFERROR(IF(OR(Table134[[#This Row],[Notasave Error]]&lt;0,Table134[[#This Row],[Notasave Error]]&gt;6000),"-",Table134[[#This Row],[Notasave Error]]/Table134[[#This Row],[Inspection Total]]),"NA")</f>
        <v>1.0338502584625646E-2</v>
      </c>
    </row>
    <row r="982" spans="1:22" x14ac:dyDescent="0.35">
      <c r="A982" s="8">
        <v>44980.869456018518</v>
      </c>
      <c r="B982" s="9" t="s">
        <v>87</v>
      </c>
      <c r="C982" s="9">
        <v>40039201</v>
      </c>
      <c r="D982" s="9" t="s">
        <v>107</v>
      </c>
      <c r="E982" s="9" t="s">
        <v>62</v>
      </c>
      <c r="F982" s="9" t="s">
        <v>40</v>
      </c>
      <c r="G982" s="9">
        <v>493</v>
      </c>
      <c r="H982" s="10">
        <v>5999</v>
      </c>
      <c r="I982" s="10">
        <v>5999</v>
      </c>
      <c r="J982" s="10">
        <v>1</v>
      </c>
      <c r="K982" s="10"/>
      <c r="L982" s="10">
        <f>SUM(Table134[[#This Row],[Waste (Before Impression)]:[Waste (After Impression)2]])</f>
        <v>1</v>
      </c>
      <c r="M982" s="10">
        <v>0</v>
      </c>
      <c r="N982" s="10">
        <v>112</v>
      </c>
      <c r="O982" s="11">
        <f>SUM(Table134[[#This Row],[Inspection Total]],Table134[[#This Row],[Waste (Before Impression)]])</f>
        <v>6000</v>
      </c>
      <c r="P982" s="12" t="s">
        <v>39</v>
      </c>
      <c r="Q982" s="9"/>
      <c r="R982" s="9">
        <f>IF(Table134[[#This Row],[Balanced]]="YES",0,Table134[[#This Row],[Total]]-6000)</f>
        <v>0</v>
      </c>
      <c r="S9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4498049311125999YES</v>
      </c>
      <c r="T982">
        <f>ROW()-3</f>
        <v>979</v>
      </c>
      <c r="U982" s="1">
        <f>INT(Table134[[#This Row],[Date]])</f>
        <v>44980</v>
      </c>
      <c r="V982" s="13">
        <f>IFERROR(IF(OR(Table134[[#This Row],[Notasave Error]]&lt;0,Table134[[#This Row],[Notasave Error]]&gt;6000),"-",Table134[[#This Row],[Notasave Error]]/Table134[[#This Row],[Inspection Total]]),"NA")</f>
        <v>1.8669778296382729E-2</v>
      </c>
    </row>
    <row r="983" spans="1:22" x14ac:dyDescent="0.35">
      <c r="A983" s="8">
        <v>44980.829710648148</v>
      </c>
      <c r="B983" s="9" t="s">
        <v>87</v>
      </c>
      <c r="C983" s="9">
        <v>40039201</v>
      </c>
      <c r="D983" s="9" t="s">
        <v>107</v>
      </c>
      <c r="E983" s="9" t="s">
        <v>62</v>
      </c>
      <c r="F983" s="9" t="s">
        <v>40</v>
      </c>
      <c r="G983" s="9">
        <v>492</v>
      </c>
      <c r="H983" s="10">
        <v>6000</v>
      </c>
      <c r="I983" s="10">
        <v>6000</v>
      </c>
      <c r="J983" s="10">
        <v>0</v>
      </c>
      <c r="K983" s="10"/>
      <c r="L983" s="10">
        <f>SUM(Table134[[#This Row],[Waste (Before Impression)]:[Waste (After Impression)2]])</f>
        <v>0</v>
      </c>
      <c r="M983" s="10">
        <v>0</v>
      </c>
      <c r="N983" s="10">
        <v>233</v>
      </c>
      <c r="O983" s="11">
        <f>SUM(Table134[[#This Row],[Inspection Total]],Table134[[#This Row],[Waste (Before Impression)]])</f>
        <v>6000</v>
      </c>
      <c r="P983" s="12" t="s">
        <v>39</v>
      </c>
      <c r="Q983" s="9"/>
      <c r="R983" s="9">
        <f>IF(Table134[[#This Row],[Balanced]]="YES",0,Table134[[#This Row],[Total]]-6000)</f>
        <v>0</v>
      </c>
      <c r="S9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4498049202336000YES</v>
      </c>
      <c r="T983">
        <f>ROW()-3</f>
        <v>980</v>
      </c>
      <c r="U983" s="1">
        <f>INT(Table134[[#This Row],[Date]])</f>
        <v>44980</v>
      </c>
      <c r="V983" s="13">
        <f>IFERROR(IF(OR(Table134[[#This Row],[Notasave Error]]&lt;0,Table134[[#This Row],[Notasave Error]]&gt;6000),"-",Table134[[#This Row],[Notasave Error]]/Table134[[#This Row],[Inspection Total]]),"NA")</f>
        <v>3.8833333333333331E-2</v>
      </c>
    </row>
    <row r="984" spans="1:22" x14ac:dyDescent="0.35">
      <c r="A984" s="8">
        <v>44980.8049537037</v>
      </c>
      <c r="B984" s="9" t="s">
        <v>87</v>
      </c>
      <c r="C984" s="9">
        <v>40039201</v>
      </c>
      <c r="D984" s="9" t="s">
        <v>107</v>
      </c>
      <c r="E984" s="9" t="s">
        <v>158</v>
      </c>
      <c r="F984" s="9" t="s">
        <v>38</v>
      </c>
      <c r="G984" s="9">
        <v>491</v>
      </c>
      <c r="H984" s="10">
        <v>5995</v>
      </c>
      <c r="I984" s="10">
        <v>5995</v>
      </c>
      <c r="J984" s="10">
        <v>6</v>
      </c>
      <c r="K984" s="10"/>
      <c r="L984" s="10">
        <f>SUM(Table134[[#This Row],[Waste (Before Impression)]:[Waste (After Impression)2]])</f>
        <v>6</v>
      </c>
      <c r="M984" s="10">
        <v>0</v>
      </c>
      <c r="N984" s="10">
        <v>253</v>
      </c>
      <c r="O984" s="11">
        <f>SUM(Table134[[#This Row],[Inspection Total]],Table134[[#This Row],[Waste (Before Impression)]])</f>
        <v>6001</v>
      </c>
      <c r="P984" s="12" t="s">
        <v>34</v>
      </c>
      <c r="Q984" s="9" t="s">
        <v>82</v>
      </c>
      <c r="R984" s="9">
        <f>IF(Table134[[#This Row],[Balanced]]="YES",0,Table134[[#This Row],[Total]]-6000)</f>
        <v>1</v>
      </c>
      <c r="S9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4498049162535995NO</v>
      </c>
      <c r="T984">
        <f>ROW()-3</f>
        <v>981</v>
      </c>
      <c r="U984" s="1">
        <f>INT(Table134[[#This Row],[Date]])</f>
        <v>44980</v>
      </c>
      <c r="V984" s="13">
        <f>IFERROR(IF(OR(Table134[[#This Row],[Notasave Error]]&lt;0,Table134[[#This Row],[Notasave Error]]&gt;6000),"-",Table134[[#This Row],[Notasave Error]]/Table134[[#This Row],[Inspection Total]]),"NA")</f>
        <v>4.2201834862385323E-2</v>
      </c>
    </row>
    <row r="985" spans="1:22" x14ac:dyDescent="0.35">
      <c r="A985" s="8">
        <v>44980.768634259257</v>
      </c>
      <c r="B985" s="9" t="s">
        <v>87</v>
      </c>
      <c r="C985" s="9">
        <v>40039201</v>
      </c>
      <c r="D985" s="9" t="s">
        <v>107</v>
      </c>
      <c r="E985" s="9" t="s">
        <v>158</v>
      </c>
      <c r="F985" s="9" t="s">
        <v>38</v>
      </c>
      <c r="G985" s="9">
        <v>490</v>
      </c>
      <c r="H985" s="10">
        <v>5991</v>
      </c>
      <c r="I985" s="10">
        <v>5991</v>
      </c>
      <c r="J985" s="10">
        <v>8</v>
      </c>
      <c r="K985" s="10"/>
      <c r="L985" s="10">
        <f>SUM(Table134[[#This Row],[Waste (Before Impression)]:[Waste (After Impression)2]])</f>
        <v>8</v>
      </c>
      <c r="M985" s="10">
        <v>0</v>
      </c>
      <c r="N985" s="10">
        <v>172</v>
      </c>
      <c r="O985" s="11">
        <f>SUM(Table134[[#This Row],[Inspection Total]],Table134[[#This Row],[Waste (Before Impression)]])</f>
        <v>5999</v>
      </c>
      <c r="P985" s="12" t="s">
        <v>34</v>
      </c>
      <c r="Q985" s="9"/>
      <c r="R985" s="9">
        <f>IF(Table134[[#This Row],[Balanced]]="YES",0,Table134[[#This Row],[Total]]-6000)</f>
        <v>-1</v>
      </c>
      <c r="S9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4498049081725991NO</v>
      </c>
      <c r="T985">
        <f>ROW()-3</f>
        <v>982</v>
      </c>
      <c r="U985" s="1">
        <f>INT(Table134[[#This Row],[Date]])</f>
        <v>44980</v>
      </c>
      <c r="V985" s="13">
        <f>IFERROR(IF(OR(Table134[[#This Row],[Notasave Error]]&lt;0,Table134[[#This Row],[Notasave Error]]&gt;6000),"-",Table134[[#This Row],[Notasave Error]]/Table134[[#This Row],[Inspection Total]]),"NA")</f>
        <v>2.8709731263562011E-2</v>
      </c>
    </row>
    <row r="986" spans="1:22" x14ac:dyDescent="0.35">
      <c r="A986" s="8">
        <v>44980.724270833336</v>
      </c>
      <c r="B986" s="9" t="s">
        <v>87</v>
      </c>
      <c r="C986" s="9">
        <v>40039201</v>
      </c>
      <c r="D986" s="9" t="s">
        <v>107</v>
      </c>
      <c r="E986" s="9" t="s">
        <v>158</v>
      </c>
      <c r="F986" s="9" t="s">
        <v>38</v>
      </c>
      <c r="G986" s="9">
        <v>489</v>
      </c>
      <c r="H986" s="10">
        <v>5999</v>
      </c>
      <c r="I986" s="10">
        <v>5999</v>
      </c>
      <c r="J986" s="10">
        <v>1</v>
      </c>
      <c r="K986" s="10"/>
      <c r="L986" s="10">
        <f>SUM(Table134[[#This Row],[Waste (Before Impression)]:[Waste (After Impression)2]])</f>
        <v>1</v>
      </c>
      <c r="M986" s="10">
        <v>0</v>
      </c>
      <c r="N986" s="10">
        <v>134</v>
      </c>
      <c r="O986" s="11">
        <f>SUM(Table134[[#This Row],[Inspection Total]],Table134[[#This Row],[Waste (Before Impression)]])</f>
        <v>6000</v>
      </c>
      <c r="P986" s="12" t="s">
        <v>39</v>
      </c>
      <c r="Q986" s="9"/>
      <c r="R986" s="9">
        <f>IF(Table134[[#This Row],[Balanced]]="YES",0,Table134[[#This Row],[Total]]-6000)</f>
        <v>0</v>
      </c>
      <c r="S9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4498048911345999YES</v>
      </c>
      <c r="T986">
        <f>ROW()-3</f>
        <v>983</v>
      </c>
      <c r="U986" s="1">
        <f>INT(Table134[[#This Row],[Date]])</f>
        <v>44980</v>
      </c>
      <c r="V986" s="13">
        <f>IFERROR(IF(OR(Table134[[#This Row],[Notasave Error]]&lt;0,Table134[[#This Row],[Notasave Error]]&gt;6000),"-",Table134[[#This Row],[Notasave Error]]/Table134[[#This Row],[Inspection Total]]),"NA")</f>
        <v>2.2337056176029338E-2</v>
      </c>
    </row>
    <row r="987" spans="1:22" x14ac:dyDescent="0.35">
      <c r="A987" s="8">
        <v>44980.690763888888</v>
      </c>
      <c r="B987" s="9" t="s">
        <v>87</v>
      </c>
      <c r="C987" s="9">
        <v>40039201</v>
      </c>
      <c r="D987" s="9" t="s">
        <v>107</v>
      </c>
      <c r="E987" s="9" t="s">
        <v>158</v>
      </c>
      <c r="F987" s="9" t="s">
        <v>38</v>
      </c>
      <c r="G987" s="9">
        <v>488</v>
      </c>
      <c r="H987" s="10">
        <v>5999</v>
      </c>
      <c r="I987" s="10">
        <v>5999</v>
      </c>
      <c r="J987" s="10">
        <v>1</v>
      </c>
      <c r="K987" s="10"/>
      <c r="L987" s="10">
        <f>SUM(Table134[[#This Row],[Waste (Before Impression)]:[Waste (After Impression)2]])</f>
        <v>1</v>
      </c>
      <c r="M987" s="10">
        <v>0</v>
      </c>
      <c r="N987" s="10">
        <v>219</v>
      </c>
      <c r="O987" s="11">
        <f>SUM(Table134[[#This Row],[Inspection Total]],Table134[[#This Row],[Waste (Before Impression)]])</f>
        <v>6000</v>
      </c>
      <c r="P987" s="12" t="s">
        <v>39</v>
      </c>
      <c r="Q987" s="9"/>
      <c r="R987" s="9">
        <f>IF(Table134[[#This Row],[Balanced]]="YES",0,Table134[[#This Row],[Total]]-6000)</f>
        <v>0</v>
      </c>
      <c r="S9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4498048812195999YES</v>
      </c>
      <c r="T987">
        <f>ROW()-3</f>
        <v>984</v>
      </c>
      <c r="U987" s="1">
        <f>INT(Table134[[#This Row],[Date]])</f>
        <v>44980</v>
      </c>
      <c r="V987" s="13">
        <f>IFERROR(IF(OR(Table134[[#This Row],[Notasave Error]]&lt;0,Table134[[#This Row],[Notasave Error]]&gt;6000),"-",Table134[[#This Row],[Notasave Error]]/Table134[[#This Row],[Inspection Total]]),"NA")</f>
        <v>3.6506084347391235E-2</v>
      </c>
    </row>
    <row r="988" spans="1:22" x14ac:dyDescent="0.35">
      <c r="A988" s="8">
        <v>44980.658946759257</v>
      </c>
      <c r="B988" s="9" t="s">
        <v>87</v>
      </c>
      <c r="C988" s="9">
        <v>40039201</v>
      </c>
      <c r="D988" s="9" t="s">
        <v>107</v>
      </c>
      <c r="E988" s="9" t="s">
        <v>158</v>
      </c>
      <c r="F988" s="9" t="s">
        <v>38</v>
      </c>
      <c r="G988" s="9">
        <v>487</v>
      </c>
      <c r="H988" s="10">
        <v>5995</v>
      </c>
      <c r="I988" s="10">
        <v>5995</v>
      </c>
      <c r="J988" s="10">
        <v>5</v>
      </c>
      <c r="K988" s="10"/>
      <c r="L988" s="10">
        <f>SUM(Table134[[#This Row],[Waste (Before Impression)]:[Waste (After Impression)2]])</f>
        <v>5</v>
      </c>
      <c r="M988" s="10">
        <v>0</v>
      </c>
      <c r="N988" s="10">
        <v>282</v>
      </c>
      <c r="O988" s="11">
        <f>SUM(Table134[[#This Row],[Inspection Total]],Table134[[#This Row],[Waste (Before Impression)]])</f>
        <v>6000</v>
      </c>
      <c r="P988" s="12" t="s">
        <v>39</v>
      </c>
      <c r="Q988" s="9"/>
      <c r="R988" s="9">
        <f>IF(Table134[[#This Row],[Balanced]]="YES",0,Table134[[#This Row],[Total]]-6000)</f>
        <v>0</v>
      </c>
      <c r="S9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4498048752825995YES</v>
      </c>
      <c r="T988">
        <f>ROW()-3</f>
        <v>985</v>
      </c>
      <c r="U988" s="1">
        <f>INT(Table134[[#This Row],[Date]])</f>
        <v>44980</v>
      </c>
      <c r="V988" s="13">
        <f>IFERROR(IF(OR(Table134[[#This Row],[Notasave Error]]&lt;0,Table134[[#This Row],[Notasave Error]]&gt;6000),"-",Table134[[#This Row],[Notasave Error]]/Table134[[#This Row],[Inspection Total]]),"NA")</f>
        <v>4.7039199332777316E-2</v>
      </c>
    </row>
    <row r="989" spans="1:22" x14ac:dyDescent="0.35">
      <c r="A989" s="8">
        <v>44980.657268518517</v>
      </c>
      <c r="B989" s="9" t="s">
        <v>87</v>
      </c>
      <c r="C989" s="9">
        <v>40039201</v>
      </c>
      <c r="D989" s="9" t="s">
        <v>107</v>
      </c>
      <c r="E989" s="9" t="s">
        <v>158</v>
      </c>
      <c r="F989" s="9" t="s">
        <v>38</v>
      </c>
      <c r="G989" s="9">
        <v>486</v>
      </c>
      <c r="H989" s="10">
        <v>6000</v>
      </c>
      <c r="I989" s="10">
        <v>6000</v>
      </c>
      <c r="J989" s="10">
        <v>0</v>
      </c>
      <c r="K989" s="10"/>
      <c r="L989" s="10">
        <f>SUM(Table134[[#This Row],[Waste (Before Impression)]:[Waste (After Impression)2]])</f>
        <v>0</v>
      </c>
      <c r="M989" s="10">
        <v>0</v>
      </c>
      <c r="N989" s="10">
        <v>225</v>
      </c>
      <c r="O989" s="11">
        <f>SUM(Table134[[#This Row],[Inspection Total]],Table134[[#This Row],[Waste (Before Impression)]])</f>
        <v>6000</v>
      </c>
      <c r="P989" s="12" t="s">
        <v>39</v>
      </c>
      <c r="Q989" s="9"/>
      <c r="R989" s="9">
        <f>IF(Table134[[#This Row],[Balanced]]="YES",0,Table134[[#This Row],[Total]]-6000)</f>
        <v>0</v>
      </c>
      <c r="S9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4498048602256000YES</v>
      </c>
      <c r="T989">
        <f>ROW()-3</f>
        <v>986</v>
      </c>
      <c r="U989" s="1">
        <f>INT(Table134[[#This Row],[Date]])</f>
        <v>44980</v>
      </c>
      <c r="V989" s="13">
        <f>IFERROR(IF(OR(Table134[[#This Row],[Notasave Error]]&lt;0,Table134[[#This Row],[Notasave Error]]&gt;6000),"-",Table134[[#This Row],[Notasave Error]]/Table134[[#This Row],[Inspection Total]]),"NA")</f>
        <v>3.7499999999999999E-2</v>
      </c>
    </row>
    <row r="990" spans="1:22" x14ac:dyDescent="0.35">
      <c r="A990" s="8">
        <v>44980.591319444444</v>
      </c>
      <c r="B990" s="9" t="s">
        <v>87</v>
      </c>
      <c r="C990" s="9">
        <v>40039201</v>
      </c>
      <c r="D990" s="9" t="s">
        <v>107</v>
      </c>
      <c r="E990" s="9" t="s">
        <v>158</v>
      </c>
      <c r="F990" s="9" t="s">
        <v>38</v>
      </c>
      <c r="G990" s="9">
        <v>485</v>
      </c>
      <c r="H990" s="10">
        <v>6000</v>
      </c>
      <c r="I990" s="10">
        <v>6000</v>
      </c>
      <c r="J990" s="10">
        <v>0</v>
      </c>
      <c r="K990" s="10"/>
      <c r="L990" s="10">
        <f>SUM(Table134[[#This Row],[Waste (Before Impression)]:[Waste (After Impression)2]])</f>
        <v>0</v>
      </c>
      <c r="M990" s="10">
        <v>0</v>
      </c>
      <c r="N990" s="10">
        <v>190</v>
      </c>
      <c r="O990" s="11">
        <f>SUM(Table134[[#This Row],[Inspection Total]],Table134[[#This Row],[Waste (Before Impression)]])</f>
        <v>6000</v>
      </c>
      <c r="P990" s="12" t="s">
        <v>39</v>
      </c>
      <c r="Q990" s="9"/>
      <c r="R990" s="9">
        <f>IF(Table134[[#This Row],[Balanced]]="YES",0,Table134[[#This Row],[Total]]-6000)</f>
        <v>0</v>
      </c>
      <c r="S9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4498048501906000YES</v>
      </c>
      <c r="T990">
        <f>ROW()-3</f>
        <v>987</v>
      </c>
      <c r="U990" s="1">
        <f>INT(Table134[[#This Row],[Date]])</f>
        <v>44980</v>
      </c>
      <c r="V990" s="13">
        <f>IFERROR(IF(OR(Table134[[#This Row],[Notasave Error]]&lt;0,Table134[[#This Row],[Notasave Error]]&gt;6000),"-",Table134[[#This Row],[Notasave Error]]/Table134[[#This Row],[Inspection Total]]),"NA")</f>
        <v>3.1666666666666669E-2</v>
      </c>
    </row>
    <row r="991" spans="1:22" x14ac:dyDescent="0.35">
      <c r="A991" s="8">
        <v>44980.565196759257</v>
      </c>
      <c r="B991" s="9" t="s">
        <v>87</v>
      </c>
      <c r="C991" s="9">
        <v>40039201</v>
      </c>
      <c r="D991" s="9" t="s">
        <v>107</v>
      </c>
      <c r="E991" s="9" t="s">
        <v>158</v>
      </c>
      <c r="F991" s="9" t="s">
        <v>38</v>
      </c>
      <c r="G991" s="9">
        <v>484</v>
      </c>
      <c r="H991" s="10">
        <v>5998</v>
      </c>
      <c r="I991" s="10">
        <v>5998</v>
      </c>
      <c r="J991" s="10">
        <v>2</v>
      </c>
      <c r="K991" s="10"/>
      <c r="L991" s="10">
        <f>SUM(Table134[[#This Row],[Waste (Before Impression)]:[Waste (After Impression)2]])</f>
        <v>2</v>
      </c>
      <c r="M991" s="10">
        <v>0</v>
      </c>
      <c r="N991" s="10">
        <v>125</v>
      </c>
      <c r="O991" s="11">
        <f>SUM(Table134[[#This Row],[Inspection Total]],Table134[[#This Row],[Waste (Before Impression)]])</f>
        <v>6000</v>
      </c>
      <c r="P991" s="12" t="s">
        <v>39</v>
      </c>
      <c r="Q991" s="9"/>
      <c r="R991" s="9">
        <f>IF(Table134[[#This Row],[Balanced]]="YES",0,Table134[[#This Row],[Total]]-6000)</f>
        <v>0</v>
      </c>
      <c r="S9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4498048421255998YES</v>
      </c>
      <c r="T991">
        <f>ROW()-3</f>
        <v>988</v>
      </c>
      <c r="U991" s="1">
        <f>INT(Table134[[#This Row],[Date]])</f>
        <v>44980</v>
      </c>
      <c r="V991" s="13">
        <f>IFERROR(IF(OR(Table134[[#This Row],[Notasave Error]]&lt;0,Table134[[#This Row],[Notasave Error]]&gt;6000),"-",Table134[[#This Row],[Notasave Error]]/Table134[[#This Row],[Inspection Total]]),"NA")</f>
        <v>2.0840280093364454E-2</v>
      </c>
    </row>
    <row r="992" spans="1:22" x14ac:dyDescent="0.35">
      <c r="A992" s="8">
        <v>44980.565011574072</v>
      </c>
      <c r="B992" s="9" t="s">
        <v>87</v>
      </c>
      <c r="C992" s="9">
        <v>40039201</v>
      </c>
      <c r="D992" s="9" t="s">
        <v>107</v>
      </c>
      <c r="E992" s="9" t="s">
        <v>158</v>
      </c>
      <c r="F992" s="9" t="s">
        <v>38</v>
      </c>
      <c r="G992" s="9">
        <v>483</v>
      </c>
      <c r="H992" s="10">
        <v>5997</v>
      </c>
      <c r="I992" s="10">
        <v>5997</v>
      </c>
      <c r="J992" s="10">
        <v>3</v>
      </c>
      <c r="K992" s="10"/>
      <c r="L992" s="10">
        <f>SUM(Table134[[#This Row],[Waste (Before Impression)]:[Waste (After Impression)2]])</f>
        <v>3</v>
      </c>
      <c r="M992" s="10">
        <v>0</v>
      </c>
      <c r="N992" s="10">
        <v>134</v>
      </c>
      <c r="O992" s="11">
        <f>SUM(Table134[[#This Row],[Inspection Total]],Table134[[#This Row],[Waste (Before Impression)]])</f>
        <v>6000</v>
      </c>
      <c r="P992" s="12" t="s">
        <v>39</v>
      </c>
      <c r="Q992" s="9"/>
      <c r="R992" s="9">
        <f>IF(Table134[[#This Row],[Balanced]]="YES",0,Table134[[#This Row],[Total]]-6000)</f>
        <v>0</v>
      </c>
      <c r="S9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4498048331345997YES</v>
      </c>
      <c r="T992">
        <f>ROW()-3</f>
        <v>989</v>
      </c>
      <c r="U992" s="1">
        <f>INT(Table134[[#This Row],[Date]])</f>
        <v>44980</v>
      </c>
      <c r="V992" s="13">
        <f>IFERROR(IF(OR(Table134[[#This Row],[Notasave Error]]&lt;0,Table134[[#This Row],[Notasave Error]]&gt;6000),"-",Table134[[#This Row],[Notasave Error]]/Table134[[#This Row],[Inspection Total]]),"NA")</f>
        <v>2.2344505586126398E-2</v>
      </c>
    </row>
    <row r="993" spans="1:22" x14ac:dyDescent="0.35">
      <c r="A993" s="8">
        <v>44980.494409722225</v>
      </c>
      <c r="B993" s="9" t="s">
        <v>87</v>
      </c>
      <c r="C993" s="9">
        <v>40039201</v>
      </c>
      <c r="D993" s="9" t="s">
        <v>107</v>
      </c>
      <c r="E993" s="9" t="s">
        <v>158</v>
      </c>
      <c r="F993" s="9" t="s">
        <v>38</v>
      </c>
      <c r="G993" s="9">
        <v>482</v>
      </c>
      <c r="H993" s="10">
        <v>5996</v>
      </c>
      <c r="I993" s="10">
        <v>5996</v>
      </c>
      <c r="J993" s="10">
        <v>4</v>
      </c>
      <c r="K993" s="10"/>
      <c r="L993" s="10">
        <f>SUM(Table134[[#This Row],[Waste (Before Impression)]:[Waste (After Impression)2]])</f>
        <v>4</v>
      </c>
      <c r="M993" s="10">
        <v>0</v>
      </c>
      <c r="N993" s="10">
        <v>221</v>
      </c>
      <c r="O993" s="11">
        <f>SUM(Table134[[#This Row],[Inspection Total]],Table134[[#This Row],[Waste (Before Impression)]])</f>
        <v>6000</v>
      </c>
      <c r="P993" s="12" t="s">
        <v>39</v>
      </c>
      <c r="Q993" s="9"/>
      <c r="R993" s="9">
        <f>IF(Table134[[#This Row],[Balanced]]="YES",0,Table134[[#This Row],[Total]]-6000)</f>
        <v>0</v>
      </c>
      <c r="S9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4498048242215996YES</v>
      </c>
      <c r="T993">
        <f>ROW()-3</f>
        <v>990</v>
      </c>
      <c r="U993" s="1">
        <f>INT(Table134[[#This Row],[Date]])</f>
        <v>44980</v>
      </c>
      <c r="V993" s="13">
        <f>IFERROR(IF(OR(Table134[[#This Row],[Notasave Error]]&lt;0,Table134[[#This Row],[Notasave Error]]&gt;6000),"-",Table134[[#This Row],[Notasave Error]]/Table134[[#This Row],[Inspection Total]]),"NA")</f>
        <v>3.6857905270180118E-2</v>
      </c>
    </row>
    <row r="994" spans="1:22" x14ac:dyDescent="0.35">
      <c r="A994" s="8">
        <v>44980.432175925926</v>
      </c>
      <c r="B994" s="9" t="s">
        <v>87</v>
      </c>
      <c r="C994" s="9">
        <v>40039201</v>
      </c>
      <c r="D994" s="9" t="s">
        <v>107</v>
      </c>
      <c r="E994" s="9" t="s">
        <v>158</v>
      </c>
      <c r="F994" s="9" t="s">
        <v>38</v>
      </c>
      <c r="G994" s="9">
        <v>481</v>
      </c>
      <c r="H994" s="10">
        <v>5998</v>
      </c>
      <c r="I994" s="10">
        <v>5998</v>
      </c>
      <c r="J994" s="10">
        <v>2</v>
      </c>
      <c r="K994" s="10"/>
      <c r="L994" s="10">
        <f>SUM(Table134[[#This Row],[Waste (Before Impression)]:[Waste (After Impression)2]])</f>
        <v>2</v>
      </c>
      <c r="M994" s="10">
        <v>0</v>
      </c>
      <c r="N994" s="10">
        <v>264</v>
      </c>
      <c r="O994" s="11">
        <f>SUM(Table134[[#This Row],[Inspection Total]],Table134[[#This Row],[Waste (Before Impression)]])</f>
        <v>6000</v>
      </c>
      <c r="P994" s="12" t="s">
        <v>39</v>
      </c>
      <c r="Q994" s="9"/>
      <c r="R994" s="9">
        <f>IF(Table134[[#This Row],[Balanced]]="YES",0,Table134[[#This Row],[Total]]-6000)</f>
        <v>0</v>
      </c>
      <c r="S9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4498048122645998YES</v>
      </c>
      <c r="T994">
        <f>ROW()-3</f>
        <v>991</v>
      </c>
      <c r="U994" s="1">
        <f>INT(Table134[[#This Row],[Date]])</f>
        <v>44980</v>
      </c>
      <c r="V994" s="13">
        <f>IFERROR(IF(OR(Table134[[#This Row],[Notasave Error]]&lt;0,Table134[[#This Row],[Notasave Error]]&gt;6000),"-",Table134[[#This Row],[Notasave Error]]/Table134[[#This Row],[Inspection Total]]),"NA")</f>
        <v>4.4014671557185726E-2</v>
      </c>
    </row>
    <row r="995" spans="1:22" x14ac:dyDescent="0.35">
      <c r="A995" s="8">
        <v>44980.395775462966</v>
      </c>
      <c r="B995" s="9" t="s">
        <v>87</v>
      </c>
      <c r="C995" s="9">
        <v>40039201</v>
      </c>
      <c r="D995" s="9" t="s">
        <v>107</v>
      </c>
      <c r="E995" s="9" t="s">
        <v>158</v>
      </c>
      <c r="F995" s="9" t="s">
        <v>38</v>
      </c>
      <c r="G995" s="9">
        <v>480</v>
      </c>
      <c r="H995" s="10">
        <v>6000</v>
      </c>
      <c r="I995" s="10">
        <v>6000</v>
      </c>
      <c r="J995" s="10">
        <v>0</v>
      </c>
      <c r="K995" s="10"/>
      <c r="L995" s="10">
        <f>SUM(Table134[[#This Row],[Waste (Before Impression)]:[Waste (After Impression)2]])</f>
        <v>0</v>
      </c>
      <c r="M995" s="10">
        <v>0</v>
      </c>
      <c r="N995" s="10">
        <v>208</v>
      </c>
      <c r="O995" s="11">
        <f>SUM(Table134[[#This Row],[Inspection Total]],Table134[[#This Row],[Waste (Before Impression)]])</f>
        <v>6000</v>
      </c>
      <c r="P995" s="12" t="s">
        <v>39</v>
      </c>
      <c r="Q995" s="9"/>
      <c r="R995" s="9">
        <f>IF(Table134[[#This Row],[Balanced]]="YES",0,Table134[[#This Row],[Total]]-6000)</f>
        <v>0</v>
      </c>
      <c r="S9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4498048002086000YES</v>
      </c>
      <c r="T995">
        <f>ROW()-3</f>
        <v>992</v>
      </c>
      <c r="U995" s="1">
        <f>INT(Table134[[#This Row],[Date]])</f>
        <v>44980</v>
      </c>
      <c r="V995" s="13">
        <f>IFERROR(IF(OR(Table134[[#This Row],[Notasave Error]]&lt;0,Table134[[#This Row],[Notasave Error]]&gt;6000),"-",Table134[[#This Row],[Notasave Error]]/Table134[[#This Row],[Inspection Total]]),"NA")</f>
        <v>3.4666666666666665E-2</v>
      </c>
    </row>
    <row r="996" spans="1:22" x14ac:dyDescent="0.35">
      <c r="A996" s="8">
        <v>44980.360208333332</v>
      </c>
      <c r="B996" s="9" t="s">
        <v>87</v>
      </c>
      <c r="C996" s="9">
        <v>40039201</v>
      </c>
      <c r="D996" s="9" t="s">
        <v>107</v>
      </c>
      <c r="E996" s="9" t="s">
        <v>158</v>
      </c>
      <c r="F996" s="9" t="s">
        <v>38</v>
      </c>
      <c r="G996" s="9">
        <v>479</v>
      </c>
      <c r="H996" s="10">
        <v>5995</v>
      </c>
      <c r="I996" s="10">
        <v>5995</v>
      </c>
      <c r="J996" s="10">
        <v>5</v>
      </c>
      <c r="K996" s="10"/>
      <c r="L996" s="10">
        <f>SUM(Table134[[#This Row],[Waste (Before Impression)]:[Waste (After Impression)2]])</f>
        <v>5</v>
      </c>
      <c r="M996" s="10">
        <v>0</v>
      </c>
      <c r="N996" s="10">
        <v>108</v>
      </c>
      <c r="O996" s="11">
        <f>SUM(Table134[[#This Row],[Inspection Total]],Table134[[#This Row],[Waste (Before Impression)]])</f>
        <v>6000</v>
      </c>
      <c r="P996" s="12" t="s">
        <v>39</v>
      </c>
      <c r="Q996" s="9"/>
      <c r="R996" s="9">
        <f>IF(Table134[[#This Row],[Balanced]]="YES",0,Table134[[#This Row],[Total]]-6000)</f>
        <v>0</v>
      </c>
      <c r="S9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4498047951085995YES</v>
      </c>
      <c r="T996">
        <f>ROW()-3</f>
        <v>993</v>
      </c>
      <c r="U996" s="1">
        <f>INT(Table134[[#This Row],[Date]])</f>
        <v>44980</v>
      </c>
      <c r="V996" s="13">
        <f>IFERROR(IF(OR(Table134[[#This Row],[Notasave Error]]&lt;0,Table134[[#This Row],[Notasave Error]]&gt;6000),"-",Table134[[#This Row],[Notasave Error]]/Table134[[#This Row],[Inspection Total]]),"NA")</f>
        <v>1.8015012510425355E-2</v>
      </c>
    </row>
    <row r="997" spans="1:22" x14ac:dyDescent="0.35">
      <c r="A997" s="8">
        <v>44980.336782407408</v>
      </c>
      <c r="B997" s="9" t="s">
        <v>87</v>
      </c>
      <c r="C997" s="9">
        <v>40039201</v>
      </c>
      <c r="D997" s="9" t="s">
        <v>107</v>
      </c>
      <c r="E997" s="9" t="s">
        <v>158</v>
      </c>
      <c r="F997" s="9" t="s">
        <v>38</v>
      </c>
      <c r="G997" s="9">
        <v>478</v>
      </c>
      <c r="H997" s="10">
        <v>6000</v>
      </c>
      <c r="I997" s="10">
        <v>6000</v>
      </c>
      <c r="J997" s="10">
        <v>0</v>
      </c>
      <c r="K997" s="10"/>
      <c r="L997" s="10">
        <f>SUM(Table134[[#This Row],[Waste (Before Impression)]:[Waste (After Impression)2]])</f>
        <v>0</v>
      </c>
      <c r="M997" s="10">
        <v>0</v>
      </c>
      <c r="N997" s="10">
        <v>122</v>
      </c>
      <c r="O997" s="11">
        <f>SUM(Table134[[#This Row],[Inspection Total]],Table134[[#This Row],[Waste (Before Impression)]])</f>
        <v>6000</v>
      </c>
      <c r="P997" s="12" t="s">
        <v>39</v>
      </c>
      <c r="Q997" s="9"/>
      <c r="R997" s="9">
        <f>IF(Table134[[#This Row],[Balanced]]="YES",0,Table134[[#This Row],[Total]]-6000)</f>
        <v>0</v>
      </c>
      <c r="S9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4498047801226000YES</v>
      </c>
      <c r="T997">
        <f>ROW()-3</f>
        <v>994</v>
      </c>
      <c r="U997" s="1">
        <f>INT(Table134[[#This Row],[Date]])</f>
        <v>44980</v>
      </c>
      <c r="V997" s="13">
        <f>IFERROR(IF(OR(Table134[[#This Row],[Notasave Error]]&lt;0,Table134[[#This Row],[Notasave Error]]&gt;6000),"-",Table134[[#This Row],[Notasave Error]]/Table134[[#This Row],[Inspection Total]]),"NA")</f>
        <v>2.0333333333333332E-2</v>
      </c>
    </row>
    <row r="998" spans="1:22" x14ac:dyDescent="0.35">
      <c r="A998" s="8">
        <v>44980.298472222225</v>
      </c>
      <c r="B998" s="9" t="s">
        <v>87</v>
      </c>
      <c r="C998" s="9">
        <v>40039201</v>
      </c>
      <c r="D998" s="9" t="s">
        <v>107</v>
      </c>
      <c r="E998" s="9" t="s">
        <v>158</v>
      </c>
      <c r="F998" s="9" t="s">
        <v>38</v>
      </c>
      <c r="G998" s="9">
        <v>477</v>
      </c>
      <c r="H998" s="10">
        <v>6000</v>
      </c>
      <c r="I998" s="10">
        <v>6000</v>
      </c>
      <c r="J998" s="10">
        <v>0</v>
      </c>
      <c r="K998" s="10"/>
      <c r="L998" s="10">
        <f>SUM(Table134[[#This Row],[Waste (Before Impression)]:[Waste (After Impression)2]])</f>
        <v>0</v>
      </c>
      <c r="M998" s="10">
        <v>0</v>
      </c>
      <c r="N998" s="10">
        <v>158</v>
      </c>
      <c r="O998" s="11">
        <f>SUM(Table134[[#This Row],[Inspection Total]],Table134[[#This Row],[Waste (Before Impression)]])</f>
        <v>6000</v>
      </c>
      <c r="P998" s="12" t="s">
        <v>39</v>
      </c>
      <c r="Q998" s="9"/>
      <c r="R998" s="9">
        <f>IF(Table134[[#This Row],[Balanced]]="YES",0,Table134[[#This Row],[Total]]-6000)</f>
        <v>0</v>
      </c>
      <c r="S9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4498047701586000YES</v>
      </c>
      <c r="T998">
        <f>ROW()-3</f>
        <v>995</v>
      </c>
      <c r="U998" s="1">
        <f>INT(Table134[[#This Row],[Date]])</f>
        <v>44980</v>
      </c>
      <c r="V998" s="13">
        <f>IFERROR(IF(OR(Table134[[#This Row],[Notasave Error]]&lt;0,Table134[[#This Row],[Notasave Error]]&gt;6000),"-",Table134[[#This Row],[Notasave Error]]/Table134[[#This Row],[Inspection Total]]),"NA")</f>
        <v>2.6333333333333334E-2</v>
      </c>
    </row>
    <row r="999" spans="1:22" x14ac:dyDescent="0.35">
      <c r="A999" s="8">
        <v>44980.298275462963</v>
      </c>
      <c r="B999" s="9" t="s">
        <v>87</v>
      </c>
      <c r="C999" s="9">
        <v>40039201</v>
      </c>
      <c r="D999" s="9" t="s">
        <v>107</v>
      </c>
      <c r="E999" s="9" t="s">
        <v>62</v>
      </c>
      <c r="F999" s="9" t="s">
        <v>40</v>
      </c>
      <c r="G999" s="9">
        <v>605</v>
      </c>
      <c r="H999" s="10">
        <v>5995</v>
      </c>
      <c r="I999" s="10">
        <v>5995</v>
      </c>
      <c r="J999" s="10">
        <v>5</v>
      </c>
      <c r="K999" s="10"/>
      <c r="L999" s="10">
        <f>SUM(Table134[[#This Row],[Waste (Before Impression)]:[Waste (After Impression)2]])</f>
        <v>5</v>
      </c>
      <c r="M999" s="10">
        <v>0</v>
      </c>
      <c r="N999" s="10">
        <v>0</v>
      </c>
      <c r="O999" s="11">
        <f>SUM(Table134[[#This Row],[Inspection Total]],Table134[[#This Row],[Waste (Before Impression)]])</f>
        <v>6000</v>
      </c>
      <c r="P999" s="12" t="s">
        <v>39</v>
      </c>
      <c r="Q999" s="9"/>
      <c r="R999" s="9">
        <f>IF(Table134[[#This Row],[Balanced]]="YES",0,Table134[[#This Row],[Total]]-6000)</f>
        <v>0</v>
      </c>
      <c r="S9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44980605505995YES</v>
      </c>
      <c r="T999">
        <f>ROW()-3</f>
        <v>996</v>
      </c>
      <c r="U999" s="1">
        <f>INT(Table134[[#This Row],[Date]])</f>
        <v>44980</v>
      </c>
      <c r="V999" s="13">
        <f>IFERROR(IF(OR(Table134[[#This Row],[Notasave Error]]&lt;0,Table134[[#This Row],[Notasave Error]]&gt;6000),"-",Table134[[#This Row],[Notasave Error]]/Table134[[#This Row],[Inspection Total]]),"NA")</f>
        <v>0</v>
      </c>
    </row>
    <row r="1000" spans="1:22" x14ac:dyDescent="0.35">
      <c r="A1000" s="8">
        <v>44980.262974537036</v>
      </c>
      <c r="B1000" s="9" t="s">
        <v>87</v>
      </c>
      <c r="C1000" s="9">
        <v>40039201</v>
      </c>
      <c r="D1000" s="9" t="s">
        <v>107</v>
      </c>
      <c r="E1000" s="9" t="s">
        <v>62</v>
      </c>
      <c r="F1000" s="9" t="s">
        <v>40</v>
      </c>
      <c r="G1000" s="9">
        <v>604</v>
      </c>
      <c r="H1000" s="10">
        <v>5995</v>
      </c>
      <c r="I1000" s="10">
        <v>5995</v>
      </c>
      <c r="J1000" s="10">
        <v>5</v>
      </c>
      <c r="K1000" s="10"/>
      <c r="L1000" s="10">
        <f>SUM(Table134[[#This Row],[Waste (Before Impression)]:[Waste (After Impression)2]])</f>
        <v>5</v>
      </c>
      <c r="M1000" s="10">
        <v>0</v>
      </c>
      <c r="N1000" s="10">
        <v>276</v>
      </c>
      <c r="O1000" s="11">
        <f>SUM(Table134[[#This Row],[Inspection Total]],Table134[[#This Row],[Waste (Before Impression)]])</f>
        <v>6000</v>
      </c>
      <c r="P1000" s="12" t="s">
        <v>39</v>
      </c>
      <c r="Q1000" s="9"/>
      <c r="R1000" s="9">
        <f>IF(Table134[[#This Row],[Balanced]]="YES",0,Table134[[#This Row],[Total]]-6000)</f>
        <v>0</v>
      </c>
      <c r="S10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4498060452765995YES</v>
      </c>
      <c r="T1000">
        <f>ROW()-3</f>
        <v>997</v>
      </c>
      <c r="U1000" s="1">
        <f>INT(Table134[[#This Row],[Date]])</f>
        <v>44980</v>
      </c>
      <c r="V1000" s="13">
        <f>IFERROR(IF(OR(Table134[[#This Row],[Notasave Error]]&lt;0,Table134[[#This Row],[Notasave Error]]&gt;6000),"-",Table134[[#This Row],[Notasave Error]]/Table134[[#This Row],[Inspection Total]]),"NA")</f>
        <v>4.6038365304420348E-2</v>
      </c>
    </row>
    <row r="1001" spans="1:22" x14ac:dyDescent="0.35">
      <c r="A1001" s="8">
        <v>44980.229386574072</v>
      </c>
      <c r="B1001" s="9" t="s">
        <v>87</v>
      </c>
      <c r="C1001" s="9">
        <v>40039201</v>
      </c>
      <c r="D1001" s="9" t="s">
        <v>107</v>
      </c>
      <c r="E1001" s="9" t="s">
        <v>62</v>
      </c>
      <c r="F1001" s="9" t="s">
        <v>40</v>
      </c>
      <c r="G1001" s="9">
        <v>603</v>
      </c>
      <c r="H1001" s="10">
        <v>5998</v>
      </c>
      <c r="I1001" s="10">
        <v>5998</v>
      </c>
      <c r="J1001" s="10">
        <v>2</v>
      </c>
      <c r="K1001" s="10"/>
      <c r="L1001" s="10">
        <f>SUM(Table134[[#This Row],[Waste (Before Impression)]:[Waste (After Impression)2]])</f>
        <v>2</v>
      </c>
      <c r="M1001" s="10">
        <v>0</v>
      </c>
      <c r="N1001" s="10">
        <v>224</v>
      </c>
      <c r="O1001" s="11">
        <f>SUM(Table134[[#This Row],[Inspection Total]],Table134[[#This Row],[Waste (Before Impression)]])</f>
        <v>6000</v>
      </c>
      <c r="P1001" s="12" t="s">
        <v>39</v>
      </c>
      <c r="Q1001" s="9"/>
      <c r="R1001" s="9">
        <f>IF(Table134[[#This Row],[Balanced]]="YES",0,Table134[[#This Row],[Total]]-6000)</f>
        <v>0</v>
      </c>
      <c r="S10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4498060322245998YES</v>
      </c>
      <c r="T1001">
        <f>ROW()-3</f>
        <v>998</v>
      </c>
      <c r="U1001" s="1">
        <f>INT(Table134[[#This Row],[Date]])</f>
        <v>44980</v>
      </c>
      <c r="V1001" s="13">
        <f>IFERROR(IF(OR(Table134[[#This Row],[Notasave Error]]&lt;0,Table134[[#This Row],[Notasave Error]]&gt;6000),"-",Table134[[#This Row],[Notasave Error]]/Table134[[#This Row],[Inspection Total]]),"NA")</f>
        <v>3.7345781927309106E-2</v>
      </c>
    </row>
    <row r="1002" spans="1:22" x14ac:dyDescent="0.35">
      <c r="A1002" s="8">
        <v>44980.195104166669</v>
      </c>
      <c r="B1002" s="9" t="s">
        <v>87</v>
      </c>
      <c r="C1002" s="9">
        <v>40039201</v>
      </c>
      <c r="D1002" s="9" t="s">
        <v>107</v>
      </c>
      <c r="E1002" s="9" t="s">
        <v>62</v>
      </c>
      <c r="F1002" s="9" t="s">
        <v>40</v>
      </c>
      <c r="G1002" s="9">
        <v>602</v>
      </c>
      <c r="H1002" s="10">
        <v>5997</v>
      </c>
      <c r="I1002" s="10">
        <v>5997</v>
      </c>
      <c r="J1002" s="10">
        <v>3</v>
      </c>
      <c r="K1002" s="10"/>
      <c r="L1002" s="10">
        <f>SUM(Table134[[#This Row],[Waste (Before Impression)]:[Waste (After Impression)2]])</f>
        <v>3</v>
      </c>
      <c r="M1002" s="10">
        <v>0</v>
      </c>
      <c r="N1002" s="10">
        <v>102</v>
      </c>
      <c r="O1002" s="11">
        <f>SUM(Table134[[#This Row],[Inspection Total]],Table134[[#This Row],[Waste (Before Impression)]])</f>
        <v>6000</v>
      </c>
      <c r="P1002" s="12" t="s">
        <v>39</v>
      </c>
      <c r="Q1002" s="9"/>
      <c r="R1002" s="9">
        <f>IF(Table134[[#This Row],[Balanced]]="YES",0,Table134[[#This Row],[Total]]-6000)</f>
        <v>0</v>
      </c>
      <c r="S10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4498060231025997YES</v>
      </c>
      <c r="T1002">
        <f>ROW()-3</f>
        <v>999</v>
      </c>
      <c r="U1002" s="1">
        <f>INT(Table134[[#This Row],[Date]])</f>
        <v>44980</v>
      </c>
      <c r="V1002" s="13">
        <f>IFERROR(IF(OR(Table134[[#This Row],[Notasave Error]]&lt;0,Table134[[#This Row],[Notasave Error]]&gt;6000),"-",Table134[[#This Row],[Notasave Error]]/Table134[[#This Row],[Inspection Total]]),"NA")</f>
        <v>1.7008504252126064E-2</v>
      </c>
    </row>
    <row r="1003" spans="1:22" x14ac:dyDescent="0.35">
      <c r="A1003" s="8">
        <v>44980.162291666667</v>
      </c>
      <c r="B1003" s="9" t="s">
        <v>87</v>
      </c>
      <c r="C1003" s="9">
        <v>40039201</v>
      </c>
      <c r="D1003" s="9" t="s">
        <v>107</v>
      </c>
      <c r="E1003" s="9" t="s">
        <v>62</v>
      </c>
      <c r="F1003" s="9" t="s">
        <v>40</v>
      </c>
      <c r="G1003" s="9">
        <v>601</v>
      </c>
      <c r="H1003" s="10">
        <v>6000</v>
      </c>
      <c r="I1003" s="10">
        <v>6000</v>
      </c>
      <c r="J1003" s="10"/>
      <c r="K1003" s="10"/>
      <c r="L1003" s="10">
        <f>SUM(Table134[[#This Row],[Waste (Before Impression)]:[Waste (After Impression)2]])</f>
        <v>0</v>
      </c>
      <c r="M1003" s="10">
        <v>0</v>
      </c>
      <c r="N1003" s="10">
        <v>162</v>
      </c>
      <c r="O1003" s="11">
        <f>SUM(Table134[[#This Row],[Inspection Total]],Table134[[#This Row],[Waste (Before Impression)]])</f>
        <v>6000</v>
      </c>
      <c r="P1003" s="12" t="s">
        <v>39</v>
      </c>
      <c r="Q1003" s="9"/>
      <c r="R1003" s="9">
        <f>IF(Table134[[#This Row],[Balanced]]="YES",0,Table134[[#This Row],[Total]]-6000)</f>
        <v>0</v>
      </c>
      <c r="S10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449806011626000YES</v>
      </c>
      <c r="T1003">
        <f>ROW()-3</f>
        <v>1000</v>
      </c>
      <c r="U1003" s="1">
        <f>INT(Table134[[#This Row],[Date]])</f>
        <v>44980</v>
      </c>
      <c r="V1003" s="13">
        <f>IFERROR(IF(OR(Table134[[#This Row],[Notasave Error]]&lt;0,Table134[[#This Row],[Notasave Error]]&gt;6000),"-",Table134[[#This Row],[Notasave Error]]/Table134[[#This Row],[Inspection Total]]),"NA")</f>
        <v>2.7E-2</v>
      </c>
    </row>
    <row r="1004" spans="1:22" x14ac:dyDescent="0.35">
      <c r="A1004" s="8">
        <v>44980.120335648149</v>
      </c>
      <c r="B1004" s="9" t="s">
        <v>87</v>
      </c>
      <c r="C1004" s="9">
        <v>40039201</v>
      </c>
      <c r="D1004" s="9" t="s">
        <v>107</v>
      </c>
      <c r="E1004" s="9" t="s">
        <v>62</v>
      </c>
      <c r="F1004" s="9" t="s">
        <v>40</v>
      </c>
      <c r="G1004" s="9">
        <v>500</v>
      </c>
      <c r="H1004" s="10">
        <v>6000</v>
      </c>
      <c r="I1004" s="10">
        <v>6000</v>
      </c>
      <c r="J1004" s="10"/>
      <c r="K1004" s="10"/>
      <c r="L1004" s="10">
        <f>SUM(Table134[[#This Row],[Waste (Before Impression)]:[Waste (After Impression)2]])</f>
        <v>0</v>
      </c>
      <c r="M1004" s="10">
        <v>0</v>
      </c>
      <c r="N1004" s="10">
        <v>112</v>
      </c>
      <c r="O1004" s="11">
        <f>SUM(Table134[[#This Row],[Inspection Total]],Table134[[#This Row],[Waste (Before Impression)]])</f>
        <v>6000</v>
      </c>
      <c r="P1004" s="12" t="s">
        <v>39</v>
      </c>
      <c r="Q1004" s="9"/>
      <c r="R1004" s="9">
        <f>IF(Table134[[#This Row],[Balanced]]="YES",0,Table134[[#This Row],[Total]]-6000)</f>
        <v>0</v>
      </c>
      <c r="S10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449805001126000YES</v>
      </c>
      <c r="T1004">
        <f>ROW()-3</f>
        <v>1001</v>
      </c>
      <c r="U1004" s="1">
        <f>INT(Table134[[#This Row],[Date]])</f>
        <v>44980</v>
      </c>
      <c r="V1004" s="13">
        <f>IFERROR(IF(OR(Table134[[#This Row],[Notasave Error]]&lt;0,Table134[[#This Row],[Notasave Error]]&gt;6000),"-",Table134[[#This Row],[Notasave Error]]/Table134[[#This Row],[Inspection Total]]),"NA")</f>
        <v>1.8666666666666668E-2</v>
      </c>
    </row>
    <row r="1005" spans="1:22" x14ac:dyDescent="0.35">
      <c r="A1005" s="8">
        <v>44980.080694444441</v>
      </c>
      <c r="B1005" s="9" t="s">
        <v>87</v>
      </c>
      <c r="C1005" s="9">
        <v>40039201</v>
      </c>
      <c r="D1005" s="9" t="s">
        <v>107</v>
      </c>
      <c r="E1005" s="9" t="s">
        <v>62</v>
      </c>
      <c r="F1005" s="9" t="s">
        <v>40</v>
      </c>
      <c r="G1005" s="9">
        <v>499</v>
      </c>
      <c r="H1005" s="10">
        <v>5998</v>
      </c>
      <c r="I1005" s="10">
        <v>5998</v>
      </c>
      <c r="J1005" s="10">
        <v>2</v>
      </c>
      <c r="K1005" s="10"/>
      <c r="L1005" s="10">
        <f>SUM(Table134[[#This Row],[Waste (Before Impression)]:[Waste (After Impression)2]])</f>
        <v>2</v>
      </c>
      <c r="M1005" s="10">
        <v>0</v>
      </c>
      <c r="N1005" s="10">
        <v>66</v>
      </c>
      <c r="O1005" s="11">
        <f>SUM(Table134[[#This Row],[Inspection Total]],Table134[[#This Row],[Waste (Before Impression)]])</f>
        <v>6000</v>
      </c>
      <c r="P1005" s="12" t="s">
        <v>39</v>
      </c>
      <c r="Q1005" s="9"/>
      <c r="R1005" s="9">
        <f>IF(Table134[[#This Row],[Balanced]]="YES",0,Table134[[#This Row],[Total]]-6000)</f>
        <v>0</v>
      </c>
      <c r="S10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449804992665998YES</v>
      </c>
      <c r="T1005">
        <f>ROW()-3</f>
        <v>1002</v>
      </c>
      <c r="U1005" s="1">
        <f>INT(Table134[[#This Row],[Date]])</f>
        <v>44980</v>
      </c>
      <c r="V1005" s="13">
        <f>IFERROR(IF(OR(Table134[[#This Row],[Notasave Error]]&lt;0,Table134[[#This Row],[Notasave Error]]&gt;6000),"-",Table134[[#This Row],[Notasave Error]]/Table134[[#This Row],[Inspection Total]]),"NA")</f>
        <v>1.1003667889296432E-2</v>
      </c>
    </row>
    <row r="1006" spans="1:22" x14ac:dyDescent="0.35">
      <c r="A1006" s="8">
        <v>44980.043356481481</v>
      </c>
      <c r="B1006" s="9" t="s">
        <v>87</v>
      </c>
      <c r="C1006" s="9">
        <v>40039201</v>
      </c>
      <c r="D1006" s="9" t="s">
        <v>107</v>
      </c>
      <c r="E1006" s="9" t="s">
        <v>62</v>
      </c>
      <c r="F1006" s="9" t="s">
        <v>40</v>
      </c>
      <c r="G1006" s="9">
        <v>498</v>
      </c>
      <c r="H1006" s="10">
        <v>6000</v>
      </c>
      <c r="I1006" s="10">
        <v>6000</v>
      </c>
      <c r="J1006" s="10"/>
      <c r="K1006" s="10"/>
      <c r="L1006" s="10">
        <f>SUM(Table134[[#This Row],[Waste (Before Impression)]:[Waste (After Impression)2]])</f>
        <v>0</v>
      </c>
      <c r="M1006" s="10">
        <v>0</v>
      </c>
      <c r="N1006" s="10">
        <v>82</v>
      </c>
      <c r="O1006" s="11">
        <f>SUM(Table134[[#This Row],[Inspection Total]],Table134[[#This Row],[Waste (Before Impression)]])</f>
        <v>6000</v>
      </c>
      <c r="P1006" s="12" t="s">
        <v>39</v>
      </c>
      <c r="Q1006" s="9"/>
      <c r="R1006" s="9">
        <f>IF(Table134[[#This Row],[Balanced]]="YES",0,Table134[[#This Row],[Total]]-6000)</f>
        <v>0</v>
      </c>
      <c r="S10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44980498826000YES</v>
      </c>
      <c r="T1006">
        <f>ROW()-3</f>
        <v>1003</v>
      </c>
      <c r="U1006" s="1">
        <f>INT(Table134[[#This Row],[Date]])</f>
        <v>44980</v>
      </c>
      <c r="V1006" s="13">
        <f>IFERROR(IF(OR(Table134[[#This Row],[Notasave Error]]&lt;0,Table134[[#This Row],[Notasave Error]]&gt;6000),"-",Table134[[#This Row],[Notasave Error]]/Table134[[#This Row],[Inspection Total]]),"NA")</f>
        <v>1.3666666666666667E-2</v>
      </c>
    </row>
    <row r="1007" spans="1:22" x14ac:dyDescent="0.35">
      <c r="A1007" s="8">
        <v>44980.017199074071</v>
      </c>
      <c r="B1007" s="9" t="s">
        <v>87</v>
      </c>
      <c r="C1007" s="9">
        <v>40039201</v>
      </c>
      <c r="D1007" s="9" t="s">
        <v>107</v>
      </c>
      <c r="E1007" s="9" t="s">
        <v>62</v>
      </c>
      <c r="F1007" s="9" t="s">
        <v>40</v>
      </c>
      <c r="G1007" s="9">
        <v>497</v>
      </c>
      <c r="H1007" s="10">
        <v>5999</v>
      </c>
      <c r="I1007" s="10">
        <v>5999</v>
      </c>
      <c r="J1007" s="10">
        <v>1</v>
      </c>
      <c r="K1007" s="10"/>
      <c r="L1007" s="10">
        <f>SUM(Table134[[#This Row],[Waste (Before Impression)]:[Waste (After Impression)2]])</f>
        <v>1</v>
      </c>
      <c r="M1007" s="10">
        <v>0</v>
      </c>
      <c r="N1007" s="10">
        <v>71</v>
      </c>
      <c r="O1007" s="11">
        <f>SUM(Table134[[#This Row],[Inspection Total]],Table134[[#This Row],[Waste (Before Impression)]])</f>
        <v>6000</v>
      </c>
      <c r="P1007" s="12" t="s">
        <v>39</v>
      </c>
      <c r="Q1007" s="9"/>
      <c r="R1007" s="9">
        <f>IF(Table134[[#This Row],[Balanced]]="YES",0,Table134[[#This Row],[Total]]-6000)</f>
        <v>0</v>
      </c>
      <c r="S10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449804971715999YES</v>
      </c>
      <c r="T1007">
        <f>ROW()-3</f>
        <v>1004</v>
      </c>
      <c r="U1007" s="1">
        <f>INT(Table134[[#This Row],[Date]])</f>
        <v>44980</v>
      </c>
      <c r="V1007" s="13">
        <f>IFERROR(IF(OR(Table134[[#This Row],[Notasave Error]]&lt;0,Table134[[#This Row],[Notasave Error]]&gt;6000),"-",Table134[[#This Row],[Notasave Error]]/Table134[[#This Row],[Inspection Total]]),"NA")</f>
        <v>1.1835305884314052E-2</v>
      </c>
    </row>
    <row r="1008" spans="1:22" x14ac:dyDescent="0.35">
      <c r="A1008" s="8">
        <v>44979.972118055557</v>
      </c>
      <c r="B1008" s="9" t="s">
        <v>87</v>
      </c>
      <c r="C1008" s="9">
        <v>40039201</v>
      </c>
      <c r="D1008" s="9" t="s">
        <v>107</v>
      </c>
      <c r="E1008" s="9" t="s">
        <v>65</v>
      </c>
      <c r="F1008" s="9" t="s">
        <v>40</v>
      </c>
      <c r="G1008" s="9">
        <v>467</v>
      </c>
      <c r="H1008" s="10">
        <v>5999</v>
      </c>
      <c r="I1008" s="10">
        <v>0</v>
      </c>
      <c r="J1008" s="10">
        <v>1</v>
      </c>
      <c r="K1008" s="10"/>
      <c r="L1008" s="10">
        <f>SUM(Table134[[#This Row],[Waste (Before Impression)]:[Waste (After Impression)2]])</f>
        <v>1</v>
      </c>
      <c r="M1008" s="10">
        <v>0</v>
      </c>
      <c r="N1008" s="10">
        <v>75</v>
      </c>
      <c r="O1008" s="11">
        <f>SUM(Table134[[#This Row],[Inspection Total]],Table134[[#This Row],[Waste (Before Impression)]])</f>
        <v>6000</v>
      </c>
      <c r="P1008" s="12" t="s">
        <v>39</v>
      </c>
      <c r="Q1008" s="9" t="s">
        <v>79</v>
      </c>
      <c r="R1008" s="9">
        <f>IF(Table134[[#This Row],[Balanced]]="YES",0,Table134[[#This Row],[Total]]-6000)</f>
        <v>0</v>
      </c>
      <c r="S10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449794671755999YES</v>
      </c>
      <c r="T1008">
        <f>ROW()-3</f>
        <v>1005</v>
      </c>
      <c r="U1008" s="1">
        <f>INT(Table134[[#This Row],[Date]])</f>
        <v>44979</v>
      </c>
      <c r="V1008" s="13">
        <f>IFERROR(IF(OR(Table134[[#This Row],[Notasave Error]]&lt;0,Table134[[#This Row],[Notasave Error]]&gt;6000),"-",Table134[[#This Row],[Notasave Error]]/Table134[[#This Row],[Inspection Total]]),"NA")</f>
        <v>1.2502083680613436E-2</v>
      </c>
    </row>
    <row r="1009" spans="1:22" x14ac:dyDescent="0.35">
      <c r="A1009" s="8">
        <v>44979.913171296299</v>
      </c>
      <c r="B1009" s="9" t="s">
        <v>87</v>
      </c>
      <c r="C1009" s="9">
        <v>40039201</v>
      </c>
      <c r="D1009" s="9" t="s">
        <v>107</v>
      </c>
      <c r="E1009" s="9" t="s">
        <v>65</v>
      </c>
      <c r="F1009" s="9" t="s">
        <v>40</v>
      </c>
      <c r="G1009" s="9">
        <v>466</v>
      </c>
      <c r="H1009" s="10">
        <v>6000</v>
      </c>
      <c r="I1009" s="10">
        <v>6000</v>
      </c>
      <c r="J1009" s="10"/>
      <c r="K1009" s="10"/>
      <c r="L1009" s="10">
        <f>SUM(Table134[[#This Row],[Waste (Before Impression)]:[Waste (After Impression)2]])</f>
        <v>0</v>
      </c>
      <c r="M1009" s="10">
        <v>0</v>
      </c>
      <c r="N1009" s="10">
        <v>86</v>
      </c>
      <c r="O1009" s="11">
        <f>SUM(Table134[[#This Row],[Inspection Total]],Table134[[#This Row],[Waste (Before Impression)]])</f>
        <v>6000</v>
      </c>
      <c r="P1009" s="12" t="s">
        <v>39</v>
      </c>
      <c r="Q1009" s="9"/>
      <c r="R1009" s="9">
        <f>IF(Table134[[#This Row],[Balanced]]="YES",0,Table134[[#This Row],[Total]]-6000)</f>
        <v>0</v>
      </c>
      <c r="S10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44979466866000YES</v>
      </c>
      <c r="T1009">
        <f>ROW()-3</f>
        <v>1006</v>
      </c>
      <c r="U1009" s="1">
        <f>INT(Table134[[#This Row],[Date]])</f>
        <v>44979</v>
      </c>
      <c r="V1009" s="13">
        <f>IFERROR(IF(OR(Table134[[#This Row],[Notasave Error]]&lt;0,Table134[[#This Row],[Notasave Error]]&gt;6000),"-",Table134[[#This Row],[Notasave Error]]/Table134[[#This Row],[Inspection Total]]),"NA")</f>
        <v>1.4333333333333333E-2</v>
      </c>
    </row>
    <row r="1010" spans="1:22" x14ac:dyDescent="0.35">
      <c r="A1010" s="8">
        <v>44979.888692129629</v>
      </c>
      <c r="B1010" s="9" t="s">
        <v>87</v>
      </c>
      <c r="C1010" s="9">
        <v>40039201</v>
      </c>
      <c r="D1010" s="9" t="s">
        <v>107</v>
      </c>
      <c r="E1010" s="9" t="s">
        <v>156</v>
      </c>
      <c r="F1010" s="9" t="s">
        <v>38</v>
      </c>
      <c r="G1010" s="9">
        <v>465</v>
      </c>
      <c r="H1010" s="10">
        <v>5998</v>
      </c>
      <c r="I1010" s="10">
        <v>5998</v>
      </c>
      <c r="J1010" s="10">
        <v>2</v>
      </c>
      <c r="K1010" s="10"/>
      <c r="L1010" s="10">
        <f>SUM(Table134[[#This Row],[Waste (Before Impression)]:[Waste (After Impression)2]])</f>
        <v>2</v>
      </c>
      <c r="M1010" s="10">
        <v>0</v>
      </c>
      <c r="N1010" s="10">
        <v>197</v>
      </c>
      <c r="O1010" s="11">
        <f>SUM(Table134[[#This Row],[Inspection Total]],Table134[[#This Row],[Waste (Before Impression)]])</f>
        <v>6000</v>
      </c>
      <c r="P1010" s="12" t="s">
        <v>39</v>
      </c>
      <c r="Q1010" s="9"/>
      <c r="R1010" s="9">
        <f>IF(Table134[[#This Row],[Balanced]]="YES",0,Table134[[#This Row],[Total]]-6000)</f>
        <v>0</v>
      </c>
      <c r="S10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4497946521975998YES</v>
      </c>
      <c r="T1010">
        <f>ROW()-3</f>
        <v>1007</v>
      </c>
      <c r="U1010" s="1">
        <f>INT(Table134[[#This Row],[Date]])</f>
        <v>44979</v>
      </c>
      <c r="V1010" s="13">
        <f>IFERROR(IF(OR(Table134[[#This Row],[Notasave Error]]&lt;0,Table134[[#This Row],[Notasave Error]]&gt;6000),"-",Table134[[#This Row],[Notasave Error]]/Table134[[#This Row],[Inspection Total]]),"NA")</f>
        <v>3.284428142714238E-2</v>
      </c>
    </row>
    <row r="1011" spans="1:22" x14ac:dyDescent="0.35">
      <c r="A1011" s="8">
        <v>44979.703750000001</v>
      </c>
      <c r="B1011" s="9" t="s">
        <v>87</v>
      </c>
      <c r="C1011" s="9">
        <v>40039201</v>
      </c>
      <c r="D1011" s="9" t="s">
        <v>107</v>
      </c>
      <c r="E1011" s="9" t="s">
        <v>156</v>
      </c>
      <c r="F1011" s="9" t="s">
        <v>38</v>
      </c>
      <c r="G1011" s="9">
        <v>464</v>
      </c>
      <c r="H1011" s="10">
        <v>5997</v>
      </c>
      <c r="I1011" s="10">
        <v>5997</v>
      </c>
      <c r="J1011" s="10">
        <v>3</v>
      </c>
      <c r="K1011" s="10"/>
      <c r="L1011" s="10">
        <f>SUM(Table134[[#This Row],[Waste (Before Impression)]:[Waste (After Impression)2]])</f>
        <v>3</v>
      </c>
      <c r="M1011" s="10">
        <v>0</v>
      </c>
      <c r="N1011" s="10">
        <v>117</v>
      </c>
      <c r="O1011" s="11">
        <f>SUM(Table134[[#This Row],[Inspection Total]],Table134[[#This Row],[Waste (Before Impression)]])</f>
        <v>6000</v>
      </c>
      <c r="P1011" s="12" t="s">
        <v>39</v>
      </c>
      <c r="Q1011" s="9"/>
      <c r="R1011" s="9">
        <f>IF(Table134[[#This Row],[Balanced]]="YES",0,Table134[[#This Row],[Total]]-6000)</f>
        <v>0</v>
      </c>
      <c r="S10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4497946431175997YES</v>
      </c>
      <c r="T1011">
        <f>ROW()-3</f>
        <v>1008</v>
      </c>
      <c r="U1011" s="1">
        <f>INT(Table134[[#This Row],[Date]])</f>
        <v>44979</v>
      </c>
      <c r="V1011" s="13">
        <f>IFERROR(IF(OR(Table134[[#This Row],[Notasave Error]]&lt;0,Table134[[#This Row],[Notasave Error]]&gt;6000),"-",Table134[[#This Row],[Notasave Error]]/Table134[[#This Row],[Inspection Total]]),"NA")</f>
        <v>1.950975487743872E-2</v>
      </c>
    </row>
    <row r="1012" spans="1:22" x14ac:dyDescent="0.35">
      <c r="A1012" s="8">
        <v>44979.696712962963</v>
      </c>
      <c r="B1012" s="9" t="s">
        <v>87</v>
      </c>
      <c r="C1012" s="9">
        <v>40039201</v>
      </c>
      <c r="D1012" s="9" t="s">
        <v>107</v>
      </c>
      <c r="E1012" s="9" t="s">
        <v>156</v>
      </c>
      <c r="F1012" s="9" t="s">
        <v>38</v>
      </c>
      <c r="G1012" s="9">
        <v>463</v>
      </c>
      <c r="H1012" s="10">
        <v>6000</v>
      </c>
      <c r="I1012" s="10">
        <v>6000</v>
      </c>
      <c r="J1012" s="10">
        <v>0</v>
      </c>
      <c r="K1012" s="10"/>
      <c r="L1012" s="10">
        <f>SUM(Table134[[#This Row],[Waste (Before Impression)]:[Waste (After Impression)2]])</f>
        <v>0</v>
      </c>
      <c r="M1012" s="10">
        <v>0</v>
      </c>
      <c r="N1012" s="10">
        <v>121</v>
      </c>
      <c r="O1012" s="11">
        <f>SUM(Table134[[#This Row],[Inspection Total]],Table134[[#This Row],[Waste (Before Impression)]])</f>
        <v>6000</v>
      </c>
      <c r="P1012" s="12" t="s">
        <v>39</v>
      </c>
      <c r="Q1012" s="9"/>
      <c r="R1012" s="9">
        <f>IF(Table134[[#This Row],[Balanced]]="YES",0,Table134[[#This Row],[Total]]-6000)</f>
        <v>0</v>
      </c>
      <c r="S10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4497946301216000YES</v>
      </c>
      <c r="T1012">
        <f>ROW()-3</f>
        <v>1009</v>
      </c>
      <c r="U1012" s="1">
        <f>INT(Table134[[#This Row],[Date]])</f>
        <v>44979</v>
      </c>
      <c r="V1012" s="13">
        <f>IFERROR(IF(OR(Table134[[#This Row],[Notasave Error]]&lt;0,Table134[[#This Row],[Notasave Error]]&gt;6000),"-",Table134[[#This Row],[Notasave Error]]/Table134[[#This Row],[Inspection Total]]),"NA")</f>
        <v>2.0166666666666666E-2</v>
      </c>
    </row>
    <row r="1013" spans="1:22" x14ac:dyDescent="0.35">
      <c r="A1013" s="8">
        <v>44979.646655092591</v>
      </c>
      <c r="B1013" s="9" t="s">
        <v>87</v>
      </c>
      <c r="C1013" s="9">
        <v>40039201</v>
      </c>
      <c r="D1013" s="9" t="s">
        <v>107</v>
      </c>
      <c r="E1013" s="9" t="s">
        <v>156</v>
      </c>
      <c r="F1013" s="9" t="s">
        <v>38</v>
      </c>
      <c r="G1013" s="9">
        <v>462</v>
      </c>
      <c r="H1013" s="10">
        <v>5999</v>
      </c>
      <c r="I1013" s="10">
        <v>5999</v>
      </c>
      <c r="J1013" s="10">
        <v>1</v>
      </c>
      <c r="K1013" s="10"/>
      <c r="L1013" s="10">
        <f>SUM(Table134[[#This Row],[Waste (Before Impression)]:[Waste (After Impression)2]])</f>
        <v>1</v>
      </c>
      <c r="M1013" s="10">
        <v>0</v>
      </c>
      <c r="N1013" s="10">
        <v>115</v>
      </c>
      <c r="O1013" s="11">
        <f>SUM(Table134[[#This Row],[Inspection Total]],Table134[[#This Row],[Waste (Before Impression)]])</f>
        <v>6000</v>
      </c>
      <c r="P1013" s="12" t="s">
        <v>39</v>
      </c>
      <c r="Q1013" s="9"/>
      <c r="R1013" s="9">
        <f>IF(Table134[[#This Row],[Balanced]]="YES",0,Table134[[#This Row],[Total]]-6000)</f>
        <v>0</v>
      </c>
      <c r="S10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4497946211155999YES</v>
      </c>
      <c r="T1013">
        <f>ROW()-3</f>
        <v>1010</v>
      </c>
      <c r="U1013" s="1">
        <f>INT(Table134[[#This Row],[Date]])</f>
        <v>44979</v>
      </c>
      <c r="V1013" s="13">
        <f>IFERROR(IF(OR(Table134[[#This Row],[Notasave Error]]&lt;0,Table134[[#This Row],[Notasave Error]]&gt;6000),"-",Table134[[#This Row],[Notasave Error]]/Table134[[#This Row],[Inspection Total]]),"NA")</f>
        <v>1.9169861643607268E-2</v>
      </c>
    </row>
    <row r="1014" spans="1:22" x14ac:dyDescent="0.35">
      <c r="A1014" s="8">
        <v>44979.608368055553</v>
      </c>
      <c r="B1014" s="9" t="s">
        <v>87</v>
      </c>
      <c r="C1014" s="9">
        <v>40039201</v>
      </c>
      <c r="D1014" s="9" t="s">
        <v>107</v>
      </c>
      <c r="E1014" s="9" t="s">
        <v>156</v>
      </c>
      <c r="F1014" s="9" t="s">
        <v>38</v>
      </c>
      <c r="G1014" s="9">
        <v>461</v>
      </c>
      <c r="H1014" s="10">
        <v>5996</v>
      </c>
      <c r="I1014" s="10">
        <v>5996</v>
      </c>
      <c r="J1014" s="10">
        <v>4</v>
      </c>
      <c r="K1014" s="10"/>
      <c r="L1014" s="10">
        <f>SUM(Table134[[#This Row],[Waste (Before Impression)]:[Waste (After Impression)2]])</f>
        <v>4</v>
      </c>
      <c r="M1014" s="10">
        <v>0</v>
      </c>
      <c r="N1014" s="10">
        <v>122</v>
      </c>
      <c r="O1014" s="11">
        <f>SUM(Table134[[#This Row],[Inspection Total]],Table134[[#This Row],[Waste (Before Impression)]])</f>
        <v>6000</v>
      </c>
      <c r="P1014" s="12" t="s">
        <v>39</v>
      </c>
      <c r="Q1014" s="9"/>
      <c r="R1014" s="9">
        <f>IF(Table134[[#This Row],[Balanced]]="YES",0,Table134[[#This Row],[Total]]-6000)</f>
        <v>0</v>
      </c>
      <c r="S10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4497946141225996YES</v>
      </c>
      <c r="T1014">
        <f>ROW()-3</f>
        <v>1011</v>
      </c>
      <c r="U1014" s="1">
        <f>INT(Table134[[#This Row],[Date]])</f>
        <v>44979</v>
      </c>
      <c r="V1014" s="13">
        <f>IFERROR(IF(OR(Table134[[#This Row],[Notasave Error]]&lt;0,Table134[[#This Row],[Notasave Error]]&gt;6000),"-",Table134[[#This Row],[Notasave Error]]/Table134[[#This Row],[Inspection Total]]),"NA")</f>
        <v>2.0346897931954638E-2</v>
      </c>
    </row>
    <row r="1015" spans="1:22" x14ac:dyDescent="0.35">
      <c r="A1015" s="8">
        <v>44979.576921296299</v>
      </c>
      <c r="B1015" s="9" t="s">
        <v>87</v>
      </c>
      <c r="C1015" s="9">
        <v>40039201</v>
      </c>
      <c r="D1015" s="9" t="s">
        <v>107</v>
      </c>
      <c r="E1015" s="9" t="s">
        <v>156</v>
      </c>
      <c r="F1015" s="9" t="s">
        <v>38</v>
      </c>
      <c r="G1015" s="9">
        <v>460</v>
      </c>
      <c r="H1015" s="10">
        <v>5999</v>
      </c>
      <c r="I1015" s="10">
        <v>5999</v>
      </c>
      <c r="J1015" s="10">
        <v>1</v>
      </c>
      <c r="K1015" s="10"/>
      <c r="L1015" s="10">
        <f>SUM(Table134[[#This Row],[Waste (Before Impression)]:[Waste (After Impression)2]])</f>
        <v>1</v>
      </c>
      <c r="M1015" s="10">
        <v>0</v>
      </c>
      <c r="N1015" s="10">
        <v>178</v>
      </c>
      <c r="O1015" s="11">
        <f>SUM(Table134[[#This Row],[Inspection Total]],Table134[[#This Row],[Waste (Before Impression)]])</f>
        <v>6000</v>
      </c>
      <c r="P1015" s="12" t="s">
        <v>39</v>
      </c>
      <c r="Q1015" s="9"/>
      <c r="R1015" s="9">
        <f>IF(Table134[[#This Row],[Balanced]]="YES",0,Table134[[#This Row],[Total]]-6000)</f>
        <v>0</v>
      </c>
      <c r="S10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4497946011785999YES</v>
      </c>
      <c r="T1015">
        <f>ROW()-3</f>
        <v>1012</v>
      </c>
      <c r="U1015" s="1">
        <f>INT(Table134[[#This Row],[Date]])</f>
        <v>44979</v>
      </c>
      <c r="V1015" s="13">
        <f>IFERROR(IF(OR(Table134[[#This Row],[Notasave Error]]&lt;0,Table134[[#This Row],[Notasave Error]]&gt;6000),"-",Table134[[#This Row],[Notasave Error]]/Table134[[#This Row],[Inspection Total]]),"NA")</f>
        <v>2.9671611935322553E-2</v>
      </c>
    </row>
    <row r="1016" spans="1:22" x14ac:dyDescent="0.35">
      <c r="A1016" s="8">
        <v>44979.549780092595</v>
      </c>
      <c r="B1016" s="9" t="s">
        <v>87</v>
      </c>
      <c r="C1016" s="9">
        <v>40039201</v>
      </c>
      <c r="D1016" s="9" t="s">
        <v>107</v>
      </c>
      <c r="E1016" s="9" t="s">
        <v>156</v>
      </c>
      <c r="F1016" s="9" t="s">
        <v>38</v>
      </c>
      <c r="G1016" s="9">
        <v>459</v>
      </c>
      <c r="H1016" s="10">
        <v>5999</v>
      </c>
      <c r="I1016" s="10">
        <v>5999</v>
      </c>
      <c r="J1016" s="10">
        <v>1</v>
      </c>
      <c r="K1016" s="10"/>
      <c r="L1016" s="10">
        <f>SUM(Table134[[#This Row],[Waste (Before Impression)]:[Waste (After Impression)2]])</f>
        <v>1</v>
      </c>
      <c r="M1016" s="10">
        <v>0</v>
      </c>
      <c r="N1016" s="10">
        <v>81</v>
      </c>
      <c r="O1016" s="11">
        <f>SUM(Table134[[#This Row],[Inspection Total]],Table134[[#This Row],[Waste (Before Impression)]])</f>
        <v>6000</v>
      </c>
      <c r="P1016" s="12" t="s">
        <v>39</v>
      </c>
      <c r="Q1016" s="9"/>
      <c r="R1016" s="9">
        <f>IF(Table134[[#This Row],[Balanced]]="YES",0,Table134[[#This Row],[Total]]-6000)</f>
        <v>0</v>
      </c>
      <c r="S10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449794591815999YES</v>
      </c>
      <c r="T1016">
        <f>ROW()-3</f>
        <v>1013</v>
      </c>
      <c r="U1016" s="1">
        <f>INT(Table134[[#This Row],[Date]])</f>
        <v>44979</v>
      </c>
      <c r="V1016" s="13">
        <f>IFERROR(IF(OR(Table134[[#This Row],[Notasave Error]]&lt;0,Table134[[#This Row],[Notasave Error]]&gt;6000),"-",Table134[[#This Row],[Notasave Error]]/Table134[[#This Row],[Inspection Total]]),"NA")</f>
        <v>1.3502250375062511E-2</v>
      </c>
    </row>
    <row r="1017" spans="1:22" x14ac:dyDescent="0.35">
      <c r="A1017" s="8">
        <v>44979.485706018517</v>
      </c>
      <c r="B1017" s="9" t="s">
        <v>87</v>
      </c>
      <c r="C1017" s="9">
        <v>40039201</v>
      </c>
      <c r="D1017" s="9" t="s">
        <v>107</v>
      </c>
      <c r="E1017" s="9" t="s">
        <v>156</v>
      </c>
      <c r="F1017" s="9" t="s">
        <v>38</v>
      </c>
      <c r="G1017" s="9">
        <v>458</v>
      </c>
      <c r="H1017" s="10">
        <v>5991</v>
      </c>
      <c r="I1017" s="10">
        <v>5991</v>
      </c>
      <c r="J1017" s="10">
        <v>9</v>
      </c>
      <c r="K1017" s="10"/>
      <c r="L1017" s="10">
        <f>SUM(Table134[[#This Row],[Waste (Before Impression)]:[Waste (After Impression)2]])</f>
        <v>9</v>
      </c>
      <c r="M1017" s="10">
        <v>0</v>
      </c>
      <c r="N1017" s="10">
        <v>137</v>
      </c>
      <c r="O1017" s="11">
        <f>SUM(Table134[[#This Row],[Inspection Total]],Table134[[#This Row],[Waste (Before Impression)]])</f>
        <v>6000</v>
      </c>
      <c r="P1017" s="12" t="s">
        <v>39</v>
      </c>
      <c r="Q1017" s="9"/>
      <c r="R1017" s="9">
        <f>IF(Table134[[#This Row],[Balanced]]="YES",0,Table134[[#This Row],[Total]]-6000)</f>
        <v>0</v>
      </c>
      <c r="S10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4497945891375991YES</v>
      </c>
      <c r="T1017">
        <f>ROW()-3</f>
        <v>1014</v>
      </c>
      <c r="U1017" s="1">
        <f>INT(Table134[[#This Row],[Date]])</f>
        <v>44979</v>
      </c>
      <c r="V1017" s="13">
        <f>IFERROR(IF(OR(Table134[[#This Row],[Notasave Error]]&lt;0,Table134[[#This Row],[Notasave Error]]&gt;6000),"-",Table134[[#This Row],[Notasave Error]]/Table134[[#This Row],[Inspection Total]]),"NA")</f>
        <v>2.2867634785511601E-2</v>
      </c>
    </row>
    <row r="1018" spans="1:22" x14ac:dyDescent="0.35">
      <c r="A1018" s="8">
        <v>44979.454236111109</v>
      </c>
      <c r="B1018" s="9" t="s">
        <v>87</v>
      </c>
      <c r="C1018" s="9">
        <v>40039201</v>
      </c>
      <c r="D1018" s="9" t="s">
        <v>107</v>
      </c>
      <c r="E1018" s="9" t="s">
        <v>156</v>
      </c>
      <c r="F1018" s="9" t="s">
        <v>38</v>
      </c>
      <c r="G1018" s="9">
        <v>457</v>
      </c>
      <c r="H1018" s="10">
        <v>6000</v>
      </c>
      <c r="I1018" s="10">
        <v>6000</v>
      </c>
      <c r="J1018" s="10">
        <v>0</v>
      </c>
      <c r="K1018" s="10"/>
      <c r="L1018" s="10">
        <f>SUM(Table134[[#This Row],[Waste (Before Impression)]:[Waste (After Impression)2]])</f>
        <v>0</v>
      </c>
      <c r="M1018" s="10">
        <v>0</v>
      </c>
      <c r="N1018" s="10">
        <v>179</v>
      </c>
      <c r="O1018" s="11">
        <f>SUM(Table134[[#This Row],[Inspection Total]],Table134[[#This Row],[Waste (Before Impression)]])</f>
        <v>6000</v>
      </c>
      <c r="P1018" s="12" t="s">
        <v>39</v>
      </c>
      <c r="Q1018" s="9"/>
      <c r="R1018" s="9">
        <f>IF(Table134[[#This Row],[Balanced]]="YES",0,Table134[[#This Row],[Total]]-6000)</f>
        <v>0</v>
      </c>
      <c r="S10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4497945701796000YES</v>
      </c>
      <c r="T1018">
        <f>ROW()-3</f>
        <v>1015</v>
      </c>
      <c r="U1018" s="1">
        <f>INT(Table134[[#This Row],[Date]])</f>
        <v>44979</v>
      </c>
      <c r="V1018" s="13">
        <f>IFERROR(IF(OR(Table134[[#This Row],[Notasave Error]]&lt;0,Table134[[#This Row],[Notasave Error]]&gt;6000),"-",Table134[[#This Row],[Notasave Error]]/Table134[[#This Row],[Inspection Total]]),"NA")</f>
        <v>2.9833333333333333E-2</v>
      </c>
    </row>
    <row r="1019" spans="1:22" x14ac:dyDescent="0.35">
      <c r="A1019" s="8">
        <v>44979.405682870369</v>
      </c>
      <c r="B1019" s="9" t="s">
        <v>87</v>
      </c>
      <c r="C1019" s="9">
        <v>40039201</v>
      </c>
      <c r="D1019" s="9" t="s">
        <v>107</v>
      </c>
      <c r="E1019" s="9" t="s">
        <v>156</v>
      </c>
      <c r="F1019" s="9" t="s">
        <v>38</v>
      </c>
      <c r="G1019" s="9">
        <v>456</v>
      </c>
      <c r="H1019" s="10">
        <v>5999</v>
      </c>
      <c r="I1019" s="10">
        <v>5999</v>
      </c>
      <c r="J1019" s="10">
        <v>1</v>
      </c>
      <c r="K1019" s="10"/>
      <c r="L1019" s="10">
        <f>SUM(Table134[[#This Row],[Waste (Before Impression)]:[Waste (After Impression)2]])</f>
        <v>1</v>
      </c>
      <c r="M1019" s="10">
        <v>0</v>
      </c>
      <c r="N1019" s="10">
        <v>70</v>
      </c>
      <c r="O1019" s="11">
        <f>SUM(Table134[[#This Row],[Inspection Total]],Table134[[#This Row],[Waste (Before Impression)]])</f>
        <v>6000</v>
      </c>
      <c r="P1019" s="12" t="s">
        <v>39</v>
      </c>
      <c r="Q1019" s="9"/>
      <c r="R1019" s="9">
        <f>IF(Table134[[#This Row],[Balanced]]="YES",0,Table134[[#This Row],[Total]]-6000)</f>
        <v>0</v>
      </c>
      <c r="S10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449794561705999YES</v>
      </c>
      <c r="T1019">
        <f>ROW()-3</f>
        <v>1016</v>
      </c>
      <c r="U1019" s="1">
        <f>INT(Table134[[#This Row],[Date]])</f>
        <v>44979</v>
      </c>
      <c r="V1019" s="13">
        <f>IFERROR(IF(OR(Table134[[#This Row],[Notasave Error]]&lt;0,Table134[[#This Row],[Notasave Error]]&gt;6000),"-",Table134[[#This Row],[Notasave Error]]/Table134[[#This Row],[Inspection Total]]),"NA")</f>
        <v>1.1668611435239206E-2</v>
      </c>
    </row>
    <row r="1020" spans="1:22" x14ac:dyDescent="0.35">
      <c r="A1020" s="8">
        <v>44979.377488425926</v>
      </c>
      <c r="B1020" s="9" t="s">
        <v>87</v>
      </c>
      <c r="C1020" s="9">
        <v>40039201</v>
      </c>
      <c r="D1020" s="9" t="s">
        <v>107</v>
      </c>
      <c r="E1020" s="9" t="s">
        <v>156</v>
      </c>
      <c r="F1020" s="9" t="s">
        <v>38</v>
      </c>
      <c r="G1020" s="9">
        <v>455</v>
      </c>
      <c r="H1020" s="10">
        <v>5995</v>
      </c>
      <c r="I1020" s="10">
        <v>5995</v>
      </c>
      <c r="J1020" s="10">
        <v>5</v>
      </c>
      <c r="K1020" s="10"/>
      <c r="L1020" s="10">
        <f>SUM(Table134[[#This Row],[Waste (Before Impression)]:[Waste (After Impression)2]])</f>
        <v>5</v>
      </c>
      <c r="M1020" s="10">
        <v>0</v>
      </c>
      <c r="N1020" s="10">
        <v>119</v>
      </c>
      <c r="O1020" s="11">
        <f>SUM(Table134[[#This Row],[Inspection Total]],Table134[[#This Row],[Waste (Before Impression)]])</f>
        <v>6000</v>
      </c>
      <c r="P1020" s="12" t="s">
        <v>39</v>
      </c>
      <c r="Q1020" s="9"/>
      <c r="R1020" s="9">
        <f>IF(Table134[[#This Row],[Balanced]]="YES",0,Table134[[#This Row],[Total]]-6000)</f>
        <v>0</v>
      </c>
      <c r="S10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4497945551195995YES</v>
      </c>
      <c r="T1020">
        <f>ROW()-3</f>
        <v>1017</v>
      </c>
      <c r="U1020" s="1">
        <f>INT(Table134[[#This Row],[Date]])</f>
        <v>44979</v>
      </c>
      <c r="V1020" s="13">
        <f>IFERROR(IF(OR(Table134[[#This Row],[Notasave Error]]&lt;0,Table134[[#This Row],[Notasave Error]]&gt;6000),"-",Table134[[#This Row],[Notasave Error]]/Table134[[#This Row],[Inspection Total]]),"NA")</f>
        <v>1.9849874895746456E-2</v>
      </c>
    </row>
    <row r="1021" spans="1:22" x14ac:dyDescent="0.35">
      <c r="A1021" s="8">
        <v>44979.362453703703</v>
      </c>
      <c r="B1021" s="9" t="s">
        <v>87</v>
      </c>
      <c r="C1021" s="9">
        <v>40039201</v>
      </c>
      <c r="D1021" s="9" t="s">
        <v>107</v>
      </c>
      <c r="E1021" s="9" t="s">
        <v>156</v>
      </c>
      <c r="F1021" s="9" t="s">
        <v>38</v>
      </c>
      <c r="G1021" s="9">
        <v>454</v>
      </c>
      <c r="H1021" s="10">
        <v>5995</v>
      </c>
      <c r="I1021" s="10">
        <v>5995</v>
      </c>
      <c r="J1021" s="10">
        <v>5</v>
      </c>
      <c r="K1021" s="10"/>
      <c r="L1021" s="10">
        <f>SUM(Table134[[#This Row],[Waste (Before Impression)]:[Waste (After Impression)2]])</f>
        <v>5</v>
      </c>
      <c r="M1021" s="10">
        <v>0</v>
      </c>
      <c r="N1021" s="10">
        <v>53</v>
      </c>
      <c r="O1021" s="11">
        <f>SUM(Table134[[#This Row],[Inspection Total]],Table134[[#This Row],[Waste (Before Impression)]])</f>
        <v>6000</v>
      </c>
      <c r="P1021" s="12" t="s">
        <v>39</v>
      </c>
      <c r="Q1021" s="9"/>
      <c r="R1021" s="9">
        <f>IF(Table134[[#This Row],[Balanced]]="YES",0,Table134[[#This Row],[Total]]-6000)</f>
        <v>0</v>
      </c>
      <c r="S10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449794545535995YES</v>
      </c>
      <c r="T1021">
        <f>ROW()-3</f>
        <v>1018</v>
      </c>
      <c r="U1021" s="1">
        <f>INT(Table134[[#This Row],[Date]])</f>
        <v>44979</v>
      </c>
      <c r="V1021" s="13">
        <f>IFERROR(IF(OR(Table134[[#This Row],[Notasave Error]]&lt;0,Table134[[#This Row],[Notasave Error]]&gt;6000),"-",Table134[[#This Row],[Notasave Error]]/Table134[[#This Row],[Inspection Total]]),"NA")</f>
        <v>8.8407005838198501E-3</v>
      </c>
    </row>
    <row r="1022" spans="1:22" x14ac:dyDescent="0.35">
      <c r="A1022" s="8">
        <v>44979.290462962963</v>
      </c>
      <c r="B1022" s="9" t="s">
        <v>87</v>
      </c>
      <c r="C1022" s="9">
        <v>40039201</v>
      </c>
      <c r="D1022" s="9" t="s">
        <v>107</v>
      </c>
      <c r="E1022" s="9" t="s">
        <v>156</v>
      </c>
      <c r="F1022" s="9" t="s">
        <v>38</v>
      </c>
      <c r="G1022" s="9">
        <v>420</v>
      </c>
      <c r="H1022" s="10">
        <v>5927</v>
      </c>
      <c r="I1022" s="10">
        <v>5927</v>
      </c>
      <c r="J1022" s="10">
        <v>27</v>
      </c>
      <c r="K1022" s="10"/>
      <c r="L1022" s="10">
        <f>SUM(Table134[[#This Row],[Waste (Before Impression)]:[Waste (After Impression)2]])</f>
        <v>27</v>
      </c>
      <c r="M1022" s="10">
        <v>0</v>
      </c>
      <c r="N1022" s="10">
        <v>4723</v>
      </c>
      <c r="O1022" s="11">
        <f>SUM(Table134[[#This Row],[Inspection Total]],Table134[[#This Row],[Waste (Before Impression)]])</f>
        <v>5954</v>
      </c>
      <c r="P1022" s="12" t="s">
        <v>34</v>
      </c>
      <c r="Q1022" s="9" t="s">
        <v>157</v>
      </c>
      <c r="R1022" s="9">
        <f>IF(Table134[[#This Row],[Balanced]]="YES",0,Table134[[#This Row],[Total]]-6000)</f>
        <v>-46</v>
      </c>
      <c r="S10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449794202747235927NO</v>
      </c>
      <c r="T1022">
        <f>ROW()-3</f>
        <v>1019</v>
      </c>
      <c r="U1022" s="1">
        <f>INT(Table134[[#This Row],[Date]])</f>
        <v>44979</v>
      </c>
      <c r="V1022" s="13">
        <f>IFERROR(IF(OR(Table134[[#This Row],[Notasave Error]]&lt;0,Table134[[#This Row],[Notasave Error]]&gt;6000),"-",Table134[[#This Row],[Notasave Error]]/Table134[[#This Row],[Inspection Total]]),"NA")</f>
        <v>0.79686181879534335</v>
      </c>
    </row>
    <row r="1023" spans="1:22" x14ac:dyDescent="0.35">
      <c r="A1023" s="8">
        <v>44979.272592592592</v>
      </c>
      <c r="B1023" s="9" t="s">
        <v>87</v>
      </c>
      <c r="C1023" s="9">
        <v>40039201</v>
      </c>
      <c r="D1023" s="9" t="s">
        <v>107</v>
      </c>
      <c r="E1023" s="9" t="s">
        <v>65</v>
      </c>
      <c r="F1023" s="9" t="s">
        <v>40</v>
      </c>
      <c r="G1023" s="9">
        <v>476</v>
      </c>
      <c r="H1023" s="10">
        <v>6000</v>
      </c>
      <c r="I1023" s="10">
        <v>6000</v>
      </c>
      <c r="J1023" s="10"/>
      <c r="K1023" s="10"/>
      <c r="L1023" s="10">
        <f>SUM(Table134[[#This Row],[Waste (Before Impression)]:[Waste (After Impression)2]])</f>
        <v>0</v>
      </c>
      <c r="M1023" s="10">
        <v>0</v>
      </c>
      <c r="N1023" s="10">
        <v>119</v>
      </c>
      <c r="O1023" s="11">
        <f>SUM(Table134[[#This Row],[Inspection Total]],Table134[[#This Row],[Waste (Before Impression)]])</f>
        <v>6000</v>
      </c>
      <c r="P1023" s="12" t="s">
        <v>39</v>
      </c>
      <c r="Q1023" s="9"/>
      <c r="R1023" s="9">
        <f>IF(Table134[[#This Row],[Balanced]]="YES",0,Table134[[#This Row],[Total]]-6000)</f>
        <v>0</v>
      </c>
      <c r="S10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449794761196000YES</v>
      </c>
      <c r="T1023">
        <f>ROW()-3</f>
        <v>1020</v>
      </c>
      <c r="U1023" s="1">
        <f>INT(Table134[[#This Row],[Date]])</f>
        <v>44979</v>
      </c>
      <c r="V1023" s="13">
        <f>IFERROR(IF(OR(Table134[[#This Row],[Notasave Error]]&lt;0,Table134[[#This Row],[Notasave Error]]&gt;6000),"-",Table134[[#This Row],[Notasave Error]]/Table134[[#This Row],[Inspection Total]]),"NA")</f>
        <v>1.9833333333333335E-2</v>
      </c>
    </row>
    <row r="1024" spans="1:22" x14ac:dyDescent="0.35">
      <c r="A1024" s="8">
        <v>44979.241620370369</v>
      </c>
      <c r="B1024" s="9" t="s">
        <v>87</v>
      </c>
      <c r="C1024" s="9">
        <v>40039201</v>
      </c>
      <c r="D1024" s="9" t="s">
        <v>107</v>
      </c>
      <c r="E1024" s="9" t="s">
        <v>65</v>
      </c>
      <c r="F1024" s="9" t="s">
        <v>40</v>
      </c>
      <c r="G1024" s="9">
        <v>475</v>
      </c>
      <c r="H1024" s="10">
        <v>5998</v>
      </c>
      <c r="I1024" s="10">
        <v>5998</v>
      </c>
      <c r="J1024" s="10">
        <v>2</v>
      </c>
      <c r="K1024" s="10"/>
      <c r="L1024" s="10">
        <f>SUM(Table134[[#This Row],[Waste (Before Impression)]:[Waste (After Impression)2]])</f>
        <v>2</v>
      </c>
      <c r="M1024" s="10">
        <v>0</v>
      </c>
      <c r="N1024" s="10">
        <v>132</v>
      </c>
      <c r="O1024" s="11">
        <f>SUM(Table134[[#This Row],[Inspection Total]],Table134[[#This Row],[Waste (Before Impression)]])</f>
        <v>6000</v>
      </c>
      <c r="P1024" s="12" t="s">
        <v>39</v>
      </c>
      <c r="Q1024" s="9"/>
      <c r="R1024" s="9">
        <f>IF(Table134[[#This Row],[Balanced]]="YES",0,Table134[[#This Row],[Total]]-6000)</f>
        <v>0</v>
      </c>
      <c r="S10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4497947521325998YES</v>
      </c>
      <c r="T1024">
        <f>ROW()-3</f>
        <v>1021</v>
      </c>
      <c r="U1024" s="1">
        <f>INT(Table134[[#This Row],[Date]])</f>
        <v>44979</v>
      </c>
      <c r="V1024" s="13">
        <f>IFERROR(IF(OR(Table134[[#This Row],[Notasave Error]]&lt;0,Table134[[#This Row],[Notasave Error]]&gt;6000),"-",Table134[[#This Row],[Notasave Error]]/Table134[[#This Row],[Inspection Total]]),"NA")</f>
        <v>2.2007335778592863E-2</v>
      </c>
    </row>
    <row r="1025" spans="1:22" x14ac:dyDescent="0.35">
      <c r="A1025" s="8">
        <v>44979.21266203704</v>
      </c>
      <c r="B1025" s="9" t="s">
        <v>87</v>
      </c>
      <c r="C1025" s="9">
        <v>40039201</v>
      </c>
      <c r="D1025" s="9" t="s">
        <v>107</v>
      </c>
      <c r="E1025" s="9" t="s">
        <v>65</v>
      </c>
      <c r="F1025" s="9" t="s">
        <v>40</v>
      </c>
      <c r="G1025" s="9">
        <v>474</v>
      </c>
      <c r="H1025" s="10">
        <v>6000</v>
      </c>
      <c r="I1025" s="10">
        <v>6000</v>
      </c>
      <c r="J1025" s="10">
        <v>0</v>
      </c>
      <c r="K1025" s="10"/>
      <c r="L1025" s="10">
        <f>SUM(Table134[[#This Row],[Waste (Before Impression)]:[Waste (After Impression)2]])</f>
        <v>0</v>
      </c>
      <c r="M1025" s="10">
        <v>0</v>
      </c>
      <c r="N1025" s="10">
        <v>127</v>
      </c>
      <c r="O1025" s="11">
        <f>SUM(Table134[[#This Row],[Inspection Total]],Table134[[#This Row],[Waste (Before Impression)]])</f>
        <v>6000</v>
      </c>
      <c r="P1025" s="12" t="s">
        <v>39</v>
      </c>
      <c r="Q1025" s="9"/>
      <c r="R1025" s="9">
        <f>IF(Table134[[#This Row],[Balanced]]="YES",0,Table134[[#This Row],[Total]]-6000)</f>
        <v>0</v>
      </c>
      <c r="S10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4497947401276000YES</v>
      </c>
      <c r="T1025">
        <f>ROW()-3</f>
        <v>1022</v>
      </c>
      <c r="U1025" s="1">
        <f>INT(Table134[[#This Row],[Date]])</f>
        <v>44979</v>
      </c>
      <c r="V1025" s="13">
        <f>IFERROR(IF(OR(Table134[[#This Row],[Notasave Error]]&lt;0,Table134[[#This Row],[Notasave Error]]&gt;6000),"-",Table134[[#This Row],[Notasave Error]]/Table134[[#This Row],[Inspection Total]]),"NA")</f>
        <v>2.1166666666666667E-2</v>
      </c>
    </row>
    <row r="1026" spans="1:22" x14ac:dyDescent="0.35">
      <c r="A1026" s="8">
        <v>44979.165208333332</v>
      </c>
      <c r="B1026" s="9" t="s">
        <v>87</v>
      </c>
      <c r="C1026" s="9">
        <v>40039201</v>
      </c>
      <c r="D1026" s="9" t="s">
        <v>107</v>
      </c>
      <c r="E1026" s="9" t="s">
        <v>65</v>
      </c>
      <c r="F1026" s="9" t="s">
        <v>40</v>
      </c>
      <c r="G1026" s="9">
        <v>473</v>
      </c>
      <c r="H1026" s="10">
        <v>5997</v>
      </c>
      <c r="I1026" s="10">
        <v>5997</v>
      </c>
      <c r="J1026" s="10">
        <v>3</v>
      </c>
      <c r="K1026" s="10"/>
      <c r="L1026" s="10">
        <f>SUM(Table134[[#This Row],[Waste (Before Impression)]:[Waste (After Impression)2]])</f>
        <v>3</v>
      </c>
      <c r="M1026" s="10">
        <v>0</v>
      </c>
      <c r="N1026" s="10">
        <v>118</v>
      </c>
      <c r="O1026" s="11">
        <f>SUM(Table134[[#This Row],[Inspection Total]],Table134[[#This Row],[Waste (Before Impression)]])</f>
        <v>6000</v>
      </c>
      <c r="P1026" s="12" t="s">
        <v>39</v>
      </c>
      <c r="Q1026" s="9"/>
      <c r="R1026" s="9">
        <f>IF(Table134[[#This Row],[Balanced]]="YES",0,Table134[[#This Row],[Total]]-6000)</f>
        <v>0</v>
      </c>
      <c r="S10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4497947331185997YES</v>
      </c>
      <c r="T1026">
        <f>ROW()-3</f>
        <v>1023</v>
      </c>
      <c r="U1026" s="1">
        <f>INT(Table134[[#This Row],[Date]])</f>
        <v>44979</v>
      </c>
      <c r="V1026" s="13">
        <f>IFERROR(IF(OR(Table134[[#This Row],[Notasave Error]]&lt;0,Table134[[#This Row],[Notasave Error]]&gt;6000),"-",Table134[[#This Row],[Notasave Error]]/Table134[[#This Row],[Inspection Total]]),"NA")</f>
        <v>1.9676504919126231E-2</v>
      </c>
    </row>
    <row r="1027" spans="1:22" x14ac:dyDescent="0.35">
      <c r="A1027" s="8">
        <v>44979.136122685188</v>
      </c>
      <c r="B1027" s="9" t="s">
        <v>87</v>
      </c>
      <c r="C1027" s="9">
        <v>40039201</v>
      </c>
      <c r="D1027" s="9" t="s">
        <v>107</v>
      </c>
      <c r="E1027" s="9" t="s">
        <v>65</v>
      </c>
      <c r="F1027" s="9" t="s">
        <v>40</v>
      </c>
      <c r="G1027" s="9">
        <v>472</v>
      </c>
      <c r="H1027" s="10">
        <v>6000</v>
      </c>
      <c r="I1027" s="10">
        <v>6000</v>
      </c>
      <c r="J1027" s="10"/>
      <c r="K1027" s="10"/>
      <c r="L1027" s="10">
        <f>SUM(Table134[[#This Row],[Waste (Before Impression)]:[Waste (After Impression)2]])</f>
        <v>0</v>
      </c>
      <c r="M1027" s="10">
        <v>0</v>
      </c>
      <c r="N1027" s="10">
        <v>232</v>
      </c>
      <c r="O1027" s="11">
        <f>SUM(Table134[[#This Row],[Inspection Total]],Table134[[#This Row],[Waste (Before Impression)]])</f>
        <v>6000</v>
      </c>
      <c r="P1027" s="12" t="s">
        <v>39</v>
      </c>
      <c r="Q1027" s="9"/>
      <c r="R1027" s="9">
        <f>IF(Table134[[#This Row],[Balanced]]="YES",0,Table134[[#This Row],[Total]]-6000)</f>
        <v>0</v>
      </c>
      <c r="S10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449794722326000YES</v>
      </c>
      <c r="T1027">
        <f>ROW()-3</f>
        <v>1024</v>
      </c>
      <c r="U1027" s="1">
        <f>INT(Table134[[#This Row],[Date]])</f>
        <v>44979</v>
      </c>
      <c r="V1027" s="13">
        <f>IFERROR(IF(OR(Table134[[#This Row],[Notasave Error]]&lt;0,Table134[[#This Row],[Notasave Error]]&gt;6000),"-",Table134[[#This Row],[Notasave Error]]/Table134[[#This Row],[Inspection Total]]),"NA")</f>
        <v>3.8666666666666669E-2</v>
      </c>
    </row>
    <row r="1028" spans="1:22" x14ac:dyDescent="0.35">
      <c r="A1028" s="8">
        <v>44979.102835648147</v>
      </c>
      <c r="B1028" s="9" t="s">
        <v>87</v>
      </c>
      <c r="C1028" s="9">
        <v>40039201</v>
      </c>
      <c r="D1028" s="9" t="s">
        <v>107</v>
      </c>
      <c r="E1028" s="9" t="s">
        <v>65</v>
      </c>
      <c r="F1028" s="9" t="s">
        <v>40</v>
      </c>
      <c r="G1028" s="9">
        <v>471</v>
      </c>
      <c r="H1028" s="10">
        <v>6000</v>
      </c>
      <c r="I1028" s="10">
        <v>6000</v>
      </c>
      <c r="J1028" s="10"/>
      <c r="K1028" s="10"/>
      <c r="L1028" s="10">
        <f>SUM(Table134[[#This Row],[Waste (Before Impression)]:[Waste (After Impression)2]])</f>
        <v>0</v>
      </c>
      <c r="M1028" s="10">
        <v>0</v>
      </c>
      <c r="N1028" s="10">
        <v>234</v>
      </c>
      <c r="O1028" s="11">
        <f>SUM(Table134[[#This Row],[Inspection Total]],Table134[[#This Row],[Waste (Before Impression)]])</f>
        <v>6000</v>
      </c>
      <c r="P1028" s="12" t="s">
        <v>39</v>
      </c>
      <c r="Q1028" s="9"/>
      <c r="R1028" s="9">
        <f>IF(Table134[[#This Row],[Balanced]]="YES",0,Table134[[#This Row],[Total]]-6000)</f>
        <v>0</v>
      </c>
      <c r="S10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449794712346000YES</v>
      </c>
      <c r="T1028">
        <f>ROW()-3</f>
        <v>1025</v>
      </c>
      <c r="U1028" s="1">
        <f>INT(Table134[[#This Row],[Date]])</f>
        <v>44979</v>
      </c>
      <c r="V1028" s="13">
        <f>IFERROR(IF(OR(Table134[[#This Row],[Notasave Error]]&lt;0,Table134[[#This Row],[Notasave Error]]&gt;6000),"-",Table134[[#This Row],[Notasave Error]]/Table134[[#This Row],[Inspection Total]]),"NA")</f>
        <v>3.9E-2</v>
      </c>
    </row>
    <row r="1029" spans="1:22" x14ac:dyDescent="0.35">
      <c r="A1029" s="8">
        <v>44979.069027777776</v>
      </c>
      <c r="B1029" s="9" t="s">
        <v>87</v>
      </c>
      <c r="C1029" s="9">
        <v>40039201</v>
      </c>
      <c r="D1029" s="9" t="s">
        <v>107</v>
      </c>
      <c r="E1029" s="9" t="s">
        <v>65</v>
      </c>
      <c r="F1029" s="9" t="s">
        <v>40</v>
      </c>
      <c r="G1029" s="9">
        <v>470</v>
      </c>
      <c r="H1029" s="10">
        <v>6000</v>
      </c>
      <c r="I1029" s="10">
        <v>6000</v>
      </c>
      <c r="J1029" s="10"/>
      <c r="K1029" s="10"/>
      <c r="L1029" s="10">
        <f>SUM(Table134[[#This Row],[Waste (Before Impression)]:[Waste (After Impression)2]])</f>
        <v>0</v>
      </c>
      <c r="M1029" s="10">
        <v>0</v>
      </c>
      <c r="N1029" s="10">
        <v>121</v>
      </c>
      <c r="O1029" s="11">
        <f>SUM(Table134[[#This Row],[Inspection Total]],Table134[[#This Row],[Waste (Before Impression)]])</f>
        <v>6000</v>
      </c>
      <c r="P1029" s="12" t="s">
        <v>39</v>
      </c>
      <c r="Q1029" s="9"/>
      <c r="R1029" s="9">
        <f>IF(Table134[[#This Row],[Balanced]]="YES",0,Table134[[#This Row],[Total]]-6000)</f>
        <v>0</v>
      </c>
      <c r="S10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449794701216000YES</v>
      </c>
      <c r="T1029">
        <f>ROW()-3</f>
        <v>1026</v>
      </c>
      <c r="U1029" s="1">
        <f>INT(Table134[[#This Row],[Date]])</f>
        <v>44979</v>
      </c>
      <c r="V1029" s="13">
        <f>IFERROR(IF(OR(Table134[[#This Row],[Notasave Error]]&lt;0,Table134[[#This Row],[Notasave Error]]&gt;6000),"-",Table134[[#This Row],[Notasave Error]]/Table134[[#This Row],[Inspection Total]]),"NA")</f>
        <v>2.0166666666666666E-2</v>
      </c>
    </row>
    <row r="1030" spans="1:22" x14ac:dyDescent="0.35">
      <c r="A1030" s="8">
        <v>44979.034016203703</v>
      </c>
      <c r="B1030" s="9" t="s">
        <v>87</v>
      </c>
      <c r="C1030" s="9">
        <v>40039201</v>
      </c>
      <c r="D1030" s="9" t="s">
        <v>107</v>
      </c>
      <c r="E1030" s="9" t="s">
        <v>65</v>
      </c>
      <c r="F1030" s="9" t="s">
        <v>40</v>
      </c>
      <c r="G1030" s="9">
        <v>469</v>
      </c>
      <c r="H1030" s="10">
        <v>6000</v>
      </c>
      <c r="I1030" s="10">
        <v>6000</v>
      </c>
      <c r="J1030" s="10"/>
      <c r="K1030" s="10"/>
      <c r="L1030" s="10">
        <f>SUM(Table134[[#This Row],[Waste (Before Impression)]:[Waste (After Impression)2]])</f>
        <v>0</v>
      </c>
      <c r="M1030" s="10">
        <v>0</v>
      </c>
      <c r="N1030" s="10">
        <v>410</v>
      </c>
      <c r="O1030" s="11">
        <f>SUM(Table134[[#This Row],[Inspection Total]],Table134[[#This Row],[Waste (Before Impression)]])</f>
        <v>6000</v>
      </c>
      <c r="P1030" s="12" t="s">
        <v>39</v>
      </c>
      <c r="Q1030" s="9"/>
      <c r="R1030" s="9">
        <f>IF(Table134[[#This Row],[Balanced]]="YES",0,Table134[[#This Row],[Total]]-6000)</f>
        <v>0</v>
      </c>
      <c r="S10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449794694106000YES</v>
      </c>
      <c r="T1030">
        <f>ROW()-3</f>
        <v>1027</v>
      </c>
      <c r="U1030" s="1">
        <f>INT(Table134[[#This Row],[Date]])</f>
        <v>44979</v>
      </c>
      <c r="V1030" s="13">
        <f>IFERROR(IF(OR(Table134[[#This Row],[Notasave Error]]&lt;0,Table134[[#This Row],[Notasave Error]]&gt;6000),"-",Table134[[#This Row],[Notasave Error]]/Table134[[#This Row],[Inspection Total]]),"NA")</f>
        <v>6.8333333333333329E-2</v>
      </c>
    </row>
    <row r="1031" spans="1:22" x14ac:dyDescent="0.35">
      <c r="A1031" s="8">
        <v>44979.010405092595</v>
      </c>
      <c r="B1031" s="9" t="s">
        <v>87</v>
      </c>
      <c r="C1031" s="9">
        <v>40039201</v>
      </c>
      <c r="D1031" s="9" t="s">
        <v>107</v>
      </c>
      <c r="E1031" s="9" t="s">
        <v>65</v>
      </c>
      <c r="F1031" s="9" t="s">
        <v>40</v>
      </c>
      <c r="G1031" s="9">
        <v>468</v>
      </c>
      <c r="H1031" s="10">
        <v>5997</v>
      </c>
      <c r="I1031" s="10">
        <v>5997</v>
      </c>
      <c r="J1031" s="10">
        <v>3</v>
      </c>
      <c r="K1031" s="10"/>
      <c r="L1031" s="10">
        <f>SUM(Table134[[#This Row],[Waste (Before Impression)]:[Waste (After Impression)2]])</f>
        <v>3</v>
      </c>
      <c r="M1031" s="10">
        <v>0</v>
      </c>
      <c r="N1031" s="10">
        <v>-161</v>
      </c>
      <c r="O1031" s="11">
        <f>SUM(Table134[[#This Row],[Inspection Total]],Table134[[#This Row],[Waste (Before Impression)]])</f>
        <v>6000</v>
      </c>
      <c r="P1031" s="12" t="s">
        <v>39</v>
      </c>
      <c r="Q1031" s="9"/>
      <c r="R1031" s="9">
        <f>IF(Table134[[#This Row],[Balanced]]="YES",0,Table134[[#This Row],[Total]]-6000)</f>
        <v>0</v>
      </c>
      <c r="S10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449794683-1615997YES</v>
      </c>
      <c r="T1031">
        <f>ROW()-3</f>
        <v>1028</v>
      </c>
      <c r="U1031" s="1">
        <f>INT(Table134[[#This Row],[Date]])</f>
        <v>44979</v>
      </c>
      <c r="V1031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032" spans="1:22" x14ac:dyDescent="0.35">
      <c r="A1032" s="8">
        <v>44978.987905092596</v>
      </c>
      <c r="B1032" s="9" t="s">
        <v>87</v>
      </c>
      <c r="C1032" s="9">
        <v>40039201</v>
      </c>
      <c r="D1032" s="9" t="s">
        <v>107</v>
      </c>
      <c r="E1032" s="9" t="s">
        <v>62</v>
      </c>
      <c r="F1032" s="9" t="s">
        <v>40</v>
      </c>
      <c r="G1032" s="9">
        <v>446</v>
      </c>
      <c r="H1032" s="10">
        <v>5997</v>
      </c>
      <c r="I1032" s="10">
        <v>5997</v>
      </c>
      <c r="J1032" s="10">
        <v>3</v>
      </c>
      <c r="K1032" s="10"/>
      <c r="L1032" s="10">
        <f>SUM(Table134[[#This Row],[Waste (Before Impression)]:[Waste (After Impression)2]])</f>
        <v>3</v>
      </c>
      <c r="M1032" s="10">
        <v>0</v>
      </c>
      <c r="N1032" s="10">
        <v>146</v>
      </c>
      <c r="O1032" s="11">
        <f>SUM(Table134[[#This Row],[Inspection Total]],Table134[[#This Row],[Waste (Before Impression)]])</f>
        <v>6000</v>
      </c>
      <c r="P1032" s="12" t="s">
        <v>39</v>
      </c>
      <c r="Q1032" s="9"/>
      <c r="R1032" s="9">
        <f>IF(Table134[[#This Row],[Balanced]]="YES",0,Table134[[#This Row],[Total]]-6000)</f>
        <v>0</v>
      </c>
      <c r="S10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4497844631465997YES</v>
      </c>
      <c r="T1032">
        <f>ROW()-3</f>
        <v>1029</v>
      </c>
      <c r="U1032" s="1">
        <f>INT(Table134[[#This Row],[Date]])</f>
        <v>44978</v>
      </c>
      <c r="V1032" s="13">
        <f>IFERROR(IF(OR(Table134[[#This Row],[Notasave Error]]&lt;0,Table134[[#This Row],[Notasave Error]]&gt;6000),"-",Table134[[#This Row],[Notasave Error]]/Table134[[#This Row],[Inspection Total]]),"NA")</f>
        <v>2.434550608637652E-2</v>
      </c>
    </row>
    <row r="1033" spans="1:22" x14ac:dyDescent="0.35">
      <c r="A1033" s="8">
        <v>44978.947604166664</v>
      </c>
      <c r="B1033" s="9" t="s">
        <v>87</v>
      </c>
      <c r="C1033" s="9">
        <v>40039201</v>
      </c>
      <c r="D1033" s="9" t="s">
        <v>107</v>
      </c>
      <c r="E1033" s="9" t="s">
        <v>62</v>
      </c>
      <c r="F1033" s="9" t="s">
        <v>40</v>
      </c>
      <c r="G1033" s="9">
        <v>445</v>
      </c>
      <c r="H1033" s="10">
        <v>5998</v>
      </c>
      <c r="I1033" s="10">
        <v>5998</v>
      </c>
      <c r="J1033" s="10">
        <v>2</v>
      </c>
      <c r="K1033" s="10"/>
      <c r="L1033" s="10">
        <f>SUM(Table134[[#This Row],[Waste (Before Impression)]:[Waste (After Impression)2]])</f>
        <v>2</v>
      </c>
      <c r="M1033" s="10">
        <v>0</v>
      </c>
      <c r="N1033" s="10">
        <v>90</v>
      </c>
      <c r="O1033" s="11">
        <f>SUM(Table134[[#This Row],[Inspection Total]],Table134[[#This Row],[Waste (Before Impression)]])</f>
        <v>6000</v>
      </c>
      <c r="P1033" s="12" t="s">
        <v>39</v>
      </c>
      <c r="Q1033" s="9"/>
      <c r="R1033" s="9">
        <f>IF(Table134[[#This Row],[Balanced]]="YES",0,Table134[[#This Row],[Total]]-6000)</f>
        <v>0</v>
      </c>
      <c r="S10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449784452905998YES</v>
      </c>
      <c r="T1033">
        <f>ROW()-3</f>
        <v>1030</v>
      </c>
      <c r="U1033" s="1">
        <f>INT(Table134[[#This Row],[Date]])</f>
        <v>44978</v>
      </c>
      <c r="V1033" s="13">
        <f>IFERROR(IF(OR(Table134[[#This Row],[Notasave Error]]&lt;0,Table134[[#This Row],[Notasave Error]]&gt;6000),"-",Table134[[#This Row],[Notasave Error]]/Table134[[#This Row],[Inspection Total]]),"NA")</f>
        <v>1.5005001667222408E-2</v>
      </c>
    </row>
    <row r="1034" spans="1:22" x14ac:dyDescent="0.35">
      <c r="A1034" s="8">
        <v>44978.914456018516</v>
      </c>
      <c r="B1034" s="9" t="s">
        <v>87</v>
      </c>
      <c r="C1034" s="9">
        <v>40039201</v>
      </c>
      <c r="D1034" s="9" t="s">
        <v>107</v>
      </c>
      <c r="E1034" s="9" t="s">
        <v>62</v>
      </c>
      <c r="F1034" s="9" t="s">
        <v>40</v>
      </c>
      <c r="G1034" s="9">
        <v>444</v>
      </c>
      <c r="H1034" s="10">
        <v>5998</v>
      </c>
      <c r="I1034" s="10">
        <v>5998</v>
      </c>
      <c r="J1034" s="10">
        <v>2</v>
      </c>
      <c r="K1034" s="10"/>
      <c r="L1034" s="10">
        <f>SUM(Table134[[#This Row],[Waste (Before Impression)]:[Waste (After Impression)2]])</f>
        <v>2</v>
      </c>
      <c r="M1034" s="10">
        <v>0</v>
      </c>
      <c r="N1034" s="10">
        <v>186</v>
      </c>
      <c r="O1034" s="11">
        <f>SUM(Table134[[#This Row],[Inspection Total]],Table134[[#This Row],[Waste (Before Impression)]])</f>
        <v>6000</v>
      </c>
      <c r="P1034" s="12" t="s">
        <v>39</v>
      </c>
      <c r="Q1034" s="9"/>
      <c r="R1034" s="9">
        <f>IF(Table134[[#This Row],[Balanced]]="YES",0,Table134[[#This Row],[Total]]-6000)</f>
        <v>0</v>
      </c>
      <c r="S10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4497844421865998YES</v>
      </c>
      <c r="T1034">
        <f>ROW()-3</f>
        <v>1031</v>
      </c>
      <c r="U1034" s="1">
        <f>INT(Table134[[#This Row],[Date]])</f>
        <v>44978</v>
      </c>
      <c r="V1034" s="13">
        <f>IFERROR(IF(OR(Table134[[#This Row],[Notasave Error]]&lt;0,Table134[[#This Row],[Notasave Error]]&gt;6000),"-",Table134[[#This Row],[Notasave Error]]/Table134[[#This Row],[Inspection Total]]),"NA")</f>
        <v>3.1010336778926308E-2</v>
      </c>
    </row>
    <row r="1035" spans="1:22" x14ac:dyDescent="0.35">
      <c r="A1035" s="8">
        <v>44978.879155092596</v>
      </c>
      <c r="B1035" s="9" t="s">
        <v>87</v>
      </c>
      <c r="C1035" s="9">
        <v>40039201</v>
      </c>
      <c r="D1035" s="9" t="s">
        <v>107</v>
      </c>
      <c r="E1035" s="9" t="s">
        <v>62</v>
      </c>
      <c r="F1035" s="9" t="s">
        <v>40</v>
      </c>
      <c r="G1035" s="9">
        <v>443</v>
      </c>
      <c r="H1035" s="10">
        <v>6000</v>
      </c>
      <c r="I1035" s="10">
        <v>6000</v>
      </c>
      <c r="J1035" s="10">
        <v>0</v>
      </c>
      <c r="K1035" s="10"/>
      <c r="L1035" s="10">
        <f>SUM(Table134[[#This Row],[Waste (Before Impression)]:[Waste (After Impression)2]])</f>
        <v>0</v>
      </c>
      <c r="M1035" s="10">
        <v>0</v>
      </c>
      <c r="N1035" s="10">
        <v>127</v>
      </c>
      <c r="O1035" s="11">
        <f>SUM(Table134[[#This Row],[Inspection Total]],Table134[[#This Row],[Waste (Before Impression)]])</f>
        <v>6000</v>
      </c>
      <c r="P1035" s="12" t="s">
        <v>39</v>
      </c>
      <c r="Q1035" s="9"/>
      <c r="R1035" s="9">
        <f>IF(Table134[[#This Row],[Balanced]]="YES",0,Table134[[#This Row],[Total]]-6000)</f>
        <v>0</v>
      </c>
      <c r="S10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4497844301276000YES</v>
      </c>
      <c r="T1035">
        <f>ROW()-3</f>
        <v>1032</v>
      </c>
      <c r="U1035" s="1">
        <f>INT(Table134[[#This Row],[Date]])</f>
        <v>44978</v>
      </c>
      <c r="V1035" s="13">
        <f>IFERROR(IF(OR(Table134[[#This Row],[Notasave Error]]&lt;0,Table134[[#This Row],[Notasave Error]]&gt;6000),"-",Table134[[#This Row],[Notasave Error]]/Table134[[#This Row],[Inspection Total]]),"NA")</f>
        <v>2.1166666666666667E-2</v>
      </c>
    </row>
    <row r="1036" spans="1:22" x14ac:dyDescent="0.35">
      <c r="A1036" s="8">
        <v>44978.845891203702</v>
      </c>
      <c r="B1036" s="9" t="s">
        <v>87</v>
      </c>
      <c r="C1036" s="9">
        <v>40039201</v>
      </c>
      <c r="D1036" s="9" t="s">
        <v>107</v>
      </c>
      <c r="E1036" s="9" t="s">
        <v>62</v>
      </c>
      <c r="F1036" s="9" t="s">
        <v>40</v>
      </c>
      <c r="G1036" s="9">
        <v>442</v>
      </c>
      <c r="H1036" s="10">
        <v>5997</v>
      </c>
      <c r="I1036" s="10">
        <v>5997</v>
      </c>
      <c r="J1036" s="10">
        <v>3</v>
      </c>
      <c r="K1036" s="10"/>
      <c r="L1036" s="10">
        <f>SUM(Table134[[#This Row],[Waste (Before Impression)]:[Waste (After Impression)2]])</f>
        <v>3</v>
      </c>
      <c r="M1036" s="10">
        <v>0</v>
      </c>
      <c r="N1036" s="10">
        <v>187</v>
      </c>
      <c r="O1036" s="11">
        <f>SUM(Table134[[#This Row],[Inspection Total]],Table134[[#This Row],[Waste (Before Impression)]])</f>
        <v>6000</v>
      </c>
      <c r="P1036" s="12" t="s">
        <v>39</v>
      </c>
      <c r="Q1036" s="9"/>
      <c r="R1036" s="9">
        <f>IF(Table134[[#This Row],[Balanced]]="YES",0,Table134[[#This Row],[Total]]-6000)</f>
        <v>0</v>
      </c>
      <c r="S10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4497844231875997YES</v>
      </c>
      <c r="T1036">
        <f>ROW()-3</f>
        <v>1033</v>
      </c>
      <c r="U1036" s="1">
        <f>INT(Table134[[#This Row],[Date]])</f>
        <v>44978</v>
      </c>
      <c r="V1036" s="13">
        <f>IFERROR(IF(OR(Table134[[#This Row],[Notasave Error]]&lt;0,Table134[[#This Row],[Notasave Error]]&gt;6000),"-",Table134[[#This Row],[Notasave Error]]/Table134[[#This Row],[Inspection Total]]),"NA")</f>
        <v>3.1182257795564449E-2</v>
      </c>
    </row>
    <row r="1037" spans="1:22" x14ac:dyDescent="0.35">
      <c r="A1037" s="8">
        <v>44978.787280092591</v>
      </c>
      <c r="B1037" s="9" t="s">
        <v>87</v>
      </c>
      <c r="C1037" s="9">
        <v>40039201</v>
      </c>
      <c r="D1037" s="9" t="s">
        <v>107</v>
      </c>
      <c r="E1037" s="9" t="s">
        <v>155</v>
      </c>
      <c r="F1037" s="9" t="s">
        <v>38</v>
      </c>
      <c r="G1037" s="9">
        <v>441</v>
      </c>
      <c r="H1037" s="10">
        <v>6000</v>
      </c>
      <c r="I1037" s="10">
        <v>6000</v>
      </c>
      <c r="J1037" s="10">
        <v>0</v>
      </c>
      <c r="K1037" s="10"/>
      <c r="L1037" s="10">
        <f>SUM(Table134[[#This Row],[Waste (Before Impression)]:[Waste (After Impression)2]])</f>
        <v>0</v>
      </c>
      <c r="M1037" s="10">
        <v>0</v>
      </c>
      <c r="N1037" s="10">
        <v>1807</v>
      </c>
      <c r="O1037" s="11">
        <f>SUM(Table134[[#This Row],[Inspection Total]],Table134[[#This Row],[Waste (Before Impression)]])</f>
        <v>6000</v>
      </c>
      <c r="P1037" s="12" t="s">
        <v>39</v>
      </c>
      <c r="Q1037" s="9"/>
      <c r="R1037" s="9">
        <f>IF(Table134[[#This Row],[Balanced]]="YES",0,Table134[[#This Row],[Total]]-6000)</f>
        <v>0</v>
      </c>
      <c r="S10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44978441018076000YES</v>
      </c>
      <c r="T1037">
        <f>ROW()-3</f>
        <v>1034</v>
      </c>
      <c r="U1037" s="1">
        <f>INT(Table134[[#This Row],[Date]])</f>
        <v>44978</v>
      </c>
      <c r="V1037" s="13">
        <f>IFERROR(IF(OR(Table134[[#This Row],[Notasave Error]]&lt;0,Table134[[#This Row],[Notasave Error]]&gt;6000),"-",Table134[[#This Row],[Notasave Error]]/Table134[[#This Row],[Inspection Total]]),"NA")</f>
        <v>0.30116666666666669</v>
      </c>
    </row>
    <row r="1038" spans="1:22" x14ac:dyDescent="0.35">
      <c r="A1038" s="8">
        <v>44978.755613425928</v>
      </c>
      <c r="B1038" s="9" t="s">
        <v>87</v>
      </c>
      <c r="C1038" s="9">
        <v>40039201</v>
      </c>
      <c r="D1038" s="9" t="s">
        <v>107</v>
      </c>
      <c r="E1038" s="9" t="s">
        <v>155</v>
      </c>
      <c r="F1038" s="9" t="s">
        <v>38</v>
      </c>
      <c r="G1038" s="9">
        <v>440</v>
      </c>
      <c r="H1038" s="10">
        <v>5999</v>
      </c>
      <c r="I1038" s="10">
        <v>5999</v>
      </c>
      <c r="J1038" s="10">
        <v>1</v>
      </c>
      <c r="K1038" s="10"/>
      <c r="L1038" s="10">
        <f>SUM(Table134[[#This Row],[Waste (Before Impression)]:[Waste (After Impression)2]])</f>
        <v>1</v>
      </c>
      <c r="M1038" s="10">
        <v>0</v>
      </c>
      <c r="N1038" s="10">
        <v>597</v>
      </c>
      <c r="O1038" s="11">
        <f>SUM(Table134[[#This Row],[Inspection Total]],Table134[[#This Row],[Waste (Before Impression)]])</f>
        <v>6000</v>
      </c>
      <c r="P1038" s="12" t="s">
        <v>39</v>
      </c>
      <c r="Q1038" s="9"/>
      <c r="R1038" s="9">
        <f>IF(Table134[[#This Row],[Balanced]]="YES",0,Table134[[#This Row],[Total]]-6000)</f>
        <v>0</v>
      </c>
      <c r="S10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4497844015975999YES</v>
      </c>
      <c r="T1038">
        <f>ROW()-3</f>
        <v>1035</v>
      </c>
      <c r="U1038" s="1">
        <f>INT(Table134[[#This Row],[Date]])</f>
        <v>44978</v>
      </c>
      <c r="V1038" s="13">
        <f>IFERROR(IF(OR(Table134[[#This Row],[Notasave Error]]&lt;0,Table134[[#This Row],[Notasave Error]]&gt;6000),"-",Table134[[#This Row],[Notasave Error]]/Table134[[#This Row],[Inspection Total]]),"NA")</f>
        <v>9.9516586097682949E-2</v>
      </c>
    </row>
    <row r="1039" spans="1:22" x14ac:dyDescent="0.35">
      <c r="A1039" s="8">
        <v>44978.723495370374</v>
      </c>
      <c r="B1039" s="9" t="s">
        <v>87</v>
      </c>
      <c r="C1039" s="9">
        <v>40039201</v>
      </c>
      <c r="D1039" s="9" t="s">
        <v>107</v>
      </c>
      <c r="E1039" s="9" t="s">
        <v>155</v>
      </c>
      <c r="F1039" s="9" t="s">
        <v>38</v>
      </c>
      <c r="G1039" s="9">
        <v>439</v>
      </c>
      <c r="H1039" s="10">
        <v>6000</v>
      </c>
      <c r="I1039" s="10">
        <v>6000</v>
      </c>
      <c r="J1039" s="10">
        <v>0</v>
      </c>
      <c r="K1039" s="10"/>
      <c r="L1039" s="10">
        <f>SUM(Table134[[#This Row],[Waste (Before Impression)]:[Waste (After Impression)2]])</f>
        <v>0</v>
      </c>
      <c r="M1039" s="10">
        <v>0</v>
      </c>
      <c r="N1039" s="10">
        <v>119</v>
      </c>
      <c r="O1039" s="11">
        <f>SUM(Table134[[#This Row],[Inspection Total]],Table134[[#This Row],[Waste (Before Impression)]])</f>
        <v>6000</v>
      </c>
      <c r="P1039" s="12" t="s">
        <v>39</v>
      </c>
      <c r="Q1039" s="9"/>
      <c r="R1039" s="9">
        <f>IF(Table134[[#This Row],[Balanced]]="YES",0,Table134[[#This Row],[Total]]-6000)</f>
        <v>0</v>
      </c>
      <c r="S10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4497843901196000YES</v>
      </c>
      <c r="T1039">
        <f>ROW()-3</f>
        <v>1036</v>
      </c>
      <c r="U1039" s="1">
        <f>INT(Table134[[#This Row],[Date]])</f>
        <v>44978</v>
      </c>
      <c r="V1039" s="13">
        <f>IFERROR(IF(OR(Table134[[#This Row],[Notasave Error]]&lt;0,Table134[[#This Row],[Notasave Error]]&gt;6000),"-",Table134[[#This Row],[Notasave Error]]/Table134[[#This Row],[Inspection Total]]),"NA")</f>
        <v>1.9833333333333335E-2</v>
      </c>
    </row>
    <row r="1040" spans="1:22" x14ac:dyDescent="0.35">
      <c r="A1040" s="8">
        <v>44978.435879629629</v>
      </c>
      <c r="B1040" s="9" t="s">
        <v>87</v>
      </c>
      <c r="C1040" s="9">
        <v>40039201</v>
      </c>
      <c r="D1040" s="9" t="s">
        <v>107</v>
      </c>
      <c r="E1040" s="9" t="s">
        <v>155</v>
      </c>
      <c r="F1040" s="9" t="s">
        <v>38</v>
      </c>
      <c r="G1040" s="9">
        <v>438</v>
      </c>
      <c r="H1040" s="10">
        <v>5994</v>
      </c>
      <c r="I1040" s="10">
        <v>5994</v>
      </c>
      <c r="J1040" s="10">
        <v>6</v>
      </c>
      <c r="K1040" s="10"/>
      <c r="L1040" s="10">
        <f>SUM(Table134[[#This Row],[Waste (Before Impression)]:[Waste (After Impression)2]])</f>
        <v>6</v>
      </c>
      <c r="M1040" s="10">
        <v>0</v>
      </c>
      <c r="N1040" s="10">
        <v>166</v>
      </c>
      <c r="O1040" s="11">
        <f>SUM(Table134[[#This Row],[Inspection Total]],Table134[[#This Row],[Waste (Before Impression)]])</f>
        <v>6000</v>
      </c>
      <c r="P1040" s="12" t="s">
        <v>39</v>
      </c>
      <c r="Q1040" s="9"/>
      <c r="R1040" s="9">
        <f>IF(Table134[[#This Row],[Balanced]]="YES",0,Table134[[#This Row],[Total]]-6000)</f>
        <v>0</v>
      </c>
      <c r="S10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4497843861665994YES</v>
      </c>
      <c r="T1040">
        <f>ROW()-3</f>
        <v>1037</v>
      </c>
      <c r="U1040" s="1">
        <f>INT(Table134[[#This Row],[Date]])</f>
        <v>44978</v>
      </c>
      <c r="V1040" s="13">
        <f>IFERROR(IF(OR(Table134[[#This Row],[Notasave Error]]&lt;0,Table134[[#This Row],[Notasave Error]]&gt;6000),"-",Table134[[#This Row],[Notasave Error]]/Table134[[#This Row],[Inspection Total]]),"NA")</f>
        <v>2.7694361027694361E-2</v>
      </c>
    </row>
    <row r="1041" spans="1:22" x14ac:dyDescent="0.35">
      <c r="A1041" s="8">
        <v>44978.389143518521</v>
      </c>
      <c r="B1041" s="9" t="s">
        <v>87</v>
      </c>
      <c r="C1041" s="9">
        <v>40039201</v>
      </c>
      <c r="D1041" s="9" t="s">
        <v>107</v>
      </c>
      <c r="E1041" s="9" t="s">
        <v>155</v>
      </c>
      <c r="F1041" s="9" t="s">
        <v>38</v>
      </c>
      <c r="G1041" s="9">
        <v>437</v>
      </c>
      <c r="H1041" s="10">
        <v>5991</v>
      </c>
      <c r="I1041" s="10">
        <v>5991</v>
      </c>
      <c r="J1041" s="10">
        <v>9</v>
      </c>
      <c r="K1041" s="10"/>
      <c r="L1041" s="10">
        <f>SUM(Table134[[#This Row],[Waste (Before Impression)]:[Waste (After Impression)2]])</f>
        <v>9</v>
      </c>
      <c r="M1041" s="10">
        <v>0</v>
      </c>
      <c r="N1041" s="10">
        <v>158</v>
      </c>
      <c r="O1041" s="11">
        <f>SUM(Table134[[#This Row],[Inspection Total]],Table134[[#This Row],[Waste (Before Impression)]])</f>
        <v>6000</v>
      </c>
      <c r="P1041" s="12" t="s">
        <v>39</v>
      </c>
      <c r="Q1041" s="9"/>
      <c r="R1041" s="9">
        <f>IF(Table134[[#This Row],[Balanced]]="YES",0,Table134[[#This Row],[Total]]-6000)</f>
        <v>0</v>
      </c>
      <c r="S10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4497843791585991YES</v>
      </c>
      <c r="T1041">
        <f>ROW()-3</f>
        <v>1038</v>
      </c>
      <c r="U1041" s="1">
        <f>INT(Table134[[#This Row],[Date]])</f>
        <v>44978</v>
      </c>
      <c r="V1041" s="13">
        <f>IFERROR(IF(OR(Table134[[#This Row],[Notasave Error]]&lt;0,Table134[[#This Row],[Notasave Error]]&gt;6000),"-",Table134[[#This Row],[Notasave Error]]/Table134[[#This Row],[Inspection Total]]),"NA")</f>
        <v>2.6372892672341847E-2</v>
      </c>
    </row>
    <row r="1042" spans="1:22" x14ac:dyDescent="0.35">
      <c r="A1042" s="8">
        <v>44978.350856481484</v>
      </c>
      <c r="B1042" s="9" t="s">
        <v>87</v>
      </c>
      <c r="C1042" s="9">
        <v>40039201</v>
      </c>
      <c r="D1042" s="9" t="s">
        <v>107</v>
      </c>
      <c r="E1042" s="9" t="s">
        <v>155</v>
      </c>
      <c r="F1042" s="9" t="s">
        <v>38</v>
      </c>
      <c r="G1042" s="9">
        <v>436</v>
      </c>
      <c r="H1042" s="10">
        <v>5985</v>
      </c>
      <c r="I1042" s="10">
        <v>5985</v>
      </c>
      <c r="J1042" s="10">
        <v>15</v>
      </c>
      <c r="K1042" s="10"/>
      <c r="L1042" s="10">
        <f>SUM(Table134[[#This Row],[Waste (Before Impression)]:[Waste (After Impression)2]])</f>
        <v>15</v>
      </c>
      <c r="M1042" s="10">
        <v>0</v>
      </c>
      <c r="N1042" s="10">
        <v>184</v>
      </c>
      <c r="O1042" s="11">
        <f>SUM(Table134[[#This Row],[Inspection Total]],Table134[[#This Row],[Waste (Before Impression)]])</f>
        <v>6000</v>
      </c>
      <c r="P1042" s="12" t="s">
        <v>39</v>
      </c>
      <c r="Q1042" s="9"/>
      <c r="R1042" s="9">
        <f>IF(Table134[[#This Row],[Balanced]]="YES",0,Table134[[#This Row],[Total]]-6000)</f>
        <v>0</v>
      </c>
      <c r="S10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44978436151845985YES</v>
      </c>
      <c r="T1042">
        <f>ROW()-3</f>
        <v>1039</v>
      </c>
      <c r="U1042" s="1">
        <f>INT(Table134[[#This Row],[Date]])</f>
        <v>44978</v>
      </c>
      <c r="V1042" s="13">
        <f>IFERROR(IF(OR(Table134[[#This Row],[Notasave Error]]&lt;0,Table134[[#This Row],[Notasave Error]]&gt;6000),"-",Table134[[#This Row],[Notasave Error]]/Table134[[#This Row],[Inspection Total]]),"NA")</f>
        <v>3.0743525480367587E-2</v>
      </c>
    </row>
    <row r="1043" spans="1:22" x14ac:dyDescent="0.35">
      <c r="A1043" s="8">
        <v>44978.270949074074</v>
      </c>
      <c r="B1043" s="9" t="s">
        <v>87</v>
      </c>
      <c r="C1043" s="9">
        <v>40039201</v>
      </c>
      <c r="D1043" s="9" t="s">
        <v>107</v>
      </c>
      <c r="E1043" s="9" t="s">
        <v>62</v>
      </c>
      <c r="F1043" s="9" t="s">
        <v>40</v>
      </c>
      <c r="G1043" s="9">
        <v>432</v>
      </c>
      <c r="H1043" s="10">
        <v>5999</v>
      </c>
      <c r="I1043" s="10">
        <v>5999</v>
      </c>
      <c r="J1043" s="10">
        <v>1</v>
      </c>
      <c r="K1043" s="10"/>
      <c r="L1043" s="10">
        <f>SUM(Table134[[#This Row],[Waste (Before Impression)]:[Waste (After Impression)2]])</f>
        <v>1</v>
      </c>
      <c r="M1043" s="10">
        <v>0</v>
      </c>
      <c r="N1043" s="10">
        <v>719</v>
      </c>
      <c r="O1043" s="11">
        <f>SUM(Table134[[#This Row],[Inspection Total]],Table134[[#This Row],[Waste (Before Impression)]])</f>
        <v>6000</v>
      </c>
      <c r="P1043" s="12" t="s">
        <v>39</v>
      </c>
      <c r="Q1043" s="9"/>
      <c r="R1043" s="9">
        <f>IF(Table134[[#This Row],[Balanced]]="YES",0,Table134[[#This Row],[Total]]-6000)</f>
        <v>0</v>
      </c>
      <c r="S10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4497843217195999YES</v>
      </c>
      <c r="T1043">
        <f>ROW()-3</f>
        <v>1040</v>
      </c>
      <c r="U1043" s="1">
        <f>INT(Table134[[#This Row],[Date]])</f>
        <v>44978</v>
      </c>
      <c r="V1043" s="13">
        <f>IFERROR(IF(OR(Table134[[#This Row],[Notasave Error]]&lt;0,Table134[[#This Row],[Notasave Error]]&gt;6000),"-",Table134[[#This Row],[Notasave Error]]/Table134[[#This Row],[Inspection Total]]),"NA")</f>
        <v>0.11985330888481413</v>
      </c>
    </row>
    <row r="1044" spans="1:22" x14ac:dyDescent="0.35">
      <c r="A1044" s="8">
        <v>44978.233113425929</v>
      </c>
      <c r="B1044" s="9" t="s">
        <v>87</v>
      </c>
      <c r="C1044" s="9">
        <v>40039201</v>
      </c>
      <c r="D1044" s="9" t="s">
        <v>107</v>
      </c>
      <c r="E1044" s="9" t="s">
        <v>62</v>
      </c>
      <c r="F1044" s="9" t="s">
        <v>40</v>
      </c>
      <c r="G1044" s="9">
        <v>453</v>
      </c>
      <c r="H1044" s="10">
        <v>6000</v>
      </c>
      <c r="I1044" s="10">
        <v>6000</v>
      </c>
      <c r="J1044" s="10"/>
      <c r="K1044" s="10"/>
      <c r="L1044" s="10">
        <f>SUM(Table134[[#This Row],[Waste (Before Impression)]:[Waste (After Impression)2]])</f>
        <v>0</v>
      </c>
      <c r="M1044" s="10">
        <v>0</v>
      </c>
      <c r="N1044" s="10">
        <v>122</v>
      </c>
      <c r="O1044" s="11">
        <f>SUM(Table134[[#This Row],[Inspection Total]],Table134[[#This Row],[Waste (Before Impression)]])</f>
        <v>6000</v>
      </c>
      <c r="P1044" s="12" t="s">
        <v>39</v>
      </c>
      <c r="Q1044" s="9"/>
      <c r="R1044" s="9">
        <f>IF(Table134[[#This Row],[Balanced]]="YES",0,Table134[[#This Row],[Total]]-6000)</f>
        <v>0</v>
      </c>
      <c r="S10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449784531226000YES</v>
      </c>
      <c r="T1044">
        <f>ROW()-3</f>
        <v>1041</v>
      </c>
      <c r="U1044" s="1">
        <f>INT(Table134[[#This Row],[Date]])</f>
        <v>44978</v>
      </c>
      <c r="V1044" s="13">
        <f>IFERROR(IF(OR(Table134[[#This Row],[Notasave Error]]&lt;0,Table134[[#This Row],[Notasave Error]]&gt;6000),"-",Table134[[#This Row],[Notasave Error]]/Table134[[#This Row],[Inspection Total]]),"NA")</f>
        <v>2.0333333333333332E-2</v>
      </c>
    </row>
    <row r="1045" spans="1:22" x14ac:dyDescent="0.35">
      <c r="A1045" s="8">
        <v>44978.20517361111</v>
      </c>
      <c r="B1045" s="9" t="s">
        <v>87</v>
      </c>
      <c r="C1045" s="9">
        <v>40039201</v>
      </c>
      <c r="D1045" s="9" t="s">
        <v>107</v>
      </c>
      <c r="E1045" s="9" t="s">
        <v>62</v>
      </c>
      <c r="F1045" s="9" t="s">
        <v>40</v>
      </c>
      <c r="G1045" s="9">
        <v>452</v>
      </c>
      <c r="H1045" s="10">
        <v>5999</v>
      </c>
      <c r="I1045" s="10">
        <v>5999</v>
      </c>
      <c r="J1045" s="10">
        <v>1</v>
      </c>
      <c r="K1045" s="10"/>
      <c r="L1045" s="10">
        <f>SUM(Table134[[#This Row],[Waste (Before Impression)]:[Waste (After Impression)2]])</f>
        <v>1</v>
      </c>
      <c r="M1045" s="10">
        <v>0</v>
      </c>
      <c r="N1045" s="10">
        <v>325</v>
      </c>
      <c r="O1045" s="11">
        <f>SUM(Table134[[#This Row],[Inspection Total]],Table134[[#This Row],[Waste (Before Impression)]])</f>
        <v>6000</v>
      </c>
      <c r="P1045" s="12" t="s">
        <v>39</v>
      </c>
      <c r="Q1045" s="9"/>
      <c r="R1045" s="9">
        <f>IF(Table134[[#This Row],[Balanced]]="YES",0,Table134[[#This Row],[Total]]-6000)</f>
        <v>0</v>
      </c>
      <c r="S10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4497845213255999YES</v>
      </c>
      <c r="T1045">
        <f>ROW()-3</f>
        <v>1042</v>
      </c>
      <c r="U1045" s="1">
        <f>INT(Table134[[#This Row],[Date]])</f>
        <v>44978</v>
      </c>
      <c r="V1045" s="13">
        <f>IFERROR(IF(OR(Table134[[#This Row],[Notasave Error]]&lt;0,Table134[[#This Row],[Notasave Error]]&gt;6000),"-",Table134[[#This Row],[Notasave Error]]/Table134[[#This Row],[Inspection Total]]),"NA")</f>
        <v>5.4175695949324885E-2</v>
      </c>
    </row>
    <row r="1046" spans="1:22" x14ac:dyDescent="0.35">
      <c r="A1046" s="8">
        <v>44978.149363425924</v>
      </c>
      <c r="B1046" s="9" t="s">
        <v>87</v>
      </c>
      <c r="C1046" s="9">
        <v>40039201</v>
      </c>
      <c r="D1046" s="9" t="s">
        <v>107</v>
      </c>
      <c r="E1046" s="9" t="s">
        <v>62</v>
      </c>
      <c r="F1046" s="9" t="s">
        <v>40</v>
      </c>
      <c r="G1046" s="9">
        <v>451</v>
      </c>
      <c r="H1046" s="10">
        <v>6000</v>
      </c>
      <c r="I1046" s="10">
        <v>6000</v>
      </c>
      <c r="J1046" s="10"/>
      <c r="K1046" s="10"/>
      <c r="L1046" s="10">
        <f>SUM(Table134[[#This Row],[Waste (Before Impression)]:[Waste (After Impression)2]])</f>
        <v>0</v>
      </c>
      <c r="M1046" s="10">
        <v>0</v>
      </c>
      <c r="N1046" s="10">
        <v>1450</v>
      </c>
      <c r="O1046" s="11">
        <f>SUM(Table134[[#This Row],[Inspection Total]],Table134[[#This Row],[Waste (Before Impression)]])</f>
        <v>6000</v>
      </c>
      <c r="P1046" s="12" t="s">
        <v>39</v>
      </c>
      <c r="Q1046" s="9"/>
      <c r="R1046" s="9">
        <f>IF(Table134[[#This Row],[Balanced]]="YES",0,Table134[[#This Row],[Total]]-6000)</f>
        <v>0</v>
      </c>
      <c r="S10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4497845114506000YES</v>
      </c>
      <c r="T1046">
        <f>ROW()-3</f>
        <v>1043</v>
      </c>
      <c r="U1046" s="1">
        <f>INT(Table134[[#This Row],[Date]])</f>
        <v>44978</v>
      </c>
      <c r="V1046" s="13">
        <f>IFERROR(IF(OR(Table134[[#This Row],[Notasave Error]]&lt;0,Table134[[#This Row],[Notasave Error]]&gt;6000),"-",Table134[[#This Row],[Notasave Error]]/Table134[[#This Row],[Inspection Total]]),"NA")</f>
        <v>0.24166666666666667</v>
      </c>
    </row>
    <row r="1047" spans="1:22" x14ac:dyDescent="0.35">
      <c r="A1047" s="8">
        <v>44978.119606481479</v>
      </c>
      <c r="B1047" s="9" t="s">
        <v>87</v>
      </c>
      <c r="C1047" s="9">
        <v>40039201</v>
      </c>
      <c r="D1047" s="9" t="s">
        <v>107</v>
      </c>
      <c r="E1047" s="9" t="s">
        <v>62</v>
      </c>
      <c r="F1047" s="9" t="s">
        <v>40</v>
      </c>
      <c r="G1047" s="9">
        <v>450</v>
      </c>
      <c r="H1047" s="10">
        <v>6000</v>
      </c>
      <c r="I1047" s="10">
        <v>6000</v>
      </c>
      <c r="J1047" s="10"/>
      <c r="K1047" s="10"/>
      <c r="L1047" s="10">
        <f>SUM(Table134[[#This Row],[Waste (Before Impression)]:[Waste (After Impression)2]])</f>
        <v>0</v>
      </c>
      <c r="M1047" s="10">
        <v>0</v>
      </c>
      <c r="N1047" s="10">
        <v>110</v>
      </c>
      <c r="O1047" s="11">
        <f>SUM(Table134[[#This Row],[Inspection Total]],Table134[[#This Row],[Waste (Before Impression)]])</f>
        <v>6000</v>
      </c>
      <c r="P1047" s="12" t="s">
        <v>39</v>
      </c>
      <c r="Q1047" s="9"/>
      <c r="R1047" s="9">
        <f>IF(Table134[[#This Row],[Balanced]]="YES",0,Table134[[#This Row],[Total]]-6000)</f>
        <v>0</v>
      </c>
      <c r="S10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449784501106000YES</v>
      </c>
      <c r="T1047">
        <f>ROW()-3</f>
        <v>1044</v>
      </c>
      <c r="U1047" s="1">
        <f>INT(Table134[[#This Row],[Date]])</f>
        <v>44978</v>
      </c>
      <c r="V1047" s="13">
        <f>IFERROR(IF(OR(Table134[[#This Row],[Notasave Error]]&lt;0,Table134[[#This Row],[Notasave Error]]&gt;6000),"-",Table134[[#This Row],[Notasave Error]]/Table134[[#This Row],[Inspection Total]]),"NA")</f>
        <v>1.8333333333333333E-2</v>
      </c>
    </row>
    <row r="1048" spans="1:22" x14ac:dyDescent="0.35">
      <c r="A1048" s="8">
        <v>44978.081192129626</v>
      </c>
      <c r="B1048" s="9" t="s">
        <v>87</v>
      </c>
      <c r="C1048" s="9">
        <v>40039201</v>
      </c>
      <c r="D1048" s="9" t="s">
        <v>107</v>
      </c>
      <c r="E1048" s="9" t="s">
        <v>62</v>
      </c>
      <c r="F1048" s="9" t="s">
        <v>40</v>
      </c>
      <c r="G1048" s="9">
        <v>449</v>
      </c>
      <c r="H1048" s="10">
        <v>6000</v>
      </c>
      <c r="I1048" s="10">
        <v>6000</v>
      </c>
      <c r="J1048" s="10">
        <v>0</v>
      </c>
      <c r="K1048" s="10"/>
      <c r="L1048" s="10">
        <f>SUM(Table134[[#This Row],[Waste (Before Impression)]:[Waste (After Impression)2]])</f>
        <v>0</v>
      </c>
      <c r="M1048" s="10">
        <v>0</v>
      </c>
      <c r="N1048" s="10">
        <v>170</v>
      </c>
      <c r="O1048" s="11">
        <f>SUM(Table134[[#This Row],[Inspection Total]],Table134[[#This Row],[Waste (Before Impression)]])</f>
        <v>6000</v>
      </c>
      <c r="P1048" s="12" t="s">
        <v>39</v>
      </c>
      <c r="Q1048" s="9"/>
      <c r="R1048" s="9">
        <f>IF(Table134[[#This Row],[Balanced]]="YES",0,Table134[[#This Row],[Total]]-6000)</f>
        <v>0</v>
      </c>
      <c r="S10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4497844901706000YES</v>
      </c>
      <c r="T1048">
        <f>ROW()-3</f>
        <v>1045</v>
      </c>
      <c r="U1048" s="1">
        <f>INT(Table134[[#This Row],[Date]])</f>
        <v>44978</v>
      </c>
      <c r="V1048" s="13">
        <f>IFERROR(IF(OR(Table134[[#This Row],[Notasave Error]]&lt;0,Table134[[#This Row],[Notasave Error]]&gt;6000),"-",Table134[[#This Row],[Notasave Error]]/Table134[[#This Row],[Inspection Total]]),"NA")</f>
        <v>2.8333333333333332E-2</v>
      </c>
    </row>
    <row r="1049" spans="1:22" x14ac:dyDescent="0.35">
      <c r="A1049" s="8">
        <v>44978.050405092596</v>
      </c>
      <c r="B1049" s="9" t="s">
        <v>87</v>
      </c>
      <c r="C1049" s="9">
        <v>40039201</v>
      </c>
      <c r="D1049" s="9" t="s">
        <v>107</v>
      </c>
      <c r="E1049" s="9" t="s">
        <v>62</v>
      </c>
      <c r="F1049" s="9" t="s">
        <v>40</v>
      </c>
      <c r="G1049" s="9">
        <v>448</v>
      </c>
      <c r="H1049" s="10">
        <v>5995</v>
      </c>
      <c r="I1049" s="10">
        <v>5995</v>
      </c>
      <c r="J1049" s="10">
        <v>5</v>
      </c>
      <c r="K1049" s="10"/>
      <c r="L1049" s="10">
        <f>SUM(Table134[[#This Row],[Waste (Before Impression)]:[Waste (After Impression)2]])</f>
        <v>5</v>
      </c>
      <c r="M1049" s="10">
        <v>0</v>
      </c>
      <c r="N1049" s="10">
        <v>131</v>
      </c>
      <c r="O1049" s="11">
        <f>SUM(Table134[[#This Row],[Inspection Total]],Table134[[#This Row],[Waste (Before Impression)]])</f>
        <v>6000</v>
      </c>
      <c r="P1049" s="12" t="s">
        <v>39</v>
      </c>
      <c r="Q1049" s="9"/>
      <c r="R1049" s="9">
        <f>IF(Table134[[#This Row],[Balanced]]="YES",0,Table134[[#This Row],[Total]]-6000)</f>
        <v>0</v>
      </c>
      <c r="S10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4497844851315995YES</v>
      </c>
      <c r="T1049">
        <f>ROW()-3</f>
        <v>1046</v>
      </c>
      <c r="U1049" s="1">
        <f>INT(Table134[[#This Row],[Date]])</f>
        <v>44978</v>
      </c>
      <c r="V1049" s="13">
        <f>IFERROR(IF(OR(Table134[[#This Row],[Notasave Error]]&lt;0,Table134[[#This Row],[Notasave Error]]&gt;6000),"-",Table134[[#This Row],[Notasave Error]]/Table134[[#This Row],[Inspection Total]]),"NA")</f>
        <v>2.1851542952460383E-2</v>
      </c>
    </row>
    <row r="1050" spans="1:22" x14ac:dyDescent="0.35">
      <c r="A1050" s="8">
        <v>44978.019305555557</v>
      </c>
      <c r="B1050" s="9" t="s">
        <v>87</v>
      </c>
      <c r="C1050" s="9">
        <v>40039201</v>
      </c>
      <c r="D1050" s="9" t="s">
        <v>107</v>
      </c>
      <c r="E1050" s="9" t="s">
        <v>62</v>
      </c>
      <c r="F1050" s="9" t="s">
        <v>40</v>
      </c>
      <c r="G1050" s="9">
        <v>447</v>
      </c>
      <c r="H1050" s="10">
        <v>5999</v>
      </c>
      <c r="I1050" s="10">
        <v>5999</v>
      </c>
      <c r="J1050" s="10">
        <v>1</v>
      </c>
      <c r="K1050" s="10"/>
      <c r="L1050" s="10">
        <f>SUM(Table134[[#This Row],[Waste (Before Impression)]:[Waste (After Impression)2]])</f>
        <v>1</v>
      </c>
      <c r="M1050" s="10">
        <v>0</v>
      </c>
      <c r="N1050" s="10">
        <v>103</v>
      </c>
      <c r="O1050" s="11">
        <f>SUM(Table134[[#This Row],[Inspection Total]],Table134[[#This Row],[Waste (Before Impression)]])</f>
        <v>6000</v>
      </c>
      <c r="P1050" s="12" t="s">
        <v>39</v>
      </c>
      <c r="Q1050" s="9"/>
      <c r="R1050" s="9">
        <f>IF(Table134[[#This Row],[Balanced]]="YES",0,Table134[[#This Row],[Total]]-6000)</f>
        <v>0</v>
      </c>
      <c r="S10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4497844711035999YES</v>
      </c>
      <c r="T1050">
        <f>ROW()-3</f>
        <v>1047</v>
      </c>
      <c r="U1050" s="1">
        <f>INT(Table134[[#This Row],[Date]])</f>
        <v>44978</v>
      </c>
      <c r="V1050" s="13">
        <f>IFERROR(IF(OR(Table134[[#This Row],[Notasave Error]]&lt;0,Table134[[#This Row],[Notasave Error]]&gt;6000),"-",Table134[[#This Row],[Notasave Error]]/Table134[[#This Row],[Inspection Total]]),"NA")</f>
        <v>1.7169528254709118E-2</v>
      </c>
    </row>
    <row r="1051" spans="1:22" x14ac:dyDescent="0.35">
      <c r="A1051" s="8">
        <v>44977.962152777778</v>
      </c>
      <c r="B1051" s="9" t="s">
        <v>87</v>
      </c>
      <c r="C1051" s="9">
        <v>40039201</v>
      </c>
      <c r="D1051" s="9" t="s">
        <v>107</v>
      </c>
      <c r="E1051" s="9" t="s">
        <v>62</v>
      </c>
      <c r="F1051" s="9" t="s">
        <v>40</v>
      </c>
      <c r="G1051" s="9">
        <v>425</v>
      </c>
      <c r="H1051" s="10">
        <v>5999</v>
      </c>
      <c r="I1051" s="10">
        <v>5999</v>
      </c>
      <c r="J1051" s="10">
        <v>1</v>
      </c>
      <c r="K1051" s="10"/>
      <c r="L1051" s="10">
        <f>SUM(Table134[[#This Row],[Waste (Before Impression)]:[Waste (After Impression)2]])</f>
        <v>1</v>
      </c>
      <c r="M1051" s="10">
        <v>0</v>
      </c>
      <c r="N1051" s="10">
        <v>79</v>
      </c>
      <c r="O1051" s="11">
        <f>SUM(Table134[[#This Row],[Inspection Total]],Table134[[#This Row],[Waste (Before Impression)]])</f>
        <v>6000</v>
      </c>
      <c r="P1051" s="12" t="s">
        <v>39</v>
      </c>
      <c r="Q1051" s="9"/>
      <c r="R1051" s="9">
        <f>IF(Table134[[#This Row],[Balanced]]="YES",0,Table134[[#This Row],[Total]]-6000)</f>
        <v>0</v>
      </c>
      <c r="S10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449774251795999YES</v>
      </c>
      <c r="T1051">
        <f>ROW()-3</f>
        <v>1048</v>
      </c>
      <c r="U1051" s="1">
        <f>INT(Table134[[#This Row],[Date]])</f>
        <v>44977</v>
      </c>
      <c r="V1051" s="13">
        <f>IFERROR(IF(OR(Table134[[#This Row],[Notasave Error]]&lt;0,Table134[[#This Row],[Notasave Error]]&gt;6000),"-",Table134[[#This Row],[Notasave Error]]/Table134[[#This Row],[Inspection Total]]),"NA")</f>
        <v>1.3168861476912819E-2</v>
      </c>
    </row>
    <row r="1052" spans="1:22" x14ac:dyDescent="0.35">
      <c r="A1052" s="8">
        <v>44977.924814814818</v>
      </c>
      <c r="B1052" s="9" t="s">
        <v>87</v>
      </c>
      <c r="C1052" s="9">
        <v>40039201</v>
      </c>
      <c r="D1052" s="9" t="s">
        <v>107</v>
      </c>
      <c r="E1052" s="9" t="s">
        <v>62</v>
      </c>
      <c r="F1052" s="9" t="s">
        <v>40</v>
      </c>
      <c r="G1052" s="9">
        <v>424</v>
      </c>
      <c r="H1052" s="10">
        <v>5997</v>
      </c>
      <c r="I1052" s="10">
        <v>5997</v>
      </c>
      <c r="J1052" s="10">
        <v>3</v>
      </c>
      <c r="K1052" s="10"/>
      <c r="L1052" s="10">
        <f>SUM(Table134[[#This Row],[Waste (Before Impression)]:[Waste (After Impression)2]])</f>
        <v>3</v>
      </c>
      <c r="M1052" s="10">
        <v>0</v>
      </c>
      <c r="N1052" s="10">
        <v>76</v>
      </c>
      <c r="O1052" s="11">
        <f>SUM(Table134[[#This Row],[Inspection Total]],Table134[[#This Row],[Waste (Before Impression)]])</f>
        <v>6000</v>
      </c>
      <c r="P1052" s="12" t="s">
        <v>39</v>
      </c>
      <c r="Q1052" s="9"/>
      <c r="R1052" s="9">
        <f>IF(Table134[[#This Row],[Balanced]]="YES",0,Table134[[#This Row],[Total]]-6000)</f>
        <v>0</v>
      </c>
      <c r="S10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449774243765997YES</v>
      </c>
      <c r="T1052">
        <f>ROW()-3</f>
        <v>1049</v>
      </c>
      <c r="U1052" s="1">
        <f>INT(Table134[[#This Row],[Date]])</f>
        <v>44977</v>
      </c>
      <c r="V1052" s="13">
        <f>IFERROR(IF(OR(Table134[[#This Row],[Notasave Error]]&lt;0,Table134[[#This Row],[Notasave Error]]&gt;6000),"-",Table134[[#This Row],[Notasave Error]]/Table134[[#This Row],[Inspection Total]]),"NA")</f>
        <v>1.2673003168250792E-2</v>
      </c>
    </row>
    <row r="1053" spans="1:22" x14ac:dyDescent="0.35">
      <c r="A1053" s="8">
        <v>44977.902581018519</v>
      </c>
      <c r="B1053" s="9" t="s">
        <v>87</v>
      </c>
      <c r="C1053" s="9">
        <v>40039201</v>
      </c>
      <c r="D1053" s="9" t="s">
        <v>107</v>
      </c>
      <c r="E1053" s="9" t="s">
        <v>62</v>
      </c>
      <c r="F1053" s="9" t="s">
        <v>40</v>
      </c>
      <c r="G1053" s="9">
        <v>423</v>
      </c>
      <c r="H1053" s="10">
        <v>5872</v>
      </c>
      <c r="I1053" s="10">
        <v>5872</v>
      </c>
      <c r="J1053" s="10">
        <v>128</v>
      </c>
      <c r="K1053" s="10"/>
      <c r="L1053" s="10">
        <f>SUM(Table134[[#This Row],[Waste (Before Impression)]:[Waste (After Impression)2]])</f>
        <v>128</v>
      </c>
      <c r="M1053" s="10">
        <v>0</v>
      </c>
      <c r="N1053" s="10">
        <v>340</v>
      </c>
      <c r="O1053" s="11">
        <f>SUM(Table134[[#This Row],[Inspection Total]],Table134[[#This Row],[Waste (Before Impression)]])</f>
        <v>6000</v>
      </c>
      <c r="P1053" s="12" t="s">
        <v>39</v>
      </c>
      <c r="Q1053" s="9"/>
      <c r="R1053" s="9">
        <f>IF(Table134[[#This Row],[Balanced]]="YES",0,Table134[[#This Row],[Total]]-6000)</f>
        <v>0</v>
      </c>
      <c r="S10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449774231283405872YES</v>
      </c>
      <c r="T1053">
        <f>ROW()-3</f>
        <v>1050</v>
      </c>
      <c r="U1053" s="1">
        <f>INT(Table134[[#This Row],[Date]])</f>
        <v>44977</v>
      </c>
      <c r="V1053" s="13">
        <f>IFERROR(IF(OR(Table134[[#This Row],[Notasave Error]]&lt;0,Table134[[#This Row],[Notasave Error]]&gt;6000),"-",Table134[[#This Row],[Notasave Error]]/Table134[[#This Row],[Inspection Total]]),"NA")</f>
        <v>5.790190735694823E-2</v>
      </c>
    </row>
    <row r="1054" spans="1:22" x14ac:dyDescent="0.35">
      <c r="A1054" s="8">
        <v>44977.862037037034</v>
      </c>
      <c r="B1054" s="9" t="s">
        <v>87</v>
      </c>
      <c r="C1054" s="9">
        <v>40039201</v>
      </c>
      <c r="D1054" s="9" t="s">
        <v>107</v>
      </c>
      <c r="E1054" s="9" t="s">
        <v>62</v>
      </c>
      <c r="F1054" s="9" t="s">
        <v>40</v>
      </c>
      <c r="G1054" s="9">
        <v>422</v>
      </c>
      <c r="H1054" s="10">
        <v>5997</v>
      </c>
      <c r="I1054" s="10">
        <v>5997</v>
      </c>
      <c r="J1054" s="10">
        <v>3</v>
      </c>
      <c r="K1054" s="10"/>
      <c r="L1054" s="10">
        <f>SUM(Table134[[#This Row],[Waste (Before Impression)]:[Waste (After Impression)2]])</f>
        <v>3</v>
      </c>
      <c r="M1054" s="10">
        <v>0</v>
      </c>
      <c r="N1054" s="10">
        <v>186</v>
      </c>
      <c r="O1054" s="11">
        <f>SUM(Table134[[#This Row],[Inspection Total]],Table134[[#This Row],[Waste (Before Impression)]])</f>
        <v>6000</v>
      </c>
      <c r="P1054" s="12" t="s">
        <v>39</v>
      </c>
      <c r="Q1054" s="9"/>
      <c r="R1054" s="9">
        <f>IF(Table134[[#This Row],[Balanced]]="YES",0,Table134[[#This Row],[Total]]-6000)</f>
        <v>0</v>
      </c>
      <c r="S10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4497742231865997YES</v>
      </c>
      <c r="T1054">
        <f>ROW()-3</f>
        <v>1051</v>
      </c>
      <c r="U1054" s="1">
        <f>INT(Table134[[#This Row],[Date]])</f>
        <v>44977</v>
      </c>
      <c r="V1054" s="13">
        <f>IFERROR(IF(OR(Table134[[#This Row],[Notasave Error]]&lt;0,Table134[[#This Row],[Notasave Error]]&gt;6000),"-",Table134[[#This Row],[Notasave Error]]/Table134[[#This Row],[Inspection Total]]),"NA")</f>
        <v>3.1015507753876938E-2</v>
      </c>
    </row>
    <row r="1055" spans="1:22" x14ac:dyDescent="0.35">
      <c r="A1055" s="8">
        <v>44977.805775462963</v>
      </c>
      <c r="B1055" s="9" t="s">
        <v>87</v>
      </c>
      <c r="C1055" s="9">
        <v>40039201</v>
      </c>
      <c r="D1055" s="9" t="s">
        <v>107</v>
      </c>
      <c r="E1055" s="9" t="s">
        <v>62</v>
      </c>
      <c r="F1055" s="9" t="s">
        <v>40</v>
      </c>
      <c r="G1055" s="9">
        <v>421</v>
      </c>
      <c r="H1055" s="10">
        <v>5987</v>
      </c>
      <c r="I1055" s="10">
        <v>5987</v>
      </c>
      <c r="J1055" s="10">
        <v>13</v>
      </c>
      <c r="K1055" s="10"/>
      <c r="L1055" s="10">
        <f>SUM(Table134[[#This Row],[Waste (Before Impression)]:[Waste (After Impression)2]])</f>
        <v>13</v>
      </c>
      <c r="M1055" s="10">
        <v>0</v>
      </c>
      <c r="N1055" s="10">
        <v>160</v>
      </c>
      <c r="O1055" s="11">
        <f>SUM(Table134[[#This Row],[Inspection Total]],Table134[[#This Row],[Waste (Before Impression)]])</f>
        <v>6000</v>
      </c>
      <c r="P1055" s="12" t="s">
        <v>39</v>
      </c>
      <c r="Q1055" s="9"/>
      <c r="R1055" s="9">
        <f>IF(Table134[[#This Row],[Balanced]]="YES",0,Table134[[#This Row],[Total]]-6000)</f>
        <v>0</v>
      </c>
      <c r="S10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44977421131605987YES</v>
      </c>
      <c r="T1055">
        <f>ROW()-3</f>
        <v>1052</v>
      </c>
      <c r="U1055" s="1">
        <f>INT(Table134[[#This Row],[Date]])</f>
        <v>44977</v>
      </c>
      <c r="V1055" s="13">
        <f>IFERROR(IF(OR(Table134[[#This Row],[Notasave Error]]&lt;0,Table134[[#This Row],[Notasave Error]]&gt;6000),"-",Table134[[#This Row],[Notasave Error]]/Table134[[#This Row],[Inspection Total]]),"NA")</f>
        <v>2.6724569901453148E-2</v>
      </c>
    </row>
    <row r="1056" spans="1:22" x14ac:dyDescent="0.35">
      <c r="A1056" s="8">
        <v>44977.764386574076</v>
      </c>
      <c r="B1056" s="9" t="s">
        <v>87</v>
      </c>
      <c r="C1056" s="9">
        <v>40039201</v>
      </c>
      <c r="D1056" s="9" t="s">
        <v>107</v>
      </c>
      <c r="E1056" s="9" t="s">
        <v>155</v>
      </c>
      <c r="F1056" s="9" t="s">
        <v>38</v>
      </c>
      <c r="G1056" s="9">
        <v>419</v>
      </c>
      <c r="H1056" s="10">
        <v>5996</v>
      </c>
      <c r="I1056" s="10">
        <v>5996</v>
      </c>
      <c r="J1056" s="10">
        <v>4</v>
      </c>
      <c r="K1056" s="10"/>
      <c r="L1056" s="10">
        <f>SUM(Table134[[#This Row],[Waste (Before Impression)]:[Waste (After Impression)2]])</f>
        <v>4</v>
      </c>
      <c r="M1056" s="10">
        <v>0</v>
      </c>
      <c r="N1056" s="10">
        <v>-2070</v>
      </c>
      <c r="O1056" s="11">
        <f>SUM(Table134[[#This Row],[Inspection Total]],Table134[[#This Row],[Waste (Before Impression)]])</f>
        <v>6000</v>
      </c>
      <c r="P1056" s="12" t="s">
        <v>39</v>
      </c>
      <c r="Q1056" s="9"/>
      <c r="R1056" s="9">
        <f>IF(Table134[[#This Row],[Balanced]]="YES",0,Table134[[#This Row],[Total]]-6000)</f>
        <v>0</v>
      </c>
      <c r="S10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449774194-20705996YES</v>
      </c>
      <c r="T1056">
        <f>ROW()-3</f>
        <v>1053</v>
      </c>
      <c r="U1056" s="1">
        <f>INT(Table134[[#This Row],[Date]])</f>
        <v>44977</v>
      </c>
      <c r="V1056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057" spans="1:22" x14ac:dyDescent="0.35">
      <c r="A1057" s="8">
        <v>44977.7028125</v>
      </c>
      <c r="B1057" s="9" t="s">
        <v>87</v>
      </c>
      <c r="C1057" s="9">
        <v>40039201</v>
      </c>
      <c r="D1057" s="9" t="s">
        <v>107</v>
      </c>
      <c r="E1057" s="9" t="s">
        <v>155</v>
      </c>
      <c r="F1057" s="9" t="s">
        <v>38</v>
      </c>
      <c r="G1057" s="9">
        <v>418</v>
      </c>
      <c r="H1057" s="10">
        <v>5999</v>
      </c>
      <c r="I1057" s="10">
        <v>5999</v>
      </c>
      <c r="J1057" s="10">
        <v>1</v>
      </c>
      <c r="K1057" s="10"/>
      <c r="L1057" s="10">
        <f>SUM(Table134[[#This Row],[Waste (Before Impression)]:[Waste (After Impression)2]])</f>
        <v>1</v>
      </c>
      <c r="M1057" s="10">
        <v>0</v>
      </c>
      <c r="N1057" s="10">
        <v>337</v>
      </c>
      <c r="O1057" s="11">
        <f>SUM(Table134[[#This Row],[Inspection Total]],Table134[[#This Row],[Waste (Before Impression)]])</f>
        <v>6000</v>
      </c>
      <c r="P1057" s="12" t="s">
        <v>39</v>
      </c>
      <c r="Q1057" s="9"/>
      <c r="R1057" s="9">
        <f>IF(Table134[[#This Row],[Balanced]]="YES",0,Table134[[#This Row],[Total]]-6000)</f>
        <v>0</v>
      </c>
      <c r="S10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4497741813375999YES</v>
      </c>
      <c r="T1057">
        <f>ROW()-3</f>
        <v>1054</v>
      </c>
      <c r="U1057" s="1">
        <f>INT(Table134[[#This Row],[Date]])</f>
        <v>44977</v>
      </c>
      <c r="V1057" s="13">
        <f>IFERROR(IF(OR(Table134[[#This Row],[Notasave Error]]&lt;0,Table134[[#This Row],[Notasave Error]]&gt;6000),"-",Table134[[#This Row],[Notasave Error]]/Table134[[#This Row],[Inspection Total]]),"NA")</f>
        <v>5.6176029338223035E-2</v>
      </c>
    </row>
    <row r="1058" spans="1:22" x14ac:dyDescent="0.35">
      <c r="A1058" s="8">
        <v>44977.680567129632</v>
      </c>
      <c r="B1058" s="9" t="s">
        <v>87</v>
      </c>
      <c r="C1058" s="9">
        <v>40039201</v>
      </c>
      <c r="D1058" s="9" t="s">
        <v>107</v>
      </c>
      <c r="E1058" s="9" t="s">
        <v>155</v>
      </c>
      <c r="F1058" s="9" t="s">
        <v>38</v>
      </c>
      <c r="G1058" s="9">
        <v>417</v>
      </c>
      <c r="H1058" s="10">
        <v>5978</v>
      </c>
      <c r="I1058" s="10">
        <v>5978</v>
      </c>
      <c r="J1058" s="10">
        <v>6</v>
      </c>
      <c r="K1058" s="10"/>
      <c r="L1058" s="10">
        <f>SUM(Table134[[#This Row],[Waste (Before Impression)]:[Waste (After Impression)2]])</f>
        <v>6</v>
      </c>
      <c r="M1058" s="10">
        <v>0</v>
      </c>
      <c r="N1058" s="10">
        <v>237</v>
      </c>
      <c r="O1058" s="11">
        <f>SUM(Table134[[#This Row],[Inspection Total]],Table134[[#This Row],[Waste (Before Impression)]])</f>
        <v>5984</v>
      </c>
      <c r="P1058" s="12" t="s">
        <v>34</v>
      </c>
      <c r="Q1058" s="9">
        <v>-16</v>
      </c>
      <c r="R1058" s="9">
        <f>IF(Table134[[#This Row],[Balanced]]="YES",0,Table134[[#This Row],[Total]]-6000)</f>
        <v>-16</v>
      </c>
      <c r="S10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4497741762375978NO</v>
      </c>
      <c r="T1058">
        <f>ROW()-3</f>
        <v>1055</v>
      </c>
      <c r="U1058" s="1">
        <f>INT(Table134[[#This Row],[Date]])</f>
        <v>44977</v>
      </c>
      <c r="V1058" s="13">
        <f>IFERROR(IF(OR(Table134[[#This Row],[Notasave Error]]&lt;0,Table134[[#This Row],[Notasave Error]]&gt;6000),"-",Table134[[#This Row],[Notasave Error]]/Table134[[#This Row],[Inspection Total]]),"NA")</f>
        <v>3.9645366343258617E-2</v>
      </c>
    </row>
    <row r="1059" spans="1:22" x14ac:dyDescent="0.35">
      <c r="A1059" s="8">
        <v>44977.640648148146</v>
      </c>
      <c r="B1059" s="9" t="s">
        <v>87</v>
      </c>
      <c r="C1059" s="9">
        <v>40039201</v>
      </c>
      <c r="D1059" s="9" t="s">
        <v>107</v>
      </c>
      <c r="E1059" s="9" t="s">
        <v>155</v>
      </c>
      <c r="F1059" s="9" t="s">
        <v>38</v>
      </c>
      <c r="G1059" s="9">
        <v>416</v>
      </c>
      <c r="H1059" s="10">
        <v>5999</v>
      </c>
      <c r="I1059" s="10">
        <v>5999</v>
      </c>
      <c r="J1059" s="10">
        <v>1</v>
      </c>
      <c r="K1059" s="10"/>
      <c r="L1059" s="10">
        <f>SUM(Table134[[#This Row],[Waste (Before Impression)]:[Waste (After Impression)2]])</f>
        <v>1</v>
      </c>
      <c r="M1059" s="10">
        <v>0</v>
      </c>
      <c r="N1059" s="10">
        <v>308</v>
      </c>
      <c r="O1059" s="11">
        <f>SUM(Table134[[#This Row],[Inspection Total]],Table134[[#This Row],[Waste (Before Impression)]])</f>
        <v>6000</v>
      </c>
      <c r="P1059" s="12" t="s">
        <v>39</v>
      </c>
      <c r="Q1059" s="9"/>
      <c r="R1059" s="9">
        <f>IF(Table134[[#This Row],[Balanced]]="YES",0,Table134[[#This Row],[Total]]-6000)</f>
        <v>0</v>
      </c>
      <c r="S10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4497741613085999YES</v>
      </c>
      <c r="T1059">
        <f>ROW()-3</f>
        <v>1056</v>
      </c>
      <c r="U1059" s="1">
        <f>INT(Table134[[#This Row],[Date]])</f>
        <v>44977</v>
      </c>
      <c r="V1059" s="13">
        <f>IFERROR(IF(OR(Table134[[#This Row],[Notasave Error]]&lt;0,Table134[[#This Row],[Notasave Error]]&gt;6000),"-",Table134[[#This Row],[Notasave Error]]/Table134[[#This Row],[Inspection Total]]),"NA")</f>
        <v>5.1341890315052506E-2</v>
      </c>
    </row>
    <row r="1060" spans="1:22" x14ac:dyDescent="0.35">
      <c r="A1060" s="8">
        <v>44977.598379629628</v>
      </c>
      <c r="B1060" s="9" t="s">
        <v>87</v>
      </c>
      <c r="C1060" s="9">
        <v>40039201</v>
      </c>
      <c r="D1060" s="9" t="s">
        <v>107</v>
      </c>
      <c r="E1060" s="9" t="s">
        <v>155</v>
      </c>
      <c r="F1060" s="9" t="s">
        <v>38</v>
      </c>
      <c r="G1060" s="9">
        <v>415</v>
      </c>
      <c r="H1060" s="10">
        <v>5996</v>
      </c>
      <c r="I1060" s="10">
        <v>5996</v>
      </c>
      <c r="J1060" s="10">
        <v>4</v>
      </c>
      <c r="K1060" s="10"/>
      <c r="L1060" s="10">
        <f>SUM(Table134[[#This Row],[Waste (Before Impression)]:[Waste (After Impression)2]])</f>
        <v>4</v>
      </c>
      <c r="M1060" s="10">
        <v>0</v>
      </c>
      <c r="N1060" s="10">
        <v>159</v>
      </c>
      <c r="O1060" s="11">
        <f>SUM(Table134[[#This Row],[Inspection Total]],Table134[[#This Row],[Waste (Before Impression)]])</f>
        <v>6000</v>
      </c>
      <c r="P1060" s="12" t="s">
        <v>39</v>
      </c>
      <c r="Q1060" s="9"/>
      <c r="R1060" s="9">
        <f>IF(Table134[[#This Row],[Balanced]]="YES",0,Table134[[#This Row],[Total]]-6000)</f>
        <v>0</v>
      </c>
      <c r="S10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4497741541595996YES</v>
      </c>
      <c r="T1060">
        <f>ROW()-3</f>
        <v>1057</v>
      </c>
      <c r="U1060" s="1">
        <f>INT(Table134[[#This Row],[Date]])</f>
        <v>44977</v>
      </c>
      <c r="V1060" s="13">
        <f>IFERROR(IF(OR(Table134[[#This Row],[Notasave Error]]&lt;0,Table134[[#This Row],[Notasave Error]]&gt;6000),"-",Table134[[#This Row],[Notasave Error]]/Table134[[#This Row],[Inspection Total]]),"NA")</f>
        <v>2.6517678452301536E-2</v>
      </c>
    </row>
    <row r="1061" spans="1:22" x14ac:dyDescent="0.35">
      <c r="A1061" s="8">
        <v>44977.563888888886</v>
      </c>
      <c r="B1061" s="9" t="s">
        <v>87</v>
      </c>
      <c r="C1061" s="9">
        <v>40039201</v>
      </c>
      <c r="D1061" s="9" t="s">
        <v>107</v>
      </c>
      <c r="E1061" s="9" t="s">
        <v>155</v>
      </c>
      <c r="F1061" s="9" t="s">
        <v>38</v>
      </c>
      <c r="G1061" s="9">
        <v>414</v>
      </c>
      <c r="H1061" s="10">
        <v>5995</v>
      </c>
      <c r="I1061" s="10">
        <v>5995</v>
      </c>
      <c r="J1061" s="10">
        <v>5</v>
      </c>
      <c r="K1061" s="10"/>
      <c r="L1061" s="10">
        <f>SUM(Table134[[#This Row],[Waste (Before Impression)]:[Waste (After Impression)2]])</f>
        <v>5</v>
      </c>
      <c r="M1061" s="10">
        <v>0</v>
      </c>
      <c r="N1061" s="10">
        <v>194</v>
      </c>
      <c r="O1061" s="11">
        <f>SUM(Table134[[#This Row],[Inspection Total]],Table134[[#This Row],[Waste (Before Impression)]])</f>
        <v>6000</v>
      </c>
      <c r="P1061" s="12" t="s">
        <v>39</v>
      </c>
      <c r="Q1061" s="9"/>
      <c r="R1061" s="9">
        <f>IF(Table134[[#This Row],[Balanced]]="YES",0,Table134[[#This Row],[Total]]-6000)</f>
        <v>0</v>
      </c>
      <c r="S10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4497741451945995YES</v>
      </c>
      <c r="T1061">
        <f>ROW()-3</f>
        <v>1058</v>
      </c>
      <c r="U1061" s="1">
        <f>INT(Table134[[#This Row],[Date]])</f>
        <v>44977</v>
      </c>
      <c r="V1061" s="13">
        <f>IFERROR(IF(OR(Table134[[#This Row],[Notasave Error]]&lt;0,Table134[[#This Row],[Notasave Error]]&gt;6000),"-",Table134[[#This Row],[Notasave Error]]/Table134[[#This Row],[Inspection Total]]),"NA")</f>
        <v>3.2360300250208508E-2</v>
      </c>
    </row>
    <row r="1062" spans="1:22" x14ac:dyDescent="0.35">
      <c r="A1062" s="8">
        <v>44977.532349537039</v>
      </c>
      <c r="B1062" s="9" t="s">
        <v>87</v>
      </c>
      <c r="C1062" s="9">
        <v>40039201</v>
      </c>
      <c r="D1062" s="9" t="s">
        <v>107</v>
      </c>
      <c r="E1062" s="9" t="s">
        <v>155</v>
      </c>
      <c r="F1062" s="9" t="s">
        <v>38</v>
      </c>
      <c r="G1062" s="9">
        <v>413</v>
      </c>
      <c r="H1062" s="10">
        <v>5999</v>
      </c>
      <c r="I1062" s="10">
        <v>5999</v>
      </c>
      <c r="J1062" s="10">
        <v>1</v>
      </c>
      <c r="K1062" s="10"/>
      <c r="L1062" s="10">
        <f>SUM(Table134[[#This Row],[Waste (Before Impression)]:[Waste (After Impression)2]])</f>
        <v>1</v>
      </c>
      <c r="M1062" s="10">
        <v>0</v>
      </c>
      <c r="N1062" s="10">
        <v>156</v>
      </c>
      <c r="O1062" s="11">
        <f>SUM(Table134[[#This Row],[Inspection Total]],Table134[[#This Row],[Waste (Before Impression)]])</f>
        <v>6000</v>
      </c>
      <c r="P1062" s="12" t="s">
        <v>39</v>
      </c>
      <c r="Q1062" s="9"/>
      <c r="R1062" s="9">
        <f>IF(Table134[[#This Row],[Balanced]]="YES",0,Table134[[#This Row],[Total]]-6000)</f>
        <v>0</v>
      </c>
      <c r="S10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4497741311565999YES</v>
      </c>
      <c r="T1062">
        <f>ROW()-3</f>
        <v>1059</v>
      </c>
      <c r="U1062" s="1">
        <f>INT(Table134[[#This Row],[Date]])</f>
        <v>44977</v>
      </c>
      <c r="V1062" s="13">
        <f>IFERROR(IF(OR(Table134[[#This Row],[Notasave Error]]&lt;0,Table134[[#This Row],[Notasave Error]]&gt;6000),"-",Table134[[#This Row],[Notasave Error]]/Table134[[#This Row],[Inspection Total]]),"NA")</f>
        <v>2.6004334055675947E-2</v>
      </c>
    </row>
    <row r="1063" spans="1:22" x14ac:dyDescent="0.35">
      <c r="A1063" s="8">
        <v>44977.526284722226</v>
      </c>
      <c r="B1063" s="9" t="s">
        <v>87</v>
      </c>
      <c r="C1063" s="9">
        <v>40039201</v>
      </c>
      <c r="D1063" s="9" t="s">
        <v>107</v>
      </c>
      <c r="E1063" s="9" t="s">
        <v>155</v>
      </c>
      <c r="F1063" s="9" t="s">
        <v>38</v>
      </c>
      <c r="G1063" s="9">
        <v>412</v>
      </c>
      <c r="H1063" s="10">
        <v>5999</v>
      </c>
      <c r="I1063" s="10">
        <v>5999</v>
      </c>
      <c r="J1063" s="10">
        <v>1</v>
      </c>
      <c r="K1063" s="10"/>
      <c r="L1063" s="10">
        <f>SUM(Table134[[#This Row],[Waste (Before Impression)]:[Waste (After Impression)2]])</f>
        <v>1</v>
      </c>
      <c r="M1063" s="10">
        <v>0</v>
      </c>
      <c r="N1063" s="10">
        <v>80</v>
      </c>
      <c r="O1063" s="11">
        <f>SUM(Table134[[#This Row],[Inspection Total]],Table134[[#This Row],[Waste (Before Impression)]])</f>
        <v>6000</v>
      </c>
      <c r="P1063" s="12" t="s">
        <v>39</v>
      </c>
      <c r="Q1063" s="9"/>
      <c r="R1063" s="9">
        <f>IF(Table134[[#This Row],[Balanced]]="YES",0,Table134[[#This Row],[Total]]-6000)</f>
        <v>0</v>
      </c>
      <c r="S10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449774121805999YES</v>
      </c>
      <c r="T1063">
        <f>ROW()-3</f>
        <v>1060</v>
      </c>
      <c r="U1063" s="1">
        <f>INT(Table134[[#This Row],[Date]])</f>
        <v>44977</v>
      </c>
      <c r="V1063" s="13">
        <f>IFERROR(IF(OR(Table134[[#This Row],[Notasave Error]]&lt;0,Table134[[#This Row],[Notasave Error]]&gt;6000),"-",Table134[[#This Row],[Notasave Error]]/Table134[[#This Row],[Inspection Total]]),"NA")</f>
        <v>1.3335555925987664E-2</v>
      </c>
    </row>
    <row r="1064" spans="1:22" x14ac:dyDescent="0.35">
      <c r="A1064" s="8">
        <v>44977.449756944443</v>
      </c>
      <c r="B1064" s="9" t="s">
        <v>87</v>
      </c>
      <c r="C1064" s="9">
        <v>40039201</v>
      </c>
      <c r="D1064" s="9" t="s">
        <v>107</v>
      </c>
      <c r="E1064" s="9" t="s">
        <v>155</v>
      </c>
      <c r="F1064" s="9" t="s">
        <v>38</v>
      </c>
      <c r="G1064" s="9">
        <v>411</v>
      </c>
      <c r="H1064" s="10">
        <v>5999</v>
      </c>
      <c r="I1064" s="10">
        <v>5999</v>
      </c>
      <c r="J1064" s="10">
        <v>1</v>
      </c>
      <c r="K1064" s="10"/>
      <c r="L1064" s="10">
        <f>SUM(Table134[[#This Row],[Waste (Before Impression)]:[Waste (After Impression)2]])</f>
        <v>1</v>
      </c>
      <c r="M1064" s="10">
        <v>0</v>
      </c>
      <c r="N1064" s="10">
        <v>174</v>
      </c>
      <c r="O1064" s="11">
        <f>SUM(Table134[[#This Row],[Inspection Total]],Table134[[#This Row],[Waste (Before Impression)]])</f>
        <v>6000</v>
      </c>
      <c r="P1064" s="12" t="s">
        <v>39</v>
      </c>
      <c r="Q1064" s="9"/>
      <c r="R1064" s="9">
        <f>IF(Table134[[#This Row],[Balanced]]="YES",0,Table134[[#This Row],[Total]]-6000)</f>
        <v>0</v>
      </c>
      <c r="S10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4497741111745999YES</v>
      </c>
      <c r="T1064">
        <f>ROW()-3</f>
        <v>1061</v>
      </c>
      <c r="U1064" s="1">
        <f>INT(Table134[[#This Row],[Date]])</f>
        <v>44977</v>
      </c>
      <c r="V1064" s="13">
        <f>IFERROR(IF(OR(Table134[[#This Row],[Notasave Error]]&lt;0,Table134[[#This Row],[Notasave Error]]&gt;6000),"-",Table134[[#This Row],[Notasave Error]]/Table134[[#This Row],[Inspection Total]]),"NA")</f>
        <v>2.9004834139023172E-2</v>
      </c>
    </row>
    <row r="1065" spans="1:22" x14ac:dyDescent="0.35">
      <c r="A1065" s="8">
        <v>44977.39607638889</v>
      </c>
      <c r="B1065" s="9" t="s">
        <v>87</v>
      </c>
      <c r="C1065" s="9">
        <v>40039201</v>
      </c>
      <c r="D1065" s="9" t="s">
        <v>107</v>
      </c>
      <c r="E1065" s="9" t="s">
        <v>155</v>
      </c>
      <c r="F1065" s="9" t="s">
        <v>38</v>
      </c>
      <c r="G1065" s="9">
        <v>410</v>
      </c>
      <c r="H1065" s="10">
        <v>5996</v>
      </c>
      <c r="I1065" s="10">
        <v>5996</v>
      </c>
      <c r="J1065" s="10">
        <v>4</v>
      </c>
      <c r="K1065" s="10"/>
      <c r="L1065" s="10">
        <f>SUM(Table134[[#This Row],[Waste (Before Impression)]:[Waste (After Impression)2]])</f>
        <v>4</v>
      </c>
      <c r="M1065" s="10">
        <v>0</v>
      </c>
      <c r="N1065" s="10">
        <v>268</v>
      </c>
      <c r="O1065" s="11">
        <f>SUM(Table134[[#This Row],[Inspection Total]],Table134[[#This Row],[Waste (Before Impression)]])</f>
        <v>6000</v>
      </c>
      <c r="P1065" s="12" t="s">
        <v>39</v>
      </c>
      <c r="Q1065" s="9"/>
      <c r="R1065" s="9">
        <f>IF(Table134[[#This Row],[Balanced]]="YES",0,Table134[[#This Row],[Total]]-6000)</f>
        <v>0</v>
      </c>
      <c r="S10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4497741042685996YES</v>
      </c>
      <c r="T1065">
        <f>ROW()-3</f>
        <v>1062</v>
      </c>
      <c r="U1065" s="1">
        <f>INT(Table134[[#This Row],[Date]])</f>
        <v>44977</v>
      </c>
      <c r="V1065" s="13">
        <f>IFERROR(IF(OR(Table134[[#This Row],[Notasave Error]]&lt;0,Table134[[#This Row],[Notasave Error]]&gt;6000),"-",Table134[[#This Row],[Notasave Error]]/Table134[[#This Row],[Inspection Total]]),"NA")</f>
        <v>4.4696464309539691E-2</v>
      </c>
    </row>
    <row r="1066" spans="1:22" x14ac:dyDescent="0.35">
      <c r="A1066" s="8">
        <v>44977.38559027778</v>
      </c>
      <c r="B1066" s="9" t="s">
        <v>87</v>
      </c>
      <c r="C1066" s="9">
        <v>40039201</v>
      </c>
      <c r="D1066" s="9" t="s">
        <v>107</v>
      </c>
      <c r="E1066" s="9" t="s">
        <v>155</v>
      </c>
      <c r="F1066" s="9" t="s">
        <v>38</v>
      </c>
      <c r="G1066" s="9">
        <v>409</v>
      </c>
      <c r="H1066" s="10">
        <v>5998</v>
      </c>
      <c r="I1066" s="10">
        <v>5998</v>
      </c>
      <c r="J1066" s="10">
        <v>2</v>
      </c>
      <c r="K1066" s="10"/>
      <c r="L1066" s="10">
        <f>SUM(Table134[[#This Row],[Waste (Before Impression)]:[Waste (After Impression)2]])</f>
        <v>2</v>
      </c>
      <c r="M1066" s="10">
        <v>0</v>
      </c>
      <c r="N1066" s="10">
        <v>157</v>
      </c>
      <c r="O1066" s="11">
        <f>SUM(Table134[[#This Row],[Inspection Total]],Table134[[#This Row],[Waste (Before Impression)]])</f>
        <v>6000</v>
      </c>
      <c r="P1066" s="12" t="s">
        <v>39</v>
      </c>
      <c r="Q1066" s="9"/>
      <c r="R1066" s="9">
        <f>IF(Table134[[#This Row],[Balanced]]="YES",0,Table134[[#This Row],[Total]]-6000)</f>
        <v>0</v>
      </c>
      <c r="S10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4497740921575998YES</v>
      </c>
      <c r="T1066">
        <f>ROW()-3</f>
        <v>1063</v>
      </c>
      <c r="U1066" s="1">
        <f>INT(Table134[[#This Row],[Date]])</f>
        <v>44977</v>
      </c>
      <c r="V1066" s="13">
        <f>IFERROR(IF(OR(Table134[[#This Row],[Notasave Error]]&lt;0,Table134[[#This Row],[Notasave Error]]&gt;6000),"-",Table134[[#This Row],[Notasave Error]]/Table134[[#This Row],[Inspection Total]]),"NA")</f>
        <v>2.6175391797265756E-2</v>
      </c>
    </row>
    <row r="1067" spans="1:22" x14ac:dyDescent="0.35">
      <c r="A1067" s="8">
        <v>44977.283425925925</v>
      </c>
      <c r="B1067" s="9" t="s">
        <v>87</v>
      </c>
      <c r="C1067" s="9">
        <v>40039201</v>
      </c>
      <c r="D1067" s="9" t="s">
        <v>107</v>
      </c>
      <c r="E1067" s="9" t="s">
        <v>62</v>
      </c>
      <c r="F1067" s="9" t="s">
        <v>40</v>
      </c>
      <c r="G1067" s="9">
        <v>435</v>
      </c>
      <c r="H1067" s="10">
        <v>5997</v>
      </c>
      <c r="I1067" s="10">
        <v>5997</v>
      </c>
      <c r="J1067" s="10">
        <v>3</v>
      </c>
      <c r="K1067" s="10"/>
      <c r="L1067" s="10">
        <f>SUM(Table134[[#This Row],[Waste (Before Impression)]:[Waste (After Impression)2]])</f>
        <v>3</v>
      </c>
      <c r="M1067" s="10">
        <v>0</v>
      </c>
      <c r="N1067" s="10">
        <v>252</v>
      </c>
      <c r="O1067" s="11">
        <f>SUM(Table134[[#This Row],[Inspection Total]],Table134[[#This Row],[Waste (Before Impression)]])</f>
        <v>6000</v>
      </c>
      <c r="P1067" s="12" t="s">
        <v>39</v>
      </c>
      <c r="Q1067" s="9"/>
      <c r="R1067" s="9">
        <f>IF(Table134[[#This Row],[Balanced]]="YES",0,Table134[[#This Row],[Total]]-6000)</f>
        <v>0</v>
      </c>
      <c r="S10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4497743532525997YES</v>
      </c>
      <c r="T1067">
        <f>ROW()-3</f>
        <v>1064</v>
      </c>
      <c r="U1067" s="1">
        <f>INT(Table134[[#This Row],[Date]])</f>
        <v>44977</v>
      </c>
      <c r="V1067" s="13">
        <f>IFERROR(IF(OR(Table134[[#This Row],[Notasave Error]]&lt;0,Table134[[#This Row],[Notasave Error]]&gt;6000),"-",Table134[[#This Row],[Notasave Error]]/Table134[[#This Row],[Inspection Total]]),"NA")</f>
        <v>4.2021010505252629E-2</v>
      </c>
    </row>
    <row r="1068" spans="1:22" x14ac:dyDescent="0.35">
      <c r="A1068" s="8">
        <v>44977.261874999997</v>
      </c>
      <c r="B1068" s="9" t="s">
        <v>87</v>
      </c>
      <c r="C1068" s="9">
        <v>40039201</v>
      </c>
      <c r="D1068" s="9" t="s">
        <v>107</v>
      </c>
      <c r="E1068" s="9" t="s">
        <v>62</v>
      </c>
      <c r="F1068" s="9" t="s">
        <v>40</v>
      </c>
      <c r="G1068" s="9">
        <v>434</v>
      </c>
      <c r="H1068" s="10">
        <v>5993</v>
      </c>
      <c r="I1068" s="10">
        <v>5993</v>
      </c>
      <c r="J1068" s="10">
        <v>7</v>
      </c>
      <c r="K1068" s="10"/>
      <c r="L1068" s="10">
        <f>SUM(Table134[[#This Row],[Waste (Before Impression)]:[Waste (After Impression)2]])</f>
        <v>7</v>
      </c>
      <c r="M1068" s="10">
        <v>0</v>
      </c>
      <c r="N1068" s="10">
        <v>549</v>
      </c>
      <c r="O1068" s="11">
        <f>SUM(Table134[[#This Row],[Inspection Total]],Table134[[#This Row],[Waste (Before Impression)]])</f>
        <v>6000</v>
      </c>
      <c r="P1068" s="12" t="s">
        <v>39</v>
      </c>
      <c r="Q1068" s="9"/>
      <c r="R1068" s="9">
        <f>IF(Table134[[#This Row],[Balanced]]="YES",0,Table134[[#This Row],[Total]]-6000)</f>
        <v>0</v>
      </c>
      <c r="S10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4497743475495993YES</v>
      </c>
      <c r="T1068">
        <f>ROW()-3</f>
        <v>1065</v>
      </c>
      <c r="U1068" s="1">
        <f>INT(Table134[[#This Row],[Date]])</f>
        <v>44977</v>
      </c>
      <c r="V1068" s="13">
        <f>IFERROR(IF(OR(Table134[[#This Row],[Notasave Error]]&lt;0,Table134[[#This Row],[Notasave Error]]&gt;6000),"-",Table134[[#This Row],[Notasave Error]]/Table134[[#This Row],[Inspection Total]]),"NA")</f>
        <v>9.1606874687134993E-2</v>
      </c>
    </row>
    <row r="1069" spans="1:22" x14ac:dyDescent="0.35">
      <c r="A1069" s="8">
        <v>44977.205208333333</v>
      </c>
      <c r="B1069" s="9" t="s">
        <v>87</v>
      </c>
      <c r="C1069" s="9">
        <v>40039201</v>
      </c>
      <c r="D1069" s="9" t="s">
        <v>107</v>
      </c>
      <c r="E1069" s="9" t="s">
        <v>62</v>
      </c>
      <c r="F1069" s="9" t="s">
        <v>40</v>
      </c>
      <c r="G1069" s="9">
        <v>433</v>
      </c>
      <c r="H1069" s="10">
        <v>5999</v>
      </c>
      <c r="I1069" s="10">
        <v>5999</v>
      </c>
      <c r="J1069" s="10">
        <v>1</v>
      </c>
      <c r="K1069" s="10"/>
      <c r="L1069" s="10">
        <f>SUM(Table134[[#This Row],[Waste (Before Impression)]:[Waste (After Impression)2]])</f>
        <v>1</v>
      </c>
      <c r="M1069" s="10">
        <v>0</v>
      </c>
      <c r="N1069" s="10">
        <v>190</v>
      </c>
      <c r="O1069" s="11">
        <f>SUM(Table134[[#This Row],[Inspection Total]],Table134[[#This Row],[Waste (Before Impression)]])</f>
        <v>6000</v>
      </c>
      <c r="P1069" s="12" t="s">
        <v>39</v>
      </c>
      <c r="Q1069" s="9"/>
      <c r="R1069" s="9">
        <f>IF(Table134[[#This Row],[Balanced]]="YES",0,Table134[[#This Row],[Total]]-6000)</f>
        <v>0</v>
      </c>
      <c r="S10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4497743311905999YES</v>
      </c>
      <c r="T1069">
        <f>ROW()-3</f>
        <v>1066</v>
      </c>
      <c r="U1069" s="1">
        <f>INT(Table134[[#This Row],[Date]])</f>
        <v>44977</v>
      </c>
      <c r="V1069" s="13">
        <f>IFERROR(IF(OR(Table134[[#This Row],[Notasave Error]]&lt;0,Table134[[#This Row],[Notasave Error]]&gt;6000),"-",Table134[[#This Row],[Notasave Error]]/Table134[[#This Row],[Inspection Total]]),"NA")</f>
        <v>3.1671945324220706E-2</v>
      </c>
    </row>
    <row r="1070" spans="1:22" x14ac:dyDescent="0.35">
      <c r="A1070" s="8">
        <v>44977.162453703706</v>
      </c>
      <c r="B1070" s="9" t="s">
        <v>87</v>
      </c>
      <c r="C1070" s="9">
        <v>40039201</v>
      </c>
      <c r="D1070" s="9" t="s">
        <v>107</v>
      </c>
      <c r="E1070" s="9" t="s">
        <v>62</v>
      </c>
      <c r="F1070" s="9" t="s">
        <v>40</v>
      </c>
      <c r="G1070" s="9">
        <v>431</v>
      </c>
      <c r="H1070" s="10">
        <v>6000</v>
      </c>
      <c r="I1070" s="10">
        <v>6000</v>
      </c>
      <c r="J1070" s="10"/>
      <c r="K1070" s="10"/>
      <c r="L1070" s="10">
        <f>SUM(Table134[[#This Row],[Waste (Before Impression)]:[Waste (After Impression)2]])</f>
        <v>0</v>
      </c>
      <c r="M1070" s="10">
        <v>0</v>
      </c>
      <c r="N1070" s="10">
        <v>134</v>
      </c>
      <c r="O1070" s="11">
        <f>SUM(Table134[[#This Row],[Inspection Total]],Table134[[#This Row],[Waste (Before Impression)]])</f>
        <v>6000</v>
      </c>
      <c r="P1070" s="12" t="s">
        <v>39</v>
      </c>
      <c r="Q1070" s="9"/>
      <c r="R1070" s="9">
        <f>IF(Table134[[#This Row],[Balanced]]="YES",0,Table134[[#This Row],[Total]]-6000)</f>
        <v>0</v>
      </c>
      <c r="S10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449774311346000YES</v>
      </c>
      <c r="T1070">
        <f>ROW()-3</f>
        <v>1067</v>
      </c>
      <c r="U1070" s="1">
        <f>INT(Table134[[#This Row],[Date]])</f>
        <v>44977</v>
      </c>
      <c r="V1070" s="13">
        <f>IFERROR(IF(OR(Table134[[#This Row],[Notasave Error]]&lt;0,Table134[[#This Row],[Notasave Error]]&gt;6000),"-",Table134[[#This Row],[Notasave Error]]/Table134[[#This Row],[Inspection Total]]),"NA")</f>
        <v>2.2333333333333334E-2</v>
      </c>
    </row>
    <row r="1071" spans="1:22" x14ac:dyDescent="0.35">
      <c r="A1071" s="8">
        <v>44977.125787037039</v>
      </c>
      <c r="B1071" s="9" t="s">
        <v>87</v>
      </c>
      <c r="C1071" s="9">
        <v>40039201</v>
      </c>
      <c r="D1071" s="9" t="s">
        <v>107</v>
      </c>
      <c r="E1071" s="9" t="s">
        <v>62</v>
      </c>
      <c r="F1071" s="9" t="s">
        <v>40</v>
      </c>
      <c r="G1071" s="9">
        <v>430</v>
      </c>
      <c r="H1071" s="10">
        <v>5999</v>
      </c>
      <c r="I1071" s="10">
        <v>5999</v>
      </c>
      <c r="J1071" s="10">
        <v>1</v>
      </c>
      <c r="K1071" s="10"/>
      <c r="L1071" s="10">
        <f>SUM(Table134[[#This Row],[Waste (Before Impression)]:[Waste (After Impression)2]])</f>
        <v>1</v>
      </c>
      <c r="M1071" s="10">
        <v>0</v>
      </c>
      <c r="N1071" s="10">
        <v>139</v>
      </c>
      <c r="O1071" s="11">
        <f>SUM(Table134[[#This Row],[Inspection Total]],Table134[[#This Row],[Waste (Before Impression)]])</f>
        <v>6000</v>
      </c>
      <c r="P1071" s="12" t="s">
        <v>39</v>
      </c>
      <c r="Q1071" s="9"/>
      <c r="R1071" s="9">
        <f>IF(Table134[[#This Row],[Balanced]]="YES",0,Table134[[#This Row],[Total]]-6000)</f>
        <v>0</v>
      </c>
      <c r="S10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4497743011395999YES</v>
      </c>
      <c r="T1071">
        <f>ROW()-3</f>
        <v>1068</v>
      </c>
      <c r="U1071" s="1">
        <f>INT(Table134[[#This Row],[Date]])</f>
        <v>44977</v>
      </c>
      <c r="V1071" s="13">
        <f>IFERROR(IF(OR(Table134[[#This Row],[Notasave Error]]&lt;0,Table134[[#This Row],[Notasave Error]]&gt;6000),"-",Table134[[#This Row],[Notasave Error]]/Table134[[#This Row],[Inspection Total]]),"NA")</f>
        <v>2.3170528421403568E-2</v>
      </c>
    </row>
    <row r="1072" spans="1:22" x14ac:dyDescent="0.35">
      <c r="A1072" s="8">
        <v>44977.100810185184</v>
      </c>
      <c r="B1072" s="9" t="s">
        <v>87</v>
      </c>
      <c r="C1072" s="9">
        <v>40039201</v>
      </c>
      <c r="D1072" s="9" t="s">
        <v>107</v>
      </c>
      <c r="E1072" s="9" t="s">
        <v>62</v>
      </c>
      <c r="F1072" s="9" t="s">
        <v>40</v>
      </c>
      <c r="G1072" s="9">
        <v>429</v>
      </c>
      <c r="H1072" s="10">
        <v>5999</v>
      </c>
      <c r="I1072" s="10">
        <v>5999</v>
      </c>
      <c r="J1072" s="10">
        <v>1</v>
      </c>
      <c r="K1072" s="10"/>
      <c r="L1072" s="10">
        <f>SUM(Table134[[#This Row],[Waste (Before Impression)]:[Waste (After Impression)2]])</f>
        <v>1</v>
      </c>
      <c r="M1072" s="10">
        <v>0</v>
      </c>
      <c r="N1072" s="10">
        <v>115</v>
      </c>
      <c r="O1072" s="11">
        <f>SUM(Table134[[#This Row],[Inspection Total]],Table134[[#This Row],[Waste (Before Impression)]])</f>
        <v>6000</v>
      </c>
      <c r="P1072" s="12" t="s">
        <v>39</v>
      </c>
      <c r="Q1072" s="9"/>
      <c r="R1072" s="9">
        <f>IF(Table134[[#This Row],[Balanced]]="YES",0,Table134[[#This Row],[Total]]-6000)</f>
        <v>0</v>
      </c>
      <c r="S10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4497742911155999YES</v>
      </c>
      <c r="T1072">
        <f>ROW()-3</f>
        <v>1069</v>
      </c>
      <c r="U1072" s="1">
        <f>INT(Table134[[#This Row],[Date]])</f>
        <v>44977</v>
      </c>
      <c r="V1072" s="13">
        <f>IFERROR(IF(OR(Table134[[#This Row],[Notasave Error]]&lt;0,Table134[[#This Row],[Notasave Error]]&gt;6000),"-",Table134[[#This Row],[Notasave Error]]/Table134[[#This Row],[Inspection Total]]),"NA")</f>
        <v>1.9169861643607268E-2</v>
      </c>
    </row>
    <row r="1073" spans="1:22" x14ac:dyDescent="0.35">
      <c r="A1073" s="8">
        <v>44977.061990740738</v>
      </c>
      <c r="B1073" s="9" t="s">
        <v>87</v>
      </c>
      <c r="C1073" s="9">
        <v>40039201</v>
      </c>
      <c r="D1073" s="9" t="s">
        <v>107</v>
      </c>
      <c r="E1073" s="9" t="s">
        <v>62</v>
      </c>
      <c r="F1073" s="9" t="s">
        <v>40</v>
      </c>
      <c r="G1073" s="9">
        <v>428</v>
      </c>
      <c r="H1073" s="10">
        <v>5998</v>
      </c>
      <c r="I1073" s="10">
        <v>5998</v>
      </c>
      <c r="J1073" s="10">
        <v>2</v>
      </c>
      <c r="K1073" s="10"/>
      <c r="L1073" s="10">
        <f>SUM(Table134[[#This Row],[Waste (Before Impression)]:[Waste (After Impression)2]])</f>
        <v>2</v>
      </c>
      <c r="M1073" s="10">
        <v>0</v>
      </c>
      <c r="N1073" s="10">
        <v>152</v>
      </c>
      <c r="O1073" s="11">
        <f>SUM(Table134[[#This Row],[Inspection Total]],Table134[[#This Row],[Waste (Before Impression)]])</f>
        <v>6000</v>
      </c>
      <c r="P1073" s="12" t="s">
        <v>39</v>
      </c>
      <c r="Q1073" s="9"/>
      <c r="R1073" s="9">
        <f>IF(Table134[[#This Row],[Balanced]]="YES",0,Table134[[#This Row],[Total]]-6000)</f>
        <v>0</v>
      </c>
      <c r="S10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4497742821525998YES</v>
      </c>
      <c r="T1073">
        <f>ROW()-3</f>
        <v>1070</v>
      </c>
      <c r="U1073" s="1">
        <f>INT(Table134[[#This Row],[Date]])</f>
        <v>44977</v>
      </c>
      <c r="V1073" s="13">
        <f>IFERROR(IF(OR(Table134[[#This Row],[Notasave Error]]&lt;0,Table134[[#This Row],[Notasave Error]]&gt;6000),"-",Table134[[#This Row],[Notasave Error]]/Table134[[#This Row],[Inspection Total]]),"NA")</f>
        <v>2.5341780593531177E-2</v>
      </c>
    </row>
    <row r="1074" spans="1:22" x14ac:dyDescent="0.35">
      <c r="A1074" s="8">
        <v>44977.03297453704</v>
      </c>
      <c r="B1074" s="9" t="s">
        <v>87</v>
      </c>
      <c r="C1074" s="9">
        <v>40039201</v>
      </c>
      <c r="D1074" s="9" t="s">
        <v>107</v>
      </c>
      <c r="E1074" s="9" t="s">
        <v>62</v>
      </c>
      <c r="F1074" s="9" t="s">
        <v>40</v>
      </c>
      <c r="G1074" s="9">
        <v>427</v>
      </c>
      <c r="H1074" s="10">
        <v>6000</v>
      </c>
      <c r="I1074" s="10">
        <v>6000</v>
      </c>
      <c r="J1074" s="10"/>
      <c r="K1074" s="10"/>
      <c r="L1074" s="10">
        <f>SUM(Table134[[#This Row],[Waste (Before Impression)]:[Waste (After Impression)2]])</f>
        <v>0</v>
      </c>
      <c r="M1074" s="10">
        <v>0</v>
      </c>
      <c r="N1074" s="10">
        <v>119</v>
      </c>
      <c r="O1074" s="11">
        <f>SUM(Table134[[#This Row],[Inspection Total]],Table134[[#This Row],[Waste (Before Impression)]])</f>
        <v>6000</v>
      </c>
      <c r="P1074" s="12" t="s">
        <v>39</v>
      </c>
      <c r="Q1074" s="9"/>
      <c r="R1074" s="9">
        <f>IF(Table134[[#This Row],[Balanced]]="YES",0,Table134[[#This Row],[Total]]-6000)</f>
        <v>0</v>
      </c>
      <c r="S10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449774271196000YES</v>
      </c>
      <c r="T1074">
        <f>ROW()-3</f>
        <v>1071</v>
      </c>
      <c r="U1074" s="1">
        <f>INT(Table134[[#This Row],[Date]])</f>
        <v>44977</v>
      </c>
      <c r="V1074" s="13">
        <f>IFERROR(IF(OR(Table134[[#This Row],[Notasave Error]]&lt;0,Table134[[#This Row],[Notasave Error]]&gt;6000),"-",Table134[[#This Row],[Notasave Error]]/Table134[[#This Row],[Inspection Total]]),"NA")</f>
        <v>1.9833333333333335E-2</v>
      </c>
    </row>
    <row r="1075" spans="1:22" x14ac:dyDescent="0.35">
      <c r="A1075" s="8">
        <v>44977.032534722224</v>
      </c>
      <c r="B1075" s="9" t="s">
        <v>87</v>
      </c>
      <c r="C1075" s="9">
        <v>40039201</v>
      </c>
      <c r="D1075" s="9" t="s">
        <v>107</v>
      </c>
      <c r="E1075" s="9" t="s">
        <v>62</v>
      </c>
      <c r="F1075" s="9" t="s">
        <v>40</v>
      </c>
      <c r="G1075" s="9">
        <v>426</v>
      </c>
      <c r="H1075" s="10">
        <v>6000</v>
      </c>
      <c r="I1075" s="10">
        <v>6000</v>
      </c>
      <c r="J1075" s="10"/>
      <c r="K1075" s="10"/>
      <c r="L1075" s="10">
        <f>SUM(Table134[[#This Row],[Waste (Before Impression)]:[Waste (After Impression)2]])</f>
        <v>0</v>
      </c>
      <c r="M1075" s="10">
        <v>0</v>
      </c>
      <c r="N1075" s="10">
        <v>150</v>
      </c>
      <c r="O1075" s="11">
        <f>SUM(Table134[[#This Row],[Inspection Total]],Table134[[#This Row],[Waste (Before Impression)]])</f>
        <v>6000</v>
      </c>
      <c r="P1075" s="12" t="s">
        <v>39</v>
      </c>
      <c r="Q1075" s="9"/>
      <c r="R1075" s="9">
        <f>IF(Table134[[#This Row],[Balanced]]="YES",0,Table134[[#This Row],[Total]]-6000)</f>
        <v>0</v>
      </c>
      <c r="S10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449774261506000YES</v>
      </c>
      <c r="T1075">
        <f>ROW()-3</f>
        <v>1072</v>
      </c>
      <c r="U1075" s="1">
        <f>INT(Table134[[#This Row],[Date]])</f>
        <v>44977</v>
      </c>
      <c r="V1075" s="13">
        <f>IFERROR(IF(OR(Table134[[#This Row],[Notasave Error]]&lt;0,Table134[[#This Row],[Notasave Error]]&gt;6000),"-",Table134[[#This Row],[Notasave Error]]/Table134[[#This Row],[Inspection Total]]),"NA")</f>
        <v>2.5000000000000001E-2</v>
      </c>
    </row>
    <row r="1076" spans="1:22" x14ac:dyDescent="0.35">
      <c r="A1076" s="8">
        <v>44974.988055555557</v>
      </c>
      <c r="B1076" s="9" t="s">
        <v>87</v>
      </c>
      <c r="C1076" s="9">
        <v>40039201</v>
      </c>
      <c r="D1076" s="9" t="s">
        <v>107</v>
      </c>
      <c r="E1076" s="9" t="s">
        <v>99</v>
      </c>
      <c r="F1076" s="9" t="s">
        <v>40</v>
      </c>
      <c r="G1076" s="9">
        <v>404</v>
      </c>
      <c r="H1076" s="10">
        <v>6000</v>
      </c>
      <c r="I1076" s="10">
        <v>6000</v>
      </c>
      <c r="J1076" s="10">
        <v>0</v>
      </c>
      <c r="K1076" s="10">
        <v>4</v>
      </c>
      <c r="L1076" s="10">
        <f>SUM(Table134[[#This Row],[Waste (Before Impression)]:[Waste (After Impression)2]])</f>
        <v>4</v>
      </c>
      <c r="M1076" s="10">
        <v>0</v>
      </c>
      <c r="N1076" s="10">
        <v>294</v>
      </c>
      <c r="O1076" s="11">
        <f>SUM(Table134[[#This Row],[Inspection Total]],Table134[[#This Row],[Waste (Before Impression)]])</f>
        <v>6000</v>
      </c>
      <c r="P1076" s="12" t="s">
        <v>39</v>
      </c>
      <c r="Q1076" s="9"/>
      <c r="R1076" s="9">
        <f>IF(Table134[[#This Row],[Balanced]]="YES",0,Table134[[#This Row],[Total]]-6000)</f>
        <v>0</v>
      </c>
      <c r="S10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4497440402946000YES</v>
      </c>
      <c r="T1076">
        <f>ROW()-3</f>
        <v>1073</v>
      </c>
      <c r="U1076" s="1">
        <f>INT(Table134[[#This Row],[Date]])</f>
        <v>44974</v>
      </c>
      <c r="V1076" s="13">
        <f>IFERROR(IF(OR(Table134[[#This Row],[Notasave Error]]&lt;0,Table134[[#This Row],[Notasave Error]]&gt;6000),"-",Table134[[#This Row],[Notasave Error]]/Table134[[#This Row],[Inspection Total]]),"NA")</f>
        <v>4.9000000000000002E-2</v>
      </c>
    </row>
    <row r="1077" spans="1:22" x14ac:dyDescent="0.35">
      <c r="A1077" s="8">
        <v>44974.958171296297</v>
      </c>
      <c r="B1077" s="9" t="s">
        <v>87</v>
      </c>
      <c r="C1077" s="9">
        <v>40039201</v>
      </c>
      <c r="D1077" s="9" t="s">
        <v>107</v>
      </c>
      <c r="E1077" s="9" t="s">
        <v>99</v>
      </c>
      <c r="F1077" s="9" t="s">
        <v>40</v>
      </c>
      <c r="G1077" s="9">
        <v>403</v>
      </c>
      <c r="H1077" s="10">
        <v>5998</v>
      </c>
      <c r="I1077" s="10">
        <v>5998</v>
      </c>
      <c r="J1077" s="10">
        <v>2</v>
      </c>
      <c r="K1077" s="10"/>
      <c r="L1077" s="10">
        <f>SUM(Table134[[#This Row],[Waste (Before Impression)]:[Waste (After Impression)2]])</f>
        <v>2</v>
      </c>
      <c r="M1077" s="10">
        <v>0</v>
      </c>
      <c r="N1077" s="10">
        <v>156</v>
      </c>
      <c r="O1077" s="11">
        <f>SUM(Table134[[#This Row],[Inspection Total]],Table134[[#This Row],[Waste (Before Impression)]])</f>
        <v>6000</v>
      </c>
      <c r="P1077" s="12" t="s">
        <v>39</v>
      </c>
      <c r="Q1077" s="9"/>
      <c r="R1077" s="9">
        <f>IF(Table134[[#This Row],[Balanced]]="YES",0,Table134[[#This Row],[Total]]-6000)</f>
        <v>0</v>
      </c>
      <c r="S10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4497440321565998YES</v>
      </c>
      <c r="T1077">
        <f>ROW()-3</f>
        <v>1074</v>
      </c>
      <c r="U1077" s="1">
        <f>INT(Table134[[#This Row],[Date]])</f>
        <v>44974</v>
      </c>
      <c r="V1077" s="13">
        <f>IFERROR(IF(OR(Table134[[#This Row],[Notasave Error]]&lt;0,Table134[[#This Row],[Notasave Error]]&gt;6000),"-",Table134[[#This Row],[Notasave Error]]/Table134[[#This Row],[Inspection Total]]),"NA")</f>
        <v>2.600866955651884E-2</v>
      </c>
    </row>
    <row r="1078" spans="1:22" x14ac:dyDescent="0.35">
      <c r="A1078" s="8">
        <v>44974.873553240737</v>
      </c>
      <c r="B1078" s="9" t="s">
        <v>87</v>
      </c>
      <c r="C1078" s="9">
        <v>40039201</v>
      </c>
      <c r="D1078" s="9" t="s">
        <v>107</v>
      </c>
      <c r="E1078" s="9" t="s">
        <v>99</v>
      </c>
      <c r="F1078" s="9" t="s">
        <v>40</v>
      </c>
      <c r="G1078" s="9">
        <v>402</v>
      </c>
      <c r="H1078" s="10">
        <v>5987</v>
      </c>
      <c r="I1078" s="10">
        <v>5987</v>
      </c>
      <c r="J1078" s="10">
        <v>13</v>
      </c>
      <c r="K1078" s="10"/>
      <c r="L1078" s="10">
        <f>SUM(Table134[[#This Row],[Waste (Before Impression)]:[Waste (After Impression)2]])</f>
        <v>13</v>
      </c>
      <c r="M1078" s="10">
        <v>0</v>
      </c>
      <c r="N1078" s="10">
        <v>82</v>
      </c>
      <c r="O1078" s="11">
        <f>SUM(Table134[[#This Row],[Inspection Total]],Table134[[#This Row],[Waste (Before Impression)]])</f>
        <v>6000</v>
      </c>
      <c r="P1078" s="12" t="s">
        <v>39</v>
      </c>
      <c r="Q1078" s="9"/>
      <c r="R1078" s="9">
        <f>IF(Table134[[#This Row],[Balanced]]="YES",0,Table134[[#This Row],[Total]]-6000)</f>
        <v>0</v>
      </c>
      <c r="S10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4497440213825987YES</v>
      </c>
      <c r="T1078">
        <f>ROW()-3</f>
        <v>1075</v>
      </c>
      <c r="U1078" s="1">
        <f>INT(Table134[[#This Row],[Date]])</f>
        <v>44974</v>
      </c>
      <c r="V1078" s="13">
        <f>IFERROR(IF(OR(Table134[[#This Row],[Notasave Error]]&lt;0,Table134[[#This Row],[Notasave Error]]&gt;6000),"-",Table134[[#This Row],[Notasave Error]]/Table134[[#This Row],[Inspection Total]]),"NA")</f>
        <v>1.3696342074494739E-2</v>
      </c>
    </row>
    <row r="1079" spans="1:22" x14ac:dyDescent="0.35">
      <c r="A1079" s="8">
        <v>44974.87332175926</v>
      </c>
      <c r="B1079" s="9" t="s">
        <v>87</v>
      </c>
      <c r="C1079" s="9">
        <v>40039201</v>
      </c>
      <c r="D1079" s="9" t="s">
        <v>107</v>
      </c>
      <c r="E1079" s="9" t="s">
        <v>99</v>
      </c>
      <c r="F1079" s="9" t="s">
        <v>40</v>
      </c>
      <c r="G1079" s="9">
        <v>401</v>
      </c>
      <c r="H1079" s="10">
        <v>6000</v>
      </c>
      <c r="I1079" s="10">
        <v>6000</v>
      </c>
      <c r="J1079" s="10">
        <v>0</v>
      </c>
      <c r="K1079" s="10"/>
      <c r="L1079" s="10">
        <f>SUM(Table134[[#This Row],[Waste (Before Impression)]:[Waste (After Impression)2]])</f>
        <v>0</v>
      </c>
      <c r="M1079" s="10">
        <v>0</v>
      </c>
      <c r="N1079" s="10">
        <v>98</v>
      </c>
      <c r="O1079" s="11">
        <f>SUM(Table134[[#This Row],[Inspection Total]],Table134[[#This Row],[Waste (Before Impression)]])</f>
        <v>6000</v>
      </c>
      <c r="P1079" s="12" t="s">
        <v>39</v>
      </c>
      <c r="Q1079" s="9"/>
      <c r="R1079" s="9">
        <f>IF(Table134[[#This Row],[Balanced]]="YES",0,Table134[[#This Row],[Total]]-6000)</f>
        <v>0</v>
      </c>
      <c r="S10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449744010986000YES</v>
      </c>
      <c r="T1079">
        <f>ROW()-3</f>
        <v>1076</v>
      </c>
      <c r="U1079" s="1">
        <f>INT(Table134[[#This Row],[Date]])</f>
        <v>44974</v>
      </c>
      <c r="V1079" s="13">
        <f>IFERROR(IF(OR(Table134[[#This Row],[Notasave Error]]&lt;0,Table134[[#This Row],[Notasave Error]]&gt;6000),"-",Table134[[#This Row],[Notasave Error]]/Table134[[#This Row],[Inspection Total]]),"NA")</f>
        <v>1.6333333333333332E-2</v>
      </c>
    </row>
    <row r="1080" spans="1:22" x14ac:dyDescent="0.35">
      <c r="A1080" s="8">
        <v>44974.805462962962</v>
      </c>
      <c r="B1080" s="9" t="s">
        <v>87</v>
      </c>
      <c r="C1080" s="9">
        <v>40039201</v>
      </c>
      <c r="D1080" s="9" t="s">
        <v>107</v>
      </c>
      <c r="E1080" s="9" t="s">
        <v>62</v>
      </c>
      <c r="F1080" s="9" t="s">
        <v>38</v>
      </c>
      <c r="G1080" s="9">
        <v>400</v>
      </c>
      <c r="H1080" s="10">
        <v>5996</v>
      </c>
      <c r="I1080" s="10">
        <v>5996</v>
      </c>
      <c r="J1080" s="10">
        <v>4</v>
      </c>
      <c r="K1080" s="10"/>
      <c r="L1080" s="10">
        <f>SUM(Table134[[#This Row],[Waste (Before Impression)]:[Waste (After Impression)2]])</f>
        <v>4</v>
      </c>
      <c r="M1080" s="10">
        <v>0</v>
      </c>
      <c r="N1080" s="10">
        <v>237</v>
      </c>
      <c r="O1080" s="11">
        <f>SUM(Table134[[#This Row],[Inspection Total]],Table134[[#This Row],[Waste (Before Impression)]])</f>
        <v>6000</v>
      </c>
      <c r="P1080" s="12" t="s">
        <v>39</v>
      </c>
      <c r="Q1080" s="9"/>
      <c r="R1080" s="9">
        <f>IF(Table134[[#This Row],[Balanced]]="YES",0,Table134[[#This Row],[Total]]-6000)</f>
        <v>0</v>
      </c>
      <c r="S10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4497440042375996YES</v>
      </c>
      <c r="T1080">
        <f>ROW()-3</f>
        <v>1077</v>
      </c>
      <c r="U1080" s="1">
        <f>INT(Table134[[#This Row],[Date]])</f>
        <v>44974</v>
      </c>
      <c r="V1080" s="13">
        <f>IFERROR(IF(OR(Table134[[#This Row],[Notasave Error]]&lt;0,Table134[[#This Row],[Notasave Error]]&gt;6000),"-",Table134[[#This Row],[Notasave Error]]/Table134[[#This Row],[Inspection Total]]),"NA")</f>
        <v>3.9526350900600402E-2</v>
      </c>
    </row>
    <row r="1081" spans="1:22" x14ac:dyDescent="0.35">
      <c r="A1081" s="8">
        <v>44974.769189814811</v>
      </c>
      <c r="B1081" s="9" t="s">
        <v>87</v>
      </c>
      <c r="C1081" s="9">
        <v>40039201</v>
      </c>
      <c r="D1081" s="9" t="s">
        <v>107</v>
      </c>
      <c r="E1081" s="9" t="s">
        <v>62</v>
      </c>
      <c r="F1081" s="9" t="s">
        <v>38</v>
      </c>
      <c r="G1081" s="9">
        <v>399</v>
      </c>
      <c r="H1081" s="10">
        <v>5975</v>
      </c>
      <c r="I1081" s="10">
        <v>5975</v>
      </c>
      <c r="J1081" s="10">
        <v>25</v>
      </c>
      <c r="K1081" s="10"/>
      <c r="L1081" s="10">
        <f>SUM(Table134[[#This Row],[Waste (Before Impression)]:[Waste (After Impression)2]])</f>
        <v>25</v>
      </c>
      <c r="M1081" s="10">
        <v>0</v>
      </c>
      <c r="N1081" s="10">
        <v>166</v>
      </c>
      <c r="O1081" s="11">
        <f>SUM(Table134[[#This Row],[Inspection Total]],Table134[[#This Row],[Waste (Before Impression)]])</f>
        <v>6000</v>
      </c>
      <c r="P1081" s="12" t="s">
        <v>39</v>
      </c>
      <c r="Q1081" s="9"/>
      <c r="R1081" s="9">
        <f>IF(Table134[[#This Row],[Balanced]]="YES",0,Table134[[#This Row],[Total]]-6000)</f>
        <v>0</v>
      </c>
      <c r="S10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44974399251665975YES</v>
      </c>
      <c r="T1081">
        <f>ROW()-3</f>
        <v>1078</v>
      </c>
      <c r="U1081" s="1">
        <f>INT(Table134[[#This Row],[Date]])</f>
        <v>44974</v>
      </c>
      <c r="V1081" s="13">
        <f>IFERROR(IF(OR(Table134[[#This Row],[Notasave Error]]&lt;0,Table134[[#This Row],[Notasave Error]]&gt;6000),"-",Table134[[#This Row],[Notasave Error]]/Table134[[#This Row],[Inspection Total]]),"NA")</f>
        <v>2.7782426778242678E-2</v>
      </c>
    </row>
    <row r="1082" spans="1:22" x14ac:dyDescent="0.35">
      <c r="A1082" s="8">
        <v>44974.739629629628</v>
      </c>
      <c r="B1082" s="9" t="s">
        <v>87</v>
      </c>
      <c r="C1082" s="9">
        <v>40039201</v>
      </c>
      <c r="D1082" s="9" t="s">
        <v>107</v>
      </c>
      <c r="E1082" s="9" t="s">
        <v>62</v>
      </c>
      <c r="F1082" s="9" t="s">
        <v>38</v>
      </c>
      <c r="G1082" s="9">
        <v>249</v>
      </c>
      <c r="H1082" s="10">
        <v>5994</v>
      </c>
      <c r="I1082" s="10">
        <v>5994</v>
      </c>
      <c r="J1082" s="10">
        <v>6</v>
      </c>
      <c r="K1082" s="10"/>
      <c r="L1082" s="10">
        <f>SUM(Table134[[#This Row],[Waste (Before Impression)]:[Waste (After Impression)2]])</f>
        <v>6</v>
      </c>
      <c r="M1082" s="10">
        <v>0</v>
      </c>
      <c r="N1082" s="10">
        <v>119</v>
      </c>
      <c r="O1082" s="11">
        <f>SUM(Table134[[#This Row],[Inspection Total]],Table134[[#This Row],[Waste (Before Impression)]])</f>
        <v>6000</v>
      </c>
      <c r="P1082" s="12" t="s">
        <v>39</v>
      </c>
      <c r="Q1082" s="9"/>
      <c r="R1082" s="9">
        <f>IF(Table134[[#This Row],[Balanced]]="YES",0,Table134[[#This Row],[Total]]-6000)</f>
        <v>0</v>
      </c>
      <c r="S10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4497424961195994YES</v>
      </c>
      <c r="T1082">
        <f>ROW()-3</f>
        <v>1079</v>
      </c>
      <c r="U1082" s="1">
        <f>INT(Table134[[#This Row],[Date]])</f>
        <v>44974</v>
      </c>
      <c r="V1082" s="13">
        <f>IFERROR(IF(OR(Table134[[#This Row],[Notasave Error]]&lt;0,Table134[[#This Row],[Notasave Error]]&gt;6000),"-",Table134[[#This Row],[Notasave Error]]/Table134[[#This Row],[Inspection Total]]),"NA")</f>
        <v>1.9853186519853187E-2</v>
      </c>
    </row>
    <row r="1083" spans="1:22" x14ac:dyDescent="0.35">
      <c r="A1083" s="8">
        <v>44974.713460648149</v>
      </c>
      <c r="B1083" s="9" t="s">
        <v>87</v>
      </c>
      <c r="C1083" s="9">
        <v>40039201</v>
      </c>
      <c r="D1083" s="9" t="s">
        <v>107</v>
      </c>
      <c r="E1083" s="9" t="s">
        <v>62</v>
      </c>
      <c r="F1083" s="9" t="s">
        <v>38</v>
      </c>
      <c r="G1083" s="9">
        <v>248</v>
      </c>
      <c r="H1083" s="10">
        <v>6000</v>
      </c>
      <c r="I1083" s="10">
        <v>6000</v>
      </c>
      <c r="J1083" s="10">
        <v>0</v>
      </c>
      <c r="K1083" s="10"/>
      <c r="L1083" s="10">
        <f>SUM(Table134[[#This Row],[Waste (Before Impression)]:[Waste (After Impression)2]])</f>
        <v>0</v>
      </c>
      <c r="M1083" s="10">
        <v>0</v>
      </c>
      <c r="N1083" s="10">
        <v>167</v>
      </c>
      <c r="O1083" s="11">
        <f>SUM(Table134[[#This Row],[Inspection Total]],Table134[[#This Row],[Waste (Before Impression)]])</f>
        <v>6000</v>
      </c>
      <c r="P1083" s="12" t="s">
        <v>39</v>
      </c>
      <c r="Q1083" s="9"/>
      <c r="R1083" s="9">
        <f>IF(Table134[[#This Row],[Balanced]]="YES",0,Table134[[#This Row],[Total]]-6000)</f>
        <v>0</v>
      </c>
      <c r="S10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4497424801676000YES</v>
      </c>
      <c r="T1083">
        <f>ROW()-3</f>
        <v>1080</v>
      </c>
      <c r="U1083" s="1">
        <f>INT(Table134[[#This Row],[Date]])</f>
        <v>44974</v>
      </c>
      <c r="V1083" s="13">
        <f>IFERROR(IF(OR(Table134[[#This Row],[Notasave Error]]&lt;0,Table134[[#This Row],[Notasave Error]]&gt;6000),"-",Table134[[#This Row],[Notasave Error]]/Table134[[#This Row],[Inspection Total]]),"NA")</f>
        <v>2.7833333333333335E-2</v>
      </c>
    </row>
    <row r="1084" spans="1:22" x14ac:dyDescent="0.35">
      <c r="A1084" s="8">
        <v>44974.673854166664</v>
      </c>
      <c r="B1084" s="9" t="s">
        <v>87</v>
      </c>
      <c r="C1084" s="9">
        <v>40039201</v>
      </c>
      <c r="D1084" s="9" t="s">
        <v>107</v>
      </c>
      <c r="E1084" s="9" t="s">
        <v>62</v>
      </c>
      <c r="F1084" s="9" t="s">
        <v>38</v>
      </c>
      <c r="G1084" s="9">
        <v>247</v>
      </c>
      <c r="H1084" s="10">
        <v>5998</v>
      </c>
      <c r="I1084" s="10">
        <v>5998</v>
      </c>
      <c r="J1084" s="10">
        <v>2</v>
      </c>
      <c r="K1084" s="10"/>
      <c r="L1084" s="10">
        <f>SUM(Table134[[#This Row],[Waste (Before Impression)]:[Waste (After Impression)2]])</f>
        <v>2</v>
      </c>
      <c r="M1084" s="10">
        <v>0</v>
      </c>
      <c r="N1084" s="10">
        <v>139</v>
      </c>
      <c r="O1084" s="11">
        <f>SUM(Table134[[#This Row],[Inspection Total]],Table134[[#This Row],[Waste (Before Impression)]])</f>
        <v>6000</v>
      </c>
      <c r="P1084" s="12" t="s">
        <v>39</v>
      </c>
      <c r="Q1084" s="9"/>
      <c r="R1084" s="9">
        <f>IF(Table134[[#This Row],[Balanced]]="YES",0,Table134[[#This Row],[Total]]-6000)</f>
        <v>0</v>
      </c>
      <c r="S10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4497424721395998YES</v>
      </c>
      <c r="T1084">
        <f>ROW()-3</f>
        <v>1081</v>
      </c>
      <c r="U1084" s="1">
        <f>INT(Table134[[#This Row],[Date]])</f>
        <v>44974</v>
      </c>
      <c r="V1084" s="13">
        <f>IFERROR(IF(OR(Table134[[#This Row],[Notasave Error]]&lt;0,Table134[[#This Row],[Notasave Error]]&gt;6000),"-",Table134[[#This Row],[Notasave Error]]/Table134[[#This Row],[Inspection Total]]),"NA")</f>
        <v>2.3174391463821272E-2</v>
      </c>
    </row>
    <row r="1085" spans="1:22" x14ac:dyDescent="0.35">
      <c r="A1085" s="8">
        <v>44974.647453703707</v>
      </c>
      <c r="B1085" s="9" t="s">
        <v>87</v>
      </c>
      <c r="C1085" s="9">
        <v>40039201</v>
      </c>
      <c r="D1085" s="9" t="s">
        <v>107</v>
      </c>
      <c r="E1085" s="9" t="s">
        <v>62</v>
      </c>
      <c r="F1085" s="9" t="s">
        <v>38</v>
      </c>
      <c r="G1085" s="9">
        <v>246</v>
      </c>
      <c r="H1085" s="10">
        <v>6000</v>
      </c>
      <c r="I1085" s="10">
        <v>6000</v>
      </c>
      <c r="J1085" s="10"/>
      <c r="K1085" s="10"/>
      <c r="L1085" s="10">
        <f>SUM(Table134[[#This Row],[Waste (Before Impression)]:[Waste (After Impression)2]])</f>
        <v>0</v>
      </c>
      <c r="M1085" s="10">
        <v>0</v>
      </c>
      <c r="N1085" s="10">
        <v>145</v>
      </c>
      <c r="O1085" s="11">
        <f>SUM(Table134[[#This Row],[Inspection Total]],Table134[[#This Row],[Waste (Before Impression)]])</f>
        <v>6000</v>
      </c>
      <c r="P1085" s="12" t="s">
        <v>39</v>
      </c>
      <c r="Q1085" s="9"/>
      <c r="R1085" s="9">
        <f>IF(Table134[[#This Row],[Balanced]]="YES",0,Table134[[#This Row],[Total]]-6000)</f>
        <v>0</v>
      </c>
      <c r="S10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449742461456000YES</v>
      </c>
      <c r="T1085">
        <f>ROW()-3</f>
        <v>1082</v>
      </c>
      <c r="U1085" s="1">
        <f>INT(Table134[[#This Row],[Date]])</f>
        <v>44974</v>
      </c>
      <c r="V1085" s="13">
        <f>IFERROR(IF(OR(Table134[[#This Row],[Notasave Error]]&lt;0,Table134[[#This Row],[Notasave Error]]&gt;6000),"-",Table134[[#This Row],[Notasave Error]]/Table134[[#This Row],[Inspection Total]]),"NA")</f>
        <v>2.4166666666666666E-2</v>
      </c>
    </row>
    <row r="1086" spans="1:22" x14ac:dyDescent="0.35">
      <c r="A1086" s="8">
        <v>44974.608240740738</v>
      </c>
      <c r="B1086" s="9" t="s">
        <v>87</v>
      </c>
      <c r="C1086" s="9">
        <v>40039201</v>
      </c>
      <c r="D1086" s="9" t="s">
        <v>107</v>
      </c>
      <c r="E1086" s="9" t="s">
        <v>62</v>
      </c>
      <c r="F1086" s="9" t="s">
        <v>38</v>
      </c>
      <c r="G1086" s="9">
        <v>245</v>
      </c>
      <c r="H1086" s="10">
        <v>5995</v>
      </c>
      <c r="I1086" s="10">
        <v>5995</v>
      </c>
      <c r="J1086" s="10">
        <v>3</v>
      </c>
      <c r="K1086" s="10"/>
      <c r="L1086" s="10">
        <f>SUM(Table134[[#This Row],[Waste (Before Impression)]:[Waste (After Impression)2]])</f>
        <v>3</v>
      </c>
      <c r="M1086" s="10">
        <v>0</v>
      </c>
      <c r="N1086" s="10">
        <v>135</v>
      </c>
      <c r="O1086" s="11">
        <f>SUM(Table134[[#This Row],[Inspection Total]],Table134[[#This Row],[Waste (Before Impression)]])</f>
        <v>5998</v>
      </c>
      <c r="P1086" s="12" t="s">
        <v>34</v>
      </c>
      <c r="Q1086" s="9" t="s">
        <v>154</v>
      </c>
      <c r="R1086" s="9">
        <f>IF(Table134[[#This Row],[Balanced]]="YES",0,Table134[[#This Row],[Total]]-6000)</f>
        <v>-2</v>
      </c>
      <c r="S10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4497424531355995NO</v>
      </c>
      <c r="T1086">
        <f>ROW()-3</f>
        <v>1083</v>
      </c>
      <c r="U1086" s="1">
        <f>INT(Table134[[#This Row],[Date]])</f>
        <v>44974</v>
      </c>
      <c r="V1086" s="13">
        <f>IFERROR(IF(OR(Table134[[#This Row],[Notasave Error]]&lt;0,Table134[[#This Row],[Notasave Error]]&gt;6000),"-",Table134[[#This Row],[Notasave Error]]/Table134[[#This Row],[Inspection Total]]),"NA")</f>
        <v>2.2518765638031693E-2</v>
      </c>
    </row>
    <row r="1087" spans="1:22" x14ac:dyDescent="0.35">
      <c r="A1087" s="8">
        <v>44974.529641203706</v>
      </c>
      <c r="B1087" s="9" t="s">
        <v>87</v>
      </c>
      <c r="C1087" s="9">
        <v>40039201</v>
      </c>
      <c r="D1087" s="9" t="s">
        <v>107</v>
      </c>
      <c r="E1087" s="9" t="s">
        <v>62</v>
      </c>
      <c r="F1087" s="9" t="s">
        <v>38</v>
      </c>
      <c r="G1087" s="9">
        <v>244</v>
      </c>
      <c r="H1087" s="10">
        <v>5997</v>
      </c>
      <c r="I1087" s="10">
        <v>5997</v>
      </c>
      <c r="J1087" s="10">
        <v>3</v>
      </c>
      <c r="K1087" s="10"/>
      <c r="L1087" s="10">
        <f>SUM(Table134[[#This Row],[Waste (Before Impression)]:[Waste (After Impression)2]])</f>
        <v>3</v>
      </c>
      <c r="M1087" s="10">
        <v>0</v>
      </c>
      <c r="N1087" s="10">
        <v>110</v>
      </c>
      <c r="O1087" s="11">
        <f>SUM(Table134[[#This Row],[Inspection Total]],Table134[[#This Row],[Waste (Before Impression)]])</f>
        <v>6000</v>
      </c>
      <c r="P1087" s="12" t="s">
        <v>39</v>
      </c>
      <c r="Q1087" s="9"/>
      <c r="R1087" s="9">
        <f>IF(Table134[[#This Row],[Balanced]]="YES",0,Table134[[#This Row],[Total]]-6000)</f>
        <v>0</v>
      </c>
      <c r="S10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4497424431105997YES</v>
      </c>
      <c r="T1087">
        <f>ROW()-3</f>
        <v>1084</v>
      </c>
      <c r="U1087" s="1">
        <f>INT(Table134[[#This Row],[Date]])</f>
        <v>44974</v>
      </c>
      <c r="V1087" s="13">
        <f>IFERROR(IF(OR(Table134[[#This Row],[Notasave Error]]&lt;0,Table134[[#This Row],[Notasave Error]]&gt;6000),"-",Table134[[#This Row],[Notasave Error]]/Table134[[#This Row],[Inspection Total]]),"NA")</f>
        <v>1.8342504585626147E-2</v>
      </c>
    </row>
    <row r="1088" spans="1:22" x14ac:dyDescent="0.35">
      <c r="A1088" s="8">
        <v>44974.488761574074</v>
      </c>
      <c r="B1088" s="9" t="s">
        <v>87</v>
      </c>
      <c r="C1088" s="9">
        <v>40039201</v>
      </c>
      <c r="D1088" s="9" t="s">
        <v>107</v>
      </c>
      <c r="E1088" s="9" t="s">
        <v>62</v>
      </c>
      <c r="F1088" s="9" t="s">
        <v>38</v>
      </c>
      <c r="G1088" s="9">
        <v>243</v>
      </c>
      <c r="H1088" s="10">
        <v>6000</v>
      </c>
      <c r="I1088" s="10">
        <v>6000</v>
      </c>
      <c r="J1088" s="10">
        <v>0</v>
      </c>
      <c r="K1088" s="10"/>
      <c r="L1088" s="10">
        <f>SUM(Table134[[#This Row],[Waste (Before Impression)]:[Waste (After Impression)2]])</f>
        <v>0</v>
      </c>
      <c r="M1088" s="10">
        <v>0</v>
      </c>
      <c r="N1088" s="10">
        <v>100</v>
      </c>
      <c r="O1088" s="11">
        <f>SUM(Table134[[#This Row],[Inspection Total]],Table134[[#This Row],[Waste (Before Impression)]])</f>
        <v>6000</v>
      </c>
      <c r="P1088" s="12" t="s">
        <v>39</v>
      </c>
      <c r="Q1088" s="9"/>
      <c r="R1088" s="9">
        <f>IF(Table134[[#This Row],[Balanced]]="YES",0,Table134[[#This Row],[Total]]-6000)</f>
        <v>0</v>
      </c>
      <c r="S10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4497424301006000YES</v>
      </c>
      <c r="T1088">
        <f>ROW()-3</f>
        <v>1085</v>
      </c>
      <c r="U1088" s="1">
        <f>INT(Table134[[#This Row],[Date]])</f>
        <v>44974</v>
      </c>
      <c r="V1088" s="13">
        <f>IFERROR(IF(OR(Table134[[#This Row],[Notasave Error]]&lt;0,Table134[[#This Row],[Notasave Error]]&gt;6000),"-",Table134[[#This Row],[Notasave Error]]/Table134[[#This Row],[Inspection Total]]),"NA")</f>
        <v>1.6666666666666666E-2</v>
      </c>
    </row>
    <row r="1089" spans="1:22" x14ac:dyDescent="0.35">
      <c r="A1089" s="8">
        <v>44974.452962962961</v>
      </c>
      <c r="B1089" s="9" t="s">
        <v>87</v>
      </c>
      <c r="C1089" s="9">
        <v>40039201</v>
      </c>
      <c r="D1089" s="9" t="s">
        <v>107</v>
      </c>
      <c r="E1089" s="9" t="s">
        <v>62</v>
      </c>
      <c r="F1089" s="9" t="s">
        <v>38</v>
      </c>
      <c r="G1089" s="9">
        <v>242</v>
      </c>
      <c r="H1089" s="10">
        <v>5993</v>
      </c>
      <c r="I1089" s="10">
        <v>5993</v>
      </c>
      <c r="J1089" s="10">
        <v>7</v>
      </c>
      <c r="K1089" s="10"/>
      <c r="L1089" s="10">
        <f>SUM(Table134[[#This Row],[Waste (Before Impression)]:[Waste (After Impression)2]])</f>
        <v>7</v>
      </c>
      <c r="M1089" s="10">
        <v>0</v>
      </c>
      <c r="N1089" s="10">
        <v>200</v>
      </c>
      <c r="O1089" s="11">
        <f>SUM(Table134[[#This Row],[Inspection Total]],Table134[[#This Row],[Waste (Before Impression)]])</f>
        <v>6000</v>
      </c>
      <c r="P1089" s="12" t="s">
        <v>39</v>
      </c>
      <c r="Q1089" s="9"/>
      <c r="R1089" s="9">
        <f>IF(Table134[[#This Row],[Balanced]]="YES",0,Table134[[#This Row],[Total]]-6000)</f>
        <v>0</v>
      </c>
      <c r="S10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4497424272005993YES</v>
      </c>
      <c r="T1089">
        <f>ROW()-3</f>
        <v>1086</v>
      </c>
      <c r="U1089" s="1">
        <f>INT(Table134[[#This Row],[Date]])</f>
        <v>44974</v>
      </c>
      <c r="V1089" s="13">
        <f>IFERROR(IF(OR(Table134[[#This Row],[Notasave Error]]&lt;0,Table134[[#This Row],[Notasave Error]]&gt;6000),"-",Table134[[#This Row],[Notasave Error]]/Table134[[#This Row],[Inspection Total]]),"NA")</f>
        <v>3.3372267645586519E-2</v>
      </c>
    </row>
    <row r="1090" spans="1:22" x14ac:dyDescent="0.35">
      <c r="A1090" s="8">
        <v>44974.402546296296</v>
      </c>
      <c r="B1090" s="9" t="s">
        <v>87</v>
      </c>
      <c r="C1090" s="9">
        <v>40039201</v>
      </c>
      <c r="D1090" s="9" t="s">
        <v>107</v>
      </c>
      <c r="E1090" s="9" t="s">
        <v>62</v>
      </c>
      <c r="F1090" s="9" t="s">
        <v>38</v>
      </c>
      <c r="G1090" s="9">
        <v>241</v>
      </c>
      <c r="H1090" s="10">
        <v>5996</v>
      </c>
      <c r="I1090" s="10">
        <v>5996</v>
      </c>
      <c r="J1090" s="10">
        <v>4</v>
      </c>
      <c r="K1090" s="10"/>
      <c r="L1090" s="10">
        <f>SUM(Table134[[#This Row],[Waste (Before Impression)]:[Waste (After Impression)2]])</f>
        <v>4</v>
      </c>
      <c r="M1090" s="10">
        <v>0</v>
      </c>
      <c r="N1090" s="10">
        <v>168</v>
      </c>
      <c r="O1090" s="11">
        <f>SUM(Table134[[#This Row],[Inspection Total]],Table134[[#This Row],[Waste (Before Impression)]])</f>
        <v>6000</v>
      </c>
      <c r="P1090" s="12" t="s">
        <v>39</v>
      </c>
      <c r="Q1090" s="9"/>
      <c r="R1090" s="9">
        <f>IF(Table134[[#This Row],[Balanced]]="YES",0,Table134[[#This Row],[Total]]-6000)</f>
        <v>0</v>
      </c>
      <c r="S10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4497424141685996YES</v>
      </c>
      <c r="T1090">
        <f>ROW()-3</f>
        <v>1087</v>
      </c>
      <c r="U1090" s="1">
        <f>INT(Table134[[#This Row],[Date]])</f>
        <v>44974</v>
      </c>
      <c r="V1090" s="13">
        <f>IFERROR(IF(OR(Table134[[#This Row],[Notasave Error]]&lt;0,Table134[[#This Row],[Notasave Error]]&gt;6000),"-",Table134[[#This Row],[Notasave Error]]/Table134[[#This Row],[Inspection Total]]),"NA")</f>
        <v>2.8018679119412943E-2</v>
      </c>
    </row>
    <row r="1091" spans="1:22" x14ac:dyDescent="0.35">
      <c r="A1091" s="8">
        <v>44974.362557870372</v>
      </c>
      <c r="B1091" s="9" t="s">
        <v>87</v>
      </c>
      <c r="C1091" s="9">
        <v>40039201</v>
      </c>
      <c r="D1091" s="9" t="s">
        <v>107</v>
      </c>
      <c r="E1091" s="9" t="s">
        <v>62</v>
      </c>
      <c r="F1091" s="9" t="s">
        <v>38</v>
      </c>
      <c r="G1091" s="9">
        <v>240</v>
      </c>
      <c r="H1091" s="10">
        <v>5999</v>
      </c>
      <c r="I1091" s="10">
        <v>5999</v>
      </c>
      <c r="J1091" s="10">
        <v>1</v>
      </c>
      <c r="K1091" s="10"/>
      <c r="L1091" s="10">
        <f>SUM(Table134[[#This Row],[Waste (Before Impression)]:[Waste (After Impression)2]])</f>
        <v>1</v>
      </c>
      <c r="M1091" s="10">
        <v>0</v>
      </c>
      <c r="N1091" s="10">
        <v>132</v>
      </c>
      <c r="O1091" s="11">
        <f>SUM(Table134[[#This Row],[Inspection Total]],Table134[[#This Row],[Waste (Before Impression)]])</f>
        <v>6000</v>
      </c>
      <c r="P1091" s="12" t="s">
        <v>39</v>
      </c>
      <c r="Q1091" s="9"/>
      <c r="R1091" s="9">
        <f>IF(Table134[[#This Row],[Balanced]]="YES",0,Table134[[#This Row],[Total]]-6000)</f>
        <v>0</v>
      </c>
      <c r="S10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4497424011325999YES</v>
      </c>
      <c r="T1091">
        <f>ROW()-3</f>
        <v>1088</v>
      </c>
      <c r="U1091" s="1">
        <f>INT(Table134[[#This Row],[Date]])</f>
        <v>44974</v>
      </c>
      <c r="V1091" s="13">
        <f>IFERROR(IF(OR(Table134[[#This Row],[Notasave Error]]&lt;0,Table134[[#This Row],[Notasave Error]]&gt;6000),"-",Table134[[#This Row],[Notasave Error]]/Table134[[#This Row],[Inspection Total]]),"NA")</f>
        <v>2.2003667277879647E-2</v>
      </c>
    </row>
    <row r="1092" spans="1:22" x14ac:dyDescent="0.35">
      <c r="A1092" s="8">
        <v>44974.317442129628</v>
      </c>
      <c r="B1092" s="9" t="s">
        <v>87</v>
      </c>
      <c r="C1092" s="9">
        <v>40039201</v>
      </c>
      <c r="D1092" s="9" t="s">
        <v>107</v>
      </c>
      <c r="E1092" s="9" t="s">
        <v>62</v>
      </c>
      <c r="F1092" s="9" t="s">
        <v>38</v>
      </c>
      <c r="G1092" s="9">
        <v>239</v>
      </c>
      <c r="H1092" s="10">
        <v>5999</v>
      </c>
      <c r="I1092" s="10">
        <v>5999</v>
      </c>
      <c r="J1092" s="10">
        <v>1</v>
      </c>
      <c r="K1092" s="10"/>
      <c r="L1092" s="10">
        <f>SUM(Table134[[#This Row],[Waste (Before Impression)]:[Waste (After Impression)2]])</f>
        <v>1</v>
      </c>
      <c r="M1092" s="10">
        <v>0</v>
      </c>
      <c r="N1092" s="10">
        <v>160</v>
      </c>
      <c r="O1092" s="11">
        <f>SUM(Table134[[#This Row],[Inspection Total]],Table134[[#This Row],[Waste (Before Impression)]])</f>
        <v>6000</v>
      </c>
      <c r="P1092" s="12" t="s">
        <v>39</v>
      </c>
      <c r="Q1092" s="9"/>
      <c r="R1092" s="9">
        <f>IF(Table134[[#This Row],[Balanced]]="YES",0,Table134[[#This Row],[Total]]-6000)</f>
        <v>0</v>
      </c>
      <c r="S10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4497423911605999YES</v>
      </c>
      <c r="T1092">
        <f>ROW()-3</f>
        <v>1089</v>
      </c>
      <c r="U1092" s="1">
        <f>INT(Table134[[#This Row],[Date]])</f>
        <v>44974</v>
      </c>
      <c r="V1092" s="13">
        <f>IFERROR(IF(OR(Table134[[#This Row],[Notasave Error]]&lt;0,Table134[[#This Row],[Notasave Error]]&gt;6000),"-",Table134[[#This Row],[Notasave Error]]/Table134[[#This Row],[Inspection Total]]),"NA")</f>
        <v>2.6671111851975328E-2</v>
      </c>
    </row>
    <row r="1093" spans="1:22" x14ac:dyDescent="0.35">
      <c r="A1093" s="8">
        <v>44974.193831018521</v>
      </c>
      <c r="B1093" s="9" t="s">
        <v>87</v>
      </c>
      <c r="C1093" s="9">
        <v>40039201</v>
      </c>
      <c r="D1093" s="9" t="s">
        <v>107</v>
      </c>
      <c r="E1093" s="9" t="s">
        <v>99</v>
      </c>
      <c r="F1093" s="9" t="s">
        <v>40</v>
      </c>
      <c r="G1093" s="9">
        <v>408</v>
      </c>
      <c r="H1093" s="10">
        <v>5997</v>
      </c>
      <c r="I1093" s="10">
        <v>5997</v>
      </c>
      <c r="J1093" s="10">
        <v>3</v>
      </c>
      <c r="K1093" s="10"/>
      <c r="L1093" s="10">
        <f>SUM(Table134[[#This Row],[Waste (Before Impression)]:[Waste (After Impression)2]])</f>
        <v>3</v>
      </c>
      <c r="M1093" s="10">
        <v>0</v>
      </c>
      <c r="N1093" s="10">
        <v>389</v>
      </c>
      <c r="O1093" s="11">
        <f>SUM(Table134[[#This Row],[Inspection Total]],Table134[[#This Row],[Waste (Before Impression)]])</f>
        <v>6000</v>
      </c>
      <c r="P1093" s="12" t="s">
        <v>39</v>
      </c>
      <c r="Q1093" s="9"/>
      <c r="R1093" s="9">
        <f>IF(Table134[[#This Row],[Balanced]]="YES",0,Table134[[#This Row],[Total]]-6000)</f>
        <v>0</v>
      </c>
      <c r="S10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4497440833895997YES</v>
      </c>
      <c r="T1093">
        <f>ROW()-3</f>
        <v>1090</v>
      </c>
      <c r="U1093" s="1">
        <f>INT(Table134[[#This Row],[Date]])</f>
        <v>44974</v>
      </c>
      <c r="V1093" s="13">
        <f>IFERROR(IF(OR(Table134[[#This Row],[Notasave Error]]&lt;0,Table134[[#This Row],[Notasave Error]]&gt;6000),"-",Table134[[#This Row],[Notasave Error]]/Table134[[#This Row],[Inspection Total]]),"NA")</f>
        <v>6.486576621644155E-2</v>
      </c>
    </row>
    <row r="1094" spans="1:22" x14ac:dyDescent="0.35">
      <c r="A1094" s="8">
        <v>44974.110462962963</v>
      </c>
      <c r="B1094" s="9" t="s">
        <v>87</v>
      </c>
      <c r="C1094" s="9">
        <v>40039201</v>
      </c>
      <c r="D1094" s="9" t="s">
        <v>107</v>
      </c>
      <c r="E1094" s="9" t="s">
        <v>99</v>
      </c>
      <c r="F1094" s="9" t="s">
        <v>40</v>
      </c>
      <c r="G1094" s="9">
        <v>407</v>
      </c>
      <c r="H1094" s="10">
        <v>6000</v>
      </c>
      <c r="I1094" s="10">
        <v>6000</v>
      </c>
      <c r="J1094" s="10">
        <v>0</v>
      </c>
      <c r="K1094" s="10"/>
      <c r="L1094" s="10">
        <f>SUM(Table134[[#This Row],[Waste (Before Impression)]:[Waste (After Impression)2]])</f>
        <v>0</v>
      </c>
      <c r="M1094" s="10">
        <v>0</v>
      </c>
      <c r="N1094" s="10">
        <v>135</v>
      </c>
      <c r="O1094" s="11">
        <f>SUM(Table134[[#This Row],[Inspection Total]],Table134[[#This Row],[Waste (Before Impression)]])</f>
        <v>6000</v>
      </c>
      <c r="P1094" s="12" t="s">
        <v>39</v>
      </c>
      <c r="Q1094" s="9"/>
      <c r="R1094" s="9">
        <f>IF(Table134[[#This Row],[Balanced]]="YES",0,Table134[[#This Row],[Total]]-6000)</f>
        <v>0</v>
      </c>
      <c r="S10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4497440701356000YES</v>
      </c>
      <c r="T1094">
        <f>ROW()-3</f>
        <v>1091</v>
      </c>
      <c r="U1094" s="1">
        <f>INT(Table134[[#This Row],[Date]])</f>
        <v>44974</v>
      </c>
      <c r="V1094" s="13">
        <f>IFERROR(IF(OR(Table134[[#This Row],[Notasave Error]]&lt;0,Table134[[#This Row],[Notasave Error]]&gt;6000),"-",Table134[[#This Row],[Notasave Error]]/Table134[[#This Row],[Inspection Total]]),"NA")</f>
        <v>2.2499999999999999E-2</v>
      </c>
    </row>
    <row r="1095" spans="1:22" x14ac:dyDescent="0.35">
      <c r="A1095" s="8">
        <v>44974.068703703706</v>
      </c>
      <c r="B1095" s="9" t="s">
        <v>87</v>
      </c>
      <c r="C1095" s="9">
        <v>40039201</v>
      </c>
      <c r="D1095" s="9" t="s">
        <v>107</v>
      </c>
      <c r="E1095" s="9" t="s">
        <v>99</v>
      </c>
      <c r="F1095" s="9" t="s">
        <v>40</v>
      </c>
      <c r="G1095" s="9">
        <v>406</v>
      </c>
      <c r="H1095" s="10">
        <v>5997</v>
      </c>
      <c r="I1095" s="10">
        <v>5997</v>
      </c>
      <c r="J1095" s="10">
        <v>3</v>
      </c>
      <c r="K1095" s="10"/>
      <c r="L1095" s="10">
        <f>SUM(Table134[[#This Row],[Waste (Before Impression)]:[Waste (After Impression)2]])</f>
        <v>3</v>
      </c>
      <c r="M1095" s="10">
        <v>0</v>
      </c>
      <c r="N1095" s="10">
        <v>70</v>
      </c>
      <c r="O1095" s="11">
        <f>SUM(Table134[[#This Row],[Inspection Total]],Table134[[#This Row],[Waste (Before Impression)]])</f>
        <v>6000</v>
      </c>
      <c r="P1095" s="12" t="s">
        <v>39</v>
      </c>
      <c r="Q1095" s="9"/>
      <c r="R1095" s="9">
        <f>IF(Table134[[#This Row],[Balanced]]="YES",0,Table134[[#This Row],[Total]]-6000)</f>
        <v>0</v>
      </c>
      <c r="S10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449744063705997YES</v>
      </c>
      <c r="T1095">
        <f>ROW()-3</f>
        <v>1092</v>
      </c>
      <c r="U1095" s="1">
        <f>INT(Table134[[#This Row],[Date]])</f>
        <v>44974</v>
      </c>
      <c r="V1095" s="13">
        <f>IFERROR(IF(OR(Table134[[#This Row],[Notasave Error]]&lt;0,Table134[[#This Row],[Notasave Error]]&gt;6000),"-",Table134[[#This Row],[Notasave Error]]/Table134[[#This Row],[Inspection Total]]),"NA")</f>
        <v>1.1672502918125729E-2</v>
      </c>
    </row>
    <row r="1096" spans="1:22" x14ac:dyDescent="0.35">
      <c r="A1096" s="8">
        <v>44974.060347222221</v>
      </c>
      <c r="B1096" s="9" t="s">
        <v>87</v>
      </c>
      <c r="C1096" s="9">
        <v>40039201</v>
      </c>
      <c r="D1096" s="9" t="s">
        <v>107</v>
      </c>
      <c r="E1096" s="9" t="s">
        <v>99</v>
      </c>
      <c r="F1096" s="9" t="s">
        <v>40</v>
      </c>
      <c r="G1096" s="9">
        <v>405</v>
      </c>
      <c r="H1096" s="10">
        <v>5997</v>
      </c>
      <c r="I1096" s="10">
        <v>5997</v>
      </c>
      <c r="J1096" s="10">
        <v>3</v>
      </c>
      <c r="K1096" s="10"/>
      <c r="L1096" s="10">
        <f>SUM(Table134[[#This Row],[Waste (Before Impression)]:[Waste (After Impression)2]])</f>
        <v>3</v>
      </c>
      <c r="M1096" s="10">
        <v>0</v>
      </c>
      <c r="N1096" s="10">
        <v>335</v>
      </c>
      <c r="O1096" s="11">
        <f>SUM(Table134[[#This Row],[Inspection Total]],Table134[[#This Row],[Waste (Before Impression)]])</f>
        <v>6000</v>
      </c>
      <c r="P1096" s="12" t="s">
        <v>39</v>
      </c>
      <c r="Q1096" s="9"/>
      <c r="R1096" s="9">
        <f>IF(Table134[[#This Row],[Balanced]]="YES",0,Table134[[#This Row],[Total]]-6000)</f>
        <v>0</v>
      </c>
      <c r="S10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4497440533355997YES</v>
      </c>
      <c r="T1096">
        <f>ROW()-3</f>
        <v>1093</v>
      </c>
      <c r="U1096" s="1">
        <f>INT(Table134[[#This Row],[Date]])</f>
        <v>44974</v>
      </c>
      <c r="V1096" s="13">
        <f>IFERROR(IF(OR(Table134[[#This Row],[Notasave Error]]&lt;0,Table134[[#This Row],[Notasave Error]]&gt;6000),"-",Table134[[#This Row],[Notasave Error]]/Table134[[#This Row],[Inspection Total]]),"NA")</f>
        <v>5.5861263965315988E-2</v>
      </c>
    </row>
    <row r="1097" spans="1:22" x14ac:dyDescent="0.35">
      <c r="A1097" s="8">
        <v>44973.984027777777</v>
      </c>
      <c r="B1097" s="9" t="s">
        <v>87</v>
      </c>
      <c r="C1097" s="9">
        <v>40039201</v>
      </c>
      <c r="D1097" s="9" t="s">
        <v>107</v>
      </c>
      <c r="E1097" s="9" t="s">
        <v>99</v>
      </c>
      <c r="F1097" s="9" t="s">
        <v>40</v>
      </c>
      <c r="G1097" s="9">
        <v>231</v>
      </c>
      <c r="H1097" s="10">
        <v>5997</v>
      </c>
      <c r="I1097" s="10">
        <v>5997</v>
      </c>
      <c r="J1097" s="10">
        <v>3</v>
      </c>
      <c r="K1097" s="10">
        <v>5</v>
      </c>
      <c r="L1097" s="10">
        <f>SUM(Table134[[#This Row],[Waste (Before Impression)]:[Waste (After Impression)2]])</f>
        <v>8</v>
      </c>
      <c r="M1097" s="10">
        <v>0</v>
      </c>
      <c r="N1097" s="10">
        <v>101</v>
      </c>
      <c r="O1097" s="11">
        <f>SUM(Table134[[#This Row],[Inspection Total]],Table134[[#This Row],[Waste (Before Impression)]])</f>
        <v>6000</v>
      </c>
      <c r="P1097" s="12" t="s">
        <v>39</v>
      </c>
      <c r="Q1097" s="9"/>
      <c r="R1097" s="9">
        <f>IF(Table134[[#This Row],[Balanced]]="YES",0,Table134[[#This Row],[Total]]-6000)</f>
        <v>0</v>
      </c>
      <c r="S10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4497323131015997YES</v>
      </c>
      <c r="T1097">
        <f>ROW()-3</f>
        <v>1094</v>
      </c>
      <c r="U1097" s="1">
        <f>INT(Table134[[#This Row],[Date]])</f>
        <v>44973</v>
      </c>
      <c r="V1097" s="13">
        <f>IFERROR(IF(OR(Table134[[#This Row],[Notasave Error]]&lt;0,Table134[[#This Row],[Notasave Error]]&gt;6000),"-",Table134[[#This Row],[Notasave Error]]/Table134[[#This Row],[Inspection Total]]),"NA")</f>
        <v>1.6841754210438552E-2</v>
      </c>
    </row>
    <row r="1098" spans="1:22" x14ac:dyDescent="0.35">
      <c r="A1098" s="8">
        <v>44973.88590277778</v>
      </c>
      <c r="B1098" s="9" t="s">
        <v>87</v>
      </c>
      <c r="C1098" s="9">
        <v>40039201</v>
      </c>
      <c r="D1098" s="9" t="s">
        <v>107</v>
      </c>
      <c r="E1098" s="9" t="s">
        <v>99</v>
      </c>
      <c r="F1098" s="9" t="s">
        <v>40</v>
      </c>
      <c r="G1098" s="9">
        <v>230</v>
      </c>
      <c r="H1098" s="10">
        <v>6000</v>
      </c>
      <c r="I1098" s="10">
        <v>6000</v>
      </c>
      <c r="J1098" s="10">
        <v>0</v>
      </c>
      <c r="K1098" s="10"/>
      <c r="L1098" s="10">
        <f>SUM(Table134[[#This Row],[Waste (Before Impression)]:[Waste (After Impression)2]])</f>
        <v>0</v>
      </c>
      <c r="M1098" s="10">
        <v>0</v>
      </c>
      <c r="N1098" s="10">
        <v>219</v>
      </c>
      <c r="O1098" s="11">
        <f>SUM(Table134[[#This Row],[Inspection Total]],Table134[[#This Row],[Waste (Before Impression)]])</f>
        <v>6000</v>
      </c>
      <c r="P1098" s="12" t="s">
        <v>39</v>
      </c>
      <c r="Q1098" s="9"/>
      <c r="R1098" s="9">
        <f>IF(Table134[[#This Row],[Balanced]]="YES",0,Table134[[#This Row],[Total]]-6000)</f>
        <v>0</v>
      </c>
      <c r="S10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4497323002196000YES</v>
      </c>
      <c r="T1098">
        <f>ROW()-3</f>
        <v>1095</v>
      </c>
      <c r="U1098" s="1">
        <f>INT(Table134[[#This Row],[Date]])</f>
        <v>44973</v>
      </c>
      <c r="V1098" s="13">
        <f>IFERROR(IF(OR(Table134[[#This Row],[Notasave Error]]&lt;0,Table134[[#This Row],[Notasave Error]]&gt;6000),"-",Table134[[#This Row],[Notasave Error]]/Table134[[#This Row],[Inspection Total]]),"NA")</f>
        <v>3.6499999999999998E-2</v>
      </c>
    </row>
    <row r="1099" spans="1:22" x14ac:dyDescent="0.35">
      <c r="A1099" s="8">
        <v>44973.797314814816</v>
      </c>
      <c r="B1099" s="9" t="s">
        <v>87</v>
      </c>
      <c r="C1099" s="9">
        <v>40039201</v>
      </c>
      <c r="D1099" s="9" t="s">
        <v>107</v>
      </c>
      <c r="E1099" s="9" t="s">
        <v>129</v>
      </c>
      <c r="F1099" s="9" t="s">
        <v>38</v>
      </c>
      <c r="G1099" s="9">
        <v>229</v>
      </c>
      <c r="H1099" s="10">
        <v>5981</v>
      </c>
      <c r="I1099" s="10">
        <v>5981</v>
      </c>
      <c r="J1099" s="10">
        <v>19</v>
      </c>
      <c r="K1099" s="10"/>
      <c r="L1099" s="10">
        <f>SUM(Table134[[#This Row],[Waste (Before Impression)]:[Waste (After Impression)2]])</f>
        <v>19</v>
      </c>
      <c r="M1099" s="10">
        <v>0</v>
      </c>
      <c r="N1099" s="10">
        <v>308</v>
      </c>
      <c r="O1099" s="11">
        <f>SUM(Table134[[#This Row],[Inspection Total]],Table134[[#This Row],[Waste (Before Impression)]])</f>
        <v>6000</v>
      </c>
      <c r="P1099" s="12" t="s">
        <v>39</v>
      </c>
      <c r="Q1099" s="9"/>
      <c r="R1099" s="9">
        <f>IF(Table134[[#This Row],[Balanced]]="YES",0,Table134[[#This Row],[Total]]-6000)</f>
        <v>0</v>
      </c>
      <c r="S10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44973229193085981YES</v>
      </c>
      <c r="T1099">
        <f>ROW()-3</f>
        <v>1096</v>
      </c>
      <c r="U1099" s="1">
        <f>INT(Table134[[#This Row],[Date]])</f>
        <v>44973</v>
      </c>
      <c r="V1099" s="13">
        <f>IFERROR(IF(OR(Table134[[#This Row],[Notasave Error]]&lt;0,Table134[[#This Row],[Notasave Error]]&gt;6000),"-",Table134[[#This Row],[Notasave Error]]/Table134[[#This Row],[Inspection Total]]),"NA")</f>
        <v>5.1496405283397426E-2</v>
      </c>
    </row>
    <row r="1100" spans="1:22" x14ac:dyDescent="0.35">
      <c r="A1100" s="8">
        <v>44973.753078703703</v>
      </c>
      <c r="B1100" s="9" t="s">
        <v>87</v>
      </c>
      <c r="C1100" s="9">
        <v>40039201</v>
      </c>
      <c r="D1100" s="9" t="s">
        <v>107</v>
      </c>
      <c r="E1100" s="9" t="s">
        <v>129</v>
      </c>
      <c r="F1100" s="9" t="s">
        <v>38</v>
      </c>
      <c r="G1100" s="9">
        <v>228</v>
      </c>
      <c r="H1100" s="10">
        <v>5999</v>
      </c>
      <c r="I1100" s="10">
        <v>5999</v>
      </c>
      <c r="J1100" s="10">
        <v>1</v>
      </c>
      <c r="K1100" s="10"/>
      <c r="L1100" s="10">
        <f>SUM(Table134[[#This Row],[Waste (Before Impression)]:[Waste (After Impression)2]])</f>
        <v>1</v>
      </c>
      <c r="M1100" s="10">
        <v>0</v>
      </c>
      <c r="N1100" s="10">
        <v>90</v>
      </c>
      <c r="O1100" s="11">
        <f>SUM(Table134[[#This Row],[Inspection Total]],Table134[[#This Row],[Waste (Before Impression)]])</f>
        <v>6000</v>
      </c>
      <c r="P1100" s="12" t="s">
        <v>39</v>
      </c>
      <c r="Q1100" s="9"/>
      <c r="R1100" s="9">
        <f>IF(Table134[[#This Row],[Balanced]]="YES",0,Table134[[#This Row],[Total]]-6000)</f>
        <v>0</v>
      </c>
      <c r="S11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449732281905999YES</v>
      </c>
      <c r="T1100">
        <f>ROW()-3</f>
        <v>1097</v>
      </c>
      <c r="U1100" s="1">
        <f>INT(Table134[[#This Row],[Date]])</f>
        <v>44973</v>
      </c>
      <c r="V1100" s="13">
        <f>IFERROR(IF(OR(Table134[[#This Row],[Notasave Error]]&lt;0,Table134[[#This Row],[Notasave Error]]&gt;6000),"-",Table134[[#This Row],[Notasave Error]]/Table134[[#This Row],[Inspection Total]]),"NA")</f>
        <v>1.5002500416736123E-2</v>
      </c>
    </row>
    <row r="1101" spans="1:22" x14ac:dyDescent="0.35">
      <c r="A1101" s="8">
        <v>44973.728113425925</v>
      </c>
      <c r="B1101" s="9" t="s">
        <v>87</v>
      </c>
      <c r="C1101" s="9">
        <v>40039201</v>
      </c>
      <c r="D1101" s="9" t="s">
        <v>107</v>
      </c>
      <c r="E1101" s="9" t="s">
        <v>129</v>
      </c>
      <c r="F1101" s="9" t="s">
        <v>38</v>
      </c>
      <c r="G1101" s="9">
        <v>227</v>
      </c>
      <c r="H1101" s="10">
        <v>5994</v>
      </c>
      <c r="I1101" s="10">
        <v>5994</v>
      </c>
      <c r="J1101" s="10">
        <v>6</v>
      </c>
      <c r="K1101" s="10"/>
      <c r="L1101" s="10">
        <f>SUM(Table134[[#This Row],[Waste (Before Impression)]:[Waste (After Impression)2]])</f>
        <v>6</v>
      </c>
      <c r="M1101" s="10">
        <v>0</v>
      </c>
      <c r="N1101" s="10">
        <v>111</v>
      </c>
      <c r="O1101" s="11">
        <f>SUM(Table134[[#This Row],[Inspection Total]],Table134[[#This Row],[Waste (Before Impression)]])</f>
        <v>6000</v>
      </c>
      <c r="P1101" s="12" t="s">
        <v>39</v>
      </c>
      <c r="Q1101" s="9"/>
      <c r="R1101" s="9">
        <f>IF(Table134[[#This Row],[Balanced]]="YES",0,Table134[[#This Row],[Total]]-6000)</f>
        <v>0</v>
      </c>
      <c r="S11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4497322761115994YES</v>
      </c>
      <c r="T1101">
        <f>ROW()-3</f>
        <v>1098</v>
      </c>
      <c r="U1101" s="1">
        <f>INT(Table134[[#This Row],[Date]])</f>
        <v>44973</v>
      </c>
      <c r="V1101" s="13">
        <f>IFERROR(IF(OR(Table134[[#This Row],[Notasave Error]]&lt;0,Table134[[#This Row],[Notasave Error]]&gt;6000),"-",Table134[[#This Row],[Notasave Error]]/Table134[[#This Row],[Inspection Total]]),"NA")</f>
        <v>1.8518518518518517E-2</v>
      </c>
    </row>
    <row r="1102" spans="1:22" x14ac:dyDescent="0.35">
      <c r="A1102" s="8">
        <v>44973.690486111111</v>
      </c>
      <c r="B1102" s="9" t="s">
        <v>87</v>
      </c>
      <c r="C1102" s="9">
        <v>40039201</v>
      </c>
      <c r="D1102" s="9" t="s">
        <v>107</v>
      </c>
      <c r="E1102" s="9" t="s">
        <v>129</v>
      </c>
      <c r="F1102" s="9" t="s">
        <v>38</v>
      </c>
      <c r="G1102" s="9">
        <v>226</v>
      </c>
      <c r="H1102" s="10">
        <v>5994</v>
      </c>
      <c r="I1102" s="10">
        <v>5994</v>
      </c>
      <c r="J1102" s="10">
        <v>6</v>
      </c>
      <c r="K1102" s="10"/>
      <c r="L1102" s="10">
        <f>SUM(Table134[[#This Row],[Waste (Before Impression)]:[Waste (After Impression)2]])</f>
        <v>6</v>
      </c>
      <c r="M1102" s="10">
        <v>0</v>
      </c>
      <c r="N1102" s="10">
        <v>250</v>
      </c>
      <c r="O1102" s="11">
        <f>SUM(Table134[[#This Row],[Inspection Total]],Table134[[#This Row],[Waste (Before Impression)]])</f>
        <v>6000</v>
      </c>
      <c r="P1102" s="12" t="s">
        <v>39</v>
      </c>
      <c r="Q1102" s="9"/>
      <c r="R1102" s="9">
        <f>IF(Table134[[#This Row],[Balanced]]="YES",0,Table134[[#This Row],[Total]]-6000)</f>
        <v>0</v>
      </c>
      <c r="S11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4497322662505994YES</v>
      </c>
      <c r="T1102">
        <f>ROW()-3</f>
        <v>1099</v>
      </c>
      <c r="U1102" s="1">
        <f>INT(Table134[[#This Row],[Date]])</f>
        <v>44973</v>
      </c>
      <c r="V1102" s="13">
        <f>IFERROR(IF(OR(Table134[[#This Row],[Notasave Error]]&lt;0,Table134[[#This Row],[Notasave Error]]&gt;6000),"-",Table134[[#This Row],[Notasave Error]]/Table134[[#This Row],[Inspection Total]]),"NA")</f>
        <v>4.1708375041708372E-2</v>
      </c>
    </row>
    <row r="1103" spans="1:22" x14ac:dyDescent="0.35">
      <c r="A1103" s="8">
        <v>44973.656793981485</v>
      </c>
      <c r="B1103" s="9" t="s">
        <v>87</v>
      </c>
      <c r="C1103" s="9">
        <v>40039201</v>
      </c>
      <c r="D1103" s="9" t="s">
        <v>107</v>
      </c>
      <c r="E1103" s="9" t="s">
        <v>129</v>
      </c>
      <c r="F1103" s="9" t="s">
        <v>38</v>
      </c>
      <c r="G1103" s="9">
        <v>225</v>
      </c>
      <c r="H1103" s="10">
        <v>6000</v>
      </c>
      <c r="I1103" s="10">
        <v>6000</v>
      </c>
      <c r="J1103" s="10">
        <v>0</v>
      </c>
      <c r="K1103" s="10"/>
      <c r="L1103" s="10">
        <f>SUM(Table134[[#This Row],[Waste (Before Impression)]:[Waste (After Impression)2]])</f>
        <v>0</v>
      </c>
      <c r="M1103" s="10">
        <v>0</v>
      </c>
      <c r="N1103" s="10">
        <v>259</v>
      </c>
      <c r="O1103" s="11">
        <f>SUM(Table134[[#This Row],[Inspection Total]],Table134[[#This Row],[Waste (Before Impression)]])</f>
        <v>6000</v>
      </c>
      <c r="P1103" s="12" t="s">
        <v>39</v>
      </c>
      <c r="Q1103" s="9"/>
      <c r="R1103" s="9">
        <f>IF(Table134[[#This Row],[Balanced]]="YES",0,Table134[[#This Row],[Total]]-6000)</f>
        <v>0</v>
      </c>
      <c r="S11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4497322502596000YES</v>
      </c>
      <c r="T1103">
        <f>ROW()-3</f>
        <v>1100</v>
      </c>
      <c r="U1103" s="1">
        <f>INT(Table134[[#This Row],[Date]])</f>
        <v>44973</v>
      </c>
      <c r="V1103" s="13">
        <f>IFERROR(IF(OR(Table134[[#This Row],[Notasave Error]]&lt;0,Table134[[#This Row],[Notasave Error]]&gt;6000),"-",Table134[[#This Row],[Notasave Error]]/Table134[[#This Row],[Inspection Total]]),"NA")</f>
        <v>4.3166666666666666E-2</v>
      </c>
    </row>
    <row r="1104" spans="1:22" x14ac:dyDescent="0.35">
      <c r="A1104" s="8">
        <v>44973.623969907407</v>
      </c>
      <c r="B1104" s="9" t="s">
        <v>87</v>
      </c>
      <c r="C1104" s="9">
        <v>40039201</v>
      </c>
      <c r="D1104" s="9" t="s">
        <v>107</v>
      </c>
      <c r="E1104" s="9" t="s">
        <v>129</v>
      </c>
      <c r="F1104" s="9" t="s">
        <v>38</v>
      </c>
      <c r="G1104" s="9">
        <v>224</v>
      </c>
      <c r="H1104" s="10">
        <v>5999</v>
      </c>
      <c r="I1104" s="10">
        <v>5999</v>
      </c>
      <c r="J1104" s="10">
        <v>1</v>
      </c>
      <c r="K1104" s="10"/>
      <c r="L1104" s="10">
        <f>SUM(Table134[[#This Row],[Waste (Before Impression)]:[Waste (After Impression)2]])</f>
        <v>1</v>
      </c>
      <c r="M1104" s="10">
        <v>0</v>
      </c>
      <c r="N1104" s="10">
        <v>143</v>
      </c>
      <c r="O1104" s="11">
        <f>SUM(Table134[[#This Row],[Inspection Total]],Table134[[#This Row],[Waste (Before Impression)]])</f>
        <v>6000</v>
      </c>
      <c r="P1104" s="12" t="s">
        <v>39</v>
      </c>
      <c r="Q1104" s="9"/>
      <c r="R1104" s="9">
        <f>IF(Table134[[#This Row],[Balanced]]="YES",0,Table134[[#This Row],[Total]]-6000)</f>
        <v>0</v>
      </c>
      <c r="S11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4497322411435999YES</v>
      </c>
      <c r="T1104">
        <f>ROW()-3</f>
        <v>1101</v>
      </c>
      <c r="U1104" s="1">
        <f>INT(Table134[[#This Row],[Date]])</f>
        <v>44973</v>
      </c>
      <c r="V1104" s="13">
        <f>IFERROR(IF(OR(Table134[[#This Row],[Notasave Error]]&lt;0,Table134[[#This Row],[Notasave Error]]&gt;6000),"-",Table134[[#This Row],[Notasave Error]]/Table134[[#This Row],[Inspection Total]]),"NA")</f>
        <v>2.3837306217702952E-2</v>
      </c>
    </row>
    <row r="1105" spans="1:22" x14ac:dyDescent="0.35">
      <c r="A1105" s="8">
        <v>44973.603055555555</v>
      </c>
      <c r="B1105" s="9" t="s">
        <v>87</v>
      </c>
      <c r="C1105" s="9">
        <v>40039201</v>
      </c>
      <c r="D1105" s="9" t="s">
        <v>107</v>
      </c>
      <c r="E1105" s="9" t="s">
        <v>129</v>
      </c>
      <c r="F1105" s="9" t="s">
        <v>38</v>
      </c>
      <c r="G1105" s="9">
        <v>223</v>
      </c>
      <c r="H1105" s="10">
        <v>5998</v>
      </c>
      <c r="I1105" s="10">
        <v>5998</v>
      </c>
      <c r="J1105" s="10">
        <v>2</v>
      </c>
      <c r="K1105" s="10"/>
      <c r="L1105" s="10">
        <f>SUM(Table134[[#This Row],[Waste (Before Impression)]:[Waste (After Impression)2]])</f>
        <v>2</v>
      </c>
      <c r="M1105" s="10">
        <v>0</v>
      </c>
      <c r="N1105" s="10">
        <v>248</v>
      </c>
      <c r="O1105" s="11">
        <f>SUM(Table134[[#This Row],[Inspection Total]],Table134[[#This Row],[Waste (Before Impression)]])</f>
        <v>6000</v>
      </c>
      <c r="P1105" s="12" t="s">
        <v>39</v>
      </c>
      <c r="Q1105" s="9"/>
      <c r="R1105" s="9">
        <f>IF(Table134[[#This Row],[Balanced]]="YES",0,Table134[[#This Row],[Total]]-6000)</f>
        <v>0</v>
      </c>
      <c r="S11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4497322322485998YES</v>
      </c>
      <c r="T1105">
        <f>ROW()-3</f>
        <v>1102</v>
      </c>
      <c r="U1105" s="1">
        <f>INT(Table134[[#This Row],[Date]])</f>
        <v>44973</v>
      </c>
      <c r="V1105" s="13">
        <f>IFERROR(IF(OR(Table134[[#This Row],[Notasave Error]]&lt;0,Table134[[#This Row],[Notasave Error]]&gt;6000),"-",Table134[[#This Row],[Notasave Error]]/Table134[[#This Row],[Inspection Total]]),"NA")</f>
        <v>4.1347115705235075E-2</v>
      </c>
    </row>
    <row r="1106" spans="1:22" x14ac:dyDescent="0.35">
      <c r="A1106" s="8">
        <v>44973.602824074071</v>
      </c>
      <c r="B1106" s="9" t="s">
        <v>87</v>
      </c>
      <c r="C1106" s="9">
        <v>40039201</v>
      </c>
      <c r="D1106" s="9" t="s">
        <v>107</v>
      </c>
      <c r="E1106" s="9" t="s">
        <v>129</v>
      </c>
      <c r="F1106" s="9" t="s">
        <v>38</v>
      </c>
      <c r="G1106" s="9">
        <v>222</v>
      </c>
      <c r="H1106" s="10">
        <v>5992</v>
      </c>
      <c r="I1106" s="10">
        <v>5992</v>
      </c>
      <c r="J1106" s="10">
        <v>8</v>
      </c>
      <c r="K1106" s="10"/>
      <c r="L1106" s="10">
        <f>SUM(Table134[[#This Row],[Waste (Before Impression)]:[Waste (After Impression)2]])</f>
        <v>8</v>
      </c>
      <c r="M1106" s="10">
        <v>0</v>
      </c>
      <c r="N1106" s="10">
        <v>-11</v>
      </c>
      <c r="O1106" s="11">
        <f>SUM(Table134[[#This Row],[Inspection Total]],Table134[[#This Row],[Waste (Before Impression)]])</f>
        <v>6000</v>
      </c>
      <c r="P1106" s="12" t="s">
        <v>39</v>
      </c>
      <c r="Q1106" s="9"/>
      <c r="R1106" s="9">
        <f>IF(Table134[[#This Row],[Balanced]]="YES",0,Table134[[#This Row],[Total]]-6000)</f>
        <v>0</v>
      </c>
      <c r="S11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449732228-115992YES</v>
      </c>
      <c r="T1106">
        <f>ROW()-3</f>
        <v>1103</v>
      </c>
      <c r="U1106" s="1">
        <f>INT(Table134[[#This Row],[Date]])</f>
        <v>44973</v>
      </c>
      <c r="V1106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107" spans="1:22" x14ac:dyDescent="0.35">
      <c r="A1107" s="8">
        <v>44973.525405092594</v>
      </c>
      <c r="B1107" s="9" t="s">
        <v>87</v>
      </c>
      <c r="C1107" s="9">
        <v>40039201</v>
      </c>
      <c r="D1107" s="9" t="s">
        <v>107</v>
      </c>
      <c r="E1107" s="9" t="s">
        <v>129</v>
      </c>
      <c r="F1107" s="9" t="s">
        <v>38</v>
      </c>
      <c r="G1107" s="9">
        <v>221</v>
      </c>
      <c r="H1107" s="10">
        <v>5998</v>
      </c>
      <c r="I1107" s="10">
        <v>5998</v>
      </c>
      <c r="J1107" s="10">
        <v>2</v>
      </c>
      <c r="K1107" s="10"/>
      <c r="L1107" s="10">
        <f>SUM(Table134[[#This Row],[Waste (Before Impression)]:[Waste (After Impression)2]])</f>
        <v>2</v>
      </c>
      <c r="M1107" s="10">
        <v>0</v>
      </c>
      <c r="N1107" s="10">
        <v>260</v>
      </c>
      <c r="O1107" s="11">
        <f>SUM(Table134[[#This Row],[Inspection Total]],Table134[[#This Row],[Waste (Before Impression)]])</f>
        <v>6000</v>
      </c>
      <c r="P1107" s="12" t="s">
        <v>39</v>
      </c>
      <c r="Q1107" s="9"/>
      <c r="R1107" s="9">
        <f>IF(Table134[[#This Row],[Balanced]]="YES",0,Table134[[#This Row],[Total]]-6000)</f>
        <v>0</v>
      </c>
      <c r="S11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4497322122605998YES</v>
      </c>
      <c r="T1107">
        <f>ROW()-3</f>
        <v>1104</v>
      </c>
      <c r="U1107" s="1">
        <f>INT(Table134[[#This Row],[Date]])</f>
        <v>44973</v>
      </c>
      <c r="V1107" s="13">
        <f>IFERROR(IF(OR(Table134[[#This Row],[Notasave Error]]&lt;0,Table134[[#This Row],[Notasave Error]]&gt;6000),"-",Table134[[#This Row],[Notasave Error]]/Table134[[#This Row],[Inspection Total]]),"NA")</f>
        <v>4.3347782594198067E-2</v>
      </c>
    </row>
    <row r="1108" spans="1:22" x14ac:dyDescent="0.35">
      <c r="A1108" s="8">
        <v>44973.52516203704</v>
      </c>
      <c r="B1108" s="9" t="s">
        <v>87</v>
      </c>
      <c r="C1108" s="9">
        <v>40039201</v>
      </c>
      <c r="D1108" s="9" t="s">
        <v>107</v>
      </c>
      <c r="E1108" s="9" t="s">
        <v>129</v>
      </c>
      <c r="F1108" s="9" t="s">
        <v>38</v>
      </c>
      <c r="G1108" s="9">
        <v>220</v>
      </c>
      <c r="H1108" s="10">
        <v>5998</v>
      </c>
      <c r="I1108" s="10">
        <v>5998</v>
      </c>
      <c r="J1108" s="10">
        <v>2</v>
      </c>
      <c r="K1108" s="10"/>
      <c r="L1108" s="10">
        <f>SUM(Table134[[#This Row],[Waste (Before Impression)]:[Waste (After Impression)2]])</f>
        <v>2</v>
      </c>
      <c r="M1108" s="10">
        <v>0</v>
      </c>
      <c r="N1108" s="10">
        <v>86</v>
      </c>
      <c r="O1108" s="11">
        <f>SUM(Table134[[#This Row],[Inspection Total]],Table134[[#This Row],[Waste (Before Impression)]])</f>
        <v>6000</v>
      </c>
      <c r="P1108" s="12" t="s">
        <v>39</v>
      </c>
      <c r="Q1108" s="9"/>
      <c r="R1108" s="9">
        <f>IF(Table134[[#This Row],[Balanced]]="YES",0,Table134[[#This Row],[Total]]-6000)</f>
        <v>0</v>
      </c>
      <c r="S11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449732202865998YES</v>
      </c>
      <c r="T1108">
        <f>ROW()-3</f>
        <v>1105</v>
      </c>
      <c r="U1108" s="1">
        <f>INT(Table134[[#This Row],[Date]])</f>
        <v>44973</v>
      </c>
      <c r="V1108" s="13">
        <f>IFERROR(IF(OR(Table134[[#This Row],[Notasave Error]]&lt;0,Table134[[#This Row],[Notasave Error]]&gt;6000),"-",Table134[[#This Row],[Notasave Error]]/Table134[[#This Row],[Inspection Total]]),"NA")</f>
        <v>1.4338112704234745E-2</v>
      </c>
    </row>
    <row r="1109" spans="1:22" x14ac:dyDescent="0.35">
      <c r="A1109" s="8">
        <v>44973.524710648147</v>
      </c>
      <c r="B1109" s="9" t="s">
        <v>87</v>
      </c>
      <c r="C1109" s="9">
        <v>40039201</v>
      </c>
      <c r="D1109" s="9" t="s">
        <v>107</v>
      </c>
      <c r="E1109" s="9" t="s">
        <v>129</v>
      </c>
      <c r="F1109" s="9" t="s">
        <v>38</v>
      </c>
      <c r="G1109" s="9">
        <v>219</v>
      </c>
      <c r="H1109" s="10">
        <v>5995</v>
      </c>
      <c r="I1109" s="10">
        <v>5995</v>
      </c>
      <c r="J1109" s="10">
        <v>4</v>
      </c>
      <c r="K1109" s="10"/>
      <c r="L1109" s="10">
        <f>SUM(Table134[[#This Row],[Waste (Before Impression)]:[Waste (After Impression)2]])</f>
        <v>4</v>
      </c>
      <c r="M1109" s="10">
        <v>0</v>
      </c>
      <c r="N1109" s="10">
        <v>254</v>
      </c>
      <c r="O1109" s="11">
        <f>SUM(Table134[[#This Row],[Inspection Total]],Table134[[#This Row],[Waste (Before Impression)]])</f>
        <v>5999</v>
      </c>
      <c r="P1109" s="12" t="s">
        <v>34</v>
      </c>
      <c r="Q1109" s="9" t="s">
        <v>82</v>
      </c>
      <c r="R1109" s="9">
        <f>IF(Table134[[#This Row],[Balanced]]="YES",0,Table134[[#This Row],[Total]]-6000)</f>
        <v>-1</v>
      </c>
      <c r="S11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4497321942545995NO</v>
      </c>
      <c r="T1109">
        <f>ROW()-3</f>
        <v>1106</v>
      </c>
      <c r="U1109" s="1">
        <f>INT(Table134[[#This Row],[Date]])</f>
        <v>44973</v>
      </c>
      <c r="V1109" s="13">
        <f>IFERROR(IF(OR(Table134[[#This Row],[Notasave Error]]&lt;0,Table134[[#This Row],[Notasave Error]]&gt;6000),"-",Table134[[#This Row],[Notasave Error]]/Table134[[#This Row],[Inspection Total]]),"NA")</f>
        <v>4.2368640533778146E-2</v>
      </c>
    </row>
    <row r="1110" spans="1:22" x14ac:dyDescent="0.35">
      <c r="A1110" s="8">
        <v>44973.271840277775</v>
      </c>
      <c r="B1110" s="9" t="s">
        <v>87</v>
      </c>
      <c r="C1110" s="9">
        <v>40039201</v>
      </c>
      <c r="D1110" s="9" t="s">
        <v>107</v>
      </c>
      <c r="E1110" s="9" t="s">
        <v>99</v>
      </c>
      <c r="F1110" s="9" t="s">
        <v>40</v>
      </c>
      <c r="G1110" s="9">
        <v>238</v>
      </c>
      <c r="H1110" s="10">
        <v>6000</v>
      </c>
      <c r="I1110" s="10">
        <v>6000</v>
      </c>
      <c r="J1110" s="10">
        <v>0</v>
      </c>
      <c r="K1110" s="10"/>
      <c r="L1110" s="10">
        <f>SUM(Table134[[#This Row],[Waste (Before Impression)]:[Waste (After Impression)2]])</f>
        <v>0</v>
      </c>
      <c r="M1110" s="10">
        <v>0</v>
      </c>
      <c r="N1110" s="10">
        <v>260</v>
      </c>
      <c r="O1110" s="11">
        <f>SUM(Table134[[#This Row],[Inspection Total]],Table134[[#This Row],[Waste (Before Impression)]])</f>
        <v>6000</v>
      </c>
      <c r="P1110" s="12" t="s">
        <v>39</v>
      </c>
      <c r="Q1110" s="9"/>
      <c r="R1110" s="9">
        <f>IF(Table134[[#This Row],[Balanced]]="YES",0,Table134[[#This Row],[Total]]-6000)</f>
        <v>0</v>
      </c>
      <c r="S11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4497323802606000YES</v>
      </c>
      <c r="T1110">
        <f>ROW()-3</f>
        <v>1107</v>
      </c>
      <c r="U1110" s="1">
        <f>INT(Table134[[#This Row],[Date]])</f>
        <v>44973</v>
      </c>
      <c r="V1110" s="13">
        <f>IFERROR(IF(OR(Table134[[#This Row],[Notasave Error]]&lt;0,Table134[[#This Row],[Notasave Error]]&gt;6000),"-",Table134[[#This Row],[Notasave Error]]/Table134[[#This Row],[Inspection Total]]),"NA")</f>
        <v>4.3333333333333335E-2</v>
      </c>
    </row>
    <row r="1111" spans="1:22" x14ac:dyDescent="0.35">
      <c r="A1111" s="8">
        <v>44973.249155092592</v>
      </c>
      <c r="B1111" s="9" t="s">
        <v>87</v>
      </c>
      <c r="C1111" s="9">
        <v>40039201</v>
      </c>
      <c r="D1111" s="9" t="s">
        <v>107</v>
      </c>
      <c r="E1111" s="9" t="s">
        <v>99</v>
      </c>
      <c r="F1111" s="9" t="s">
        <v>40</v>
      </c>
      <c r="G1111" s="9">
        <v>237</v>
      </c>
      <c r="H1111" s="10">
        <v>5994</v>
      </c>
      <c r="I1111" s="10">
        <v>5994</v>
      </c>
      <c r="J1111" s="10">
        <v>6</v>
      </c>
      <c r="K1111" s="10"/>
      <c r="L1111" s="10">
        <f>SUM(Table134[[#This Row],[Waste (Before Impression)]:[Waste (After Impression)2]])</f>
        <v>6</v>
      </c>
      <c r="M1111" s="10">
        <v>0</v>
      </c>
      <c r="N1111" s="10">
        <v>324</v>
      </c>
      <c r="O1111" s="11">
        <f>SUM(Table134[[#This Row],[Inspection Total]],Table134[[#This Row],[Waste (Before Impression)]])</f>
        <v>6000</v>
      </c>
      <c r="P1111" s="12" t="s">
        <v>39</v>
      </c>
      <c r="Q1111" s="9"/>
      <c r="R1111" s="9">
        <f>IF(Table134[[#This Row],[Balanced]]="YES",0,Table134[[#This Row],[Total]]-6000)</f>
        <v>0</v>
      </c>
      <c r="S11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4497323763245994YES</v>
      </c>
      <c r="T1111">
        <f>ROW()-3</f>
        <v>1108</v>
      </c>
      <c r="U1111" s="1">
        <f>INT(Table134[[#This Row],[Date]])</f>
        <v>44973</v>
      </c>
      <c r="V1111" s="13">
        <f>IFERROR(IF(OR(Table134[[#This Row],[Notasave Error]]&lt;0,Table134[[#This Row],[Notasave Error]]&gt;6000),"-",Table134[[#This Row],[Notasave Error]]/Table134[[#This Row],[Inspection Total]]),"NA")</f>
        <v>5.4054054054054057E-2</v>
      </c>
    </row>
    <row r="1112" spans="1:22" x14ac:dyDescent="0.35">
      <c r="A1112" s="8">
        <v>44973.222291666665</v>
      </c>
      <c r="B1112" s="9" t="s">
        <v>87</v>
      </c>
      <c r="C1112" s="9">
        <v>40039201</v>
      </c>
      <c r="D1112" s="9" t="s">
        <v>107</v>
      </c>
      <c r="E1112" s="9" t="s">
        <v>99</v>
      </c>
      <c r="F1112" s="9" t="s">
        <v>40</v>
      </c>
      <c r="G1112" s="9">
        <v>236</v>
      </c>
      <c r="H1112" s="10">
        <v>5999</v>
      </c>
      <c r="I1112" s="10">
        <v>5999</v>
      </c>
      <c r="J1112" s="10">
        <v>1</v>
      </c>
      <c r="K1112" s="10"/>
      <c r="L1112" s="10">
        <f>SUM(Table134[[#This Row],[Waste (Before Impression)]:[Waste (After Impression)2]])</f>
        <v>1</v>
      </c>
      <c r="M1112" s="10">
        <v>0</v>
      </c>
      <c r="N1112" s="10">
        <v>166</v>
      </c>
      <c r="O1112" s="11">
        <f>SUM(Table134[[#This Row],[Inspection Total]],Table134[[#This Row],[Waste (Before Impression)]])</f>
        <v>6000</v>
      </c>
      <c r="P1112" s="12" t="s">
        <v>39</v>
      </c>
      <c r="Q1112" s="9"/>
      <c r="R1112" s="9">
        <f>IF(Table134[[#This Row],[Balanced]]="YES",0,Table134[[#This Row],[Total]]-6000)</f>
        <v>0</v>
      </c>
      <c r="S11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4497323611665999YES</v>
      </c>
      <c r="T1112">
        <f>ROW()-3</f>
        <v>1109</v>
      </c>
      <c r="U1112" s="1">
        <f>INT(Table134[[#This Row],[Date]])</f>
        <v>44973</v>
      </c>
      <c r="V1112" s="13">
        <f>IFERROR(IF(OR(Table134[[#This Row],[Notasave Error]]&lt;0,Table134[[#This Row],[Notasave Error]]&gt;6000),"-",Table134[[#This Row],[Notasave Error]]/Table134[[#This Row],[Inspection Total]]),"NA")</f>
        <v>2.7671278546424403E-2</v>
      </c>
    </row>
    <row r="1113" spans="1:22" x14ac:dyDescent="0.35">
      <c r="A1113" s="8">
        <v>44973.181261574071</v>
      </c>
      <c r="B1113" s="9" t="s">
        <v>87</v>
      </c>
      <c r="C1113" s="9">
        <v>40039201</v>
      </c>
      <c r="D1113" s="9" t="s">
        <v>107</v>
      </c>
      <c r="E1113" s="9" t="s">
        <v>99</v>
      </c>
      <c r="F1113" s="9" t="s">
        <v>40</v>
      </c>
      <c r="G1113" s="9">
        <v>235</v>
      </c>
      <c r="H1113" s="10">
        <v>5997</v>
      </c>
      <c r="I1113" s="10">
        <v>5997</v>
      </c>
      <c r="J1113" s="10">
        <v>3</v>
      </c>
      <c r="K1113" s="10"/>
      <c r="L1113" s="10">
        <f>SUM(Table134[[#This Row],[Waste (Before Impression)]:[Waste (After Impression)2]])</f>
        <v>3</v>
      </c>
      <c r="M1113" s="10">
        <v>0</v>
      </c>
      <c r="N1113" s="10">
        <v>148</v>
      </c>
      <c r="O1113" s="11">
        <f>SUM(Table134[[#This Row],[Inspection Total]],Table134[[#This Row],[Waste (Before Impression)]])</f>
        <v>6000</v>
      </c>
      <c r="P1113" s="12" t="s">
        <v>39</v>
      </c>
      <c r="Q1113" s="9"/>
      <c r="R1113" s="9">
        <f>IF(Table134[[#This Row],[Balanced]]="YES",0,Table134[[#This Row],[Total]]-6000)</f>
        <v>0</v>
      </c>
      <c r="S11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4497323531485997YES</v>
      </c>
      <c r="T1113">
        <f>ROW()-3</f>
        <v>1110</v>
      </c>
      <c r="U1113" s="1">
        <f>INT(Table134[[#This Row],[Date]])</f>
        <v>44973</v>
      </c>
      <c r="V1113" s="13">
        <f>IFERROR(IF(OR(Table134[[#This Row],[Notasave Error]]&lt;0,Table134[[#This Row],[Notasave Error]]&gt;6000),"-",Table134[[#This Row],[Notasave Error]]/Table134[[#This Row],[Inspection Total]]),"NA")</f>
        <v>2.4679006169751543E-2</v>
      </c>
    </row>
    <row r="1114" spans="1:22" x14ac:dyDescent="0.35">
      <c r="A1114" s="8">
        <v>44973.157175925924</v>
      </c>
      <c r="B1114" s="9" t="s">
        <v>87</v>
      </c>
      <c r="C1114" s="9">
        <v>40039201</v>
      </c>
      <c r="D1114" s="9" t="s">
        <v>107</v>
      </c>
      <c r="E1114" s="9" t="s">
        <v>99</v>
      </c>
      <c r="F1114" s="9" t="s">
        <v>40</v>
      </c>
      <c r="G1114" s="9">
        <v>234</v>
      </c>
      <c r="H1114" s="10">
        <v>5998</v>
      </c>
      <c r="I1114" s="10">
        <v>5998</v>
      </c>
      <c r="J1114" s="10">
        <v>2</v>
      </c>
      <c r="K1114" s="10"/>
      <c r="L1114" s="10">
        <f>SUM(Table134[[#This Row],[Waste (Before Impression)]:[Waste (After Impression)2]])</f>
        <v>2</v>
      </c>
      <c r="M1114" s="10">
        <v>0</v>
      </c>
      <c r="N1114" s="10">
        <v>325</v>
      </c>
      <c r="O1114" s="11">
        <f>SUM(Table134[[#This Row],[Inspection Total]],Table134[[#This Row],[Waste (Before Impression)]])</f>
        <v>6000</v>
      </c>
      <c r="P1114" s="12" t="s">
        <v>39</v>
      </c>
      <c r="Q1114" s="9"/>
      <c r="R1114" s="9">
        <f>IF(Table134[[#This Row],[Balanced]]="YES",0,Table134[[#This Row],[Total]]-6000)</f>
        <v>0</v>
      </c>
      <c r="S11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4497323423255998YES</v>
      </c>
      <c r="T1114">
        <f>ROW()-3</f>
        <v>1111</v>
      </c>
      <c r="U1114" s="1">
        <f>INT(Table134[[#This Row],[Date]])</f>
        <v>44973</v>
      </c>
      <c r="V1114" s="13">
        <f>IFERROR(IF(OR(Table134[[#This Row],[Notasave Error]]&lt;0,Table134[[#This Row],[Notasave Error]]&gt;6000),"-",Table134[[#This Row],[Notasave Error]]/Table134[[#This Row],[Inspection Total]]),"NA")</f>
        <v>5.418472824274758E-2</v>
      </c>
    </row>
    <row r="1115" spans="1:22" x14ac:dyDescent="0.35">
      <c r="A1115" s="8">
        <v>44973.084386574075</v>
      </c>
      <c r="B1115" s="9" t="s">
        <v>87</v>
      </c>
      <c r="C1115" s="9">
        <v>40039201</v>
      </c>
      <c r="D1115" s="9" t="s">
        <v>107</v>
      </c>
      <c r="E1115" s="9" t="s">
        <v>99</v>
      </c>
      <c r="F1115" s="9" t="s">
        <v>40</v>
      </c>
      <c r="G1115" s="9">
        <v>233</v>
      </c>
      <c r="H1115" s="10">
        <v>5998</v>
      </c>
      <c r="I1115" s="10">
        <v>5998</v>
      </c>
      <c r="J1115" s="10">
        <v>2</v>
      </c>
      <c r="K1115" s="10"/>
      <c r="L1115" s="10">
        <f>SUM(Table134[[#This Row],[Waste (Before Impression)]:[Waste (After Impression)2]])</f>
        <v>2</v>
      </c>
      <c r="M1115" s="10">
        <v>0</v>
      </c>
      <c r="N1115" s="10">
        <v>201</v>
      </c>
      <c r="O1115" s="11">
        <f>SUM(Table134[[#This Row],[Inspection Total]],Table134[[#This Row],[Waste (Before Impression)]])</f>
        <v>6000</v>
      </c>
      <c r="P1115" s="12" t="s">
        <v>39</v>
      </c>
      <c r="Q1115" s="9"/>
      <c r="R1115" s="9">
        <f>IF(Table134[[#This Row],[Balanced]]="YES",0,Table134[[#This Row],[Total]]-6000)</f>
        <v>0</v>
      </c>
      <c r="S11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4497323322015998YES</v>
      </c>
      <c r="T1115">
        <f>ROW()-3</f>
        <v>1112</v>
      </c>
      <c r="U1115" s="1">
        <f>INT(Table134[[#This Row],[Date]])</f>
        <v>44973</v>
      </c>
      <c r="V1115" s="13">
        <f>IFERROR(IF(OR(Table134[[#This Row],[Notasave Error]]&lt;0,Table134[[#This Row],[Notasave Error]]&gt;6000),"-",Table134[[#This Row],[Notasave Error]]/Table134[[#This Row],[Inspection Total]]),"NA")</f>
        <v>3.3511170390130046E-2</v>
      </c>
    </row>
    <row r="1116" spans="1:22" x14ac:dyDescent="0.35">
      <c r="A1116" s="8">
        <v>44973.047199074077</v>
      </c>
      <c r="B1116" s="9" t="s">
        <v>87</v>
      </c>
      <c r="C1116" s="9">
        <v>40039201</v>
      </c>
      <c r="D1116" s="9" t="s">
        <v>107</v>
      </c>
      <c r="E1116" s="9" t="s">
        <v>99</v>
      </c>
      <c r="F1116" s="9" t="s">
        <v>40</v>
      </c>
      <c r="G1116" s="9">
        <v>232</v>
      </c>
      <c r="H1116" s="10">
        <v>5999</v>
      </c>
      <c r="I1116" s="10">
        <v>5999</v>
      </c>
      <c r="J1116" s="10">
        <v>1</v>
      </c>
      <c r="K1116" s="10"/>
      <c r="L1116" s="10">
        <f>SUM(Table134[[#This Row],[Waste (Before Impression)]:[Waste (After Impression)2]])</f>
        <v>1</v>
      </c>
      <c r="M1116" s="10">
        <v>0</v>
      </c>
      <c r="N1116" s="10">
        <v>546</v>
      </c>
      <c r="O1116" s="11">
        <f>SUM(Table134[[#This Row],[Inspection Total]],Table134[[#This Row],[Waste (Before Impression)]])</f>
        <v>6000</v>
      </c>
      <c r="P1116" s="12" t="s">
        <v>39</v>
      </c>
      <c r="Q1116" s="9"/>
      <c r="R1116" s="9">
        <f>IF(Table134[[#This Row],[Balanced]]="YES",0,Table134[[#This Row],[Total]]-6000)</f>
        <v>0</v>
      </c>
      <c r="S11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4497323215465999YES</v>
      </c>
      <c r="T1116">
        <f>ROW()-3</f>
        <v>1113</v>
      </c>
      <c r="U1116" s="1">
        <f>INT(Table134[[#This Row],[Date]])</f>
        <v>44973</v>
      </c>
      <c r="V1116" s="13">
        <f>IFERROR(IF(OR(Table134[[#This Row],[Notasave Error]]&lt;0,Table134[[#This Row],[Notasave Error]]&gt;6000),"-",Table134[[#This Row],[Notasave Error]]/Table134[[#This Row],[Inspection Total]]),"NA")</f>
        <v>9.1015169194865811E-2</v>
      </c>
    </row>
    <row r="1117" spans="1:22" x14ac:dyDescent="0.35">
      <c r="A1117" s="8">
        <v>44972.974189814813</v>
      </c>
      <c r="B1117" s="9" t="s">
        <v>87</v>
      </c>
      <c r="C1117" s="9">
        <v>40039201</v>
      </c>
      <c r="D1117" s="9" t="s">
        <v>107</v>
      </c>
      <c r="E1117" s="9" t="s">
        <v>153</v>
      </c>
      <c r="F1117" s="9" t="s">
        <v>40</v>
      </c>
      <c r="G1117" s="9">
        <v>210</v>
      </c>
      <c r="H1117" s="10">
        <v>5998</v>
      </c>
      <c r="I1117" s="10">
        <v>5998</v>
      </c>
      <c r="J1117" s="10">
        <v>2</v>
      </c>
      <c r="K1117" s="10"/>
      <c r="L1117" s="10">
        <f>SUM(Table134[[#This Row],[Waste (Before Impression)]:[Waste (After Impression)2]])</f>
        <v>2</v>
      </c>
      <c r="M1117" s="10">
        <v>0</v>
      </c>
      <c r="N1117" s="10">
        <v>251</v>
      </c>
      <c r="O1117" s="11">
        <f>SUM(Table134[[#This Row],[Inspection Total]],Table134[[#This Row],[Waste (Before Impression)]])</f>
        <v>6000</v>
      </c>
      <c r="P1117" s="12" t="s">
        <v>39</v>
      </c>
      <c r="Q1117" s="9"/>
      <c r="R1117" s="9">
        <f>IF(Table134[[#This Row],[Balanced]]="YES",0,Table134[[#This Row],[Total]]-6000)</f>
        <v>0</v>
      </c>
      <c r="S11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4497221022515998YES</v>
      </c>
      <c r="T1117">
        <f>ROW()-3</f>
        <v>1114</v>
      </c>
      <c r="U1117" s="1">
        <f>INT(Table134[[#This Row],[Date]])</f>
        <v>44972</v>
      </c>
      <c r="V1117" s="13">
        <f>IFERROR(IF(OR(Table134[[#This Row],[Notasave Error]]&lt;0,Table134[[#This Row],[Notasave Error]]&gt;6000),"-",Table134[[#This Row],[Notasave Error]]/Table134[[#This Row],[Inspection Total]]),"NA")</f>
        <v>4.1847282427475825E-2</v>
      </c>
    </row>
    <row r="1118" spans="1:22" x14ac:dyDescent="0.35">
      <c r="A1118" s="8">
        <v>44972.874432870369</v>
      </c>
      <c r="B1118" s="9" t="s">
        <v>87</v>
      </c>
      <c r="C1118" s="9">
        <v>40039201</v>
      </c>
      <c r="D1118" s="9" t="s">
        <v>107</v>
      </c>
      <c r="E1118" s="9" t="s">
        <v>153</v>
      </c>
      <c r="F1118" s="9" t="s">
        <v>40</v>
      </c>
      <c r="G1118" s="9">
        <v>209</v>
      </c>
      <c r="H1118" s="10">
        <v>5999</v>
      </c>
      <c r="I1118" s="10">
        <v>5999</v>
      </c>
      <c r="J1118" s="10">
        <v>1</v>
      </c>
      <c r="K1118" s="10"/>
      <c r="L1118" s="10">
        <f>SUM(Table134[[#This Row],[Waste (Before Impression)]:[Waste (After Impression)2]])</f>
        <v>1</v>
      </c>
      <c r="M1118" s="10">
        <v>0</v>
      </c>
      <c r="N1118" s="10">
        <v>322</v>
      </c>
      <c r="O1118" s="11">
        <f>SUM(Table134[[#This Row],[Inspection Total]],Table134[[#This Row],[Waste (Before Impression)]])</f>
        <v>6000</v>
      </c>
      <c r="P1118" s="12" t="s">
        <v>39</v>
      </c>
      <c r="Q1118" s="9"/>
      <c r="R1118" s="9">
        <f>IF(Table134[[#This Row],[Balanced]]="YES",0,Table134[[#This Row],[Total]]-6000)</f>
        <v>0</v>
      </c>
      <c r="S11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4497220913225999YES</v>
      </c>
      <c r="T1118">
        <f>ROW()-3</f>
        <v>1115</v>
      </c>
      <c r="U1118" s="1">
        <f>INT(Table134[[#This Row],[Date]])</f>
        <v>44972</v>
      </c>
      <c r="V1118" s="13">
        <f>IFERROR(IF(OR(Table134[[#This Row],[Notasave Error]]&lt;0,Table134[[#This Row],[Notasave Error]]&gt;6000),"-",Table134[[#This Row],[Notasave Error]]/Table134[[#This Row],[Inspection Total]]),"NA")</f>
        <v>5.3675612602100353E-2</v>
      </c>
    </row>
    <row r="1119" spans="1:22" x14ac:dyDescent="0.35">
      <c r="A1119" s="8">
        <v>44972.840069444443</v>
      </c>
      <c r="B1119" s="9" t="s">
        <v>87</v>
      </c>
      <c r="C1119" s="9">
        <v>40039201</v>
      </c>
      <c r="D1119" s="9" t="s">
        <v>107</v>
      </c>
      <c r="E1119" s="9" t="s">
        <v>153</v>
      </c>
      <c r="F1119" s="9" t="s">
        <v>40</v>
      </c>
      <c r="G1119" s="9">
        <v>208</v>
      </c>
      <c r="H1119" s="10">
        <v>5993</v>
      </c>
      <c r="I1119" s="10">
        <v>5993</v>
      </c>
      <c r="J1119" s="10">
        <v>7</v>
      </c>
      <c r="K1119" s="10"/>
      <c r="L1119" s="10">
        <f>SUM(Table134[[#This Row],[Waste (Before Impression)]:[Waste (After Impression)2]])</f>
        <v>7</v>
      </c>
      <c r="M1119" s="10">
        <v>0</v>
      </c>
      <c r="N1119" s="10">
        <v>283</v>
      </c>
      <c r="O1119" s="11">
        <f>SUM(Table134[[#This Row],[Inspection Total]],Table134[[#This Row],[Waste (Before Impression)]])</f>
        <v>6000</v>
      </c>
      <c r="P1119" s="12" t="s">
        <v>39</v>
      </c>
      <c r="Q1119" s="9"/>
      <c r="R1119" s="9">
        <f>IF(Table134[[#This Row],[Balanced]]="YES",0,Table134[[#This Row],[Total]]-6000)</f>
        <v>0</v>
      </c>
      <c r="S11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4497220872835993YES</v>
      </c>
      <c r="T1119">
        <f>ROW()-3</f>
        <v>1116</v>
      </c>
      <c r="U1119" s="1">
        <f>INT(Table134[[#This Row],[Date]])</f>
        <v>44972</v>
      </c>
      <c r="V1119" s="13">
        <f>IFERROR(IF(OR(Table134[[#This Row],[Notasave Error]]&lt;0,Table134[[#This Row],[Notasave Error]]&gt;6000),"-",Table134[[#This Row],[Notasave Error]]/Table134[[#This Row],[Inspection Total]]),"NA")</f>
        <v>4.7221758718504925E-2</v>
      </c>
    </row>
    <row r="1120" spans="1:22" x14ac:dyDescent="0.35">
      <c r="A1120" s="8">
        <v>44972.790659722225</v>
      </c>
      <c r="B1120" s="9" t="s">
        <v>87</v>
      </c>
      <c r="C1120" s="9">
        <v>40039201</v>
      </c>
      <c r="D1120" s="9" t="s">
        <v>107</v>
      </c>
      <c r="E1120" s="9" t="s">
        <v>116</v>
      </c>
      <c r="F1120" s="9" t="s">
        <v>38</v>
      </c>
      <c r="G1120" s="9">
        <v>207</v>
      </c>
      <c r="H1120" s="10">
        <v>5999</v>
      </c>
      <c r="I1120" s="10">
        <v>5999</v>
      </c>
      <c r="J1120" s="10">
        <v>1</v>
      </c>
      <c r="K1120" s="10"/>
      <c r="L1120" s="10">
        <f>SUM(Table134[[#This Row],[Waste (Before Impression)]:[Waste (After Impression)2]])</f>
        <v>1</v>
      </c>
      <c r="M1120" s="10">
        <v>0</v>
      </c>
      <c r="N1120" s="10">
        <v>358</v>
      </c>
      <c r="O1120" s="11">
        <f>SUM(Table134[[#This Row],[Inspection Total]],Table134[[#This Row],[Waste (Before Impression)]])</f>
        <v>6000</v>
      </c>
      <c r="P1120" s="12" t="s">
        <v>39</v>
      </c>
      <c r="Q1120" s="9"/>
      <c r="R1120" s="9">
        <f>IF(Table134[[#This Row],[Balanced]]="YES",0,Table134[[#This Row],[Total]]-6000)</f>
        <v>0</v>
      </c>
      <c r="S11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4497220713585999YES</v>
      </c>
      <c r="T1120">
        <f>ROW()-3</f>
        <v>1117</v>
      </c>
      <c r="U1120" s="1">
        <f>INT(Table134[[#This Row],[Date]])</f>
        <v>44972</v>
      </c>
      <c r="V1120" s="13">
        <f>IFERROR(IF(OR(Table134[[#This Row],[Notasave Error]]&lt;0,Table134[[#This Row],[Notasave Error]]&gt;6000),"-",Table134[[#This Row],[Notasave Error]]/Table134[[#This Row],[Inspection Total]]),"NA")</f>
        <v>5.9676612768794803E-2</v>
      </c>
    </row>
    <row r="1121" spans="1:22" x14ac:dyDescent="0.35">
      <c r="A1121" s="8">
        <v>44972.760578703703</v>
      </c>
      <c r="B1121" s="9" t="s">
        <v>87</v>
      </c>
      <c r="C1121" s="9">
        <v>40039201</v>
      </c>
      <c r="D1121" s="9" t="s">
        <v>107</v>
      </c>
      <c r="E1121" s="9" t="s">
        <v>116</v>
      </c>
      <c r="F1121" s="9" t="s">
        <v>38</v>
      </c>
      <c r="G1121" s="9">
        <v>206</v>
      </c>
      <c r="H1121" s="10">
        <v>5995</v>
      </c>
      <c r="I1121" s="10">
        <v>5995</v>
      </c>
      <c r="J1121" s="10">
        <v>5</v>
      </c>
      <c r="K1121" s="10"/>
      <c r="L1121" s="10">
        <f>SUM(Table134[[#This Row],[Waste (Before Impression)]:[Waste (After Impression)2]])</f>
        <v>5</v>
      </c>
      <c r="M1121" s="10">
        <v>0</v>
      </c>
      <c r="N1121" s="10">
        <v>300</v>
      </c>
      <c r="O1121" s="11">
        <f>SUM(Table134[[#This Row],[Inspection Total]],Table134[[#This Row],[Waste (Before Impression)]])</f>
        <v>6000</v>
      </c>
      <c r="P1121" s="12" t="s">
        <v>39</v>
      </c>
      <c r="Q1121" s="9"/>
      <c r="R1121" s="9">
        <f>IF(Table134[[#This Row],[Balanced]]="YES",0,Table134[[#This Row],[Total]]-6000)</f>
        <v>0</v>
      </c>
      <c r="S11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4497220653005995YES</v>
      </c>
      <c r="T1121">
        <f>ROW()-3</f>
        <v>1118</v>
      </c>
      <c r="U1121" s="1">
        <f>INT(Table134[[#This Row],[Date]])</f>
        <v>44972</v>
      </c>
      <c r="V1121" s="13">
        <f>IFERROR(IF(OR(Table134[[#This Row],[Notasave Error]]&lt;0,Table134[[#This Row],[Notasave Error]]&gt;6000),"-",Table134[[#This Row],[Notasave Error]]/Table134[[#This Row],[Inspection Total]]),"NA")</f>
        <v>5.0041701417848208E-2</v>
      </c>
    </row>
    <row r="1122" spans="1:22" x14ac:dyDescent="0.35">
      <c r="A1122" s="8">
        <v>44972.713043981479</v>
      </c>
      <c r="B1122" s="9" t="s">
        <v>87</v>
      </c>
      <c r="C1122" s="9">
        <v>40039201</v>
      </c>
      <c r="D1122" s="9" t="s">
        <v>107</v>
      </c>
      <c r="E1122" s="9" t="s">
        <v>116</v>
      </c>
      <c r="F1122" s="9" t="s">
        <v>38</v>
      </c>
      <c r="G1122" s="9">
        <v>205</v>
      </c>
      <c r="H1122" s="10">
        <v>5994</v>
      </c>
      <c r="I1122" s="10">
        <v>5994</v>
      </c>
      <c r="J1122" s="10">
        <v>6</v>
      </c>
      <c r="K1122" s="10"/>
      <c r="L1122" s="10">
        <f>SUM(Table134[[#This Row],[Waste (Before Impression)]:[Waste (After Impression)2]])</f>
        <v>6</v>
      </c>
      <c r="M1122" s="10">
        <v>0</v>
      </c>
      <c r="N1122" s="10">
        <v>260</v>
      </c>
      <c r="O1122" s="11">
        <f>SUM(Table134[[#This Row],[Inspection Total]],Table134[[#This Row],[Waste (Before Impression)]])</f>
        <v>6000</v>
      </c>
      <c r="P1122" s="12" t="s">
        <v>39</v>
      </c>
      <c r="Q1122" s="9"/>
      <c r="R1122" s="9">
        <f>IF(Table134[[#This Row],[Balanced]]="YES",0,Table134[[#This Row],[Total]]-6000)</f>
        <v>0</v>
      </c>
      <c r="S11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4497220562605994YES</v>
      </c>
      <c r="T1122">
        <f>ROW()-3</f>
        <v>1119</v>
      </c>
      <c r="U1122" s="1">
        <f>INT(Table134[[#This Row],[Date]])</f>
        <v>44972</v>
      </c>
      <c r="V1122" s="13">
        <f>IFERROR(IF(OR(Table134[[#This Row],[Notasave Error]]&lt;0,Table134[[#This Row],[Notasave Error]]&gt;6000),"-",Table134[[#This Row],[Notasave Error]]/Table134[[#This Row],[Inspection Total]]),"NA")</f>
        <v>4.3376710043376711E-2</v>
      </c>
    </row>
    <row r="1123" spans="1:22" x14ac:dyDescent="0.35">
      <c r="A1123" s="8">
        <v>44972.639409722222</v>
      </c>
      <c r="B1123" s="9" t="s">
        <v>87</v>
      </c>
      <c r="C1123" s="9">
        <v>40039201</v>
      </c>
      <c r="D1123" s="9" t="s">
        <v>107</v>
      </c>
      <c r="E1123" s="9" t="s">
        <v>116</v>
      </c>
      <c r="F1123" s="9" t="s">
        <v>38</v>
      </c>
      <c r="G1123" s="9">
        <v>204</v>
      </c>
      <c r="H1123" s="10">
        <v>5996</v>
      </c>
      <c r="I1123" s="10">
        <v>5996</v>
      </c>
      <c r="J1123" s="10">
        <v>3</v>
      </c>
      <c r="K1123" s="10"/>
      <c r="L1123" s="10">
        <f>SUM(Table134[[#This Row],[Waste (Before Impression)]:[Waste (After Impression)2]])</f>
        <v>3</v>
      </c>
      <c r="M1123" s="10">
        <v>0</v>
      </c>
      <c r="N1123" s="10">
        <v>480</v>
      </c>
      <c r="O1123" s="11">
        <f>SUM(Table134[[#This Row],[Inspection Total]],Table134[[#This Row],[Waste (Before Impression)]])</f>
        <v>5999</v>
      </c>
      <c r="P1123" s="12" t="s">
        <v>34</v>
      </c>
      <c r="Q1123" s="9" t="s">
        <v>152</v>
      </c>
      <c r="R1123" s="9">
        <f>IF(Table134[[#This Row],[Balanced]]="YES",0,Table134[[#This Row],[Total]]-6000)</f>
        <v>-1</v>
      </c>
      <c r="S11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4497220434805996NO</v>
      </c>
      <c r="T1123">
        <f>ROW()-3</f>
        <v>1120</v>
      </c>
      <c r="U1123" s="1">
        <f>INT(Table134[[#This Row],[Date]])</f>
        <v>44972</v>
      </c>
      <c r="V1123" s="13">
        <f>IFERROR(IF(OR(Table134[[#This Row],[Notasave Error]]&lt;0,Table134[[#This Row],[Notasave Error]]&gt;6000),"-",Table134[[#This Row],[Notasave Error]]/Table134[[#This Row],[Inspection Total]]),"NA")</f>
        <v>8.0053368912608405E-2</v>
      </c>
    </row>
    <row r="1124" spans="1:22" x14ac:dyDescent="0.35">
      <c r="A1124" s="8">
        <v>44972.595983796295</v>
      </c>
      <c r="B1124" s="9" t="s">
        <v>87</v>
      </c>
      <c r="C1124" s="9">
        <v>40039201</v>
      </c>
      <c r="D1124" s="9" t="s">
        <v>107</v>
      </c>
      <c r="E1124" s="9" t="s">
        <v>116</v>
      </c>
      <c r="F1124" s="9" t="s">
        <v>38</v>
      </c>
      <c r="G1124" s="9">
        <v>203</v>
      </c>
      <c r="H1124" s="10">
        <v>5998</v>
      </c>
      <c r="I1124" s="10">
        <v>5998</v>
      </c>
      <c r="J1124" s="10">
        <v>2</v>
      </c>
      <c r="K1124" s="10"/>
      <c r="L1124" s="10">
        <f>SUM(Table134[[#This Row],[Waste (Before Impression)]:[Waste (After Impression)2]])</f>
        <v>2</v>
      </c>
      <c r="M1124" s="10">
        <v>0</v>
      </c>
      <c r="N1124" s="10">
        <v>723</v>
      </c>
      <c r="O1124" s="11">
        <f>SUM(Table134[[#This Row],[Inspection Total]],Table134[[#This Row],[Waste (Before Impression)]])</f>
        <v>6000</v>
      </c>
      <c r="P1124" s="12" t="s">
        <v>39</v>
      </c>
      <c r="Q1124" s="9"/>
      <c r="R1124" s="9">
        <f>IF(Table134[[#This Row],[Balanced]]="YES",0,Table134[[#This Row],[Total]]-6000)</f>
        <v>0</v>
      </c>
      <c r="S11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4497220327235998YES</v>
      </c>
      <c r="T1124">
        <f>ROW()-3</f>
        <v>1121</v>
      </c>
      <c r="U1124" s="1">
        <f>INT(Table134[[#This Row],[Date]])</f>
        <v>44972</v>
      </c>
      <c r="V1124" s="13">
        <f>IFERROR(IF(OR(Table134[[#This Row],[Notasave Error]]&lt;0,Table134[[#This Row],[Notasave Error]]&gt;6000),"-",Table134[[#This Row],[Notasave Error]]/Table134[[#This Row],[Inspection Total]]),"NA")</f>
        <v>0.12054018006002001</v>
      </c>
    </row>
    <row r="1125" spans="1:22" x14ac:dyDescent="0.35">
      <c r="A1125" s="8">
        <v>44972.479328703703</v>
      </c>
      <c r="B1125" s="9" t="s">
        <v>87</v>
      </c>
      <c r="C1125" s="9">
        <v>40039201</v>
      </c>
      <c r="D1125" s="9" t="s">
        <v>107</v>
      </c>
      <c r="E1125" s="9" t="s">
        <v>116</v>
      </c>
      <c r="F1125" s="9" t="s">
        <v>38</v>
      </c>
      <c r="G1125" s="9">
        <v>202</v>
      </c>
      <c r="H1125" s="10">
        <v>5998</v>
      </c>
      <c r="I1125" s="10">
        <v>5998</v>
      </c>
      <c r="J1125" s="10">
        <v>2</v>
      </c>
      <c r="K1125" s="10"/>
      <c r="L1125" s="10">
        <f>SUM(Table134[[#This Row],[Waste (Before Impression)]:[Waste (After Impression)2]])</f>
        <v>2</v>
      </c>
      <c r="M1125" s="10">
        <v>0</v>
      </c>
      <c r="N1125" s="10">
        <v>1337</v>
      </c>
      <c r="O1125" s="11">
        <f>SUM(Table134[[#This Row],[Inspection Total]],Table134[[#This Row],[Waste (Before Impression)]])</f>
        <v>6000</v>
      </c>
      <c r="P1125" s="12" t="s">
        <v>39</v>
      </c>
      <c r="Q1125" s="9"/>
      <c r="R1125" s="9">
        <f>IF(Table134[[#This Row],[Balanced]]="YES",0,Table134[[#This Row],[Total]]-6000)</f>
        <v>0</v>
      </c>
      <c r="S11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44972202213375998YES</v>
      </c>
      <c r="T1125">
        <f>ROW()-3</f>
        <v>1122</v>
      </c>
      <c r="U1125" s="1">
        <f>INT(Table134[[#This Row],[Date]])</f>
        <v>44972</v>
      </c>
      <c r="V1125" s="13">
        <f>IFERROR(IF(OR(Table134[[#This Row],[Notasave Error]]&lt;0,Table134[[#This Row],[Notasave Error]]&gt;6000),"-",Table134[[#This Row],[Notasave Error]]/Table134[[#This Row],[Inspection Total]]),"NA")</f>
        <v>0.22290763587862622</v>
      </c>
    </row>
    <row r="1126" spans="1:22" x14ac:dyDescent="0.35">
      <c r="A1126" s="8">
        <v>44972.410300925927</v>
      </c>
      <c r="B1126" s="9" t="s">
        <v>87</v>
      </c>
      <c r="C1126" s="9">
        <v>40039201</v>
      </c>
      <c r="D1126" s="9" t="s">
        <v>107</v>
      </c>
      <c r="E1126" s="9" t="s">
        <v>116</v>
      </c>
      <c r="F1126" s="9" t="s">
        <v>38</v>
      </c>
      <c r="G1126" s="9">
        <v>201</v>
      </c>
      <c r="H1126" s="10">
        <v>5986</v>
      </c>
      <c r="I1126" s="10">
        <v>5986</v>
      </c>
      <c r="J1126" s="10">
        <v>17</v>
      </c>
      <c r="K1126" s="10"/>
      <c r="L1126" s="10">
        <f>SUM(Table134[[#This Row],[Waste (Before Impression)]:[Waste (After Impression)2]])</f>
        <v>17</v>
      </c>
      <c r="M1126" s="10">
        <v>0</v>
      </c>
      <c r="N1126" s="10">
        <v>1370</v>
      </c>
      <c r="O1126" s="11">
        <f>SUM(Table134[[#This Row],[Inspection Total]],Table134[[#This Row],[Waste (Before Impression)]])</f>
        <v>6003</v>
      </c>
      <c r="P1126" s="12" t="s">
        <v>34</v>
      </c>
      <c r="Q1126" s="9" t="s">
        <v>75</v>
      </c>
      <c r="R1126" s="9">
        <f>IF(Table134[[#This Row],[Balanced]]="YES",0,Table134[[#This Row],[Total]]-6000)</f>
        <v>3</v>
      </c>
      <c r="S11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449722011713705986NO</v>
      </c>
      <c r="T1126">
        <f>ROW()-3</f>
        <v>1123</v>
      </c>
      <c r="U1126" s="1">
        <f>INT(Table134[[#This Row],[Date]])</f>
        <v>44972</v>
      </c>
      <c r="V1126" s="13">
        <f>IFERROR(IF(OR(Table134[[#This Row],[Notasave Error]]&lt;0,Table134[[#This Row],[Notasave Error]]&gt;6000),"-",Table134[[#This Row],[Notasave Error]]/Table134[[#This Row],[Inspection Total]]),"NA")</f>
        <v>0.22886735716672235</v>
      </c>
    </row>
    <row r="1127" spans="1:22" x14ac:dyDescent="0.35">
      <c r="A1127" s="8">
        <v>44972.281724537039</v>
      </c>
      <c r="B1127" s="9" t="s">
        <v>87</v>
      </c>
      <c r="C1127" s="9">
        <v>40039201</v>
      </c>
      <c r="D1127" s="9" t="s">
        <v>107</v>
      </c>
      <c r="E1127" s="9" t="s">
        <v>153</v>
      </c>
      <c r="F1127" s="9" t="s">
        <v>40</v>
      </c>
      <c r="G1127" s="9">
        <v>218</v>
      </c>
      <c r="H1127" s="10">
        <v>6000</v>
      </c>
      <c r="I1127" s="10">
        <v>6000</v>
      </c>
      <c r="J1127" s="10">
        <v>0</v>
      </c>
      <c r="K1127" s="14"/>
      <c r="L1127" s="14">
        <f>SUM(Table134[[#This Row],[Waste (Before Impression)]:[Waste (After Impression)2]])</f>
        <v>0</v>
      </c>
      <c r="M1127" s="14">
        <v>0</v>
      </c>
      <c r="N1127" s="10">
        <v>53</v>
      </c>
      <c r="O1127" s="11">
        <f>SUM(Table134[[#This Row],[Inspection Total]],Table134[[#This Row],[Waste (Before Impression)]])</f>
        <v>6000</v>
      </c>
      <c r="P1127" s="12" t="s">
        <v>39</v>
      </c>
      <c r="Q1127" s="9"/>
      <c r="R1127" s="9">
        <f>IF(Table134[[#This Row],[Balanced]]="YES",0,Table134[[#This Row],[Total]]-6000)</f>
        <v>0</v>
      </c>
      <c r="S11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449722180536000YES</v>
      </c>
      <c r="T1127">
        <f>ROW()-3</f>
        <v>1124</v>
      </c>
      <c r="U1127" s="1">
        <f>INT(Table134[[#This Row],[Date]])</f>
        <v>44972</v>
      </c>
      <c r="V1127" s="13">
        <f>IFERROR(IF(OR(Table134[[#This Row],[Notasave Error]]&lt;0,Table134[[#This Row],[Notasave Error]]&gt;6000),"-",Table134[[#This Row],[Notasave Error]]/Table134[[#This Row],[Inspection Total]]),"NA")</f>
        <v>8.8333333333333337E-3</v>
      </c>
    </row>
    <row r="1128" spans="1:22" x14ac:dyDescent="0.35">
      <c r="A1128" s="8">
        <v>44972.281527777777</v>
      </c>
      <c r="B1128" s="9" t="s">
        <v>87</v>
      </c>
      <c r="C1128" s="9">
        <v>40039201</v>
      </c>
      <c r="D1128" s="9" t="s">
        <v>107</v>
      </c>
      <c r="E1128" s="9" t="s">
        <v>153</v>
      </c>
      <c r="F1128" s="9" t="s">
        <v>40</v>
      </c>
      <c r="G1128" s="9">
        <v>217</v>
      </c>
      <c r="H1128" s="10">
        <v>5995</v>
      </c>
      <c r="I1128" s="10">
        <v>5995</v>
      </c>
      <c r="J1128" s="10">
        <v>5</v>
      </c>
      <c r="K1128" s="14"/>
      <c r="L1128" s="14">
        <f>SUM(Table134[[#This Row],[Waste (Before Impression)]:[Waste (After Impression)2]])</f>
        <v>5</v>
      </c>
      <c r="M1128" s="14">
        <v>0</v>
      </c>
      <c r="N1128" s="10">
        <v>138</v>
      </c>
      <c r="O1128" s="11">
        <f>SUM(Table134[[#This Row],[Inspection Total]],Table134[[#This Row],[Waste (Before Impression)]])</f>
        <v>6000</v>
      </c>
      <c r="P1128" s="12" t="s">
        <v>39</v>
      </c>
      <c r="Q1128" s="9"/>
      <c r="R1128" s="9">
        <f>IF(Table134[[#This Row],[Balanced]]="YES",0,Table134[[#This Row],[Total]]-6000)</f>
        <v>0</v>
      </c>
      <c r="S11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4497221751385995YES</v>
      </c>
      <c r="T1128">
        <f>ROW()-3</f>
        <v>1125</v>
      </c>
      <c r="U1128" s="1">
        <f>INT(Table134[[#This Row],[Date]])</f>
        <v>44972</v>
      </c>
      <c r="V1128" s="13">
        <f>IFERROR(IF(OR(Table134[[#This Row],[Notasave Error]]&lt;0,Table134[[#This Row],[Notasave Error]]&gt;6000),"-",Table134[[#This Row],[Notasave Error]]/Table134[[#This Row],[Inspection Total]]),"NA")</f>
        <v>2.3019182652210174E-2</v>
      </c>
    </row>
    <row r="1129" spans="1:22" x14ac:dyDescent="0.35">
      <c r="A1129" s="8">
        <v>44972.280995370369</v>
      </c>
      <c r="B1129" s="9" t="s">
        <v>87</v>
      </c>
      <c r="C1129" s="9">
        <v>40039201</v>
      </c>
      <c r="D1129" s="9" t="s">
        <v>107</v>
      </c>
      <c r="E1129" s="9" t="s">
        <v>153</v>
      </c>
      <c r="F1129" s="9" t="s">
        <v>40</v>
      </c>
      <c r="G1129" s="9">
        <v>216</v>
      </c>
      <c r="H1129" s="10">
        <v>5997</v>
      </c>
      <c r="I1129" s="10">
        <v>5997</v>
      </c>
      <c r="J1129" s="10">
        <v>3</v>
      </c>
      <c r="K1129" s="14"/>
      <c r="L1129" s="14">
        <f>SUM(Table134[[#This Row],[Waste (Before Impression)]:[Waste (After Impression)2]])</f>
        <v>3</v>
      </c>
      <c r="M1129" s="14">
        <v>0</v>
      </c>
      <c r="N1129" s="10">
        <v>51</v>
      </c>
      <c r="O1129" s="11">
        <f>SUM(Table134[[#This Row],[Inspection Total]],Table134[[#This Row],[Waste (Before Impression)]])</f>
        <v>6000</v>
      </c>
      <c r="P1129" s="12" t="s">
        <v>39</v>
      </c>
      <c r="Q1129" s="9"/>
      <c r="R1129" s="9">
        <f>IF(Table134[[#This Row],[Balanced]]="YES",0,Table134[[#This Row],[Total]]-6000)</f>
        <v>0</v>
      </c>
      <c r="S11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449722163515997YES</v>
      </c>
      <c r="T1129">
        <f>ROW()-3</f>
        <v>1126</v>
      </c>
      <c r="U1129" s="1">
        <f>INT(Table134[[#This Row],[Date]])</f>
        <v>44972</v>
      </c>
      <c r="V1129" s="13">
        <f>IFERROR(IF(OR(Table134[[#This Row],[Notasave Error]]&lt;0,Table134[[#This Row],[Notasave Error]]&gt;6000),"-",Table134[[#This Row],[Notasave Error]]/Table134[[#This Row],[Inspection Total]]),"NA")</f>
        <v>8.5042521260630319E-3</v>
      </c>
    </row>
    <row r="1130" spans="1:22" x14ac:dyDescent="0.35">
      <c r="A1130" s="8">
        <v>44972.280636574076</v>
      </c>
      <c r="B1130" s="9" t="s">
        <v>87</v>
      </c>
      <c r="C1130" s="9">
        <v>40039201</v>
      </c>
      <c r="D1130" s="9" t="s">
        <v>107</v>
      </c>
      <c r="E1130" s="9" t="s">
        <v>153</v>
      </c>
      <c r="F1130" s="9" t="s">
        <v>40</v>
      </c>
      <c r="G1130" s="9">
        <v>215</v>
      </c>
      <c r="H1130" s="10">
        <v>5993</v>
      </c>
      <c r="I1130" s="10">
        <v>5993</v>
      </c>
      <c r="J1130" s="10">
        <v>7</v>
      </c>
      <c r="K1130" s="14"/>
      <c r="L1130" s="14">
        <f>SUM(Table134[[#This Row],[Waste (Before Impression)]:[Waste (After Impression)2]])</f>
        <v>7</v>
      </c>
      <c r="M1130" s="14">
        <v>0</v>
      </c>
      <c r="N1130" s="10">
        <v>71</v>
      </c>
      <c r="O1130" s="11">
        <f>SUM(Table134[[#This Row],[Inspection Total]],Table134[[#This Row],[Waste (Before Impression)]])</f>
        <v>6000</v>
      </c>
      <c r="P1130" s="12" t="s">
        <v>39</v>
      </c>
      <c r="Q1130" s="9"/>
      <c r="R1130" s="9">
        <f>IF(Table134[[#This Row],[Balanced]]="YES",0,Table134[[#This Row],[Total]]-6000)</f>
        <v>0</v>
      </c>
      <c r="S11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449722157715993YES</v>
      </c>
      <c r="T1130">
        <f>ROW()-3</f>
        <v>1127</v>
      </c>
      <c r="U1130" s="1">
        <f>INT(Table134[[#This Row],[Date]])</f>
        <v>44972</v>
      </c>
      <c r="V1130" s="13">
        <f>IFERROR(IF(OR(Table134[[#This Row],[Notasave Error]]&lt;0,Table134[[#This Row],[Notasave Error]]&gt;6000),"-",Table134[[#This Row],[Notasave Error]]/Table134[[#This Row],[Inspection Total]]),"NA")</f>
        <v>1.1847155014183213E-2</v>
      </c>
    </row>
    <row r="1131" spans="1:22" x14ac:dyDescent="0.35">
      <c r="A1131" s="8">
        <v>44972.280428240738</v>
      </c>
      <c r="B1131" s="9" t="s">
        <v>87</v>
      </c>
      <c r="C1131" s="9">
        <v>40039201</v>
      </c>
      <c r="D1131" s="9" t="s">
        <v>107</v>
      </c>
      <c r="E1131" s="9" t="s">
        <v>153</v>
      </c>
      <c r="F1131" s="9" t="s">
        <v>40</v>
      </c>
      <c r="G1131" s="9">
        <v>214</v>
      </c>
      <c r="H1131" s="10">
        <v>5999</v>
      </c>
      <c r="I1131" s="10">
        <v>5999</v>
      </c>
      <c r="J1131" s="10">
        <v>1</v>
      </c>
      <c r="K1131" s="14"/>
      <c r="L1131" s="14">
        <f>SUM(Table134[[#This Row],[Waste (Before Impression)]:[Waste (After Impression)2]])</f>
        <v>1</v>
      </c>
      <c r="M1131" s="14">
        <v>0</v>
      </c>
      <c r="N1131" s="10">
        <v>55</v>
      </c>
      <c r="O1131" s="11">
        <f>SUM(Table134[[#This Row],[Inspection Total]],Table134[[#This Row],[Waste (Before Impression)]])</f>
        <v>6000</v>
      </c>
      <c r="P1131" s="12" t="s">
        <v>39</v>
      </c>
      <c r="Q1131" s="9"/>
      <c r="R1131" s="9">
        <f>IF(Table134[[#This Row],[Balanced]]="YES",0,Table134[[#This Row],[Total]]-6000)</f>
        <v>0</v>
      </c>
      <c r="S11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449722141555999YES</v>
      </c>
      <c r="T1131">
        <f>ROW()-3</f>
        <v>1128</v>
      </c>
      <c r="U1131" s="1">
        <f>INT(Table134[[#This Row],[Date]])</f>
        <v>44972</v>
      </c>
      <c r="V1131" s="13">
        <f>IFERROR(IF(OR(Table134[[#This Row],[Notasave Error]]&lt;0,Table134[[#This Row],[Notasave Error]]&gt;6000),"-",Table134[[#This Row],[Notasave Error]]/Table134[[#This Row],[Inspection Total]]),"NA")</f>
        <v>9.1681946991165192E-3</v>
      </c>
    </row>
    <row r="1132" spans="1:22" x14ac:dyDescent="0.35">
      <c r="A1132" s="8">
        <v>44972.27983796296</v>
      </c>
      <c r="B1132" s="9" t="s">
        <v>87</v>
      </c>
      <c r="C1132" s="9">
        <v>40039201</v>
      </c>
      <c r="D1132" s="9" t="s">
        <v>107</v>
      </c>
      <c r="E1132" s="9" t="s">
        <v>153</v>
      </c>
      <c r="F1132" s="9" t="s">
        <v>40</v>
      </c>
      <c r="G1132" s="9">
        <v>213</v>
      </c>
      <c r="H1132" s="10">
        <v>5999</v>
      </c>
      <c r="I1132" s="10">
        <v>5999</v>
      </c>
      <c r="J1132" s="10">
        <v>1</v>
      </c>
      <c r="K1132" s="10"/>
      <c r="L1132" s="10">
        <f>SUM(Table134[[#This Row],[Waste (Before Impression)]:[Waste (After Impression)2]])</f>
        <v>1</v>
      </c>
      <c r="M1132" s="10">
        <v>0</v>
      </c>
      <c r="N1132" s="10">
        <v>330</v>
      </c>
      <c r="O1132" s="11">
        <f>SUM(Table134[[#This Row],[Inspection Total]],Table134[[#This Row],[Waste (Before Impression)]])</f>
        <v>6000</v>
      </c>
      <c r="P1132" s="12" t="s">
        <v>39</v>
      </c>
      <c r="Q1132" s="9"/>
      <c r="R1132" s="9">
        <f>IF(Table134[[#This Row],[Balanced]]="YES",0,Table134[[#This Row],[Total]]-6000)</f>
        <v>0</v>
      </c>
      <c r="S11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4497221313305999YES</v>
      </c>
      <c r="T1132">
        <f>ROW()-3</f>
        <v>1129</v>
      </c>
      <c r="U1132" s="1">
        <f>INT(Table134[[#This Row],[Date]])</f>
        <v>44972</v>
      </c>
      <c r="V1132" s="13">
        <f>IFERROR(IF(OR(Table134[[#This Row],[Notasave Error]]&lt;0,Table134[[#This Row],[Notasave Error]]&gt;6000),"-",Table134[[#This Row],[Notasave Error]]/Table134[[#This Row],[Inspection Total]]),"NA")</f>
        <v>5.5009168194699115E-2</v>
      </c>
    </row>
    <row r="1133" spans="1:22" x14ac:dyDescent="0.35">
      <c r="A1133" s="8">
        <v>44972.043634259258</v>
      </c>
      <c r="B1133" s="9" t="s">
        <v>87</v>
      </c>
      <c r="C1133" s="9">
        <v>40039201</v>
      </c>
      <c r="D1133" s="9" t="s">
        <v>107</v>
      </c>
      <c r="E1133" s="9" t="s">
        <v>153</v>
      </c>
      <c r="F1133" s="9" t="s">
        <v>40</v>
      </c>
      <c r="G1133" s="9">
        <v>212</v>
      </c>
      <c r="H1133" s="10">
        <v>6000</v>
      </c>
      <c r="I1133" s="10">
        <v>6000</v>
      </c>
      <c r="J1133" s="10">
        <v>0</v>
      </c>
      <c r="K1133" s="10"/>
      <c r="L1133" s="10">
        <f>SUM(Table134[[#This Row],[Waste (Before Impression)]:[Waste (After Impression)2]])</f>
        <v>0</v>
      </c>
      <c r="M1133" s="10">
        <v>0</v>
      </c>
      <c r="N1133" s="10">
        <v>200</v>
      </c>
      <c r="O1133" s="11">
        <f>SUM(Table134[[#This Row],[Inspection Total]],Table134[[#This Row],[Waste (Before Impression)]])</f>
        <v>6000</v>
      </c>
      <c r="P1133" s="12" t="s">
        <v>39</v>
      </c>
      <c r="Q1133" s="9"/>
      <c r="R1133" s="9">
        <f>IF(Table134[[#This Row],[Balanced]]="YES",0,Table134[[#This Row],[Total]]-6000)</f>
        <v>0</v>
      </c>
      <c r="S11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4497221202006000YES</v>
      </c>
      <c r="T1133">
        <f>ROW()-3</f>
        <v>1130</v>
      </c>
      <c r="U1133" s="1">
        <f>INT(Table134[[#This Row],[Date]])</f>
        <v>44972</v>
      </c>
      <c r="V1133" s="13">
        <f>IFERROR(IF(OR(Table134[[#This Row],[Notasave Error]]&lt;0,Table134[[#This Row],[Notasave Error]]&gt;6000),"-",Table134[[#This Row],[Notasave Error]]/Table134[[#This Row],[Inspection Total]]),"NA")</f>
        <v>3.3333333333333333E-2</v>
      </c>
    </row>
    <row r="1134" spans="1:22" x14ac:dyDescent="0.35">
      <c r="A1134" s="8">
        <v>44972.004432870373</v>
      </c>
      <c r="B1134" s="9" t="s">
        <v>87</v>
      </c>
      <c r="C1134" s="9">
        <v>40039201</v>
      </c>
      <c r="D1134" s="9" t="s">
        <v>107</v>
      </c>
      <c r="E1134" s="9" t="s">
        <v>153</v>
      </c>
      <c r="F1134" s="9" t="s">
        <v>40</v>
      </c>
      <c r="G1134" s="9">
        <v>211</v>
      </c>
      <c r="H1134" s="10">
        <v>5998</v>
      </c>
      <c r="I1134" s="10">
        <v>5998</v>
      </c>
      <c r="J1134" s="10">
        <v>2</v>
      </c>
      <c r="K1134" s="10"/>
      <c r="L1134" s="10">
        <f>SUM(Table134[[#This Row],[Waste (Before Impression)]:[Waste (After Impression)2]])</f>
        <v>2</v>
      </c>
      <c r="M1134" s="10">
        <v>0</v>
      </c>
      <c r="N1134" s="10">
        <v>184</v>
      </c>
      <c r="O1134" s="11">
        <f>SUM(Table134[[#This Row],[Inspection Total]],Table134[[#This Row],[Waste (Before Impression)]])</f>
        <v>6000</v>
      </c>
      <c r="P1134" s="12" t="s">
        <v>39</v>
      </c>
      <c r="Q1134" s="9"/>
      <c r="R1134" s="9">
        <f>IF(Table134[[#This Row],[Balanced]]="YES",0,Table134[[#This Row],[Total]]-6000)</f>
        <v>0</v>
      </c>
      <c r="S11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4497221121845998YES</v>
      </c>
      <c r="T1134">
        <f>ROW()-3</f>
        <v>1131</v>
      </c>
      <c r="U1134" s="1">
        <f>INT(Table134[[#This Row],[Date]])</f>
        <v>44972</v>
      </c>
      <c r="V1134" s="13">
        <f>IFERROR(IF(OR(Table134[[#This Row],[Notasave Error]]&lt;0,Table134[[#This Row],[Notasave Error]]&gt;6000),"-",Table134[[#This Row],[Notasave Error]]/Table134[[#This Row],[Inspection Total]]),"NA")</f>
        <v>3.0676892297432479E-2</v>
      </c>
    </row>
    <row r="1135" spans="1:22" x14ac:dyDescent="0.35">
      <c r="A1135" s="8">
        <v>44910.776759259257</v>
      </c>
      <c r="B1135" s="9" t="s">
        <v>84</v>
      </c>
      <c r="C1135" s="9">
        <v>40038549</v>
      </c>
      <c r="D1135" s="9" t="s">
        <v>107</v>
      </c>
      <c r="E1135" s="9" t="s">
        <v>90</v>
      </c>
      <c r="F1135" s="9" t="s">
        <v>38</v>
      </c>
      <c r="G1135" s="9">
        <v>909</v>
      </c>
      <c r="H1135" s="10">
        <v>5994</v>
      </c>
      <c r="I1135" s="10">
        <v>0</v>
      </c>
      <c r="J1135" s="10">
        <v>6</v>
      </c>
      <c r="K1135" s="10"/>
      <c r="L1135" s="10">
        <f>SUM(Table134[[#This Row],[Waste (Before Impression)]:[Waste (After Impression)2]])</f>
        <v>6</v>
      </c>
      <c r="M1135" s="10">
        <v>0</v>
      </c>
      <c r="N1135" s="10">
        <v>369</v>
      </c>
      <c r="O1135" s="11">
        <f>SUM(Table134[[#This Row],[Inspection Total]],Table134[[#This Row],[Waste (Before Impression)]])</f>
        <v>6000</v>
      </c>
      <c r="P1135" s="12" t="s">
        <v>39</v>
      </c>
      <c r="Q1135" s="9"/>
      <c r="R1135" s="9">
        <f>IF(Table134[[#This Row],[Balanced]]="YES",0,Table134[[#This Row],[Total]]-6000)</f>
        <v>0</v>
      </c>
      <c r="S11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4491090963695994YES</v>
      </c>
      <c r="T1135">
        <f>ROW()-3</f>
        <v>1132</v>
      </c>
      <c r="U1135" s="1">
        <f>INT(Table134[[#This Row],[Date]])</f>
        <v>44910</v>
      </c>
      <c r="V1135" s="13">
        <f>IFERROR(IF(OR(Table134[[#This Row],[Notasave Error]]&lt;0,Table134[[#This Row],[Notasave Error]]&gt;6000),"-",Table134[[#This Row],[Notasave Error]]/Table134[[#This Row],[Inspection Total]]),"NA")</f>
        <v>6.1561561561561562E-2</v>
      </c>
    </row>
    <row r="1136" spans="1:22" x14ac:dyDescent="0.35">
      <c r="A1136" s="8">
        <v>44910.707638888889</v>
      </c>
      <c r="B1136" s="9" t="s">
        <v>84</v>
      </c>
      <c r="C1136" s="9">
        <v>40038549</v>
      </c>
      <c r="D1136" s="9" t="s">
        <v>107</v>
      </c>
      <c r="E1136" s="9" t="s">
        <v>90</v>
      </c>
      <c r="F1136" s="9" t="s">
        <v>38</v>
      </c>
      <c r="G1136" s="9">
        <v>908</v>
      </c>
      <c r="H1136" s="10">
        <v>5998</v>
      </c>
      <c r="I1136" s="10">
        <v>5998</v>
      </c>
      <c r="J1136" s="10">
        <v>2</v>
      </c>
      <c r="K1136" s="10"/>
      <c r="L1136" s="10">
        <f>SUM(Table134[[#This Row],[Waste (Before Impression)]:[Waste (After Impression)2]])</f>
        <v>2</v>
      </c>
      <c r="M1136" s="10">
        <v>0</v>
      </c>
      <c r="N1136" s="10">
        <v>157</v>
      </c>
      <c r="O1136" s="11">
        <f>SUM(Table134[[#This Row],[Inspection Total]],Table134[[#This Row],[Waste (Before Impression)]])</f>
        <v>6000</v>
      </c>
      <c r="P1136" s="12" t="s">
        <v>39</v>
      </c>
      <c r="Q1136" s="9"/>
      <c r="R1136" s="9">
        <f>IF(Table134[[#This Row],[Balanced]]="YES",0,Table134[[#This Row],[Total]]-6000)</f>
        <v>0</v>
      </c>
      <c r="S11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4491090821575998YES</v>
      </c>
      <c r="T1136">
        <f>ROW()-3</f>
        <v>1133</v>
      </c>
      <c r="U1136" s="1">
        <f>INT(Table134[[#This Row],[Date]])</f>
        <v>44910</v>
      </c>
      <c r="V1136" s="13">
        <f>IFERROR(IF(OR(Table134[[#This Row],[Notasave Error]]&lt;0,Table134[[#This Row],[Notasave Error]]&gt;6000),"-",Table134[[#This Row],[Notasave Error]]/Table134[[#This Row],[Inspection Total]]),"NA")</f>
        <v>2.6175391797265756E-2</v>
      </c>
    </row>
    <row r="1137" spans="1:22" x14ac:dyDescent="0.35">
      <c r="A1137" s="8">
        <v>44910.675393518519</v>
      </c>
      <c r="B1137" s="9" t="s">
        <v>84</v>
      </c>
      <c r="C1137" s="9">
        <v>40038549</v>
      </c>
      <c r="D1137" s="9" t="s">
        <v>107</v>
      </c>
      <c r="E1137" s="9" t="s">
        <v>90</v>
      </c>
      <c r="F1137" s="9" t="s">
        <v>38</v>
      </c>
      <c r="G1137" s="9">
        <v>907</v>
      </c>
      <c r="H1137" s="10">
        <v>5991</v>
      </c>
      <c r="I1137" s="10">
        <v>5991</v>
      </c>
      <c r="J1137" s="10">
        <v>9</v>
      </c>
      <c r="K1137" s="10"/>
      <c r="L1137" s="10">
        <f>SUM(Table134[[#This Row],[Waste (Before Impression)]:[Waste (After Impression)2]])</f>
        <v>9</v>
      </c>
      <c r="M1137" s="10">
        <v>0</v>
      </c>
      <c r="N1137" s="10">
        <v>143</v>
      </c>
      <c r="O1137" s="11">
        <f>SUM(Table134[[#This Row],[Inspection Total]],Table134[[#This Row],[Waste (Before Impression)]])</f>
        <v>6000</v>
      </c>
      <c r="P1137" s="12" t="s">
        <v>39</v>
      </c>
      <c r="Q1137" s="9"/>
      <c r="R1137" s="9">
        <f>IF(Table134[[#This Row],[Balanced]]="YES",0,Table134[[#This Row],[Total]]-6000)</f>
        <v>0</v>
      </c>
      <c r="S11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4491090791435991YES</v>
      </c>
      <c r="T1137">
        <f>ROW()-3</f>
        <v>1134</v>
      </c>
      <c r="U1137" s="1">
        <f>INT(Table134[[#This Row],[Date]])</f>
        <v>44910</v>
      </c>
      <c r="V1137" s="13">
        <f>IFERROR(IF(OR(Table134[[#This Row],[Notasave Error]]&lt;0,Table134[[#This Row],[Notasave Error]]&gt;6000),"-",Table134[[#This Row],[Notasave Error]]/Table134[[#This Row],[Inspection Total]]),"NA")</f>
        <v>2.386913703889167E-2</v>
      </c>
    </row>
    <row r="1138" spans="1:22" x14ac:dyDescent="0.35">
      <c r="A1138" s="8">
        <v>44910.635625000003</v>
      </c>
      <c r="B1138" s="9" t="s">
        <v>84</v>
      </c>
      <c r="C1138" s="9">
        <v>40038549</v>
      </c>
      <c r="D1138" s="9" t="s">
        <v>107</v>
      </c>
      <c r="E1138" s="9" t="s">
        <v>90</v>
      </c>
      <c r="F1138" s="9" t="s">
        <v>38</v>
      </c>
      <c r="G1138" s="9">
        <v>906</v>
      </c>
      <c r="H1138" s="10">
        <v>5996</v>
      </c>
      <c r="I1138" s="10">
        <v>5996</v>
      </c>
      <c r="J1138" s="10">
        <v>4</v>
      </c>
      <c r="K1138" s="10"/>
      <c r="L1138" s="10">
        <f>SUM(Table134[[#This Row],[Waste (Before Impression)]:[Waste (After Impression)2]])</f>
        <v>4</v>
      </c>
      <c r="M1138" s="10">
        <v>0</v>
      </c>
      <c r="N1138" s="10">
        <v>260</v>
      </c>
      <c r="O1138" s="11">
        <f>SUM(Table134[[#This Row],[Inspection Total]],Table134[[#This Row],[Waste (Before Impression)]])</f>
        <v>6000</v>
      </c>
      <c r="P1138" s="12" t="s">
        <v>39</v>
      </c>
      <c r="Q1138" s="9"/>
      <c r="R1138" s="9">
        <f>IF(Table134[[#This Row],[Balanced]]="YES",0,Table134[[#This Row],[Total]]-6000)</f>
        <v>0</v>
      </c>
      <c r="S11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4491090642605996YES</v>
      </c>
      <c r="T1138">
        <f>ROW()-3</f>
        <v>1135</v>
      </c>
      <c r="U1138" s="1">
        <f>INT(Table134[[#This Row],[Date]])</f>
        <v>44910</v>
      </c>
      <c r="V1138" s="13">
        <f>IFERROR(IF(OR(Table134[[#This Row],[Notasave Error]]&lt;0,Table134[[#This Row],[Notasave Error]]&gt;6000),"-",Table134[[#This Row],[Notasave Error]]/Table134[[#This Row],[Inspection Total]]),"NA")</f>
        <v>4.3362241494329552E-2</v>
      </c>
    </row>
    <row r="1139" spans="1:22" x14ac:dyDescent="0.35">
      <c r="A1139" s="8">
        <v>44910.596909722219</v>
      </c>
      <c r="B1139" s="9" t="s">
        <v>84</v>
      </c>
      <c r="C1139" s="9">
        <v>40038549</v>
      </c>
      <c r="D1139" s="9" t="s">
        <v>107</v>
      </c>
      <c r="E1139" s="9" t="s">
        <v>90</v>
      </c>
      <c r="F1139" s="9" t="s">
        <v>38</v>
      </c>
      <c r="G1139" s="9">
        <v>905</v>
      </c>
      <c r="H1139" s="10">
        <v>5999</v>
      </c>
      <c r="I1139" s="10">
        <v>5999</v>
      </c>
      <c r="J1139" s="10">
        <v>1</v>
      </c>
      <c r="K1139" s="10"/>
      <c r="L1139" s="10">
        <f>SUM(Table134[[#This Row],[Waste (Before Impression)]:[Waste (After Impression)2]])</f>
        <v>1</v>
      </c>
      <c r="M1139" s="10">
        <v>0</v>
      </c>
      <c r="N1139" s="10">
        <v>241</v>
      </c>
      <c r="O1139" s="11">
        <f>SUM(Table134[[#This Row],[Inspection Total]],Table134[[#This Row],[Waste (Before Impression)]])</f>
        <v>6000</v>
      </c>
      <c r="P1139" s="12" t="s">
        <v>39</v>
      </c>
      <c r="Q1139" s="9"/>
      <c r="R1139" s="9">
        <f>IF(Table134[[#This Row],[Balanced]]="YES",0,Table134[[#This Row],[Total]]-6000)</f>
        <v>0</v>
      </c>
      <c r="S11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4491090512415999YES</v>
      </c>
      <c r="T1139">
        <f>ROW()-3</f>
        <v>1136</v>
      </c>
      <c r="U1139" s="1">
        <f>INT(Table134[[#This Row],[Date]])</f>
        <v>44910</v>
      </c>
      <c r="V1139" s="13">
        <f>IFERROR(IF(OR(Table134[[#This Row],[Notasave Error]]&lt;0,Table134[[#This Row],[Notasave Error]]&gt;6000),"-",Table134[[#This Row],[Notasave Error]]/Table134[[#This Row],[Inspection Total]]),"NA")</f>
        <v>4.0173362227037837E-2</v>
      </c>
    </row>
    <row r="1140" spans="1:22" x14ac:dyDescent="0.35">
      <c r="A1140" s="8">
        <v>44910.570706018516</v>
      </c>
      <c r="B1140" s="9" t="s">
        <v>84</v>
      </c>
      <c r="C1140" s="9">
        <v>40038549</v>
      </c>
      <c r="D1140" s="9" t="s">
        <v>107</v>
      </c>
      <c r="E1140" s="9" t="s">
        <v>90</v>
      </c>
      <c r="F1140" s="9" t="s">
        <v>38</v>
      </c>
      <c r="G1140" s="9">
        <v>904</v>
      </c>
      <c r="H1140" s="10">
        <v>5997</v>
      </c>
      <c r="I1140" s="10">
        <v>5997</v>
      </c>
      <c r="J1140" s="10">
        <v>3</v>
      </c>
      <c r="K1140" s="10"/>
      <c r="L1140" s="10">
        <f>SUM(Table134[[#This Row],[Waste (Before Impression)]:[Waste (After Impression)2]])</f>
        <v>3</v>
      </c>
      <c r="M1140" s="10">
        <v>0</v>
      </c>
      <c r="N1140" s="10">
        <v>224</v>
      </c>
      <c r="O1140" s="11">
        <f>SUM(Table134[[#This Row],[Inspection Total]],Table134[[#This Row],[Waste (Before Impression)]])</f>
        <v>6000</v>
      </c>
      <c r="P1140" s="12" t="s">
        <v>39</v>
      </c>
      <c r="Q1140" s="9"/>
      <c r="R1140" s="9">
        <f>IF(Table134[[#This Row],[Balanced]]="YES",0,Table134[[#This Row],[Total]]-6000)</f>
        <v>0</v>
      </c>
      <c r="S11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4491090432245997YES</v>
      </c>
      <c r="T1140">
        <f>ROW()-3</f>
        <v>1137</v>
      </c>
      <c r="U1140" s="1">
        <f>INT(Table134[[#This Row],[Date]])</f>
        <v>44910</v>
      </c>
      <c r="V1140" s="13">
        <f>IFERROR(IF(OR(Table134[[#This Row],[Notasave Error]]&lt;0,Table134[[#This Row],[Notasave Error]]&gt;6000),"-",Table134[[#This Row],[Notasave Error]]/Table134[[#This Row],[Inspection Total]]),"NA")</f>
        <v>3.7352009338002333E-2</v>
      </c>
    </row>
    <row r="1141" spans="1:22" x14ac:dyDescent="0.35">
      <c r="A1141" s="8">
        <v>44910.464421296296</v>
      </c>
      <c r="B1141" s="9" t="s">
        <v>84</v>
      </c>
      <c r="C1141" s="9">
        <v>40038549</v>
      </c>
      <c r="D1141" s="9" t="s">
        <v>107</v>
      </c>
      <c r="E1141" s="9" t="s">
        <v>90</v>
      </c>
      <c r="F1141" s="9" t="s">
        <v>38</v>
      </c>
      <c r="G1141" s="9">
        <v>903</v>
      </c>
      <c r="H1141" s="10">
        <v>5988</v>
      </c>
      <c r="I1141" s="10">
        <v>5988</v>
      </c>
      <c r="J1141" s="10">
        <v>12</v>
      </c>
      <c r="K1141" s="10"/>
      <c r="L1141" s="10">
        <f>SUM(Table134[[#This Row],[Waste (Before Impression)]:[Waste (After Impression)2]])</f>
        <v>12</v>
      </c>
      <c r="M1141" s="10">
        <v>0</v>
      </c>
      <c r="N1141" s="10">
        <v>256</v>
      </c>
      <c r="O1141" s="11">
        <f>SUM(Table134[[#This Row],[Inspection Total]],Table134[[#This Row],[Waste (Before Impression)]])</f>
        <v>6000</v>
      </c>
      <c r="P1141" s="12" t="s">
        <v>39</v>
      </c>
      <c r="Q1141" s="9"/>
      <c r="R1141" s="9">
        <f>IF(Table134[[#This Row],[Balanced]]="YES",0,Table134[[#This Row],[Total]]-6000)</f>
        <v>0</v>
      </c>
      <c r="S11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44910903122565988YES</v>
      </c>
      <c r="T1141">
        <f>ROW()-3</f>
        <v>1138</v>
      </c>
      <c r="U1141" s="1">
        <f>INT(Table134[[#This Row],[Date]])</f>
        <v>44910</v>
      </c>
      <c r="V1141" s="13">
        <f>IFERROR(IF(OR(Table134[[#This Row],[Notasave Error]]&lt;0,Table134[[#This Row],[Notasave Error]]&gt;6000),"-",Table134[[#This Row],[Notasave Error]]/Table134[[#This Row],[Inspection Total]]),"NA")</f>
        <v>4.2752171008684038E-2</v>
      </c>
    </row>
    <row r="1142" spans="1:22" x14ac:dyDescent="0.35">
      <c r="A1142" s="8">
        <v>44910.422233796293</v>
      </c>
      <c r="B1142" s="9" t="s">
        <v>84</v>
      </c>
      <c r="C1142" s="9">
        <v>40038549</v>
      </c>
      <c r="D1142" s="9" t="s">
        <v>107</v>
      </c>
      <c r="E1142" s="9" t="s">
        <v>90</v>
      </c>
      <c r="F1142" s="9" t="s">
        <v>38</v>
      </c>
      <c r="G1142" s="9">
        <v>902</v>
      </c>
      <c r="H1142" s="10">
        <v>5988</v>
      </c>
      <c r="I1142" s="10">
        <v>5988</v>
      </c>
      <c r="J1142" s="10">
        <v>12</v>
      </c>
      <c r="K1142" s="10"/>
      <c r="L1142" s="10">
        <f>SUM(Table134[[#This Row],[Waste (Before Impression)]:[Waste (After Impression)2]])</f>
        <v>12</v>
      </c>
      <c r="M1142" s="10">
        <v>0</v>
      </c>
      <c r="N1142" s="10">
        <v>249</v>
      </c>
      <c r="O1142" s="11">
        <f>SUM(Table134[[#This Row],[Inspection Total]],Table134[[#This Row],[Waste (Before Impression)]])</f>
        <v>6000</v>
      </c>
      <c r="P1142" s="12" t="s">
        <v>39</v>
      </c>
      <c r="Q1142" s="9"/>
      <c r="R1142" s="9">
        <f>IF(Table134[[#This Row],[Balanced]]="YES",0,Table134[[#This Row],[Total]]-6000)</f>
        <v>0</v>
      </c>
      <c r="S11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44910902122495988YES</v>
      </c>
      <c r="T1142">
        <f>ROW()-3</f>
        <v>1139</v>
      </c>
      <c r="U1142" s="1">
        <f>INT(Table134[[#This Row],[Date]])</f>
        <v>44910</v>
      </c>
      <c r="V1142" s="13">
        <f>IFERROR(IF(OR(Table134[[#This Row],[Notasave Error]]&lt;0,Table134[[#This Row],[Notasave Error]]&gt;6000),"-",Table134[[#This Row],[Notasave Error]]/Table134[[#This Row],[Inspection Total]]),"NA")</f>
        <v>4.1583166332665331E-2</v>
      </c>
    </row>
    <row r="1143" spans="1:22" x14ac:dyDescent="0.35">
      <c r="A1143" s="8">
        <v>44910.388738425929</v>
      </c>
      <c r="B1143" s="9" t="s">
        <v>84</v>
      </c>
      <c r="C1143" s="9">
        <v>40038549</v>
      </c>
      <c r="D1143" s="9" t="s">
        <v>107</v>
      </c>
      <c r="E1143" s="9" t="s">
        <v>90</v>
      </c>
      <c r="F1143" s="9" t="s">
        <v>38</v>
      </c>
      <c r="G1143" s="9">
        <v>901</v>
      </c>
      <c r="H1143" s="10">
        <v>5998</v>
      </c>
      <c r="I1143" s="10">
        <v>5998</v>
      </c>
      <c r="J1143" s="10">
        <v>2</v>
      </c>
      <c r="K1143" s="10"/>
      <c r="L1143" s="10">
        <f>SUM(Table134[[#This Row],[Waste (Before Impression)]:[Waste (After Impression)2]])</f>
        <v>2</v>
      </c>
      <c r="M1143" s="10">
        <v>0</v>
      </c>
      <c r="N1143" s="10">
        <v>256</v>
      </c>
      <c r="O1143" s="11">
        <f>SUM(Table134[[#This Row],[Inspection Total]],Table134[[#This Row],[Waste (Before Impression)]])</f>
        <v>6000</v>
      </c>
      <c r="P1143" s="12" t="s">
        <v>39</v>
      </c>
      <c r="Q1143" s="9"/>
      <c r="R1143" s="9">
        <f>IF(Table134[[#This Row],[Balanced]]="YES",0,Table134[[#This Row],[Total]]-6000)</f>
        <v>0</v>
      </c>
      <c r="S11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4491090122565998YES</v>
      </c>
      <c r="T1143">
        <f>ROW()-3</f>
        <v>1140</v>
      </c>
      <c r="U1143" s="1">
        <f>INT(Table134[[#This Row],[Date]])</f>
        <v>44910</v>
      </c>
      <c r="V1143" s="13">
        <f>IFERROR(IF(OR(Table134[[#This Row],[Notasave Error]]&lt;0,Table134[[#This Row],[Notasave Error]]&gt;6000),"-",Table134[[#This Row],[Notasave Error]]/Table134[[#This Row],[Inspection Total]]),"NA")</f>
        <v>4.2680893631210401E-2</v>
      </c>
    </row>
    <row r="1144" spans="1:22" x14ac:dyDescent="0.35">
      <c r="A1144" s="8">
        <v>44910.361747685187</v>
      </c>
      <c r="B1144" s="9" t="s">
        <v>84</v>
      </c>
      <c r="C1144" s="9">
        <v>40038549</v>
      </c>
      <c r="D1144" s="9" t="s">
        <v>107</v>
      </c>
      <c r="E1144" s="9" t="s">
        <v>90</v>
      </c>
      <c r="F1144" s="9" t="s">
        <v>38</v>
      </c>
      <c r="G1144" s="9">
        <v>900</v>
      </c>
      <c r="H1144" s="10">
        <v>5989</v>
      </c>
      <c r="I1144" s="10">
        <v>5989</v>
      </c>
      <c r="J1144" s="10">
        <v>11</v>
      </c>
      <c r="K1144" s="10"/>
      <c r="L1144" s="10">
        <f>SUM(Table134[[#This Row],[Waste (Before Impression)]:[Waste (After Impression)2]])</f>
        <v>11</v>
      </c>
      <c r="M1144" s="10">
        <v>0</v>
      </c>
      <c r="N1144" s="10">
        <v>215</v>
      </c>
      <c r="O1144" s="11">
        <f>SUM(Table134[[#This Row],[Inspection Total]],Table134[[#This Row],[Waste (Before Impression)]])</f>
        <v>6000</v>
      </c>
      <c r="P1144" s="12" t="s">
        <v>39</v>
      </c>
      <c r="Q1144" s="9"/>
      <c r="R1144" s="9">
        <f>IF(Table134[[#This Row],[Balanced]]="YES",0,Table134[[#This Row],[Total]]-6000)</f>
        <v>0</v>
      </c>
      <c r="S11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44910900112155989YES</v>
      </c>
      <c r="T1144">
        <f>ROW()-3</f>
        <v>1141</v>
      </c>
      <c r="U1144" s="1">
        <f>INT(Table134[[#This Row],[Date]])</f>
        <v>44910</v>
      </c>
      <c r="V1144" s="13">
        <f>IFERROR(IF(OR(Table134[[#This Row],[Notasave Error]]&lt;0,Table134[[#This Row],[Notasave Error]]&gt;6000),"-",Table134[[#This Row],[Notasave Error]]/Table134[[#This Row],[Inspection Total]]),"NA")</f>
        <v>3.5899148438804478E-2</v>
      </c>
    </row>
    <row r="1145" spans="1:22" x14ac:dyDescent="0.35">
      <c r="A1145" s="8">
        <v>44909.964699074073</v>
      </c>
      <c r="B1145" s="9" t="s">
        <v>84</v>
      </c>
      <c r="C1145" s="9">
        <v>40038549</v>
      </c>
      <c r="D1145" s="9" t="s">
        <v>107</v>
      </c>
      <c r="E1145" s="9" t="s">
        <v>62</v>
      </c>
      <c r="F1145" s="9" t="s">
        <v>40</v>
      </c>
      <c r="G1145" s="9">
        <v>892</v>
      </c>
      <c r="H1145" s="10">
        <v>5997</v>
      </c>
      <c r="I1145" s="10">
        <v>5997</v>
      </c>
      <c r="J1145" s="10">
        <v>3</v>
      </c>
      <c r="K1145" s="10">
        <v>0</v>
      </c>
      <c r="L1145" s="10">
        <f>SUM(Table134[[#This Row],[Waste (Before Impression)]:[Waste (After Impression)2]])</f>
        <v>3</v>
      </c>
      <c r="M1145" s="10">
        <v>0</v>
      </c>
      <c r="N1145" s="10">
        <v>314</v>
      </c>
      <c r="O1145" s="11">
        <f>SUM(Table134[[#This Row],[Inspection Total]],Table134[[#This Row],[Waste (Before Impression)]])</f>
        <v>6000</v>
      </c>
      <c r="P1145" s="12" t="s">
        <v>39</v>
      </c>
      <c r="Q1145" s="9"/>
      <c r="R1145" s="9">
        <f>IF(Table134[[#This Row],[Balanced]]="YES",0,Table134[[#This Row],[Total]]-6000)</f>
        <v>0</v>
      </c>
      <c r="S11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4490989233145997YES</v>
      </c>
      <c r="T1145">
        <f>ROW()-3</f>
        <v>1142</v>
      </c>
      <c r="U1145" s="1">
        <f>INT(Table134[[#This Row],[Date]])</f>
        <v>44909</v>
      </c>
      <c r="V1145" s="13">
        <f>IFERROR(IF(OR(Table134[[#This Row],[Notasave Error]]&lt;0,Table134[[#This Row],[Notasave Error]]&gt;6000),"-",Table134[[#This Row],[Notasave Error]]/Table134[[#This Row],[Inspection Total]]),"NA")</f>
        <v>5.2359513089878275E-2</v>
      </c>
    </row>
    <row r="1146" spans="1:22" x14ac:dyDescent="0.35">
      <c r="A1146" s="8">
        <v>44909.964699074073</v>
      </c>
      <c r="B1146" s="9" t="s">
        <v>84</v>
      </c>
      <c r="C1146" s="9">
        <v>40038549</v>
      </c>
      <c r="D1146" s="9" t="s">
        <v>107</v>
      </c>
      <c r="E1146" s="9" t="s">
        <v>62</v>
      </c>
      <c r="F1146" s="9" t="s">
        <v>40</v>
      </c>
      <c r="G1146" s="9">
        <v>893</v>
      </c>
      <c r="H1146" s="10">
        <v>5996</v>
      </c>
      <c r="I1146" s="10">
        <v>5996</v>
      </c>
      <c r="J1146" s="10">
        <v>4</v>
      </c>
      <c r="K1146" s="10">
        <v>0</v>
      </c>
      <c r="L1146" s="10">
        <f>SUM(Table134[[#This Row],[Waste (Before Impression)]:[Waste (After Impression)2]])</f>
        <v>4</v>
      </c>
      <c r="M1146" s="10">
        <v>0</v>
      </c>
      <c r="N1146" s="10">
        <v>1871</v>
      </c>
      <c r="O1146" s="11">
        <f>SUM(Table134[[#This Row],[Inspection Total]],Table134[[#This Row],[Waste (Before Impression)]])</f>
        <v>6000</v>
      </c>
      <c r="P1146" s="12" t="s">
        <v>39</v>
      </c>
      <c r="Q1146" s="9"/>
      <c r="R1146" s="9">
        <f>IF(Table134[[#This Row],[Balanced]]="YES",0,Table134[[#This Row],[Total]]-6000)</f>
        <v>0</v>
      </c>
      <c r="S11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44909893418715996YES</v>
      </c>
      <c r="T1146">
        <f>ROW()-3</f>
        <v>1143</v>
      </c>
      <c r="U1146" s="1">
        <f>INT(Table134[[#This Row],[Date]])</f>
        <v>44909</v>
      </c>
      <c r="V1146" s="13">
        <f>IFERROR(IF(OR(Table134[[#This Row],[Notasave Error]]&lt;0,Table134[[#This Row],[Notasave Error]]&gt;6000),"-",Table134[[#This Row],[Notasave Error]]/Table134[[#This Row],[Inspection Total]]),"NA")</f>
        <v>0.31204136090727153</v>
      </c>
    </row>
    <row r="1147" spans="1:22" x14ac:dyDescent="0.35">
      <c r="A1147" s="8">
        <v>44909.934999999998</v>
      </c>
      <c r="B1147" s="9" t="s">
        <v>84</v>
      </c>
      <c r="C1147" s="9">
        <v>40038549</v>
      </c>
      <c r="D1147" s="9" t="s">
        <v>107</v>
      </c>
      <c r="E1147" s="9" t="s">
        <v>62</v>
      </c>
      <c r="F1147" s="9" t="s">
        <v>40</v>
      </c>
      <c r="G1147" s="9">
        <v>891</v>
      </c>
      <c r="H1147" s="10">
        <v>5993</v>
      </c>
      <c r="I1147" s="10">
        <v>5993</v>
      </c>
      <c r="J1147" s="10">
        <v>7</v>
      </c>
      <c r="K1147" s="10">
        <v>3</v>
      </c>
      <c r="L1147" s="10">
        <f>SUM(Table134[[#This Row],[Waste (Before Impression)]:[Waste (After Impression)2]])</f>
        <v>10</v>
      </c>
      <c r="M1147" s="10">
        <v>0</v>
      </c>
      <c r="N1147" s="10">
        <v>203</v>
      </c>
      <c r="O1147" s="11">
        <f>SUM(Table134[[#This Row],[Inspection Total]],Table134[[#This Row],[Waste (Before Impression)]])</f>
        <v>6000</v>
      </c>
      <c r="P1147" s="12" t="s">
        <v>39</v>
      </c>
      <c r="Q1147" s="9"/>
      <c r="R1147" s="9">
        <f>IF(Table134[[#This Row],[Balanced]]="YES",0,Table134[[#This Row],[Total]]-6000)</f>
        <v>0</v>
      </c>
      <c r="S11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4490989172035993YES</v>
      </c>
      <c r="T1147">
        <f>ROW()-3</f>
        <v>1144</v>
      </c>
      <c r="U1147" s="1">
        <f>INT(Table134[[#This Row],[Date]])</f>
        <v>44909</v>
      </c>
      <c r="V1147" s="13">
        <f>IFERROR(IF(OR(Table134[[#This Row],[Notasave Error]]&lt;0,Table134[[#This Row],[Notasave Error]]&gt;6000),"-",Table134[[#This Row],[Notasave Error]]/Table134[[#This Row],[Inspection Total]]),"NA")</f>
        <v>3.3872851660270313E-2</v>
      </c>
    </row>
    <row r="1148" spans="1:22" x14ac:dyDescent="0.35">
      <c r="A1148" s="8">
        <v>44909.866840277777</v>
      </c>
      <c r="B1148" s="9" t="s">
        <v>84</v>
      </c>
      <c r="C1148" s="9">
        <v>40038549</v>
      </c>
      <c r="D1148" s="9" t="s">
        <v>107</v>
      </c>
      <c r="E1148" s="9" t="s">
        <v>62</v>
      </c>
      <c r="F1148" s="9" t="s">
        <v>40</v>
      </c>
      <c r="G1148" s="9">
        <v>890</v>
      </c>
      <c r="H1148" s="10">
        <v>5996</v>
      </c>
      <c r="I1148" s="10">
        <v>5996</v>
      </c>
      <c r="J1148" s="10">
        <v>4</v>
      </c>
      <c r="K1148" s="10">
        <v>0</v>
      </c>
      <c r="L1148" s="10">
        <f>SUM(Table134[[#This Row],[Waste (Before Impression)]:[Waste (After Impression)2]])</f>
        <v>4</v>
      </c>
      <c r="M1148" s="10">
        <v>0</v>
      </c>
      <c r="N1148" s="10">
        <v>518</v>
      </c>
      <c r="O1148" s="11">
        <f>SUM(Table134[[#This Row],[Inspection Total]],Table134[[#This Row],[Waste (Before Impression)]])</f>
        <v>6000</v>
      </c>
      <c r="P1148" s="12" t="s">
        <v>39</v>
      </c>
      <c r="Q1148" s="9"/>
      <c r="R1148" s="9">
        <f>IF(Table134[[#This Row],[Balanced]]="YES",0,Table134[[#This Row],[Total]]-6000)</f>
        <v>0</v>
      </c>
      <c r="S11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4490989045185996YES</v>
      </c>
      <c r="T1148">
        <f>ROW()-3</f>
        <v>1145</v>
      </c>
      <c r="U1148" s="1">
        <f>INT(Table134[[#This Row],[Date]])</f>
        <v>44909</v>
      </c>
      <c r="V1148" s="13">
        <f>IFERROR(IF(OR(Table134[[#This Row],[Notasave Error]]&lt;0,Table134[[#This Row],[Notasave Error]]&gt;6000),"-",Table134[[#This Row],[Notasave Error]]/Table134[[#This Row],[Inspection Total]]),"NA")</f>
        <v>8.6390927284856575E-2</v>
      </c>
    </row>
    <row r="1149" spans="1:22" x14ac:dyDescent="0.35">
      <c r="A1149" s="8">
        <v>44909.828668981485</v>
      </c>
      <c r="B1149" s="9" t="s">
        <v>84</v>
      </c>
      <c r="C1149" s="9">
        <v>40038549</v>
      </c>
      <c r="D1149" s="9" t="s">
        <v>107</v>
      </c>
      <c r="E1149" s="9" t="s">
        <v>62</v>
      </c>
      <c r="F1149" s="9" t="s">
        <v>40</v>
      </c>
      <c r="G1149" s="9">
        <v>889</v>
      </c>
      <c r="H1149" s="10">
        <v>5999</v>
      </c>
      <c r="I1149" s="10">
        <v>5999</v>
      </c>
      <c r="J1149" s="10">
        <v>1</v>
      </c>
      <c r="K1149" s="10">
        <v>0</v>
      </c>
      <c r="L1149" s="10">
        <f>SUM(Table134[[#This Row],[Waste (Before Impression)]:[Waste (After Impression)2]])</f>
        <v>1</v>
      </c>
      <c r="M1149" s="10">
        <v>0</v>
      </c>
      <c r="N1149" s="10">
        <v>438</v>
      </c>
      <c r="O1149" s="11">
        <f>SUM(Table134[[#This Row],[Inspection Total]],Table134[[#This Row],[Waste (Before Impression)]])</f>
        <v>6000</v>
      </c>
      <c r="P1149" s="12" t="s">
        <v>39</v>
      </c>
      <c r="Q1149" s="9"/>
      <c r="R1149" s="9">
        <f>IF(Table134[[#This Row],[Balanced]]="YES",0,Table134[[#This Row],[Total]]-6000)</f>
        <v>0</v>
      </c>
      <c r="S11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4490988914385999YES</v>
      </c>
      <c r="T1149">
        <f>ROW()-3</f>
        <v>1146</v>
      </c>
      <c r="U1149" s="1">
        <f>INT(Table134[[#This Row],[Date]])</f>
        <v>44909</v>
      </c>
      <c r="V1149" s="13">
        <f>IFERROR(IF(OR(Table134[[#This Row],[Notasave Error]]&lt;0,Table134[[#This Row],[Notasave Error]]&gt;6000),"-",Table134[[#This Row],[Notasave Error]]/Table134[[#This Row],[Inspection Total]]),"NA")</f>
        <v>7.301216869478247E-2</v>
      </c>
    </row>
    <row r="1150" spans="1:22" x14ac:dyDescent="0.35">
      <c r="A1150" s="8">
        <v>44909.783020833333</v>
      </c>
      <c r="B1150" s="9" t="s">
        <v>84</v>
      </c>
      <c r="C1150" s="9">
        <v>40038549</v>
      </c>
      <c r="D1150" s="9" t="s">
        <v>107</v>
      </c>
      <c r="E1150" s="9" t="s">
        <v>91</v>
      </c>
      <c r="F1150" s="9" t="s">
        <v>38</v>
      </c>
      <c r="G1150" s="9">
        <v>888</v>
      </c>
      <c r="H1150" s="10">
        <v>5999</v>
      </c>
      <c r="I1150" s="10">
        <v>5999</v>
      </c>
      <c r="J1150" s="10">
        <v>1</v>
      </c>
      <c r="K1150" s="10"/>
      <c r="L1150" s="10">
        <f>SUM(Table134[[#This Row],[Waste (Before Impression)]:[Waste (After Impression)2]])</f>
        <v>1</v>
      </c>
      <c r="M1150" s="10">
        <v>0</v>
      </c>
      <c r="N1150" s="10">
        <v>360</v>
      </c>
      <c r="O1150" s="11">
        <f>SUM(Table134[[#This Row],[Inspection Total]],Table134[[#This Row],[Waste (Before Impression)]])</f>
        <v>6000</v>
      </c>
      <c r="P1150" s="12" t="s">
        <v>39</v>
      </c>
      <c r="Q1150" s="9"/>
      <c r="R1150" s="9">
        <f>IF(Table134[[#This Row],[Balanced]]="YES",0,Table134[[#This Row],[Total]]-6000)</f>
        <v>0</v>
      </c>
      <c r="S11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4490988813605999YES</v>
      </c>
      <c r="T1150">
        <f>ROW()-3</f>
        <v>1147</v>
      </c>
      <c r="U1150" s="1">
        <f>INT(Table134[[#This Row],[Date]])</f>
        <v>44909</v>
      </c>
      <c r="V1150" s="13">
        <f>IFERROR(IF(OR(Table134[[#This Row],[Notasave Error]]&lt;0,Table134[[#This Row],[Notasave Error]]&gt;6000),"-",Table134[[#This Row],[Notasave Error]]/Table134[[#This Row],[Inspection Total]]),"NA")</f>
        <v>6.0010001666944493E-2</v>
      </c>
    </row>
    <row r="1151" spans="1:22" x14ac:dyDescent="0.35">
      <c r="A1151" s="8">
        <v>44909.742291666669</v>
      </c>
      <c r="B1151" s="9" t="s">
        <v>84</v>
      </c>
      <c r="C1151" s="9">
        <v>40038549</v>
      </c>
      <c r="D1151" s="9" t="s">
        <v>107</v>
      </c>
      <c r="E1151" s="9" t="s">
        <v>91</v>
      </c>
      <c r="F1151" s="9" t="s">
        <v>38</v>
      </c>
      <c r="G1151" s="9">
        <v>885</v>
      </c>
      <c r="H1151" s="10">
        <v>5994</v>
      </c>
      <c r="I1151" s="10">
        <v>5994</v>
      </c>
      <c r="J1151" s="10">
        <v>6</v>
      </c>
      <c r="K1151" s="10"/>
      <c r="L1151" s="10">
        <f>SUM(Table134[[#This Row],[Waste (Before Impression)]:[Waste (After Impression)2]])</f>
        <v>6</v>
      </c>
      <c r="M1151" s="10">
        <v>0</v>
      </c>
      <c r="N1151" s="10">
        <v>382</v>
      </c>
      <c r="O1151" s="11">
        <f>SUM(Table134[[#This Row],[Inspection Total]],Table134[[#This Row],[Waste (Before Impression)]])</f>
        <v>6000</v>
      </c>
      <c r="P1151" s="12" t="s">
        <v>39</v>
      </c>
      <c r="Q1151" s="9"/>
      <c r="R1151" s="9">
        <f>IF(Table134[[#This Row],[Balanced]]="YES",0,Table134[[#This Row],[Total]]-6000)</f>
        <v>0</v>
      </c>
      <c r="S11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4490988563825994YES</v>
      </c>
      <c r="T1151">
        <f>ROW()-3</f>
        <v>1148</v>
      </c>
      <c r="U1151" s="1">
        <f>INT(Table134[[#This Row],[Date]])</f>
        <v>44909</v>
      </c>
      <c r="V1151" s="13">
        <f>IFERROR(IF(OR(Table134[[#This Row],[Notasave Error]]&lt;0,Table134[[#This Row],[Notasave Error]]&gt;6000),"-",Table134[[#This Row],[Notasave Error]]/Table134[[#This Row],[Inspection Total]]),"NA")</f>
        <v>6.373039706373039E-2</v>
      </c>
    </row>
    <row r="1152" spans="1:22" x14ac:dyDescent="0.35">
      <c r="A1152" s="8">
        <v>44909.742025462961</v>
      </c>
      <c r="B1152" s="9" t="s">
        <v>84</v>
      </c>
      <c r="C1152" s="9">
        <v>40038549</v>
      </c>
      <c r="D1152" s="9" t="s">
        <v>107</v>
      </c>
      <c r="E1152" s="9" t="s">
        <v>91</v>
      </c>
      <c r="F1152" s="9" t="s">
        <v>38</v>
      </c>
      <c r="G1152" s="9">
        <v>884</v>
      </c>
      <c r="H1152" s="10">
        <v>5983</v>
      </c>
      <c r="I1152" s="10">
        <v>5983</v>
      </c>
      <c r="J1152" s="10">
        <v>17</v>
      </c>
      <c r="K1152" s="10"/>
      <c r="L1152" s="10">
        <f>SUM(Table134[[#This Row],[Waste (Before Impression)]:[Waste (After Impression)2]])</f>
        <v>17</v>
      </c>
      <c r="M1152" s="10">
        <v>0</v>
      </c>
      <c r="N1152" s="10">
        <v>616</v>
      </c>
      <c r="O1152" s="11">
        <f>SUM(Table134[[#This Row],[Inspection Total]],Table134[[#This Row],[Waste (Before Impression)]])</f>
        <v>6000</v>
      </c>
      <c r="P1152" s="12" t="s">
        <v>39</v>
      </c>
      <c r="Q1152" s="9"/>
      <c r="R1152" s="9">
        <f>IF(Table134[[#This Row],[Balanced]]="YES",0,Table134[[#This Row],[Total]]-6000)</f>
        <v>0</v>
      </c>
      <c r="S11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44909884176165983YES</v>
      </c>
      <c r="T1152">
        <f>ROW()-3</f>
        <v>1149</v>
      </c>
      <c r="U1152" s="1">
        <f>INT(Table134[[#This Row],[Date]])</f>
        <v>44909</v>
      </c>
      <c r="V1152" s="13">
        <f>IFERROR(IF(OR(Table134[[#This Row],[Notasave Error]]&lt;0,Table134[[#This Row],[Notasave Error]]&gt;6000),"-",Table134[[#This Row],[Notasave Error]]/Table134[[#This Row],[Inspection Total]]),"NA")</f>
        <v>0.10295838208256727</v>
      </c>
    </row>
    <row r="1153" spans="1:22" x14ac:dyDescent="0.35">
      <c r="A1153" s="8">
        <v>44909.669398148151</v>
      </c>
      <c r="B1153" s="9" t="s">
        <v>84</v>
      </c>
      <c r="C1153" s="9">
        <v>40038549</v>
      </c>
      <c r="D1153" s="9" t="s">
        <v>107</v>
      </c>
      <c r="E1153" s="9" t="s">
        <v>91</v>
      </c>
      <c r="F1153" s="9" t="s">
        <v>38</v>
      </c>
      <c r="G1153" s="9">
        <v>883</v>
      </c>
      <c r="H1153" s="10">
        <v>5999</v>
      </c>
      <c r="I1153" s="10">
        <v>5999</v>
      </c>
      <c r="J1153" s="10">
        <v>1</v>
      </c>
      <c r="K1153" s="10"/>
      <c r="L1153" s="10">
        <f>SUM(Table134[[#This Row],[Waste (Before Impression)]:[Waste (After Impression)2]])</f>
        <v>1</v>
      </c>
      <c r="M1153" s="10">
        <v>0</v>
      </c>
      <c r="N1153" s="10">
        <v>732</v>
      </c>
      <c r="O1153" s="11">
        <f>SUM(Table134[[#This Row],[Inspection Total]],Table134[[#This Row],[Waste (Before Impression)]])</f>
        <v>6000</v>
      </c>
      <c r="P1153" s="12" t="s">
        <v>39</v>
      </c>
      <c r="Q1153" s="9"/>
      <c r="R1153" s="9">
        <f>IF(Table134[[#This Row],[Balanced]]="YES",0,Table134[[#This Row],[Total]]-6000)</f>
        <v>0</v>
      </c>
      <c r="S11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4490988317325999YES</v>
      </c>
      <c r="T1153">
        <f>ROW()-3</f>
        <v>1150</v>
      </c>
      <c r="U1153" s="1">
        <f>INT(Table134[[#This Row],[Date]])</f>
        <v>44909</v>
      </c>
      <c r="V1153" s="13">
        <f>IFERROR(IF(OR(Table134[[#This Row],[Notasave Error]]&lt;0,Table134[[#This Row],[Notasave Error]]&gt;6000),"-",Table134[[#This Row],[Notasave Error]]/Table134[[#This Row],[Inspection Total]]),"NA")</f>
        <v>0.12202033672278713</v>
      </c>
    </row>
    <row r="1154" spans="1:22" x14ac:dyDescent="0.35">
      <c r="A1154" s="8">
        <v>44909.669189814813</v>
      </c>
      <c r="B1154" s="9" t="s">
        <v>84</v>
      </c>
      <c r="C1154" s="9">
        <v>40038549</v>
      </c>
      <c r="D1154" s="9" t="s">
        <v>107</v>
      </c>
      <c r="E1154" s="9" t="s">
        <v>91</v>
      </c>
      <c r="F1154" s="9" t="s">
        <v>38</v>
      </c>
      <c r="G1154" s="9">
        <v>882</v>
      </c>
      <c r="H1154" s="10">
        <v>5998</v>
      </c>
      <c r="I1154" s="10">
        <v>5998</v>
      </c>
      <c r="J1154" s="10">
        <v>2</v>
      </c>
      <c r="K1154" s="10"/>
      <c r="L1154" s="10">
        <f>SUM(Table134[[#This Row],[Waste (Before Impression)]:[Waste (After Impression)2]])</f>
        <v>2</v>
      </c>
      <c r="M1154" s="10">
        <v>0</v>
      </c>
      <c r="N1154" s="10">
        <v>283</v>
      </c>
      <c r="O1154" s="11">
        <f>SUM(Table134[[#This Row],[Inspection Total]],Table134[[#This Row],[Waste (Before Impression)]])</f>
        <v>6000</v>
      </c>
      <c r="P1154" s="12" t="s">
        <v>39</v>
      </c>
      <c r="Q1154" s="9"/>
      <c r="R1154" s="9">
        <f>IF(Table134[[#This Row],[Balanced]]="YES",0,Table134[[#This Row],[Total]]-6000)</f>
        <v>0</v>
      </c>
      <c r="S11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4490988222835998YES</v>
      </c>
      <c r="T1154">
        <f>ROW()-3</f>
        <v>1151</v>
      </c>
      <c r="U1154" s="1">
        <f>INT(Table134[[#This Row],[Date]])</f>
        <v>44909</v>
      </c>
      <c r="V1154" s="13">
        <f>IFERROR(IF(OR(Table134[[#This Row],[Notasave Error]]&lt;0,Table134[[#This Row],[Notasave Error]]&gt;6000),"-",Table134[[#This Row],[Notasave Error]]/Table134[[#This Row],[Inspection Total]]),"NA")</f>
        <v>4.7182394131377127E-2</v>
      </c>
    </row>
    <row r="1155" spans="1:22" x14ac:dyDescent="0.35">
      <c r="A1155" s="8">
        <v>44909.536180555559</v>
      </c>
      <c r="B1155" s="9" t="s">
        <v>84</v>
      </c>
      <c r="C1155" s="9">
        <v>40038549</v>
      </c>
      <c r="D1155" s="9" t="s">
        <v>107</v>
      </c>
      <c r="E1155" s="9" t="s">
        <v>91</v>
      </c>
      <c r="F1155" s="9" t="s">
        <v>38</v>
      </c>
      <c r="G1155" s="9">
        <v>887</v>
      </c>
      <c r="H1155" s="10">
        <v>5998</v>
      </c>
      <c r="I1155" s="10">
        <v>5998</v>
      </c>
      <c r="J1155" s="10">
        <v>2</v>
      </c>
      <c r="K1155" s="10"/>
      <c r="L1155" s="10">
        <f>SUM(Table134[[#This Row],[Waste (Before Impression)]:[Waste (After Impression)2]])</f>
        <v>2</v>
      </c>
      <c r="M1155" s="10">
        <v>0</v>
      </c>
      <c r="N1155" s="10">
        <v>760</v>
      </c>
      <c r="O1155" s="11">
        <f>SUM(Table134[[#This Row],[Inspection Total]],Table134[[#This Row],[Waste (Before Impression)]])</f>
        <v>6000</v>
      </c>
      <c r="P1155" s="12" t="s">
        <v>39</v>
      </c>
      <c r="Q1155" s="9"/>
      <c r="R1155" s="9">
        <f>IF(Table134[[#This Row],[Balanced]]="YES",0,Table134[[#This Row],[Total]]-6000)</f>
        <v>0</v>
      </c>
      <c r="S11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4490988727605998YES</v>
      </c>
      <c r="T1155">
        <f>ROW()-3</f>
        <v>1152</v>
      </c>
      <c r="U1155" s="1">
        <f>INT(Table134[[#This Row],[Date]])</f>
        <v>44909</v>
      </c>
      <c r="V1155" s="13">
        <f>IFERROR(IF(OR(Table134[[#This Row],[Notasave Error]]&lt;0,Table134[[#This Row],[Notasave Error]]&gt;6000),"-",Table134[[#This Row],[Notasave Error]]/Table134[[#This Row],[Inspection Total]]),"NA")</f>
        <v>0.12670890296765588</v>
      </c>
    </row>
    <row r="1156" spans="1:22" x14ac:dyDescent="0.35">
      <c r="A1156" s="8">
        <v>44909.535983796297</v>
      </c>
      <c r="B1156" s="9" t="s">
        <v>84</v>
      </c>
      <c r="C1156" s="9">
        <v>40038549</v>
      </c>
      <c r="D1156" s="9" t="s">
        <v>107</v>
      </c>
      <c r="E1156" s="9" t="s">
        <v>91</v>
      </c>
      <c r="F1156" s="9" t="s">
        <v>38</v>
      </c>
      <c r="G1156" s="9">
        <v>886</v>
      </c>
      <c r="H1156" s="10">
        <v>5999</v>
      </c>
      <c r="I1156" s="10">
        <v>5999</v>
      </c>
      <c r="J1156" s="10">
        <v>1</v>
      </c>
      <c r="K1156" s="10"/>
      <c r="L1156" s="10">
        <f>SUM(Table134[[#This Row],[Waste (Before Impression)]:[Waste (After Impression)2]])</f>
        <v>1</v>
      </c>
      <c r="M1156" s="10">
        <v>0</v>
      </c>
      <c r="N1156" s="10">
        <v>339</v>
      </c>
      <c r="O1156" s="11">
        <f>SUM(Table134[[#This Row],[Inspection Total]],Table134[[#This Row],[Waste (Before Impression)]])</f>
        <v>6000</v>
      </c>
      <c r="P1156" s="12" t="s">
        <v>39</v>
      </c>
      <c r="Q1156" s="9"/>
      <c r="R1156" s="9">
        <f>IF(Table134[[#This Row],[Balanced]]="YES",0,Table134[[#This Row],[Total]]-6000)</f>
        <v>0</v>
      </c>
      <c r="S11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4490988613395999YES</v>
      </c>
      <c r="T1156">
        <f>ROW()-3</f>
        <v>1153</v>
      </c>
      <c r="U1156" s="1">
        <f>INT(Table134[[#This Row],[Date]])</f>
        <v>44909</v>
      </c>
      <c r="V1156" s="13">
        <f>IFERROR(IF(OR(Table134[[#This Row],[Notasave Error]]&lt;0,Table134[[#This Row],[Notasave Error]]&gt;6000),"-",Table134[[#This Row],[Notasave Error]]/Table134[[#This Row],[Inspection Total]]),"NA")</f>
        <v>5.6509418236372726E-2</v>
      </c>
    </row>
    <row r="1157" spans="1:22" x14ac:dyDescent="0.35">
      <c r="A1157" s="8">
        <v>44909.478275462963</v>
      </c>
      <c r="B1157" s="9" t="s">
        <v>84</v>
      </c>
      <c r="C1157" s="9">
        <v>40038549</v>
      </c>
      <c r="D1157" s="9" t="s">
        <v>107</v>
      </c>
      <c r="E1157" s="9" t="s">
        <v>91</v>
      </c>
      <c r="F1157" s="9" t="s">
        <v>38</v>
      </c>
      <c r="G1157" s="9">
        <v>881</v>
      </c>
      <c r="H1157" s="10">
        <v>6000</v>
      </c>
      <c r="I1157" s="10">
        <v>6000</v>
      </c>
      <c r="J1157" s="10">
        <v>0</v>
      </c>
      <c r="K1157" s="10"/>
      <c r="L1157" s="10">
        <f>SUM(Table134[[#This Row],[Waste (Before Impression)]:[Waste (After Impression)2]])</f>
        <v>0</v>
      </c>
      <c r="M1157" s="10">
        <v>0</v>
      </c>
      <c r="N1157" s="10">
        <v>2540</v>
      </c>
      <c r="O1157" s="11">
        <f>SUM(Table134[[#This Row],[Inspection Total]],Table134[[#This Row],[Waste (Before Impression)]])</f>
        <v>6000</v>
      </c>
      <c r="P1157" s="12" t="s">
        <v>39</v>
      </c>
      <c r="Q1157" s="9"/>
      <c r="R1157" s="9">
        <f>IF(Table134[[#This Row],[Balanced]]="YES",0,Table134[[#This Row],[Total]]-6000)</f>
        <v>0</v>
      </c>
      <c r="S11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44909881025406000YES</v>
      </c>
      <c r="T1157">
        <f>ROW()-3</f>
        <v>1154</v>
      </c>
      <c r="U1157" s="1">
        <f>INT(Table134[[#This Row],[Date]])</f>
        <v>44909</v>
      </c>
      <c r="V1157" s="13">
        <f>IFERROR(IF(OR(Table134[[#This Row],[Notasave Error]]&lt;0,Table134[[#This Row],[Notasave Error]]&gt;6000),"-",Table134[[#This Row],[Notasave Error]]/Table134[[#This Row],[Inspection Total]]),"NA")</f>
        <v>0.42333333333333334</v>
      </c>
    </row>
    <row r="1158" spans="1:22" x14ac:dyDescent="0.35">
      <c r="A1158" s="8">
        <v>44909.478055555555</v>
      </c>
      <c r="B1158" s="9" t="s">
        <v>84</v>
      </c>
      <c r="C1158" s="9">
        <v>40038549</v>
      </c>
      <c r="D1158" s="9" t="s">
        <v>107</v>
      </c>
      <c r="E1158" s="9" t="s">
        <v>91</v>
      </c>
      <c r="F1158" s="9" t="s">
        <v>38</v>
      </c>
      <c r="G1158" s="9">
        <v>880</v>
      </c>
      <c r="H1158" s="10">
        <v>5992</v>
      </c>
      <c r="I1158" s="10">
        <v>5992</v>
      </c>
      <c r="J1158" s="10">
        <v>8</v>
      </c>
      <c r="K1158" s="10"/>
      <c r="L1158" s="10">
        <f>SUM(Table134[[#This Row],[Waste (Before Impression)]:[Waste (After Impression)2]])</f>
        <v>8</v>
      </c>
      <c r="M1158" s="10">
        <v>0</v>
      </c>
      <c r="N1158" s="10">
        <v>-172</v>
      </c>
      <c r="O1158" s="11">
        <f>SUM(Table134[[#This Row],[Inspection Total]],Table134[[#This Row],[Waste (Before Impression)]])</f>
        <v>6000</v>
      </c>
      <c r="P1158" s="12" t="s">
        <v>39</v>
      </c>
      <c r="Q1158" s="9"/>
      <c r="R1158" s="9">
        <f>IF(Table134[[#This Row],[Balanced]]="YES",0,Table134[[#This Row],[Total]]-6000)</f>
        <v>0</v>
      </c>
      <c r="S11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449098808-1725992YES</v>
      </c>
      <c r="T1158">
        <f>ROW()-3</f>
        <v>1155</v>
      </c>
      <c r="U1158" s="1">
        <f>INT(Table134[[#This Row],[Date]])</f>
        <v>44909</v>
      </c>
      <c r="V1158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159" spans="1:22" x14ac:dyDescent="0.35">
      <c r="A1159" s="8">
        <v>44909.477847222224</v>
      </c>
      <c r="B1159" s="9" t="s">
        <v>84</v>
      </c>
      <c r="C1159" s="9">
        <v>40038549</v>
      </c>
      <c r="D1159" s="9" t="s">
        <v>107</v>
      </c>
      <c r="E1159" s="9" t="s">
        <v>91</v>
      </c>
      <c r="F1159" s="9" t="s">
        <v>38</v>
      </c>
      <c r="G1159" s="9">
        <v>879</v>
      </c>
      <c r="H1159" s="10">
        <v>5993</v>
      </c>
      <c r="I1159" s="10">
        <v>5993</v>
      </c>
      <c r="J1159" s="10">
        <v>7</v>
      </c>
      <c r="K1159" s="10"/>
      <c r="L1159" s="10">
        <f>SUM(Table134[[#This Row],[Waste (Before Impression)]:[Waste (After Impression)2]])</f>
        <v>7</v>
      </c>
      <c r="M1159" s="10">
        <v>0</v>
      </c>
      <c r="N1159" s="10">
        <v>180</v>
      </c>
      <c r="O1159" s="11">
        <f>SUM(Table134[[#This Row],[Inspection Total]],Table134[[#This Row],[Waste (Before Impression)]])</f>
        <v>6000</v>
      </c>
      <c r="P1159" s="12" t="s">
        <v>39</v>
      </c>
      <c r="Q1159" s="9"/>
      <c r="R1159" s="9">
        <f>IF(Table134[[#This Row],[Balanced]]="YES",0,Table134[[#This Row],[Total]]-6000)</f>
        <v>0</v>
      </c>
      <c r="S11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4490987971805993YES</v>
      </c>
      <c r="T1159">
        <f>ROW()-3</f>
        <v>1156</v>
      </c>
      <c r="U1159" s="1">
        <f>INT(Table134[[#This Row],[Date]])</f>
        <v>44909</v>
      </c>
      <c r="V1159" s="13">
        <f>IFERROR(IF(OR(Table134[[#This Row],[Notasave Error]]&lt;0,Table134[[#This Row],[Notasave Error]]&gt;6000),"-",Table134[[#This Row],[Notasave Error]]/Table134[[#This Row],[Inspection Total]]),"NA")</f>
        <v>3.0035040881027864E-2</v>
      </c>
    </row>
    <row r="1160" spans="1:22" x14ac:dyDescent="0.35">
      <c r="A1160" s="8">
        <v>44909.291331018518</v>
      </c>
      <c r="B1160" s="9" t="s">
        <v>84</v>
      </c>
      <c r="C1160" s="9">
        <v>40038549</v>
      </c>
      <c r="D1160" s="9" t="s">
        <v>107</v>
      </c>
      <c r="E1160" s="9" t="s">
        <v>62</v>
      </c>
      <c r="F1160" s="9" t="s">
        <v>40</v>
      </c>
      <c r="G1160" s="9">
        <v>899</v>
      </c>
      <c r="H1160" s="10">
        <v>5995</v>
      </c>
      <c r="I1160" s="10">
        <v>5995</v>
      </c>
      <c r="J1160" s="10">
        <v>5</v>
      </c>
      <c r="K1160" s="10">
        <v>0</v>
      </c>
      <c r="L1160" s="10">
        <f>SUM(Table134[[#This Row],[Waste (Before Impression)]:[Waste (After Impression)2]])</f>
        <v>5</v>
      </c>
      <c r="M1160" s="10">
        <v>0</v>
      </c>
      <c r="N1160" s="10">
        <v>263</v>
      </c>
      <c r="O1160" s="11">
        <f>SUM(Table134[[#This Row],[Inspection Total]],Table134[[#This Row],[Waste (Before Impression)]])</f>
        <v>6000</v>
      </c>
      <c r="P1160" s="12" t="s">
        <v>39</v>
      </c>
      <c r="Q1160" s="9"/>
      <c r="R1160" s="9">
        <f>IF(Table134[[#This Row],[Balanced]]="YES",0,Table134[[#This Row],[Total]]-6000)</f>
        <v>0</v>
      </c>
      <c r="S11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4490989952635995YES</v>
      </c>
      <c r="T1160">
        <f>ROW()-3</f>
        <v>1157</v>
      </c>
      <c r="U1160" s="1">
        <f>INT(Table134[[#This Row],[Date]])</f>
        <v>44909</v>
      </c>
      <c r="V1160" s="13">
        <f>IFERROR(IF(OR(Table134[[#This Row],[Notasave Error]]&lt;0,Table134[[#This Row],[Notasave Error]]&gt;6000),"-",Table134[[#This Row],[Notasave Error]]/Table134[[#This Row],[Inspection Total]]),"NA")</f>
        <v>4.3869891576313595E-2</v>
      </c>
    </row>
    <row r="1161" spans="1:22" x14ac:dyDescent="0.35">
      <c r="A1161" s="8">
        <v>44909.229525462964</v>
      </c>
      <c r="B1161" s="9" t="s">
        <v>84</v>
      </c>
      <c r="C1161" s="9">
        <v>40038549</v>
      </c>
      <c r="D1161" s="9" t="s">
        <v>107</v>
      </c>
      <c r="E1161" s="9" t="s">
        <v>62</v>
      </c>
      <c r="F1161" s="9" t="s">
        <v>40</v>
      </c>
      <c r="G1161" s="9">
        <v>898</v>
      </c>
      <c r="H1161" s="10">
        <v>5946</v>
      </c>
      <c r="I1161" s="10">
        <v>5946</v>
      </c>
      <c r="J1161" s="10">
        <v>54</v>
      </c>
      <c r="K1161" s="10">
        <v>1</v>
      </c>
      <c r="L1161" s="10">
        <f>SUM(Table134[[#This Row],[Waste (Before Impression)]:[Waste (After Impression)2]])</f>
        <v>55</v>
      </c>
      <c r="M1161" s="10">
        <v>0</v>
      </c>
      <c r="N1161" s="10">
        <v>238</v>
      </c>
      <c r="O1161" s="11">
        <f>SUM(Table134[[#This Row],[Inspection Total]],Table134[[#This Row],[Waste (Before Impression)]])</f>
        <v>6000</v>
      </c>
      <c r="P1161" s="12" t="s">
        <v>39</v>
      </c>
      <c r="Q1161" s="9"/>
      <c r="R1161" s="9">
        <f>IF(Table134[[#This Row],[Balanced]]="YES",0,Table134[[#This Row],[Total]]-6000)</f>
        <v>0</v>
      </c>
      <c r="S11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44909898542385946YES</v>
      </c>
      <c r="T1161">
        <f>ROW()-3</f>
        <v>1158</v>
      </c>
      <c r="U1161" s="1">
        <f>INT(Table134[[#This Row],[Date]])</f>
        <v>44909</v>
      </c>
      <c r="V1161" s="13">
        <f>IFERROR(IF(OR(Table134[[#This Row],[Notasave Error]]&lt;0,Table134[[#This Row],[Notasave Error]]&gt;6000),"-",Table134[[#This Row],[Notasave Error]]/Table134[[#This Row],[Inspection Total]]),"NA")</f>
        <v>4.0026908846283217E-2</v>
      </c>
    </row>
    <row r="1162" spans="1:22" x14ac:dyDescent="0.35">
      <c r="A1162" s="8">
        <v>44909.194699074076</v>
      </c>
      <c r="B1162" s="9" t="s">
        <v>84</v>
      </c>
      <c r="C1162" s="9">
        <v>40038549</v>
      </c>
      <c r="D1162" s="9" t="s">
        <v>107</v>
      </c>
      <c r="E1162" s="9" t="s">
        <v>62</v>
      </c>
      <c r="F1162" s="9" t="s">
        <v>40</v>
      </c>
      <c r="G1162" s="9">
        <v>897</v>
      </c>
      <c r="H1162" s="10">
        <v>5996</v>
      </c>
      <c r="I1162" s="10">
        <v>5996</v>
      </c>
      <c r="J1162" s="10">
        <v>4</v>
      </c>
      <c r="K1162" s="10">
        <v>0</v>
      </c>
      <c r="L1162" s="10">
        <f>SUM(Table134[[#This Row],[Waste (Before Impression)]:[Waste (After Impression)2]])</f>
        <v>4</v>
      </c>
      <c r="M1162" s="10">
        <v>0</v>
      </c>
      <c r="N1162" s="10">
        <v>352</v>
      </c>
      <c r="O1162" s="11">
        <f>SUM(Table134[[#This Row],[Inspection Total]],Table134[[#This Row],[Waste (Before Impression)]])</f>
        <v>6000</v>
      </c>
      <c r="P1162" s="12" t="s">
        <v>39</v>
      </c>
      <c r="Q1162" s="9"/>
      <c r="R1162" s="9">
        <f>IF(Table134[[#This Row],[Balanced]]="YES",0,Table134[[#This Row],[Total]]-6000)</f>
        <v>0</v>
      </c>
      <c r="S11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4490989743525996YES</v>
      </c>
      <c r="T1162">
        <f>ROW()-3</f>
        <v>1159</v>
      </c>
      <c r="U1162" s="1">
        <f>INT(Table134[[#This Row],[Date]])</f>
        <v>44909</v>
      </c>
      <c r="V1162" s="13">
        <f>IFERROR(IF(OR(Table134[[#This Row],[Notasave Error]]&lt;0,Table134[[#This Row],[Notasave Error]]&gt;6000),"-",Table134[[#This Row],[Notasave Error]]/Table134[[#This Row],[Inspection Total]]),"NA")</f>
        <v>5.8705803869246162E-2</v>
      </c>
    </row>
    <row r="1163" spans="1:22" x14ac:dyDescent="0.35">
      <c r="A1163" s="8">
        <v>44909.142685185187</v>
      </c>
      <c r="B1163" s="9" t="s">
        <v>84</v>
      </c>
      <c r="C1163" s="9">
        <v>40038549</v>
      </c>
      <c r="D1163" s="9" t="s">
        <v>107</v>
      </c>
      <c r="E1163" s="9" t="s">
        <v>62</v>
      </c>
      <c r="F1163" s="9" t="s">
        <v>40</v>
      </c>
      <c r="G1163" s="9">
        <v>896</v>
      </c>
      <c r="H1163" s="10">
        <v>5998</v>
      </c>
      <c r="I1163" s="10">
        <v>5998</v>
      </c>
      <c r="J1163" s="10">
        <v>2</v>
      </c>
      <c r="K1163" s="10">
        <v>0</v>
      </c>
      <c r="L1163" s="10">
        <f>SUM(Table134[[#This Row],[Waste (Before Impression)]:[Waste (After Impression)2]])</f>
        <v>2</v>
      </c>
      <c r="M1163" s="10">
        <v>0</v>
      </c>
      <c r="N1163" s="10">
        <v>310</v>
      </c>
      <c r="O1163" s="11">
        <f>SUM(Table134[[#This Row],[Inspection Total]],Table134[[#This Row],[Waste (Before Impression)]])</f>
        <v>6000</v>
      </c>
      <c r="P1163" s="12" t="s">
        <v>39</v>
      </c>
      <c r="Q1163" s="9"/>
      <c r="R1163" s="9">
        <f>IF(Table134[[#This Row],[Balanced]]="YES",0,Table134[[#This Row],[Total]]-6000)</f>
        <v>0</v>
      </c>
      <c r="S11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4490989623105998YES</v>
      </c>
      <c r="T1163">
        <f>ROW()-3</f>
        <v>1160</v>
      </c>
      <c r="U1163" s="1">
        <f>INT(Table134[[#This Row],[Date]])</f>
        <v>44909</v>
      </c>
      <c r="V1163" s="13">
        <f>IFERROR(IF(OR(Table134[[#This Row],[Notasave Error]]&lt;0,Table134[[#This Row],[Notasave Error]]&gt;6000),"-",Table134[[#This Row],[Notasave Error]]/Table134[[#This Row],[Inspection Total]]),"NA")</f>
        <v>5.1683894631543846E-2</v>
      </c>
    </row>
    <row r="1164" spans="1:22" x14ac:dyDescent="0.35">
      <c r="A1164" s="8">
        <v>44909.100555555553</v>
      </c>
      <c r="B1164" s="9" t="s">
        <v>84</v>
      </c>
      <c r="C1164" s="9">
        <v>40038549</v>
      </c>
      <c r="D1164" s="9" t="s">
        <v>107</v>
      </c>
      <c r="E1164" s="9" t="s">
        <v>62</v>
      </c>
      <c r="F1164" s="9" t="s">
        <v>40</v>
      </c>
      <c r="G1164" s="9">
        <v>895</v>
      </c>
      <c r="H1164" s="10">
        <v>5995</v>
      </c>
      <c r="I1164" s="10">
        <v>5995</v>
      </c>
      <c r="J1164" s="10">
        <v>5</v>
      </c>
      <c r="K1164" s="10">
        <v>3</v>
      </c>
      <c r="L1164" s="10">
        <f>SUM(Table134[[#This Row],[Waste (Before Impression)]:[Waste (After Impression)2]])</f>
        <v>8</v>
      </c>
      <c r="M1164" s="10">
        <v>0</v>
      </c>
      <c r="N1164" s="10">
        <v>223</v>
      </c>
      <c r="O1164" s="11">
        <f>SUM(Table134[[#This Row],[Inspection Total]],Table134[[#This Row],[Waste (Before Impression)]])</f>
        <v>6000</v>
      </c>
      <c r="P1164" s="12" t="s">
        <v>39</v>
      </c>
      <c r="Q1164" s="9"/>
      <c r="R1164" s="9">
        <f>IF(Table134[[#This Row],[Balanced]]="YES",0,Table134[[#This Row],[Total]]-6000)</f>
        <v>0</v>
      </c>
      <c r="S11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4490989552235995YES</v>
      </c>
      <c r="T1164">
        <f>ROW()-3</f>
        <v>1161</v>
      </c>
      <c r="U1164" s="1">
        <f>INT(Table134[[#This Row],[Date]])</f>
        <v>44909</v>
      </c>
      <c r="V1164" s="13">
        <f>IFERROR(IF(OR(Table134[[#This Row],[Notasave Error]]&lt;0,Table134[[#This Row],[Notasave Error]]&gt;6000),"-",Table134[[#This Row],[Notasave Error]]/Table134[[#This Row],[Inspection Total]]),"NA")</f>
        <v>3.7197664720600501E-2</v>
      </c>
    </row>
    <row r="1165" spans="1:22" x14ac:dyDescent="0.35">
      <c r="A1165" s="8">
        <v>44909.05541666667</v>
      </c>
      <c r="B1165" s="9" t="s">
        <v>84</v>
      </c>
      <c r="C1165" s="9">
        <v>40038549</v>
      </c>
      <c r="D1165" s="9" t="s">
        <v>107</v>
      </c>
      <c r="E1165" s="9" t="s">
        <v>62</v>
      </c>
      <c r="F1165" s="9" t="s">
        <v>40</v>
      </c>
      <c r="G1165" s="9">
        <v>894</v>
      </c>
      <c r="H1165" s="10">
        <v>5999</v>
      </c>
      <c r="I1165" s="10">
        <v>5999</v>
      </c>
      <c r="J1165" s="10">
        <v>1</v>
      </c>
      <c r="K1165" s="10">
        <v>0</v>
      </c>
      <c r="L1165" s="10">
        <f>SUM(Table134[[#This Row],[Waste (Before Impression)]:[Waste (After Impression)2]])</f>
        <v>1</v>
      </c>
      <c r="M1165" s="10">
        <v>0</v>
      </c>
      <c r="N1165" s="10">
        <v>293</v>
      </c>
      <c r="O1165" s="11">
        <f>SUM(Table134[[#This Row],[Inspection Total]],Table134[[#This Row],[Waste (Before Impression)]])</f>
        <v>6000</v>
      </c>
      <c r="P1165" s="12" t="s">
        <v>39</v>
      </c>
      <c r="Q1165" s="9"/>
      <c r="R1165" s="9">
        <f>IF(Table134[[#This Row],[Balanced]]="YES",0,Table134[[#This Row],[Total]]-6000)</f>
        <v>0</v>
      </c>
      <c r="S11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4490989412935999YES</v>
      </c>
      <c r="T1165">
        <f>ROW()-3</f>
        <v>1162</v>
      </c>
      <c r="U1165" s="1">
        <f>INT(Table134[[#This Row],[Date]])</f>
        <v>44909</v>
      </c>
      <c r="V1165" s="13">
        <f>IFERROR(IF(OR(Table134[[#This Row],[Notasave Error]]&lt;0,Table134[[#This Row],[Notasave Error]]&gt;6000),"-",Table134[[#This Row],[Notasave Error]]/Table134[[#This Row],[Inspection Total]]),"NA")</f>
        <v>4.8841473578929824E-2</v>
      </c>
    </row>
    <row r="1166" spans="1:22" x14ac:dyDescent="0.35">
      <c r="A1166" s="8">
        <v>44908.996944444443</v>
      </c>
      <c r="B1166" s="9" t="s">
        <v>84</v>
      </c>
      <c r="C1166" s="9">
        <v>40038549</v>
      </c>
      <c r="D1166" s="9" t="s">
        <v>107</v>
      </c>
      <c r="E1166" s="9" t="s">
        <v>62</v>
      </c>
      <c r="F1166" s="9" t="s">
        <v>40</v>
      </c>
      <c r="G1166" s="9">
        <v>873</v>
      </c>
      <c r="H1166" s="10">
        <v>5999</v>
      </c>
      <c r="I1166" s="10">
        <v>5999</v>
      </c>
      <c r="J1166" s="10">
        <v>1</v>
      </c>
      <c r="K1166" s="10">
        <v>0</v>
      </c>
      <c r="L1166" s="10">
        <f>SUM(Table134[[#This Row],[Waste (Before Impression)]:[Waste (After Impression)2]])</f>
        <v>1</v>
      </c>
      <c r="M1166" s="10">
        <v>0</v>
      </c>
      <c r="N1166" s="10">
        <v>192</v>
      </c>
      <c r="O1166" s="11">
        <f>SUM(Table134[[#This Row],[Inspection Total]],Table134[[#This Row],[Waste (Before Impression)]])</f>
        <v>6000</v>
      </c>
      <c r="P1166" s="12" t="s">
        <v>39</v>
      </c>
      <c r="Q1166" s="9"/>
      <c r="R1166" s="9">
        <f>IF(Table134[[#This Row],[Balanced]]="YES",0,Table134[[#This Row],[Total]]-6000)</f>
        <v>0</v>
      </c>
      <c r="S11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4490887311925999YES</v>
      </c>
      <c r="T1166">
        <f>ROW()-3</f>
        <v>1163</v>
      </c>
      <c r="U1166" s="1">
        <f>INT(Table134[[#This Row],[Date]])</f>
        <v>44908</v>
      </c>
      <c r="V1166" s="13">
        <f>IFERROR(IF(OR(Table134[[#This Row],[Notasave Error]]&lt;0,Table134[[#This Row],[Notasave Error]]&gt;6000),"-",Table134[[#This Row],[Notasave Error]]/Table134[[#This Row],[Inspection Total]]),"NA")</f>
        <v>3.2005334222370396E-2</v>
      </c>
    </row>
    <row r="1167" spans="1:22" x14ac:dyDescent="0.35">
      <c r="A1167" s="8">
        <v>44908.964560185188</v>
      </c>
      <c r="B1167" s="9" t="s">
        <v>84</v>
      </c>
      <c r="C1167" s="9">
        <v>40038549</v>
      </c>
      <c r="D1167" s="9" t="s">
        <v>107</v>
      </c>
      <c r="E1167" s="9" t="s">
        <v>62</v>
      </c>
      <c r="F1167" s="9" t="s">
        <v>40</v>
      </c>
      <c r="G1167" s="9">
        <v>872</v>
      </c>
      <c r="H1167" s="10">
        <v>5993</v>
      </c>
      <c r="I1167" s="10">
        <v>5993</v>
      </c>
      <c r="J1167" s="10">
        <v>7</v>
      </c>
      <c r="K1167" s="10">
        <v>0</v>
      </c>
      <c r="L1167" s="10">
        <f>SUM(Table134[[#This Row],[Waste (Before Impression)]:[Waste (After Impression)2]])</f>
        <v>7</v>
      </c>
      <c r="M1167" s="10">
        <v>0</v>
      </c>
      <c r="N1167" s="10">
        <v>189</v>
      </c>
      <c r="O1167" s="11">
        <f>SUM(Table134[[#This Row],[Inspection Total]],Table134[[#This Row],[Waste (Before Impression)]])</f>
        <v>6000</v>
      </c>
      <c r="P1167" s="12" t="s">
        <v>39</v>
      </c>
      <c r="Q1167" s="9"/>
      <c r="R1167" s="9">
        <f>IF(Table134[[#This Row],[Balanced]]="YES",0,Table134[[#This Row],[Total]]-6000)</f>
        <v>0</v>
      </c>
      <c r="S11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4490887271895993YES</v>
      </c>
      <c r="T1167">
        <f>ROW()-3</f>
        <v>1164</v>
      </c>
      <c r="U1167" s="1">
        <f>INT(Table134[[#This Row],[Date]])</f>
        <v>44908</v>
      </c>
      <c r="V1167" s="13">
        <f>IFERROR(IF(OR(Table134[[#This Row],[Notasave Error]]&lt;0,Table134[[#This Row],[Notasave Error]]&gt;6000),"-",Table134[[#This Row],[Notasave Error]]/Table134[[#This Row],[Inspection Total]]),"NA")</f>
        <v>3.1536792925079257E-2</v>
      </c>
    </row>
    <row r="1168" spans="1:22" x14ac:dyDescent="0.35">
      <c r="A1168" s="8">
        <v>44908.923032407409</v>
      </c>
      <c r="B1168" s="9" t="s">
        <v>84</v>
      </c>
      <c r="C1168" s="9">
        <v>40038549</v>
      </c>
      <c r="D1168" s="9" t="s">
        <v>107</v>
      </c>
      <c r="E1168" s="9" t="s">
        <v>62</v>
      </c>
      <c r="F1168" s="9" t="s">
        <v>40</v>
      </c>
      <c r="G1168" s="9">
        <v>871</v>
      </c>
      <c r="H1168" s="10">
        <v>5984</v>
      </c>
      <c r="I1168" s="10">
        <v>5984</v>
      </c>
      <c r="J1168" s="10">
        <v>16</v>
      </c>
      <c r="K1168" s="10">
        <v>2</v>
      </c>
      <c r="L1168" s="10">
        <f>SUM(Table134[[#This Row],[Waste (Before Impression)]:[Waste (After Impression)2]])</f>
        <v>18</v>
      </c>
      <c r="M1168" s="10">
        <v>0</v>
      </c>
      <c r="N1168" s="10">
        <v>197</v>
      </c>
      <c r="O1168" s="11">
        <f>SUM(Table134[[#This Row],[Inspection Total]],Table134[[#This Row],[Waste (Before Impression)]])</f>
        <v>6000</v>
      </c>
      <c r="P1168" s="12" t="s">
        <v>39</v>
      </c>
      <c r="Q1168" s="9"/>
      <c r="R1168" s="9">
        <f>IF(Table134[[#This Row],[Balanced]]="YES",0,Table134[[#This Row],[Total]]-6000)</f>
        <v>0</v>
      </c>
      <c r="S11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44908871161975984YES</v>
      </c>
      <c r="T1168">
        <f>ROW()-3</f>
        <v>1165</v>
      </c>
      <c r="U1168" s="1">
        <f>INT(Table134[[#This Row],[Date]])</f>
        <v>44908</v>
      </c>
      <c r="V1168" s="13">
        <f>IFERROR(IF(OR(Table134[[#This Row],[Notasave Error]]&lt;0,Table134[[#This Row],[Notasave Error]]&gt;6000),"-",Table134[[#This Row],[Notasave Error]]/Table134[[#This Row],[Inspection Total]]),"NA")</f>
        <v>3.2921122994652406E-2</v>
      </c>
    </row>
    <row r="1169" spans="1:22" x14ac:dyDescent="0.35">
      <c r="A1169" s="8">
        <v>44908.882939814815</v>
      </c>
      <c r="B1169" s="9" t="s">
        <v>84</v>
      </c>
      <c r="C1169" s="9">
        <v>40038549</v>
      </c>
      <c r="D1169" s="9" t="s">
        <v>107</v>
      </c>
      <c r="E1169" s="9" t="s">
        <v>62</v>
      </c>
      <c r="F1169" s="9" t="s">
        <v>40</v>
      </c>
      <c r="G1169" s="9">
        <v>870</v>
      </c>
      <c r="H1169" s="10">
        <v>5994</v>
      </c>
      <c r="I1169" s="10">
        <v>5994</v>
      </c>
      <c r="J1169" s="10">
        <v>6</v>
      </c>
      <c r="K1169" s="10">
        <v>0</v>
      </c>
      <c r="L1169" s="10">
        <f>SUM(Table134[[#This Row],[Waste (Before Impression)]:[Waste (After Impression)2]])</f>
        <v>6</v>
      </c>
      <c r="M1169" s="10">
        <v>0</v>
      </c>
      <c r="N1169" s="10">
        <v>168</v>
      </c>
      <c r="O1169" s="11">
        <f>SUM(Table134[[#This Row],[Inspection Total]],Table134[[#This Row],[Waste (Before Impression)]])</f>
        <v>6000</v>
      </c>
      <c r="P1169" s="12" t="s">
        <v>39</v>
      </c>
      <c r="Q1169" s="9"/>
      <c r="R1169" s="9">
        <f>IF(Table134[[#This Row],[Balanced]]="YES",0,Table134[[#This Row],[Total]]-6000)</f>
        <v>0</v>
      </c>
      <c r="S11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4490887061685994YES</v>
      </c>
      <c r="T1169">
        <f>ROW()-3</f>
        <v>1166</v>
      </c>
      <c r="U1169" s="1">
        <f>INT(Table134[[#This Row],[Date]])</f>
        <v>44908</v>
      </c>
      <c r="V1169" s="13">
        <f>IFERROR(IF(OR(Table134[[#This Row],[Notasave Error]]&lt;0,Table134[[#This Row],[Notasave Error]]&gt;6000),"-",Table134[[#This Row],[Notasave Error]]/Table134[[#This Row],[Inspection Total]]),"NA")</f>
        <v>2.8028028028028028E-2</v>
      </c>
    </row>
    <row r="1170" spans="1:22" x14ac:dyDescent="0.35">
      <c r="A1170" s="8">
        <v>44908.840196759258</v>
      </c>
      <c r="B1170" s="9" t="s">
        <v>84</v>
      </c>
      <c r="C1170" s="9">
        <v>40038549</v>
      </c>
      <c r="D1170" s="9" t="s">
        <v>107</v>
      </c>
      <c r="E1170" s="9" t="s">
        <v>62</v>
      </c>
      <c r="F1170" s="9" t="s">
        <v>40</v>
      </c>
      <c r="G1170" s="9">
        <v>869</v>
      </c>
      <c r="H1170" s="10">
        <v>5999</v>
      </c>
      <c r="I1170" s="10">
        <v>5999</v>
      </c>
      <c r="J1170" s="10">
        <v>1</v>
      </c>
      <c r="K1170" s="10">
        <v>11</v>
      </c>
      <c r="L1170" s="10">
        <f>SUM(Table134[[#This Row],[Waste (Before Impression)]:[Waste (After Impression)2]])</f>
        <v>12</v>
      </c>
      <c r="M1170" s="10">
        <v>0</v>
      </c>
      <c r="N1170" s="10">
        <v>2251</v>
      </c>
      <c r="O1170" s="11">
        <f>SUM(Table134[[#This Row],[Inspection Total]],Table134[[#This Row],[Waste (Before Impression)]])</f>
        <v>6000</v>
      </c>
      <c r="P1170" s="12" t="s">
        <v>39</v>
      </c>
      <c r="Q1170" s="9"/>
      <c r="R1170" s="9">
        <f>IF(Table134[[#This Row],[Balanced]]="YES",0,Table134[[#This Row],[Total]]-6000)</f>
        <v>0</v>
      </c>
      <c r="S11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44908869122515999YES</v>
      </c>
      <c r="T1170">
        <f>ROW()-3</f>
        <v>1167</v>
      </c>
      <c r="U1170" s="1">
        <f>INT(Table134[[#This Row],[Date]])</f>
        <v>44908</v>
      </c>
      <c r="V1170" s="13">
        <f>IFERROR(IF(OR(Table134[[#This Row],[Notasave Error]]&lt;0,Table134[[#This Row],[Notasave Error]]&gt;6000),"-",Table134[[#This Row],[Notasave Error]]/Table134[[#This Row],[Inspection Total]]),"NA")</f>
        <v>0.37522920486747791</v>
      </c>
    </row>
    <row r="1171" spans="1:22" x14ac:dyDescent="0.35">
      <c r="A1171" s="8">
        <v>44908.69840277778</v>
      </c>
      <c r="B1171" s="9" t="s">
        <v>84</v>
      </c>
      <c r="C1171" s="9">
        <v>40038549</v>
      </c>
      <c r="D1171" s="9" t="s">
        <v>107</v>
      </c>
      <c r="E1171" s="9" t="s">
        <v>95</v>
      </c>
      <c r="F1171" s="9" t="s">
        <v>38</v>
      </c>
      <c r="G1171" s="9">
        <v>867</v>
      </c>
      <c r="H1171" s="10">
        <v>5997</v>
      </c>
      <c r="I1171" s="10">
        <v>5997</v>
      </c>
      <c r="J1171" s="10">
        <v>3</v>
      </c>
      <c r="K1171" s="10"/>
      <c r="L1171" s="10">
        <f>SUM(Table134[[#This Row],[Waste (Before Impression)]:[Waste (After Impression)2]])</f>
        <v>3</v>
      </c>
      <c r="M1171" s="10">
        <v>0</v>
      </c>
      <c r="N1171" s="10">
        <v>159</v>
      </c>
      <c r="O1171" s="11">
        <f>SUM(Table134[[#This Row],[Inspection Total]],Table134[[#This Row],[Waste (Before Impression)]])</f>
        <v>6000</v>
      </c>
      <c r="P1171" s="12" t="s">
        <v>39</v>
      </c>
      <c r="Q1171" s="9"/>
      <c r="R1171" s="9">
        <f>IF(Table134[[#This Row],[Balanced]]="YES",0,Table134[[#This Row],[Total]]-6000)</f>
        <v>0</v>
      </c>
      <c r="S11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4490886731595997YES</v>
      </c>
      <c r="T1171">
        <f>ROW()-3</f>
        <v>1168</v>
      </c>
      <c r="U1171" s="1">
        <f>INT(Table134[[#This Row],[Date]])</f>
        <v>44908</v>
      </c>
      <c r="V1171" s="13">
        <f>IFERROR(IF(OR(Table134[[#This Row],[Notasave Error]]&lt;0,Table134[[#This Row],[Notasave Error]]&gt;6000),"-",Table134[[#This Row],[Notasave Error]]/Table134[[#This Row],[Inspection Total]]),"NA")</f>
        <v>2.6513256628314157E-2</v>
      </c>
    </row>
    <row r="1172" spans="1:22" x14ac:dyDescent="0.35">
      <c r="A1172" s="8">
        <v>44908.519942129627</v>
      </c>
      <c r="B1172" s="9" t="s">
        <v>84</v>
      </c>
      <c r="C1172" s="9">
        <v>40038549</v>
      </c>
      <c r="D1172" s="9" t="s">
        <v>107</v>
      </c>
      <c r="E1172" s="9" t="s">
        <v>95</v>
      </c>
      <c r="F1172" s="9" t="s">
        <v>38</v>
      </c>
      <c r="G1172" s="9">
        <v>866</v>
      </c>
      <c r="H1172" s="10">
        <v>5999</v>
      </c>
      <c r="I1172" s="10">
        <v>5999</v>
      </c>
      <c r="J1172" s="10">
        <v>1</v>
      </c>
      <c r="K1172" s="10"/>
      <c r="L1172" s="10">
        <f>SUM(Table134[[#This Row],[Waste (Before Impression)]:[Waste (After Impression)2]])</f>
        <v>1</v>
      </c>
      <c r="M1172" s="10">
        <v>0</v>
      </c>
      <c r="N1172" s="10">
        <v>154</v>
      </c>
      <c r="O1172" s="11">
        <f>SUM(Table134[[#This Row],[Inspection Total]],Table134[[#This Row],[Waste (Before Impression)]])</f>
        <v>6000</v>
      </c>
      <c r="P1172" s="12" t="s">
        <v>39</v>
      </c>
      <c r="Q1172" s="9"/>
      <c r="R1172" s="9">
        <f>IF(Table134[[#This Row],[Balanced]]="YES",0,Table134[[#This Row],[Total]]-6000)</f>
        <v>0</v>
      </c>
      <c r="S11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4490886611545999YES</v>
      </c>
      <c r="T1172">
        <f>ROW()-3</f>
        <v>1169</v>
      </c>
      <c r="U1172" s="1">
        <f>INT(Table134[[#This Row],[Date]])</f>
        <v>44908</v>
      </c>
      <c r="V1172" s="13">
        <f>IFERROR(IF(OR(Table134[[#This Row],[Notasave Error]]&lt;0,Table134[[#This Row],[Notasave Error]]&gt;6000),"-",Table134[[#This Row],[Notasave Error]]/Table134[[#This Row],[Inspection Total]]),"NA")</f>
        <v>2.5670945157526253E-2</v>
      </c>
    </row>
    <row r="1173" spans="1:22" x14ac:dyDescent="0.35">
      <c r="A1173" s="8">
        <v>44908.51972222222</v>
      </c>
      <c r="B1173" s="9" t="s">
        <v>84</v>
      </c>
      <c r="C1173" s="9">
        <v>40038549</v>
      </c>
      <c r="D1173" s="9" t="s">
        <v>107</v>
      </c>
      <c r="E1173" s="9" t="s">
        <v>95</v>
      </c>
      <c r="F1173" s="9" t="s">
        <v>38</v>
      </c>
      <c r="G1173" s="9">
        <v>865</v>
      </c>
      <c r="H1173" s="10">
        <v>5995</v>
      </c>
      <c r="I1173" s="10">
        <v>5995</v>
      </c>
      <c r="J1173" s="10">
        <v>5</v>
      </c>
      <c r="K1173" s="10"/>
      <c r="L1173" s="10">
        <f>SUM(Table134[[#This Row],[Waste (Before Impression)]:[Waste (After Impression)2]])</f>
        <v>5</v>
      </c>
      <c r="M1173" s="10">
        <v>0</v>
      </c>
      <c r="N1173" s="10">
        <v>393</v>
      </c>
      <c r="O1173" s="11">
        <f>SUM(Table134[[#This Row],[Inspection Total]],Table134[[#This Row],[Waste (Before Impression)]])</f>
        <v>6000</v>
      </c>
      <c r="P1173" s="12" t="s">
        <v>39</v>
      </c>
      <c r="Q1173" s="9"/>
      <c r="R1173" s="9">
        <f>IF(Table134[[#This Row],[Balanced]]="YES",0,Table134[[#This Row],[Total]]-6000)</f>
        <v>0</v>
      </c>
      <c r="S11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4490886553935995YES</v>
      </c>
      <c r="T1173">
        <f>ROW()-3</f>
        <v>1170</v>
      </c>
      <c r="U1173" s="1">
        <f>INT(Table134[[#This Row],[Date]])</f>
        <v>44908</v>
      </c>
      <c r="V1173" s="13">
        <f>IFERROR(IF(OR(Table134[[#This Row],[Notasave Error]]&lt;0,Table134[[#This Row],[Notasave Error]]&gt;6000),"-",Table134[[#This Row],[Notasave Error]]/Table134[[#This Row],[Inspection Total]]),"NA")</f>
        <v>6.5554628857381156E-2</v>
      </c>
    </row>
    <row r="1174" spans="1:22" x14ac:dyDescent="0.35">
      <c r="A1174" s="8">
        <v>44908.519317129627</v>
      </c>
      <c r="B1174" s="9" t="s">
        <v>84</v>
      </c>
      <c r="C1174" s="9">
        <v>40038549</v>
      </c>
      <c r="D1174" s="9" t="s">
        <v>107</v>
      </c>
      <c r="E1174" s="9" t="s">
        <v>95</v>
      </c>
      <c r="F1174" s="9" t="s">
        <v>38</v>
      </c>
      <c r="G1174" s="9">
        <v>864</v>
      </c>
      <c r="H1174" s="10">
        <v>5987</v>
      </c>
      <c r="I1174" s="10">
        <v>5987</v>
      </c>
      <c r="J1174" s="10">
        <v>7</v>
      </c>
      <c r="K1174" s="10"/>
      <c r="L1174" s="10">
        <f>SUM(Table134[[#This Row],[Waste (Before Impression)]:[Waste (After Impression)2]])</f>
        <v>7</v>
      </c>
      <c r="M1174" s="10">
        <v>0</v>
      </c>
      <c r="N1174" s="10">
        <v>188</v>
      </c>
      <c r="O1174" s="11">
        <f>SUM(Table134[[#This Row],[Inspection Total]],Table134[[#This Row],[Waste (Before Impression)]])</f>
        <v>5994</v>
      </c>
      <c r="P1174" s="12" t="s">
        <v>34</v>
      </c>
      <c r="Q1174" s="9" t="s">
        <v>121</v>
      </c>
      <c r="R1174" s="9">
        <f>IF(Table134[[#This Row],[Balanced]]="YES",0,Table134[[#This Row],[Total]]-6000)</f>
        <v>-6</v>
      </c>
      <c r="S11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4490886471885987NO</v>
      </c>
      <c r="T1174">
        <f>ROW()-3</f>
        <v>1171</v>
      </c>
      <c r="U1174" s="1">
        <f>INT(Table134[[#This Row],[Date]])</f>
        <v>44908</v>
      </c>
      <c r="V1174" s="13">
        <f>IFERROR(IF(OR(Table134[[#This Row],[Notasave Error]]&lt;0,Table134[[#This Row],[Notasave Error]]&gt;6000),"-",Table134[[#This Row],[Notasave Error]]/Table134[[#This Row],[Inspection Total]]),"NA")</f>
        <v>3.1401369634207449E-2</v>
      </c>
    </row>
    <row r="1175" spans="1:22" x14ac:dyDescent="0.35">
      <c r="A1175" s="8">
        <v>44908.281261574077</v>
      </c>
      <c r="B1175" s="9" t="s">
        <v>84</v>
      </c>
      <c r="C1175" s="9">
        <v>40038549</v>
      </c>
      <c r="D1175" s="9" t="s">
        <v>107</v>
      </c>
      <c r="E1175" s="9" t="s">
        <v>62</v>
      </c>
      <c r="F1175" s="9" t="s">
        <v>40</v>
      </c>
      <c r="G1175" s="9">
        <v>878</v>
      </c>
      <c r="H1175" s="10">
        <v>5984</v>
      </c>
      <c r="I1175" s="10">
        <v>5984</v>
      </c>
      <c r="J1175" s="10">
        <v>16</v>
      </c>
      <c r="K1175" s="10">
        <v>0</v>
      </c>
      <c r="L1175" s="10">
        <f>SUM(Table134[[#This Row],[Waste (Before Impression)]:[Waste (After Impression)2]])</f>
        <v>16</v>
      </c>
      <c r="M1175" s="10">
        <v>0</v>
      </c>
      <c r="N1175" s="10">
        <v>137</v>
      </c>
      <c r="O1175" s="11">
        <f>SUM(Table134[[#This Row],[Inspection Total]],Table134[[#This Row],[Waste (Before Impression)]])</f>
        <v>6000</v>
      </c>
      <c r="P1175" s="12" t="s">
        <v>39</v>
      </c>
      <c r="Q1175" s="9"/>
      <c r="R1175" s="9">
        <f>IF(Table134[[#This Row],[Balanced]]="YES",0,Table134[[#This Row],[Total]]-6000)</f>
        <v>0</v>
      </c>
      <c r="S11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44908878161375984YES</v>
      </c>
      <c r="T1175">
        <f>ROW()-3</f>
        <v>1172</v>
      </c>
      <c r="U1175" s="1">
        <f>INT(Table134[[#This Row],[Date]])</f>
        <v>44908</v>
      </c>
      <c r="V1175" s="13">
        <f>IFERROR(IF(OR(Table134[[#This Row],[Notasave Error]]&lt;0,Table134[[#This Row],[Notasave Error]]&gt;6000),"-",Table134[[#This Row],[Notasave Error]]/Table134[[#This Row],[Inspection Total]]),"NA")</f>
        <v>2.2894385026737969E-2</v>
      </c>
    </row>
    <row r="1176" spans="1:22" x14ac:dyDescent="0.35">
      <c r="A1176" s="8">
        <v>44908.241863425923</v>
      </c>
      <c r="B1176" s="9" t="s">
        <v>84</v>
      </c>
      <c r="C1176" s="9">
        <v>40038549</v>
      </c>
      <c r="D1176" s="9" t="s">
        <v>107</v>
      </c>
      <c r="E1176" s="9" t="s">
        <v>62</v>
      </c>
      <c r="F1176" s="9" t="s">
        <v>40</v>
      </c>
      <c r="G1176" s="9">
        <v>877</v>
      </c>
      <c r="H1176" s="10">
        <v>5993</v>
      </c>
      <c r="I1176" s="10">
        <v>5993</v>
      </c>
      <c r="J1176" s="10">
        <v>7</v>
      </c>
      <c r="K1176" s="10">
        <v>0</v>
      </c>
      <c r="L1176" s="10">
        <f>SUM(Table134[[#This Row],[Waste (Before Impression)]:[Waste (After Impression)2]])</f>
        <v>7</v>
      </c>
      <c r="M1176" s="10">
        <v>0</v>
      </c>
      <c r="N1176" s="10">
        <v>332</v>
      </c>
      <c r="O1176" s="11">
        <f>SUM(Table134[[#This Row],[Inspection Total]],Table134[[#This Row],[Waste (Before Impression)]])</f>
        <v>6000</v>
      </c>
      <c r="P1176" s="12" t="s">
        <v>39</v>
      </c>
      <c r="Q1176" s="9"/>
      <c r="R1176" s="9">
        <f>IF(Table134[[#This Row],[Balanced]]="YES",0,Table134[[#This Row],[Total]]-6000)</f>
        <v>0</v>
      </c>
      <c r="S11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4490887773325993YES</v>
      </c>
      <c r="T1176">
        <f>ROW()-3</f>
        <v>1173</v>
      </c>
      <c r="U1176" s="1">
        <f>INT(Table134[[#This Row],[Date]])</f>
        <v>44908</v>
      </c>
      <c r="V1176" s="13">
        <f>IFERROR(IF(OR(Table134[[#This Row],[Notasave Error]]&lt;0,Table134[[#This Row],[Notasave Error]]&gt;6000),"-",Table134[[#This Row],[Notasave Error]]/Table134[[#This Row],[Inspection Total]]),"NA")</f>
        <v>5.5397964291673617E-2</v>
      </c>
    </row>
    <row r="1177" spans="1:22" x14ac:dyDescent="0.35">
      <c r="A1177" s="8">
        <v>44908.196782407409</v>
      </c>
      <c r="B1177" s="9" t="s">
        <v>84</v>
      </c>
      <c r="C1177" s="9">
        <v>40038549</v>
      </c>
      <c r="D1177" s="9" t="s">
        <v>107</v>
      </c>
      <c r="E1177" s="9" t="s">
        <v>62</v>
      </c>
      <c r="F1177" s="9" t="s">
        <v>40</v>
      </c>
      <c r="G1177" s="9">
        <v>876</v>
      </c>
      <c r="H1177" s="10">
        <v>5993</v>
      </c>
      <c r="I1177" s="10">
        <v>5993</v>
      </c>
      <c r="J1177" s="10">
        <v>7</v>
      </c>
      <c r="K1177" s="10">
        <v>1</v>
      </c>
      <c r="L1177" s="10">
        <f>SUM(Table134[[#This Row],[Waste (Before Impression)]:[Waste (After Impression)2]])</f>
        <v>8</v>
      </c>
      <c r="M1177" s="10">
        <v>0</v>
      </c>
      <c r="N1177" s="10">
        <v>678</v>
      </c>
      <c r="O1177" s="11">
        <f>SUM(Table134[[#This Row],[Inspection Total]],Table134[[#This Row],[Waste (Before Impression)]])</f>
        <v>6000</v>
      </c>
      <c r="P1177" s="12" t="s">
        <v>39</v>
      </c>
      <c r="Q1177" s="9"/>
      <c r="R1177" s="9">
        <f>IF(Table134[[#This Row],[Balanced]]="YES",0,Table134[[#This Row],[Total]]-6000)</f>
        <v>0</v>
      </c>
      <c r="S11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4490887676785993YES</v>
      </c>
      <c r="T1177">
        <f>ROW()-3</f>
        <v>1174</v>
      </c>
      <c r="U1177" s="1">
        <f>INT(Table134[[#This Row],[Date]])</f>
        <v>44908</v>
      </c>
      <c r="V1177" s="13">
        <f>IFERROR(IF(OR(Table134[[#This Row],[Notasave Error]]&lt;0,Table134[[#This Row],[Notasave Error]]&gt;6000),"-",Table134[[#This Row],[Notasave Error]]/Table134[[#This Row],[Inspection Total]]),"NA")</f>
        <v>0.1131319873185383</v>
      </c>
    </row>
    <row r="1178" spans="1:22" x14ac:dyDescent="0.35">
      <c r="A1178" s="8">
        <v>44908.149884259263</v>
      </c>
      <c r="B1178" s="9" t="s">
        <v>84</v>
      </c>
      <c r="C1178" s="9">
        <v>40038549</v>
      </c>
      <c r="D1178" s="9" t="s">
        <v>107</v>
      </c>
      <c r="E1178" s="9" t="s">
        <v>62</v>
      </c>
      <c r="F1178" s="9" t="s">
        <v>40</v>
      </c>
      <c r="G1178" s="9">
        <v>875</v>
      </c>
      <c r="H1178" s="10">
        <v>5993</v>
      </c>
      <c r="I1178" s="10">
        <v>5993</v>
      </c>
      <c r="J1178" s="10">
        <v>7</v>
      </c>
      <c r="K1178" s="10">
        <v>16</v>
      </c>
      <c r="L1178" s="10">
        <f>SUM(Table134[[#This Row],[Waste (Before Impression)]:[Waste (After Impression)2]])</f>
        <v>23</v>
      </c>
      <c r="M1178" s="10">
        <v>0</v>
      </c>
      <c r="N1178" s="10">
        <v>689</v>
      </c>
      <c r="O1178" s="11">
        <f>SUM(Table134[[#This Row],[Inspection Total]],Table134[[#This Row],[Waste (Before Impression)]])</f>
        <v>6000</v>
      </c>
      <c r="P1178" s="12" t="s">
        <v>39</v>
      </c>
      <c r="Q1178" s="9"/>
      <c r="R1178" s="9">
        <f>IF(Table134[[#This Row],[Balanced]]="YES",0,Table134[[#This Row],[Total]]-6000)</f>
        <v>0</v>
      </c>
      <c r="S11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4490887576895993YES</v>
      </c>
      <c r="T1178">
        <f>ROW()-3</f>
        <v>1175</v>
      </c>
      <c r="U1178" s="1">
        <f>INT(Table134[[#This Row],[Date]])</f>
        <v>44908</v>
      </c>
      <c r="V1178" s="13">
        <f>IFERROR(IF(OR(Table134[[#This Row],[Notasave Error]]&lt;0,Table134[[#This Row],[Notasave Error]]&gt;6000),"-",Table134[[#This Row],[Notasave Error]]/Table134[[#This Row],[Inspection Total]]),"NA")</f>
        <v>0.11496746203904555</v>
      </c>
    </row>
    <row r="1179" spans="1:22" x14ac:dyDescent="0.35">
      <c r="A1179" s="8">
        <v>44908.104120370372</v>
      </c>
      <c r="B1179" s="9" t="s">
        <v>84</v>
      </c>
      <c r="C1179" s="9">
        <v>40038549</v>
      </c>
      <c r="D1179" s="9" t="s">
        <v>107</v>
      </c>
      <c r="E1179" s="9" t="s">
        <v>62</v>
      </c>
      <c r="F1179" s="9" t="s">
        <v>40</v>
      </c>
      <c r="G1179" s="9">
        <v>874</v>
      </c>
      <c r="H1179" s="10">
        <v>5996</v>
      </c>
      <c r="I1179" s="10">
        <v>5996</v>
      </c>
      <c r="J1179" s="10">
        <v>4</v>
      </c>
      <c r="K1179" s="10">
        <v>12</v>
      </c>
      <c r="L1179" s="10">
        <f>SUM(Table134[[#This Row],[Waste (Before Impression)]:[Waste (After Impression)2]])</f>
        <v>16</v>
      </c>
      <c r="M1179" s="10">
        <v>0</v>
      </c>
      <c r="N1179" s="10">
        <v>1014</v>
      </c>
      <c r="O1179" s="11">
        <f>SUM(Table134[[#This Row],[Inspection Total]],Table134[[#This Row],[Waste (Before Impression)]])</f>
        <v>6000</v>
      </c>
      <c r="P1179" s="12" t="s">
        <v>39</v>
      </c>
      <c r="Q1179" s="9"/>
      <c r="R1179" s="9">
        <f>IF(Table134[[#This Row],[Balanced]]="YES",0,Table134[[#This Row],[Total]]-6000)</f>
        <v>0</v>
      </c>
      <c r="S11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44908874410145996YES</v>
      </c>
      <c r="T1179">
        <f>ROW()-3</f>
        <v>1176</v>
      </c>
      <c r="U1179" s="1">
        <f>INT(Table134[[#This Row],[Date]])</f>
        <v>44908</v>
      </c>
      <c r="V1179" s="13">
        <f>IFERROR(IF(OR(Table134[[#This Row],[Notasave Error]]&lt;0,Table134[[#This Row],[Notasave Error]]&gt;6000),"-",Table134[[#This Row],[Notasave Error]]/Table134[[#This Row],[Inspection Total]]),"NA")</f>
        <v>0.16911274182788524</v>
      </c>
    </row>
    <row r="1180" spans="1:22" x14ac:dyDescent="0.35">
      <c r="A1180" s="8">
        <v>44907.973032407404</v>
      </c>
      <c r="B1180" s="9" t="s">
        <v>84</v>
      </c>
      <c r="C1180" s="9">
        <v>40038549</v>
      </c>
      <c r="D1180" s="9" t="s">
        <v>107</v>
      </c>
      <c r="E1180" s="9" t="s">
        <v>45</v>
      </c>
      <c r="F1180" s="9" t="s">
        <v>40</v>
      </c>
      <c r="G1180" s="9">
        <v>856</v>
      </c>
      <c r="H1180" s="10">
        <v>5997</v>
      </c>
      <c r="I1180" s="10">
        <v>5997</v>
      </c>
      <c r="J1180" s="10">
        <v>3</v>
      </c>
      <c r="K1180" s="10"/>
      <c r="L1180" s="10">
        <f>SUM(Table134[[#This Row],[Waste (Before Impression)]:[Waste (After Impression)2]])</f>
        <v>3</v>
      </c>
      <c r="M1180" s="10">
        <v>0</v>
      </c>
      <c r="N1180" s="10">
        <v>419</v>
      </c>
      <c r="O1180" s="11">
        <f>SUM(Table134[[#This Row],[Inspection Total]],Table134[[#This Row],[Waste (Before Impression)]])</f>
        <v>6000</v>
      </c>
      <c r="P1180" s="12" t="s">
        <v>39</v>
      </c>
      <c r="Q1180" s="9"/>
      <c r="R1180" s="9">
        <f>IF(Table134[[#This Row],[Balanced]]="YES",0,Table134[[#This Row],[Total]]-6000)</f>
        <v>0</v>
      </c>
      <c r="S11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4490785634195997YES</v>
      </c>
      <c r="T1180">
        <f>ROW()-3</f>
        <v>1177</v>
      </c>
      <c r="U1180" s="1">
        <f>INT(Table134[[#This Row],[Date]])</f>
        <v>44907</v>
      </c>
      <c r="V1180" s="13">
        <f>IFERROR(IF(OR(Table134[[#This Row],[Notasave Error]]&lt;0,Table134[[#This Row],[Notasave Error]]&gt;6000),"-",Table134[[#This Row],[Notasave Error]]/Table134[[#This Row],[Inspection Total]]),"NA")</f>
        <v>6.9868267467066869E-2</v>
      </c>
    </row>
    <row r="1181" spans="1:22" x14ac:dyDescent="0.35">
      <c r="A1181" s="8">
        <v>44907.972662037035</v>
      </c>
      <c r="B1181" s="9" t="s">
        <v>84</v>
      </c>
      <c r="C1181" s="9">
        <v>40038549</v>
      </c>
      <c r="D1181" s="9" t="s">
        <v>107</v>
      </c>
      <c r="E1181" s="9" t="s">
        <v>45</v>
      </c>
      <c r="F1181" s="9" t="s">
        <v>40</v>
      </c>
      <c r="G1181" s="9">
        <v>855</v>
      </c>
      <c r="H1181" s="10">
        <v>5994</v>
      </c>
      <c r="I1181" s="10">
        <v>5994</v>
      </c>
      <c r="J1181" s="10">
        <v>6</v>
      </c>
      <c r="K1181" s="10"/>
      <c r="L1181" s="10">
        <f>SUM(Table134[[#This Row],[Waste (Before Impression)]:[Waste (After Impression)2]])</f>
        <v>6</v>
      </c>
      <c r="M1181" s="10">
        <v>0</v>
      </c>
      <c r="N1181" s="10">
        <v>178</v>
      </c>
      <c r="O1181" s="11">
        <f>SUM(Table134[[#This Row],[Inspection Total]],Table134[[#This Row],[Waste (Before Impression)]])</f>
        <v>6000</v>
      </c>
      <c r="P1181" s="12" t="s">
        <v>39</v>
      </c>
      <c r="Q1181" s="9"/>
      <c r="R1181" s="9">
        <f>IF(Table134[[#This Row],[Balanced]]="YES",0,Table134[[#This Row],[Total]]-6000)</f>
        <v>0</v>
      </c>
      <c r="S11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4490785561785994YES</v>
      </c>
      <c r="T1181">
        <f>ROW()-3</f>
        <v>1178</v>
      </c>
      <c r="U1181" s="1">
        <f>INT(Table134[[#This Row],[Date]])</f>
        <v>44907</v>
      </c>
      <c r="V1181" s="13">
        <f>IFERROR(IF(OR(Table134[[#This Row],[Notasave Error]]&lt;0,Table134[[#This Row],[Notasave Error]]&gt;6000),"-",Table134[[#This Row],[Notasave Error]]/Table134[[#This Row],[Inspection Total]]),"NA")</f>
        <v>2.9696363029696363E-2</v>
      </c>
    </row>
    <row r="1182" spans="1:22" x14ac:dyDescent="0.35">
      <c r="A1182" s="8">
        <v>44907.972268518519</v>
      </c>
      <c r="B1182" s="9" t="s">
        <v>84</v>
      </c>
      <c r="C1182" s="9">
        <v>40038549</v>
      </c>
      <c r="D1182" s="9" t="s">
        <v>107</v>
      </c>
      <c r="E1182" s="9" t="s">
        <v>45</v>
      </c>
      <c r="F1182" s="9" t="s">
        <v>40</v>
      </c>
      <c r="G1182" s="9">
        <v>854</v>
      </c>
      <c r="H1182" s="10">
        <v>5990</v>
      </c>
      <c r="I1182" s="10">
        <v>5990</v>
      </c>
      <c r="J1182" s="10">
        <v>10</v>
      </c>
      <c r="K1182" s="10"/>
      <c r="L1182" s="10">
        <f>SUM(Table134[[#This Row],[Waste (Before Impression)]:[Waste (After Impression)2]])</f>
        <v>10</v>
      </c>
      <c r="M1182" s="10">
        <v>0</v>
      </c>
      <c r="N1182" s="10">
        <v>238</v>
      </c>
      <c r="O1182" s="11">
        <f>SUM(Table134[[#This Row],[Inspection Total]],Table134[[#This Row],[Waste (Before Impression)]])</f>
        <v>6000</v>
      </c>
      <c r="P1182" s="12" t="s">
        <v>39</v>
      </c>
      <c r="Q1182" s="9"/>
      <c r="R1182" s="9">
        <f>IF(Table134[[#This Row],[Balanced]]="YES",0,Table134[[#This Row],[Total]]-6000)</f>
        <v>0</v>
      </c>
      <c r="S11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44907854102385990YES</v>
      </c>
      <c r="T1182">
        <f>ROW()-3</f>
        <v>1179</v>
      </c>
      <c r="U1182" s="1">
        <f>INT(Table134[[#This Row],[Date]])</f>
        <v>44907</v>
      </c>
      <c r="V1182" s="13">
        <f>IFERROR(IF(OR(Table134[[#This Row],[Notasave Error]]&lt;0,Table134[[#This Row],[Notasave Error]]&gt;6000),"-",Table134[[#This Row],[Notasave Error]]/Table134[[#This Row],[Inspection Total]]),"NA")</f>
        <v>3.9732888146911519E-2</v>
      </c>
    </row>
    <row r="1183" spans="1:22" x14ac:dyDescent="0.35">
      <c r="A1183" s="8">
        <v>44907.844606481478</v>
      </c>
      <c r="B1183" s="9" t="s">
        <v>84</v>
      </c>
      <c r="C1183" s="9">
        <v>40038549</v>
      </c>
      <c r="D1183" s="9" t="s">
        <v>107</v>
      </c>
      <c r="E1183" s="9" t="s">
        <v>45</v>
      </c>
      <c r="F1183" s="9" t="s">
        <v>40</v>
      </c>
      <c r="G1183" s="9">
        <v>853</v>
      </c>
      <c r="H1183" s="10">
        <v>5995</v>
      </c>
      <c r="I1183" s="10">
        <v>5995</v>
      </c>
      <c r="J1183" s="10">
        <v>5</v>
      </c>
      <c r="K1183" s="10"/>
      <c r="L1183" s="10">
        <f>SUM(Table134[[#This Row],[Waste (Before Impression)]:[Waste (After Impression)2]])</f>
        <v>5</v>
      </c>
      <c r="M1183" s="10">
        <v>0</v>
      </c>
      <c r="N1183" s="10">
        <v>119</v>
      </c>
      <c r="O1183" s="11">
        <f>SUM(Table134[[#This Row],[Inspection Total]],Table134[[#This Row],[Waste (Before Impression)]])</f>
        <v>6000</v>
      </c>
      <c r="P1183" s="12" t="s">
        <v>39</v>
      </c>
      <c r="Q1183" s="9"/>
      <c r="R1183" s="9">
        <f>IF(Table134[[#This Row],[Balanced]]="YES",0,Table134[[#This Row],[Total]]-6000)</f>
        <v>0</v>
      </c>
      <c r="S11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4490785351195995YES</v>
      </c>
      <c r="T1183">
        <f>ROW()-3</f>
        <v>1180</v>
      </c>
      <c r="U1183" s="1">
        <f>INT(Table134[[#This Row],[Date]])</f>
        <v>44907</v>
      </c>
      <c r="V1183" s="13">
        <f>IFERROR(IF(OR(Table134[[#This Row],[Notasave Error]]&lt;0,Table134[[#This Row],[Notasave Error]]&gt;6000),"-",Table134[[#This Row],[Notasave Error]]/Table134[[#This Row],[Inspection Total]]),"NA")</f>
        <v>1.9849874895746456E-2</v>
      </c>
    </row>
    <row r="1184" spans="1:22" x14ac:dyDescent="0.35">
      <c r="A1184" s="8">
        <v>44907.844039351854</v>
      </c>
      <c r="B1184" s="9" t="s">
        <v>84</v>
      </c>
      <c r="C1184" s="9">
        <v>40038549</v>
      </c>
      <c r="D1184" s="9" t="s">
        <v>107</v>
      </c>
      <c r="E1184" s="9" t="s">
        <v>45</v>
      </c>
      <c r="F1184" s="9" t="s">
        <v>40</v>
      </c>
      <c r="G1184" s="9">
        <v>852</v>
      </c>
      <c r="H1184" s="10">
        <v>5997</v>
      </c>
      <c r="I1184" s="10">
        <v>5997</v>
      </c>
      <c r="J1184" s="10">
        <v>3</v>
      </c>
      <c r="K1184" s="10"/>
      <c r="L1184" s="10">
        <f>SUM(Table134[[#This Row],[Waste (Before Impression)]:[Waste (After Impression)2]])</f>
        <v>3</v>
      </c>
      <c r="M1184" s="10">
        <v>0</v>
      </c>
      <c r="N1184" s="10">
        <v>191</v>
      </c>
      <c r="O1184" s="11">
        <f>SUM(Table134[[#This Row],[Inspection Total]],Table134[[#This Row],[Waste (Before Impression)]])</f>
        <v>6000</v>
      </c>
      <c r="P1184" s="12" t="s">
        <v>39</v>
      </c>
      <c r="Q1184" s="9"/>
      <c r="R1184" s="9">
        <f>IF(Table134[[#This Row],[Balanced]]="YES",0,Table134[[#This Row],[Total]]-6000)</f>
        <v>0</v>
      </c>
      <c r="S11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4490785231915997YES</v>
      </c>
      <c r="T1184">
        <f>ROW()-3</f>
        <v>1181</v>
      </c>
      <c r="U1184" s="1">
        <f>INT(Table134[[#This Row],[Date]])</f>
        <v>44907</v>
      </c>
      <c r="V1184" s="13">
        <f>IFERROR(IF(OR(Table134[[#This Row],[Notasave Error]]&lt;0,Table134[[#This Row],[Notasave Error]]&gt;6000),"-",Table134[[#This Row],[Notasave Error]]/Table134[[#This Row],[Inspection Total]]),"NA")</f>
        <v>3.1849257962314491E-2</v>
      </c>
    </row>
    <row r="1185" spans="1:22" x14ac:dyDescent="0.35">
      <c r="A1185" s="8">
        <v>44907.782210648147</v>
      </c>
      <c r="B1185" s="9" t="s">
        <v>84</v>
      </c>
      <c r="C1185" s="9">
        <v>40038549</v>
      </c>
      <c r="D1185" s="9" t="s">
        <v>107</v>
      </c>
      <c r="E1185" s="9" t="s">
        <v>81</v>
      </c>
      <c r="F1185" s="9" t="s">
        <v>38</v>
      </c>
      <c r="G1185" s="9">
        <v>851</v>
      </c>
      <c r="H1185" s="10">
        <v>5999</v>
      </c>
      <c r="I1185" s="10">
        <v>5999</v>
      </c>
      <c r="J1185" s="10">
        <v>1</v>
      </c>
      <c r="K1185" s="10"/>
      <c r="L1185" s="10">
        <f>SUM(Table134[[#This Row],[Waste (Before Impression)]:[Waste (After Impression)2]])</f>
        <v>1</v>
      </c>
      <c r="M1185" s="10">
        <v>0</v>
      </c>
      <c r="N1185" s="10">
        <v>290</v>
      </c>
      <c r="O1185" s="11">
        <f>SUM(Table134[[#This Row],[Inspection Total]],Table134[[#This Row],[Waste (Before Impression)]])</f>
        <v>6000</v>
      </c>
      <c r="P1185" s="12" t="s">
        <v>39</v>
      </c>
      <c r="Q1185" s="9"/>
      <c r="R1185" s="9">
        <f>IF(Table134[[#This Row],[Balanced]]="YES",0,Table134[[#This Row],[Total]]-6000)</f>
        <v>0</v>
      </c>
      <c r="S11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4490785112905999YES</v>
      </c>
      <c r="T1185">
        <f>ROW()-3</f>
        <v>1182</v>
      </c>
      <c r="U1185" s="1">
        <f>INT(Table134[[#This Row],[Date]])</f>
        <v>44907</v>
      </c>
      <c r="V1185" s="13">
        <f>IFERROR(IF(OR(Table134[[#This Row],[Notasave Error]]&lt;0,Table134[[#This Row],[Notasave Error]]&gt;6000),"-",Table134[[#This Row],[Notasave Error]]/Table134[[#This Row],[Inspection Total]]),"NA")</f>
        <v>4.8341390231705285E-2</v>
      </c>
    </row>
    <row r="1186" spans="1:22" x14ac:dyDescent="0.35">
      <c r="A1186" s="8">
        <v>44907.748310185183</v>
      </c>
      <c r="B1186" s="9" t="s">
        <v>84</v>
      </c>
      <c r="C1186" s="9">
        <v>40038549</v>
      </c>
      <c r="D1186" s="9" t="s">
        <v>107</v>
      </c>
      <c r="E1186" s="9" t="s">
        <v>81</v>
      </c>
      <c r="F1186" s="9" t="s">
        <v>38</v>
      </c>
      <c r="G1186" s="9">
        <v>850</v>
      </c>
      <c r="H1186" s="10">
        <v>5990</v>
      </c>
      <c r="I1186" s="10">
        <v>5990</v>
      </c>
      <c r="J1186" s="10">
        <v>10</v>
      </c>
      <c r="K1186" s="10"/>
      <c r="L1186" s="10">
        <f>SUM(Table134[[#This Row],[Waste (Before Impression)]:[Waste (After Impression)2]])</f>
        <v>10</v>
      </c>
      <c r="M1186" s="10">
        <v>0</v>
      </c>
      <c r="N1186" s="10">
        <v>281</v>
      </c>
      <c r="O1186" s="11">
        <f>SUM(Table134[[#This Row],[Inspection Total]],Table134[[#This Row],[Waste (Before Impression)]])</f>
        <v>6000</v>
      </c>
      <c r="P1186" s="12" t="s">
        <v>39</v>
      </c>
      <c r="Q1186" s="9"/>
      <c r="R1186" s="9">
        <f>IF(Table134[[#This Row],[Balanced]]="YES",0,Table134[[#This Row],[Total]]-6000)</f>
        <v>0</v>
      </c>
      <c r="S11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44907850102815990YES</v>
      </c>
      <c r="T1186">
        <f>ROW()-3</f>
        <v>1183</v>
      </c>
      <c r="U1186" s="1">
        <f>INT(Table134[[#This Row],[Date]])</f>
        <v>44907</v>
      </c>
      <c r="V1186" s="13">
        <f>IFERROR(IF(OR(Table134[[#This Row],[Notasave Error]]&lt;0,Table134[[#This Row],[Notasave Error]]&gt;6000),"-",Table134[[#This Row],[Notasave Error]]/Table134[[#This Row],[Inspection Total]]),"NA")</f>
        <v>4.6911519198664438E-2</v>
      </c>
    </row>
    <row r="1187" spans="1:22" x14ac:dyDescent="0.35">
      <c r="A1187" s="8">
        <v>44907.74795138889</v>
      </c>
      <c r="B1187" s="9" t="s">
        <v>84</v>
      </c>
      <c r="C1187" s="9">
        <v>40038549</v>
      </c>
      <c r="D1187" s="9" t="s">
        <v>107</v>
      </c>
      <c r="E1187" s="9" t="s">
        <v>81</v>
      </c>
      <c r="F1187" s="9" t="s">
        <v>38</v>
      </c>
      <c r="G1187" s="9">
        <v>849</v>
      </c>
      <c r="H1187" s="10">
        <v>5997</v>
      </c>
      <c r="I1187" s="10">
        <v>5997</v>
      </c>
      <c r="J1187" s="10">
        <v>3</v>
      </c>
      <c r="K1187" s="10"/>
      <c r="L1187" s="10">
        <f>SUM(Table134[[#This Row],[Waste (Before Impression)]:[Waste (After Impression)2]])</f>
        <v>3</v>
      </c>
      <c r="M1187" s="10">
        <v>0</v>
      </c>
      <c r="N1187" s="10">
        <v>191</v>
      </c>
      <c r="O1187" s="11">
        <f>SUM(Table134[[#This Row],[Inspection Total]],Table134[[#This Row],[Waste (Before Impression)]])</f>
        <v>6000</v>
      </c>
      <c r="P1187" s="12" t="s">
        <v>39</v>
      </c>
      <c r="Q1187" s="9"/>
      <c r="R1187" s="9">
        <f>IF(Table134[[#This Row],[Balanced]]="YES",0,Table134[[#This Row],[Total]]-6000)</f>
        <v>0</v>
      </c>
      <c r="S11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4490784931915997YES</v>
      </c>
      <c r="T1187">
        <f>ROW()-3</f>
        <v>1184</v>
      </c>
      <c r="U1187" s="1">
        <f>INT(Table134[[#This Row],[Date]])</f>
        <v>44907</v>
      </c>
      <c r="V1187" s="13">
        <f>IFERROR(IF(OR(Table134[[#This Row],[Notasave Error]]&lt;0,Table134[[#This Row],[Notasave Error]]&gt;6000),"-",Table134[[#This Row],[Notasave Error]]/Table134[[#This Row],[Inspection Total]]),"NA")</f>
        <v>3.1849257962314491E-2</v>
      </c>
    </row>
    <row r="1188" spans="1:22" x14ac:dyDescent="0.35">
      <c r="A1188" s="8">
        <v>44907.673657407409</v>
      </c>
      <c r="B1188" s="9" t="s">
        <v>84</v>
      </c>
      <c r="C1188" s="9">
        <v>40038549</v>
      </c>
      <c r="D1188" s="9" t="s">
        <v>107</v>
      </c>
      <c r="E1188" s="9" t="s">
        <v>81</v>
      </c>
      <c r="F1188" s="9" t="s">
        <v>38</v>
      </c>
      <c r="G1188" s="9">
        <v>848</v>
      </c>
      <c r="H1188" s="10">
        <v>5996</v>
      </c>
      <c r="I1188" s="10">
        <v>5996</v>
      </c>
      <c r="J1188" s="10">
        <v>4</v>
      </c>
      <c r="K1188" s="10"/>
      <c r="L1188" s="10">
        <f>SUM(Table134[[#This Row],[Waste (Before Impression)]:[Waste (After Impression)2]])</f>
        <v>4</v>
      </c>
      <c r="M1188" s="10">
        <v>0</v>
      </c>
      <c r="N1188" s="10">
        <v>293</v>
      </c>
      <c r="O1188" s="11">
        <f>SUM(Table134[[#This Row],[Inspection Total]],Table134[[#This Row],[Waste (Before Impression)]])</f>
        <v>6000</v>
      </c>
      <c r="P1188" s="12" t="s">
        <v>39</v>
      </c>
      <c r="Q1188" s="9"/>
      <c r="R1188" s="9">
        <f>IF(Table134[[#This Row],[Balanced]]="YES",0,Table134[[#This Row],[Total]]-6000)</f>
        <v>0</v>
      </c>
      <c r="S11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4490784842935996YES</v>
      </c>
      <c r="T1188">
        <f>ROW()-3</f>
        <v>1185</v>
      </c>
      <c r="U1188" s="1">
        <f>INT(Table134[[#This Row],[Date]])</f>
        <v>44907</v>
      </c>
      <c r="V1188" s="13">
        <f>IFERROR(IF(OR(Table134[[#This Row],[Notasave Error]]&lt;0,Table134[[#This Row],[Notasave Error]]&gt;6000),"-",Table134[[#This Row],[Notasave Error]]/Table134[[#This Row],[Inspection Total]]),"NA")</f>
        <v>4.8865910607071378E-2</v>
      </c>
    </row>
    <row r="1189" spans="1:22" x14ac:dyDescent="0.35">
      <c r="A1189" s="8">
        <v>44907.653831018521</v>
      </c>
      <c r="B1189" s="9" t="s">
        <v>84</v>
      </c>
      <c r="C1189" s="9">
        <v>40038549</v>
      </c>
      <c r="D1189" s="9" t="s">
        <v>107</v>
      </c>
      <c r="E1189" s="9" t="s">
        <v>81</v>
      </c>
      <c r="F1189" s="9" t="s">
        <v>38</v>
      </c>
      <c r="G1189" s="9">
        <v>847</v>
      </c>
      <c r="H1189" s="10">
        <v>5995</v>
      </c>
      <c r="I1189" s="10">
        <v>5995</v>
      </c>
      <c r="J1189" s="10">
        <v>5</v>
      </c>
      <c r="K1189" s="10"/>
      <c r="L1189" s="10">
        <f>SUM(Table134[[#This Row],[Waste (Before Impression)]:[Waste (After Impression)2]])</f>
        <v>5</v>
      </c>
      <c r="M1189" s="10">
        <v>0</v>
      </c>
      <c r="N1189" s="10">
        <v>256</v>
      </c>
      <c r="O1189" s="11">
        <f>SUM(Table134[[#This Row],[Inspection Total]],Table134[[#This Row],[Waste (Before Impression)]])</f>
        <v>6000</v>
      </c>
      <c r="P1189" s="12" t="s">
        <v>39</v>
      </c>
      <c r="Q1189" s="9"/>
      <c r="R1189" s="9">
        <f>IF(Table134[[#This Row],[Balanced]]="YES",0,Table134[[#This Row],[Total]]-6000)</f>
        <v>0</v>
      </c>
      <c r="S11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4490784752565995YES</v>
      </c>
      <c r="T1189">
        <f>ROW()-3</f>
        <v>1186</v>
      </c>
      <c r="U1189" s="1">
        <f>INT(Table134[[#This Row],[Date]])</f>
        <v>44907</v>
      </c>
      <c r="V1189" s="13">
        <f>IFERROR(IF(OR(Table134[[#This Row],[Notasave Error]]&lt;0,Table134[[#This Row],[Notasave Error]]&gt;6000),"-",Table134[[#This Row],[Notasave Error]]/Table134[[#This Row],[Inspection Total]]),"NA")</f>
        <v>4.2702251876563804E-2</v>
      </c>
    </row>
    <row r="1190" spans="1:22" x14ac:dyDescent="0.35">
      <c r="A1190" s="8">
        <v>44907.604745370372</v>
      </c>
      <c r="B1190" s="9" t="s">
        <v>84</v>
      </c>
      <c r="C1190" s="9">
        <v>40038549</v>
      </c>
      <c r="D1190" s="9" t="s">
        <v>107</v>
      </c>
      <c r="E1190" s="9" t="s">
        <v>81</v>
      </c>
      <c r="F1190" s="9" t="s">
        <v>38</v>
      </c>
      <c r="G1190" s="9">
        <v>846</v>
      </c>
      <c r="H1190" s="10">
        <v>5992</v>
      </c>
      <c r="I1190" s="10">
        <v>5992</v>
      </c>
      <c r="J1190" s="10">
        <v>8</v>
      </c>
      <c r="K1190" s="10"/>
      <c r="L1190" s="10">
        <f>SUM(Table134[[#This Row],[Waste (Before Impression)]:[Waste (After Impression)2]])</f>
        <v>8</v>
      </c>
      <c r="M1190" s="10">
        <v>0</v>
      </c>
      <c r="N1190" s="10">
        <v>222</v>
      </c>
      <c r="O1190" s="11">
        <f>SUM(Table134[[#This Row],[Inspection Total]],Table134[[#This Row],[Waste (Before Impression)]])</f>
        <v>6000</v>
      </c>
      <c r="P1190" s="12" t="s">
        <v>39</v>
      </c>
      <c r="Q1190" s="9"/>
      <c r="R1190" s="9">
        <f>IF(Table134[[#This Row],[Balanced]]="YES",0,Table134[[#This Row],[Total]]-6000)</f>
        <v>0</v>
      </c>
      <c r="S11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4490784682225992YES</v>
      </c>
      <c r="T1190">
        <f>ROW()-3</f>
        <v>1187</v>
      </c>
      <c r="U1190" s="1">
        <f>INT(Table134[[#This Row],[Date]])</f>
        <v>44907</v>
      </c>
      <c r="V1190" s="13">
        <f>IFERROR(IF(OR(Table134[[#This Row],[Notasave Error]]&lt;0,Table134[[#This Row],[Notasave Error]]&gt;6000),"-",Table134[[#This Row],[Notasave Error]]/Table134[[#This Row],[Inspection Total]]),"NA")</f>
        <v>3.7049399198931909E-2</v>
      </c>
    </row>
    <row r="1191" spans="1:22" x14ac:dyDescent="0.35">
      <c r="A1191" s="8">
        <v>44907.603171296294</v>
      </c>
      <c r="B1191" s="9" t="s">
        <v>84</v>
      </c>
      <c r="C1191" s="9">
        <v>40038549</v>
      </c>
      <c r="D1191" s="9" t="s">
        <v>107</v>
      </c>
      <c r="E1191" s="9" t="s">
        <v>81</v>
      </c>
      <c r="F1191" s="9" t="s">
        <v>38</v>
      </c>
      <c r="G1191" s="9">
        <v>845</v>
      </c>
      <c r="H1191" s="10">
        <v>5996</v>
      </c>
      <c r="I1191" s="10">
        <v>5996</v>
      </c>
      <c r="J1191" s="10">
        <v>4</v>
      </c>
      <c r="K1191" s="10"/>
      <c r="L1191" s="10">
        <f>SUM(Table134[[#This Row],[Waste (Before Impression)]:[Waste (After Impression)2]])</f>
        <v>4</v>
      </c>
      <c r="M1191" s="10">
        <v>0</v>
      </c>
      <c r="N1191" s="10">
        <v>250</v>
      </c>
      <c r="O1191" s="11">
        <f>SUM(Table134[[#This Row],[Inspection Total]],Table134[[#This Row],[Waste (Before Impression)]])</f>
        <v>6000</v>
      </c>
      <c r="P1191" s="12" t="s">
        <v>39</v>
      </c>
      <c r="Q1191" s="9"/>
      <c r="R1191" s="9">
        <f>IF(Table134[[#This Row],[Balanced]]="YES",0,Table134[[#This Row],[Total]]-6000)</f>
        <v>0</v>
      </c>
      <c r="S11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4490784542505996YES</v>
      </c>
      <c r="T1191">
        <f>ROW()-3</f>
        <v>1188</v>
      </c>
      <c r="U1191" s="1">
        <f>INT(Table134[[#This Row],[Date]])</f>
        <v>44907</v>
      </c>
      <c r="V1191" s="13">
        <f>IFERROR(IF(OR(Table134[[#This Row],[Notasave Error]]&lt;0,Table134[[#This Row],[Notasave Error]]&gt;6000),"-",Table134[[#This Row],[Notasave Error]]/Table134[[#This Row],[Inspection Total]]),"NA")</f>
        <v>4.1694462975316877E-2</v>
      </c>
    </row>
    <row r="1192" spans="1:22" x14ac:dyDescent="0.35">
      <c r="A1192" s="8">
        <v>44907.602870370371</v>
      </c>
      <c r="B1192" s="9" t="s">
        <v>84</v>
      </c>
      <c r="C1192" s="9">
        <v>40038549</v>
      </c>
      <c r="D1192" s="9" t="s">
        <v>107</v>
      </c>
      <c r="E1192" s="9" t="s">
        <v>81</v>
      </c>
      <c r="F1192" s="9" t="s">
        <v>38</v>
      </c>
      <c r="G1192" s="9">
        <v>844</v>
      </c>
      <c r="H1192" s="10">
        <v>5998</v>
      </c>
      <c r="I1192" s="10">
        <v>5998</v>
      </c>
      <c r="J1192" s="10">
        <v>2</v>
      </c>
      <c r="K1192" s="10"/>
      <c r="L1192" s="10">
        <f>SUM(Table134[[#This Row],[Waste (Before Impression)]:[Waste (After Impression)2]])</f>
        <v>2</v>
      </c>
      <c r="M1192" s="10">
        <v>0</v>
      </c>
      <c r="N1192" s="10">
        <v>172</v>
      </c>
      <c r="O1192" s="11">
        <f>SUM(Table134[[#This Row],[Inspection Total]],Table134[[#This Row],[Waste (Before Impression)]])</f>
        <v>6000</v>
      </c>
      <c r="P1192" s="12" t="s">
        <v>39</v>
      </c>
      <c r="Q1192" s="9"/>
      <c r="R1192" s="9">
        <f>IF(Table134[[#This Row],[Balanced]]="YES",0,Table134[[#This Row],[Total]]-6000)</f>
        <v>0</v>
      </c>
      <c r="S11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4490784421725998YES</v>
      </c>
      <c r="T1192">
        <f>ROW()-3</f>
        <v>1189</v>
      </c>
      <c r="U1192" s="1">
        <f>INT(Table134[[#This Row],[Date]])</f>
        <v>44907</v>
      </c>
      <c r="V1192" s="13">
        <f>IFERROR(IF(OR(Table134[[#This Row],[Notasave Error]]&lt;0,Table134[[#This Row],[Notasave Error]]&gt;6000),"-",Table134[[#This Row],[Notasave Error]]/Table134[[#This Row],[Inspection Total]]),"NA")</f>
        <v>2.8676225408469491E-2</v>
      </c>
    </row>
    <row r="1193" spans="1:22" x14ac:dyDescent="0.35">
      <c r="A1193" s="8">
        <v>44907.464189814818</v>
      </c>
      <c r="B1193" s="9" t="s">
        <v>84</v>
      </c>
      <c r="C1193" s="9">
        <v>40038549</v>
      </c>
      <c r="D1193" s="9" t="s">
        <v>107</v>
      </c>
      <c r="E1193" s="9" t="s">
        <v>81</v>
      </c>
      <c r="F1193" s="9" t="s">
        <v>38</v>
      </c>
      <c r="G1193" s="9">
        <v>843</v>
      </c>
      <c r="H1193" s="10">
        <v>5999</v>
      </c>
      <c r="I1193" s="10">
        <v>5999</v>
      </c>
      <c r="J1193" s="10">
        <v>1</v>
      </c>
      <c r="K1193" s="10"/>
      <c r="L1193" s="10">
        <f>SUM(Table134[[#This Row],[Waste (Before Impression)]:[Waste (After Impression)2]])</f>
        <v>1</v>
      </c>
      <c r="M1193" s="10">
        <v>0</v>
      </c>
      <c r="N1193" s="10">
        <v>129</v>
      </c>
      <c r="O1193" s="11">
        <f>SUM(Table134[[#This Row],[Inspection Total]],Table134[[#This Row],[Waste (Before Impression)]])</f>
        <v>6000</v>
      </c>
      <c r="P1193" s="12" t="s">
        <v>39</v>
      </c>
      <c r="Q1193" s="9"/>
      <c r="R1193" s="9">
        <f>IF(Table134[[#This Row],[Balanced]]="YES",0,Table134[[#This Row],[Total]]-6000)</f>
        <v>0</v>
      </c>
      <c r="S11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4490784311295999YES</v>
      </c>
      <c r="T1193">
        <f>ROW()-3</f>
        <v>1190</v>
      </c>
      <c r="U1193" s="1">
        <f>INT(Table134[[#This Row],[Date]])</f>
        <v>44907</v>
      </c>
      <c r="V1193" s="13">
        <f>IFERROR(IF(OR(Table134[[#This Row],[Notasave Error]]&lt;0,Table134[[#This Row],[Notasave Error]]&gt;6000),"-",Table134[[#This Row],[Notasave Error]]/Table134[[#This Row],[Inspection Total]]),"NA")</f>
        <v>2.1503583930655108E-2</v>
      </c>
    </row>
    <row r="1194" spans="1:22" x14ac:dyDescent="0.35">
      <c r="A1194" s="8">
        <v>44907.463923611111</v>
      </c>
      <c r="B1194" s="9" t="s">
        <v>84</v>
      </c>
      <c r="C1194" s="9">
        <v>40038549</v>
      </c>
      <c r="D1194" s="9" t="s">
        <v>107</v>
      </c>
      <c r="E1194" s="9" t="s">
        <v>81</v>
      </c>
      <c r="F1194" s="9" t="s">
        <v>38</v>
      </c>
      <c r="G1194" s="9">
        <v>842</v>
      </c>
      <c r="H1194" s="10">
        <v>5998</v>
      </c>
      <c r="I1194" s="10">
        <v>5998</v>
      </c>
      <c r="J1194" s="10">
        <v>2</v>
      </c>
      <c r="K1194" s="10"/>
      <c r="L1194" s="10">
        <f>SUM(Table134[[#This Row],[Waste (Before Impression)]:[Waste (After Impression)2]])</f>
        <v>2</v>
      </c>
      <c r="M1194" s="10">
        <v>0</v>
      </c>
      <c r="N1194" s="10">
        <v>231</v>
      </c>
      <c r="O1194" s="11">
        <f>SUM(Table134[[#This Row],[Inspection Total]],Table134[[#This Row],[Waste (Before Impression)]])</f>
        <v>6000</v>
      </c>
      <c r="P1194" s="12" t="s">
        <v>39</v>
      </c>
      <c r="Q1194" s="9"/>
      <c r="R1194" s="9">
        <f>IF(Table134[[#This Row],[Balanced]]="YES",0,Table134[[#This Row],[Total]]-6000)</f>
        <v>0</v>
      </c>
      <c r="S11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4490784222315998YES</v>
      </c>
      <c r="T1194">
        <f>ROW()-3</f>
        <v>1191</v>
      </c>
      <c r="U1194" s="1">
        <f>INT(Table134[[#This Row],[Date]])</f>
        <v>44907</v>
      </c>
      <c r="V1194" s="13">
        <f>IFERROR(IF(OR(Table134[[#This Row],[Notasave Error]]&lt;0,Table134[[#This Row],[Notasave Error]]&gt;6000),"-",Table134[[#This Row],[Notasave Error]]/Table134[[#This Row],[Inspection Total]]),"NA")</f>
        <v>3.8512837612537515E-2</v>
      </c>
    </row>
    <row r="1195" spans="1:22" x14ac:dyDescent="0.35">
      <c r="A1195" s="8">
        <v>44907.46361111111</v>
      </c>
      <c r="B1195" s="9" t="s">
        <v>84</v>
      </c>
      <c r="C1195" s="9">
        <v>40038549</v>
      </c>
      <c r="D1195" s="9" t="s">
        <v>107</v>
      </c>
      <c r="E1195" s="9" t="s">
        <v>81</v>
      </c>
      <c r="F1195" s="9" t="s">
        <v>38</v>
      </c>
      <c r="G1195" s="9">
        <v>841</v>
      </c>
      <c r="H1195" s="10">
        <v>5995</v>
      </c>
      <c r="I1195" s="10">
        <v>5995</v>
      </c>
      <c r="J1195" s="10">
        <v>5</v>
      </c>
      <c r="K1195" s="10"/>
      <c r="L1195" s="10">
        <f>SUM(Table134[[#This Row],[Waste (Before Impression)]:[Waste (After Impression)2]])</f>
        <v>5</v>
      </c>
      <c r="M1195" s="10">
        <v>0</v>
      </c>
      <c r="N1195" s="10">
        <v>318</v>
      </c>
      <c r="O1195" s="11">
        <f>SUM(Table134[[#This Row],[Inspection Total]],Table134[[#This Row],[Waste (Before Impression)]])</f>
        <v>6000</v>
      </c>
      <c r="P1195" s="12" t="s">
        <v>39</v>
      </c>
      <c r="Q1195" s="9"/>
      <c r="R1195" s="9">
        <f>IF(Table134[[#This Row],[Balanced]]="YES",0,Table134[[#This Row],[Total]]-6000)</f>
        <v>0</v>
      </c>
      <c r="S11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4490784153185995YES</v>
      </c>
      <c r="T1195">
        <f>ROW()-3</f>
        <v>1192</v>
      </c>
      <c r="U1195" s="1">
        <f>INT(Table134[[#This Row],[Date]])</f>
        <v>44907</v>
      </c>
      <c r="V1195" s="13">
        <f>IFERROR(IF(OR(Table134[[#This Row],[Notasave Error]]&lt;0,Table134[[#This Row],[Notasave Error]]&gt;6000),"-",Table134[[#This Row],[Notasave Error]]/Table134[[#This Row],[Inspection Total]]),"NA")</f>
        <v>5.30442035029191E-2</v>
      </c>
    </row>
    <row r="1196" spans="1:22" x14ac:dyDescent="0.35">
      <c r="A1196" s="8">
        <v>44907.255868055552</v>
      </c>
      <c r="B1196" s="9" t="s">
        <v>84</v>
      </c>
      <c r="C1196" s="9">
        <v>40038549</v>
      </c>
      <c r="D1196" s="9" t="s">
        <v>107</v>
      </c>
      <c r="E1196" s="9" t="s">
        <v>45</v>
      </c>
      <c r="F1196" s="9" t="s">
        <v>40</v>
      </c>
      <c r="G1196" s="9">
        <v>861</v>
      </c>
      <c r="H1196" s="10">
        <v>5980</v>
      </c>
      <c r="I1196" s="10">
        <v>5980</v>
      </c>
      <c r="J1196" s="10">
        <v>20</v>
      </c>
      <c r="K1196" s="10"/>
      <c r="L1196" s="10">
        <f>SUM(Table134[[#This Row],[Waste (Before Impression)]:[Waste (After Impression)2]])</f>
        <v>20</v>
      </c>
      <c r="M1196" s="10">
        <v>0</v>
      </c>
      <c r="N1196" s="10">
        <v>163</v>
      </c>
      <c r="O1196" s="11">
        <f>SUM(Table134[[#This Row],[Inspection Total]],Table134[[#This Row],[Waste (Before Impression)]])</f>
        <v>6000</v>
      </c>
      <c r="P1196" s="12" t="s">
        <v>39</v>
      </c>
      <c r="Q1196" s="9"/>
      <c r="R1196" s="9">
        <f>IF(Table134[[#This Row],[Balanced]]="YES",0,Table134[[#This Row],[Total]]-6000)</f>
        <v>0</v>
      </c>
      <c r="S11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44907861201635980YES</v>
      </c>
      <c r="T1196">
        <f>ROW()-3</f>
        <v>1193</v>
      </c>
      <c r="U1196" s="1">
        <f>INT(Table134[[#This Row],[Date]])</f>
        <v>44907</v>
      </c>
      <c r="V1196" s="13">
        <f>IFERROR(IF(OR(Table134[[#This Row],[Notasave Error]]&lt;0,Table134[[#This Row],[Notasave Error]]&gt;6000),"-",Table134[[#This Row],[Notasave Error]]/Table134[[#This Row],[Inspection Total]]),"NA")</f>
        <v>2.7257525083612039E-2</v>
      </c>
    </row>
    <row r="1197" spans="1:22" x14ac:dyDescent="0.35">
      <c r="A1197" s="8">
        <v>44907.255300925928</v>
      </c>
      <c r="B1197" s="9" t="s">
        <v>84</v>
      </c>
      <c r="C1197" s="9">
        <v>40038549</v>
      </c>
      <c r="D1197" s="9" t="s">
        <v>107</v>
      </c>
      <c r="E1197" s="9" t="s">
        <v>45</v>
      </c>
      <c r="F1197" s="9" t="s">
        <v>40</v>
      </c>
      <c r="G1197" s="9">
        <v>860</v>
      </c>
      <c r="H1197" s="10">
        <v>5992</v>
      </c>
      <c r="I1197" s="10">
        <v>5992</v>
      </c>
      <c r="J1197" s="10">
        <v>8</v>
      </c>
      <c r="K1197" s="10"/>
      <c r="L1197" s="10">
        <f>SUM(Table134[[#This Row],[Waste (Before Impression)]:[Waste (After Impression)2]])</f>
        <v>8</v>
      </c>
      <c r="M1197" s="10">
        <v>0</v>
      </c>
      <c r="N1197" s="10">
        <v>285</v>
      </c>
      <c r="O1197" s="11">
        <f>SUM(Table134[[#This Row],[Inspection Total]],Table134[[#This Row],[Waste (Before Impression)]])</f>
        <v>6000</v>
      </c>
      <c r="P1197" s="12" t="s">
        <v>39</v>
      </c>
      <c r="Q1197" s="9"/>
      <c r="R1197" s="9">
        <f>IF(Table134[[#This Row],[Balanced]]="YES",0,Table134[[#This Row],[Total]]-6000)</f>
        <v>0</v>
      </c>
      <c r="S11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4490786082855992YES</v>
      </c>
      <c r="T1197">
        <f>ROW()-3</f>
        <v>1194</v>
      </c>
      <c r="U1197" s="1">
        <f>INT(Table134[[#This Row],[Date]])</f>
        <v>44907</v>
      </c>
      <c r="V1197" s="13">
        <f>IFERROR(IF(OR(Table134[[#This Row],[Notasave Error]]&lt;0,Table134[[#This Row],[Notasave Error]]&gt;6000),"-",Table134[[#This Row],[Notasave Error]]/Table134[[#This Row],[Inspection Total]]),"NA")</f>
        <v>4.7563417890520696E-2</v>
      </c>
    </row>
    <row r="1198" spans="1:22" x14ac:dyDescent="0.35">
      <c r="A1198" s="8">
        <v>44907.129537037035</v>
      </c>
      <c r="B1198" s="9" t="s">
        <v>84</v>
      </c>
      <c r="C1198" s="9">
        <v>40038549</v>
      </c>
      <c r="D1198" s="9" t="s">
        <v>107</v>
      </c>
      <c r="E1198" s="9" t="s">
        <v>45</v>
      </c>
      <c r="F1198" s="9" t="s">
        <v>40</v>
      </c>
      <c r="G1198" s="9">
        <v>859</v>
      </c>
      <c r="H1198" s="10">
        <v>5997</v>
      </c>
      <c r="I1198" s="10">
        <v>5997</v>
      </c>
      <c r="J1198" s="10">
        <v>3</v>
      </c>
      <c r="K1198" s="10"/>
      <c r="L1198" s="10">
        <f>SUM(Table134[[#This Row],[Waste (Before Impression)]:[Waste (After Impression)2]])</f>
        <v>3</v>
      </c>
      <c r="M1198" s="10">
        <v>0</v>
      </c>
      <c r="N1198" s="10">
        <v>313</v>
      </c>
      <c r="O1198" s="11">
        <f>SUM(Table134[[#This Row],[Inspection Total]],Table134[[#This Row],[Waste (Before Impression)]])</f>
        <v>6000</v>
      </c>
      <c r="P1198" s="12" t="s">
        <v>39</v>
      </c>
      <c r="Q1198" s="9"/>
      <c r="R1198" s="9">
        <f>IF(Table134[[#This Row],[Balanced]]="YES",0,Table134[[#This Row],[Total]]-6000)</f>
        <v>0</v>
      </c>
      <c r="S11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4490785933135997YES</v>
      </c>
      <c r="T1198">
        <f>ROW()-3</f>
        <v>1195</v>
      </c>
      <c r="U1198" s="1">
        <f>INT(Table134[[#This Row],[Date]])</f>
        <v>44907</v>
      </c>
      <c r="V1198" s="13">
        <f>IFERROR(IF(OR(Table134[[#This Row],[Notasave Error]]&lt;0,Table134[[#This Row],[Notasave Error]]&gt;6000),"-",Table134[[#This Row],[Notasave Error]]/Table134[[#This Row],[Inspection Total]]),"NA")</f>
        <v>5.219276304819076E-2</v>
      </c>
    </row>
    <row r="1199" spans="1:22" x14ac:dyDescent="0.35">
      <c r="A1199" s="8">
        <v>44907.095416666663</v>
      </c>
      <c r="B1199" s="9" t="s">
        <v>84</v>
      </c>
      <c r="C1199" s="9">
        <v>40038549</v>
      </c>
      <c r="D1199" s="9" t="s">
        <v>107</v>
      </c>
      <c r="E1199" s="9" t="s">
        <v>45</v>
      </c>
      <c r="F1199" s="9" t="s">
        <v>40</v>
      </c>
      <c r="G1199" s="9">
        <v>858</v>
      </c>
      <c r="H1199" s="10">
        <v>5989</v>
      </c>
      <c r="I1199" s="10">
        <v>5989</v>
      </c>
      <c r="J1199" s="10">
        <v>11</v>
      </c>
      <c r="K1199" s="10"/>
      <c r="L1199" s="10">
        <f>SUM(Table134[[#This Row],[Waste (Before Impression)]:[Waste (After Impression)2]])</f>
        <v>11</v>
      </c>
      <c r="M1199" s="10">
        <v>0</v>
      </c>
      <c r="N1199" s="10">
        <v>296</v>
      </c>
      <c r="O1199" s="11">
        <f>SUM(Table134[[#This Row],[Inspection Total]],Table134[[#This Row],[Waste (Before Impression)]])</f>
        <v>6000</v>
      </c>
      <c r="P1199" s="12" t="s">
        <v>39</v>
      </c>
      <c r="Q1199" s="9"/>
      <c r="R1199" s="9">
        <f>IF(Table134[[#This Row],[Balanced]]="YES",0,Table134[[#This Row],[Total]]-6000)</f>
        <v>0</v>
      </c>
      <c r="S11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44907858112965989YES</v>
      </c>
      <c r="T1199">
        <f>ROW()-3</f>
        <v>1196</v>
      </c>
      <c r="U1199" s="1">
        <f>INT(Table134[[#This Row],[Date]])</f>
        <v>44907</v>
      </c>
      <c r="V1199" s="13">
        <f>IFERROR(IF(OR(Table134[[#This Row],[Notasave Error]]&lt;0,Table134[[#This Row],[Notasave Error]]&gt;6000),"-",Table134[[#This Row],[Notasave Error]]/Table134[[#This Row],[Inspection Total]]),"NA")</f>
        <v>4.9423943897144766E-2</v>
      </c>
    </row>
    <row r="1200" spans="1:22" x14ac:dyDescent="0.35">
      <c r="A1200" s="8">
        <v>44907.093900462962</v>
      </c>
      <c r="B1200" s="9" t="s">
        <v>84</v>
      </c>
      <c r="C1200" s="9">
        <v>40038549</v>
      </c>
      <c r="D1200" s="9" t="s">
        <v>107</v>
      </c>
      <c r="E1200" s="9" t="s">
        <v>45</v>
      </c>
      <c r="F1200" s="9" t="s">
        <v>40</v>
      </c>
      <c r="G1200" s="9">
        <v>857</v>
      </c>
      <c r="H1200" s="10">
        <v>5997</v>
      </c>
      <c r="I1200" s="10">
        <v>5997</v>
      </c>
      <c r="J1200" s="10">
        <v>3</v>
      </c>
      <c r="K1200" s="10"/>
      <c r="L1200" s="10">
        <f>SUM(Table134[[#This Row],[Waste (Before Impression)]:[Waste (After Impression)2]])</f>
        <v>3</v>
      </c>
      <c r="M1200" s="10">
        <v>0</v>
      </c>
      <c r="N1200" s="10">
        <v>299</v>
      </c>
      <c r="O1200" s="11">
        <f>SUM(Table134[[#This Row],[Inspection Total]],Table134[[#This Row],[Waste (Before Impression)]])</f>
        <v>6000</v>
      </c>
      <c r="P1200" s="12" t="s">
        <v>39</v>
      </c>
      <c r="Q1200" s="9"/>
      <c r="R1200" s="9">
        <f>IF(Table134[[#This Row],[Balanced]]="YES",0,Table134[[#This Row],[Total]]-6000)</f>
        <v>0</v>
      </c>
      <c r="S12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4490785732995997YES</v>
      </c>
      <c r="T1200">
        <f>ROW()-3</f>
        <v>1197</v>
      </c>
      <c r="U1200" s="1">
        <f>INT(Table134[[#This Row],[Date]])</f>
        <v>44907</v>
      </c>
      <c r="V1200" s="13">
        <f>IFERROR(IF(OR(Table134[[#This Row],[Notasave Error]]&lt;0,Table134[[#This Row],[Notasave Error]]&gt;6000),"-",Table134[[#This Row],[Notasave Error]]/Table134[[#This Row],[Inspection Total]]),"NA")</f>
        <v>4.9858262464565616E-2</v>
      </c>
    </row>
    <row r="1201" spans="1:22" x14ac:dyDescent="0.35">
      <c r="A1201" s="8">
        <v>44905.685532407406</v>
      </c>
      <c r="B1201" s="9" t="s">
        <v>84</v>
      </c>
      <c r="C1201" s="9">
        <v>40038549</v>
      </c>
      <c r="D1201" s="9" t="s">
        <v>107</v>
      </c>
      <c r="E1201" s="9" t="s">
        <v>53</v>
      </c>
      <c r="F1201" s="9" t="s">
        <v>38</v>
      </c>
      <c r="G1201" s="9">
        <v>840</v>
      </c>
      <c r="H1201" s="10">
        <v>5999</v>
      </c>
      <c r="I1201" s="10">
        <v>5999</v>
      </c>
      <c r="J1201" s="10">
        <v>1</v>
      </c>
      <c r="K1201" s="10"/>
      <c r="L1201" s="10">
        <f>SUM(Table134[[#This Row],[Waste (Before Impression)]:[Waste (After Impression)2]])</f>
        <v>1</v>
      </c>
      <c r="M1201" s="10">
        <v>0</v>
      </c>
      <c r="N1201" s="10">
        <v>165</v>
      </c>
      <c r="O1201" s="11">
        <f>SUM(Table134[[#This Row],[Inspection Total]],Table134[[#This Row],[Waste (Before Impression)]])</f>
        <v>6000</v>
      </c>
      <c r="P1201" s="12" t="s">
        <v>39</v>
      </c>
      <c r="Q1201" s="9"/>
      <c r="R1201" s="9">
        <f>IF(Table134[[#This Row],[Balanced]]="YES",0,Table134[[#This Row],[Total]]-6000)</f>
        <v>0</v>
      </c>
      <c r="S12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4490584011655999YES</v>
      </c>
      <c r="T1201">
        <f>ROW()-3</f>
        <v>1198</v>
      </c>
      <c r="U1201" s="1">
        <f>INT(Table134[[#This Row],[Date]])</f>
        <v>44905</v>
      </c>
      <c r="V1201" s="13">
        <f>IFERROR(IF(OR(Table134[[#This Row],[Notasave Error]]&lt;0,Table134[[#This Row],[Notasave Error]]&gt;6000),"-",Table134[[#This Row],[Notasave Error]]/Table134[[#This Row],[Inspection Total]]),"NA")</f>
        <v>2.7504584097349558E-2</v>
      </c>
    </row>
    <row r="1202" spans="1:22" x14ac:dyDescent="0.35">
      <c r="A1202" s="8">
        <v>44905.685266203705</v>
      </c>
      <c r="B1202" s="9" t="s">
        <v>84</v>
      </c>
      <c r="C1202" s="9">
        <v>40038549</v>
      </c>
      <c r="D1202" s="9" t="s">
        <v>107</v>
      </c>
      <c r="E1202" s="9" t="s">
        <v>53</v>
      </c>
      <c r="F1202" s="9" t="s">
        <v>38</v>
      </c>
      <c r="G1202" s="9">
        <v>839</v>
      </c>
      <c r="H1202" s="10">
        <v>5996</v>
      </c>
      <c r="I1202" s="10">
        <v>5996</v>
      </c>
      <c r="J1202" s="10">
        <v>3</v>
      </c>
      <c r="K1202" s="10"/>
      <c r="L1202" s="10">
        <f>SUM(Table134[[#This Row],[Waste (Before Impression)]:[Waste (After Impression)2]])</f>
        <v>3</v>
      </c>
      <c r="M1202" s="10">
        <v>0</v>
      </c>
      <c r="N1202" s="10">
        <v>132</v>
      </c>
      <c r="O1202" s="11">
        <f>SUM(Table134[[#This Row],[Inspection Total]],Table134[[#This Row],[Waste (Before Impression)]])</f>
        <v>5999</v>
      </c>
      <c r="P1202" s="12" t="s">
        <v>34</v>
      </c>
      <c r="Q1202" s="9"/>
      <c r="R1202" s="9">
        <f>IF(Table134[[#This Row],[Balanced]]="YES",0,Table134[[#This Row],[Total]]-6000)</f>
        <v>-1</v>
      </c>
      <c r="S12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4490583931325996NO</v>
      </c>
      <c r="T1202">
        <f>ROW()-3</f>
        <v>1199</v>
      </c>
      <c r="U1202" s="1">
        <f>INT(Table134[[#This Row],[Date]])</f>
        <v>44905</v>
      </c>
      <c r="V1202" s="13">
        <f>IFERROR(IF(OR(Table134[[#This Row],[Notasave Error]]&lt;0,Table134[[#This Row],[Notasave Error]]&gt;6000),"-",Table134[[#This Row],[Notasave Error]]/Table134[[#This Row],[Inspection Total]]),"NA")</f>
        <v>2.2014676450967312E-2</v>
      </c>
    </row>
    <row r="1203" spans="1:22" x14ac:dyDescent="0.35">
      <c r="A1203" s="8">
        <v>44905.532071759262</v>
      </c>
      <c r="B1203" s="9" t="s">
        <v>84</v>
      </c>
      <c r="C1203" s="9">
        <v>40038549</v>
      </c>
      <c r="D1203" s="9" t="s">
        <v>107</v>
      </c>
      <c r="E1203" s="9" t="s">
        <v>53</v>
      </c>
      <c r="F1203" s="9" t="s">
        <v>38</v>
      </c>
      <c r="G1203" s="9">
        <v>838</v>
      </c>
      <c r="H1203" s="10">
        <v>5997</v>
      </c>
      <c r="I1203" s="10">
        <v>5997</v>
      </c>
      <c r="J1203" s="10">
        <v>3</v>
      </c>
      <c r="K1203" s="10"/>
      <c r="L1203" s="10">
        <f>SUM(Table134[[#This Row],[Waste (Before Impression)]:[Waste (After Impression)2]])</f>
        <v>3</v>
      </c>
      <c r="M1203" s="10">
        <v>0</v>
      </c>
      <c r="N1203" s="10">
        <v>103</v>
      </c>
      <c r="O1203" s="11">
        <f>SUM(Table134[[#This Row],[Inspection Total]],Table134[[#This Row],[Waste (Before Impression)]])</f>
        <v>6000</v>
      </c>
      <c r="P1203" s="12" t="s">
        <v>39</v>
      </c>
      <c r="Q1203" s="9"/>
      <c r="R1203" s="9">
        <f>IF(Table134[[#This Row],[Balanced]]="YES",0,Table134[[#This Row],[Total]]-6000)</f>
        <v>0</v>
      </c>
      <c r="S12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4490583831035997YES</v>
      </c>
      <c r="T1203">
        <f>ROW()-3</f>
        <v>1200</v>
      </c>
      <c r="U1203" s="1">
        <f>INT(Table134[[#This Row],[Date]])</f>
        <v>44905</v>
      </c>
      <c r="V1203" s="13">
        <f>IFERROR(IF(OR(Table134[[#This Row],[Notasave Error]]&lt;0,Table134[[#This Row],[Notasave Error]]&gt;6000),"-",Table134[[#This Row],[Notasave Error]]/Table134[[#This Row],[Inspection Total]]),"NA")</f>
        <v>1.7175254293813575E-2</v>
      </c>
    </row>
    <row r="1204" spans="1:22" x14ac:dyDescent="0.35">
      <c r="A1204" s="8">
        <v>44905.506828703707</v>
      </c>
      <c r="B1204" s="9" t="s">
        <v>84</v>
      </c>
      <c r="C1204" s="9">
        <v>40038549</v>
      </c>
      <c r="D1204" s="9" t="s">
        <v>107</v>
      </c>
      <c r="E1204" s="9" t="s">
        <v>53</v>
      </c>
      <c r="F1204" s="9" t="s">
        <v>38</v>
      </c>
      <c r="G1204" s="9">
        <v>837</v>
      </c>
      <c r="H1204" s="10">
        <v>5998</v>
      </c>
      <c r="I1204" s="10">
        <v>5998</v>
      </c>
      <c r="J1204" s="10">
        <v>2</v>
      </c>
      <c r="K1204" s="10"/>
      <c r="L1204" s="10">
        <f>SUM(Table134[[#This Row],[Waste (Before Impression)]:[Waste (After Impression)2]])</f>
        <v>2</v>
      </c>
      <c r="M1204" s="10">
        <v>0</v>
      </c>
      <c r="N1204" s="10">
        <v>88</v>
      </c>
      <c r="O1204" s="11">
        <f>SUM(Table134[[#This Row],[Inspection Total]],Table134[[#This Row],[Waste (Before Impression)]])</f>
        <v>6000</v>
      </c>
      <c r="P1204" s="12" t="s">
        <v>39</v>
      </c>
      <c r="Q1204" s="9"/>
      <c r="R1204" s="9">
        <f>IF(Table134[[#This Row],[Balanced]]="YES",0,Table134[[#This Row],[Total]]-6000)</f>
        <v>0</v>
      </c>
      <c r="S12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449058372885998YES</v>
      </c>
      <c r="T1204">
        <f>ROW()-3</f>
        <v>1201</v>
      </c>
      <c r="U1204" s="1">
        <f>INT(Table134[[#This Row],[Date]])</f>
        <v>44905</v>
      </c>
      <c r="V1204" s="13">
        <f>IFERROR(IF(OR(Table134[[#This Row],[Notasave Error]]&lt;0,Table134[[#This Row],[Notasave Error]]&gt;6000),"-",Table134[[#This Row],[Notasave Error]]/Table134[[#This Row],[Inspection Total]]),"NA")</f>
        <v>1.4671557185728577E-2</v>
      </c>
    </row>
    <row r="1205" spans="1:22" x14ac:dyDescent="0.35">
      <c r="A1205" s="8">
        <v>44905.48505787037</v>
      </c>
      <c r="B1205" s="9" t="s">
        <v>84</v>
      </c>
      <c r="C1205" s="9">
        <v>40038549</v>
      </c>
      <c r="D1205" s="9" t="s">
        <v>107</v>
      </c>
      <c r="E1205" s="9" t="s">
        <v>53</v>
      </c>
      <c r="F1205" s="9" t="s">
        <v>38</v>
      </c>
      <c r="G1205" s="9">
        <v>836</v>
      </c>
      <c r="H1205" s="10">
        <v>5999</v>
      </c>
      <c r="I1205" s="10">
        <v>5999</v>
      </c>
      <c r="J1205" s="10">
        <v>1</v>
      </c>
      <c r="K1205" s="10"/>
      <c r="L1205" s="10">
        <f>SUM(Table134[[#This Row],[Waste (Before Impression)]:[Waste (After Impression)2]])</f>
        <v>1</v>
      </c>
      <c r="M1205" s="10">
        <v>0</v>
      </c>
      <c r="N1205" s="10">
        <v>112</v>
      </c>
      <c r="O1205" s="11">
        <f>SUM(Table134[[#This Row],[Inspection Total]],Table134[[#This Row],[Waste (Before Impression)]])</f>
        <v>6000</v>
      </c>
      <c r="P1205" s="12" t="s">
        <v>39</v>
      </c>
      <c r="Q1205" s="9"/>
      <c r="R1205" s="9">
        <f>IF(Table134[[#This Row],[Balanced]]="YES",0,Table134[[#This Row],[Total]]-6000)</f>
        <v>0</v>
      </c>
      <c r="S12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4490583611125999YES</v>
      </c>
      <c r="T1205">
        <f>ROW()-3</f>
        <v>1202</v>
      </c>
      <c r="U1205" s="1">
        <f>INT(Table134[[#This Row],[Date]])</f>
        <v>44905</v>
      </c>
      <c r="V1205" s="13">
        <f>IFERROR(IF(OR(Table134[[#This Row],[Notasave Error]]&lt;0,Table134[[#This Row],[Notasave Error]]&gt;6000),"-",Table134[[#This Row],[Notasave Error]]/Table134[[#This Row],[Inspection Total]]),"NA")</f>
        <v>1.8669778296382729E-2</v>
      </c>
    </row>
    <row r="1206" spans="1:22" x14ac:dyDescent="0.35">
      <c r="A1206" s="8">
        <v>44905.484722222223</v>
      </c>
      <c r="B1206" s="9" t="s">
        <v>84</v>
      </c>
      <c r="C1206" s="9">
        <v>40038549</v>
      </c>
      <c r="D1206" s="9" t="s">
        <v>107</v>
      </c>
      <c r="E1206" s="9" t="s">
        <v>53</v>
      </c>
      <c r="F1206" s="9" t="s">
        <v>38</v>
      </c>
      <c r="G1206" s="9">
        <v>835</v>
      </c>
      <c r="H1206" s="10">
        <v>5994</v>
      </c>
      <c r="I1206" s="10">
        <v>5994</v>
      </c>
      <c r="J1206" s="10">
        <v>6</v>
      </c>
      <c r="K1206" s="10"/>
      <c r="L1206" s="10">
        <f>SUM(Table134[[#This Row],[Waste (Before Impression)]:[Waste (After Impression)2]])</f>
        <v>6</v>
      </c>
      <c r="M1206" s="10">
        <v>0</v>
      </c>
      <c r="N1206" s="10">
        <v>120</v>
      </c>
      <c r="O1206" s="11">
        <f>SUM(Table134[[#This Row],[Inspection Total]],Table134[[#This Row],[Waste (Before Impression)]])</f>
        <v>6000</v>
      </c>
      <c r="P1206" s="12" t="s">
        <v>39</v>
      </c>
      <c r="Q1206" s="9"/>
      <c r="R1206" s="9">
        <f>IF(Table134[[#This Row],[Balanced]]="YES",0,Table134[[#This Row],[Total]]-6000)</f>
        <v>0</v>
      </c>
      <c r="S12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4490583561205994YES</v>
      </c>
      <c r="T1206">
        <f>ROW()-3</f>
        <v>1203</v>
      </c>
      <c r="U1206" s="1">
        <f>INT(Table134[[#This Row],[Date]])</f>
        <v>44905</v>
      </c>
      <c r="V1206" s="13">
        <f>IFERROR(IF(OR(Table134[[#This Row],[Notasave Error]]&lt;0,Table134[[#This Row],[Notasave Error]]&gt;6000),"-",Table134[[#This Row],[Notasave Error]]/Table134[[#This Row],[Inspection Total]]),"NA")</f>
        <v>2.002002002002002E-2</v>
      </c>
    </row>
    <row r="1207" spans="1:22" x14ac:dyDescent="0.35">
      <c r="A1207" s="8">
        <v>44905.383750000001</v>
      </c>
      <c r="B1207" s="9" t="s">
        <v>84</v>
      </c>
      <c r="C1207" s="9">
        <v>40038549</v>
      </c>
      <c r="D1207" s="9" t="s">
        <v>107</v>
      </c>
      <c r="E1207" s="9" t="s">
        <v>53</v>
      </c>
      <c r="F1207" s="9" t="s">
        <v>38</v>
      </c>
      <c r="G1207" s="9">
        <v>834</v>
      </c>
      <c r="H1207" s="10">
        <v>5994</v>
      </c>
      <c r="I1207" s="10">
        <v>5994</v>
      </c>
      <c r="J1207" s="10">
        <v>6</v>
      </c>
      <c r="K1207" s="10"/>
      <c r="L1207" s="10">
        <f>SUM(Table134[[#This Row],[Waste (Before Impression)]:[Waste (After Impression)2]])</f>
        <v>6</v>
      </c>
      <c r="M1207" s="10">
        <v>0</v>
      </c>
      <c r="N1207" s="10">
        <v>130</v>
      </c>
      <c r="O1207" s="11">
        <f>SUM(Table134[[#This Row],[Inspection Total]],Table134[[#This Row],[Waste (Before Impression)]])</f>
        <v>6000</v>
      </c>
      <c r="P1207" s="12" t="s">
        <v>39</v>
      </c>
      <c r="Q1207" s="9"/>
      <c r="R1207" s="9">
        <f>IF(Table134[[#This Row],[Balanced]]="YES",0,Table134[[#This Row],[Total]]-6000)</f>
        <v>0</v>
      </c>
      <c r="S12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4490583461305994YES</v>
      </c>
      <c r="T1207">
        <f>ROW()-3</f>
        <v>1204</v>
      </c>
      <c r="U1207" s="1">
        <f>INT(Table134[[#This Row],[Date]])</f>
        <v>44905</v>
      </c>
      <c r="V1207" s="13">
        <f>IFERROR(IF(OR(Table134[[#This Row],[Notasave Error]]&lt;0,Table134[[#This Row],[Notasave Error]]&gt;6000),"-",Table134[[#This Row],[Notasave Error]]/Table134[[#This Row],[Inspection Total]]),"NA")</f>
        <v>2.1688355021688355E-2</v>
      </c>
    </row>
    <row r="1208" spans="1:22" x14ac:dyDescent="0.35">
      <c r="A1208" s="8">
        <v>44904.886643518519</v>
      </c>
      <c r="B1208" s="9" t="s">
        <v>84</v>
      </c>
      <c r="C1208" s="9">
        <v>40038549</v>
      </c>
      <c r="D1208" s="9" t="s">
        <v>107</v>
      </c>
      <c r="E1208" s="9" t="s">
        <v>50</v>
      </c>
      <c r="F1208" s="9" t="s">
        <v>40</v>
      </c>
      <c r="G1208" s="9">
        <v>826</v>
      </c>
      <c r="H1208" s="10">
        <v>5994</v>
      </c>
      <c r="I1208" s="10">
        <v>5994</v>
      </c>
      <c r="J1208" s="10">
        <v>6</v>
      </c>
      <c r="K1208" s="10"/>
      <c r="L1208" s="10">
        <f>SUM(Table134[[#This Row],[Waste (Before Impression)]:[Waste (After Impression)2]])</f>
        <v>6</v>
      </c>
      <c r="M1208" s="10">
        <v>0</v>
      </c>
      <c r="N1208" s="10">
        <v>116</v>
      </c>
      <c r="O1208" s="11">
        <f>SUM(Table134[[#This Row],[Inspection Total]],Table134[[#This Row],[Waste (Before Impression)]])</f>
        <v>6000</v>
      </c>
      <c r="P1208" s="12" t="s">
        <v>39</v>
      </c>
      <c r="Q1208" s="9"/>
      <c r="R1208" s="9">
        <f>IF(Table134[[#This Row],[Balanced]]="YES",0,Table134[[#This Row],[Total]]-6000)</f>
        <v>0</v>
      </c>
      <c r="S12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4490482661165994YES</v>
      </c>
      <c r="T1208">
        <f>ROW()-3</f>
        <v>1205</v>
      </c>
      <c r="U1208" s="1">
        <f>INT(Table134[[#This Row],[Date]])</f>
        <v>44904</v>
      </c>
      <c r="V1208" s="13">
        <f>IFERROR(IF(OR(Table134[[#This Row],[Notasave Error]]&lt;0,Table134[[#This Row],[Notasave Error]]&gt;6000),"-",Table134[[#This Row],[Notasave Error]]/Table134[[#This Row],[Inspection Total]]),"NA")</f>
        <v>1.9352686019352687E-2</v>
      </c>
    </row>
    <row r="1209" spans="1:22" x14ac:dyDescent="0.35">
      <c r="A1209" s="8">
        <v>44904.885740740741</v>
      </c>
      <c r="B1209" s="9" t="s">
        <v>84</v>
      </c>
      <c r="C1209" s="9">
        <v>40038549</v>
      </c>
      <c r="D1209" s="9" t="s">
        <v>107</v>
      </c>
      <c r="E1209" s="9" t="s">
        <v>50</v>
      </c>
      <c r="F1209" s="9" t="s">
        <v>40</v>
      </c>
      <c r="G1209" s="9">
        <v>825</v>
      </c>
      <c r="H1209" s="10">
        <v>5994</v>
      </c>
      <c r="I1209" s="10">
        <v>5994</v>
      </c>
      <c r="J1209" s="10">
        <v>6</v>
      </c>
      <c r="K1209" s="10"/>
      <c r="L1209" s="10">
        <f>SUM(Table134[[#This Row],[Waste (Before Impression)]:[Waste (After Impression)2]])</f>
        <v>6</v>
      </c>
      <c r="M1209" s="10">
        <v>0</v>
      </c>
      <c r="N1209" s="10">
        <v>278</v>
      </c>
      <c r="O1209" s="11">
        <f>SUM(Table134[[#This Row],[Inspection Total]],Table134[[#This Row],[Waste (Before Impression)]])</f>
        <v>6000</v>
      </c>
      <c r="P1209" s="12" t="s">
        <v>39</v>
      </c>
      <c r="Q1209" s="9"/>
      <c r="R1209" s="9">
        <f>IF(Table134[[#This Row],[Balanced]]="YES",0,Table134[[#This Row],[Total]]-6000)</f>
        <v>0</v>
      </c>
      <c r="S12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4490482562785994YES</v>
      </c>
      <c r="T1209">
        <f>ROW()-3</f>
        <v>1206</v>
      </c>
      <c r="U1209" s="1">
        <f>INT(Table134[[#This Row],[Date]])</f>
        <v>44904</v>
      </c>
      <c r="V1209" s="13">
        <f>IFERROR(IF(OR(Table134[[#This Row],[Notasave Error]]&lt;0,Table134[[#This Row],[Notasave Error]]&gt;6000),"-",Table134[[#This Row],[Notasave Error]]/Table134[[#This Row],[Inspection Total]]),"NA")</f>
        <v>4.6379713046379716E-2</v>
      </c>
    </row>
    <row r="1210" spans="1:22" x14ac:dyDescent="0.35">
      <c r="A1210" s="8">
        <v>44904.885000000002</v>
      </c>
      <c r="B1210" s="9" t="s">
        <v>84</v>
      </c>
      <c r="C1210" s="9">
        <v>40038549</v>
      </c>
      <c r="D1210" s="9" t="s">
        <v>107</v>
      </c>
      <c r="E1210" s="9" t="s">
        <v>50</v>
      </c>
      <c r="F1210" s="9" t="s">
        <v>40</v>
      </c>
      <c r="G1210" s="9">
        <v>824</v>
      </c>
      <c r="H1210" s="10">
        <v>5997</v>
      </c>
      <c r="I1210" s="10">
        <v>5997</v>
      </c>
      <c r="J1210" s="10">
        <v>3</v>
      </c>
      <c r="K1210" s="10"/>
      <c r="L1210" s="10">
        <f>SUM(Table134[[#This Row],[Waste (Before Impression)]:[Waste (After Impression)2]])</f>
        <v>3</v>
      </c>
      <c r="M1210" s="10">
        <v>0</v>
      </c>
      <c r="N1210" s="10">
        <v>121</v>
      </c>
      <c r="O1210" s="11">
        <f>SUM(Table134[[#This Row],[Inspection Total]],Table134[[#This Row],[Waste (Before Impression)]])</f>
        <v>6000</v>
      </c>
      <c r="P1210" s="12" t="s">
        <v>39</v>
      </c>
      <c r="Q1210" s="9"/>
      <c r="R1210" s="9">
        <f>IF(Table134[[#This Row],[Balanced]]="YES",0,Table134[[#This Row],[Total]]-6000)</f>
        <v>0</v>
      </c>
      <c r="S12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4490482431215997YES</v>
      </c>
      <c r="T1210">
        <f>ROW()-3</f>
        <v>1207</v>
      </c>
      <c r="U1210" s="1">
        <f>INT(Table134[[#This Row],[Date]])</f>
        <v>44904</v>
      </c>
      <c r="V1210" s="13">
        <f>IFERROR(IF(OR(Table134[[#This Row],[Notasave Error]]&lt;0,Table134[[#This Row],[Notasave Error]]&gt;6000),"-",Table134[[#This Row],[Notasave Error]]/Table134[[#This Row],[Inspection Total]]),"NA")</f>
        <v>2.0176755044188761E-2</v>
      </c>
    </row>
    <row r="1211" spans="1:22" x14ac:dyDescent="0.35">
      <c r="A1211" s="8">
        <v>44904.75203703704</v>
      </c>
      <c r="B1211" s="9" t="s">
        <v>84</v>
      </c>
      <c r="C1211" s="9">
        <v>40038549</v>
      </c>
      <c r="D1211" s="9" t="s">
        <v>107</v>
      </c>
      <c r="E1211" s="9" t="s">
        <v>62</v>
      </c>
      <c r="F1211" s="9" t="s">
        <v>38</v>
      </c>
      <c r="G1211" s="9">
        <v>823</v>
      </c>
      <c r="H1211" s="10">
        <v>5999</v>
      </c>
      <c r="I1211" s="10">
        <v>5999</v>
      </c>
      <c r="J1211" s="10">
        <v>1</v>
      </c>
      <c r="K1211" s="10">
        <v>1</v>
      </c>
      <c r="L1211" s="10">
        <f>SUM(Table134[[#This Row],[Waste (Before Impression)]:[Waste (After Impression)2]])</f>
        <v>2</v>
      </c>
      <c r="M1211" s="10">
        <v>0</v>
      </c>
      <c r="N1211" s="10">
        <v>142</v>
      </c>
      <c r="O1211" s="11">
        <f>SUM(Table134[[#This Row],[Inspection Total]],Table134[[#This Row],[Waste (Before Impression)]])</f>
        <v>6000</v>
      </c>
      <c r="P1211" s="12" t="s">
        <v>39</v>
      </c>
      <c r="Q1211" s="9"/>
      <c r="R1211" s="9">
        <f>IF(Table134[[#This Row],[Balanced]]="YES",0,Table134[[#This Row],[Total]]-6000)</f>
        <v>0</v>
      </c>
      <c r="S12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4490482311425999YES</v>
      </c>
      <c r="T1211">
        <f>ROW()-3</f>
        <v>1208</v>
      </c>
      <c r="U1211" s="1">
        <f>INT(Table134[[#This Row],[Date]])</f>
        <v>44904</v>
      </c>
      <c r="V1211" s="13">
        <f>IFERROR(IF(OR(Table134[[#This Row],[Notasave Error]]&lt;0,Table134[[#This Row],[Notasave Error]]&gt;6000),"-",Table134[[#This Row],[Notasave Error]]/Table134[[#This Row],[Inspection Total]]),"NA")</f>
        <v>2.3670611768628103E-2</v>
      </c>
    </row>
    <row r="1212" spans="1:22" x14ac:dyDescent="0.35">
      <c r="A1212" s="8">
        <v>44904.714490740742</v>
      </c>
      <c r="B1212" s="9" t="s">
        <v>84</v>
      </c>
      <c r="C1212" s="9">
        <v>40038549</v>
      </c>
      <c r="D1212" s="9" t="s">
        <v>107</v>
      </c>
      <c r="E1212" s="9" t="s">
        <v>62</v>
      </c>
      <c r="F1212" s="9" t="s">
        <v>38</v>
      </c>
      <c r="G1212" s="9">
        <v>822</v>
      </c>
      <c r="H1212" s="10">
        <v>5999</v>
      </c>
      <c r="I1212" s="10">
        <v>5999</v>
      </c>
      <c r="J1212" s="10">
        <v>1</v>
      </c>
      <c r="K1212" s="10">
        <v>0</v>
      </c>
      <c r="L1212" s="10">
        <f>SUM(Table134[[#This Row],[Waste (Before Impression)]:[Waste (After Impression)2]])</f>
        <v>1</v>
      </c>
      <c r="M1212" s="10">
        <v>0</v>
      </c>
      <c r="N1212" s="10">
        <v>64</v>
      </c>
      <c r="O1212" s="11">
        <f>SUM(Table134[[#This Row],[Inspection Total]],Table134[[#This Row],[Waste (Before Impression)]])</f>
        <v>6000</v>
      </c>
      <c r="P1212" s="12" t="s">
        <v>39</v>
      </c>
      <c r="Q1212" s="9"/>
      <c r="R1212" s="9">
        <f>IF(Table134[[#This Row],[Balanced]]="YES",0,Table134[[#This Row],[Total]]-6000)</f>
        <v>0</v>
      </c>
      <c r="S12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449048221645999YES</v>
      </c>
      <c r="T1212">
        <f>ROW()-3</f>
        <v>1209</v>
      </c>
      <c r="U1212" s="1">
        <f>INT(Table134[[#This Row],[Date]])</f>
        <v>44904</v>
      </c>
      <c r="V1212" s="13">
        <f>IFERROR(IF(OR(Table134[[#This Row],[Notasave Error]]&lt;0,Table134[[#This Row],[Notasave Error]]&gt;6000),"-",Table134[[#This Row],[Notasave Error]]/Table134[[#This Row],[Inspection Total]]),"NA")</f>
        <v>1.0668444740790132E-2</v>
      </c>
    </row>
    <row r="1213" spans="1:22" x14ac:dyDescent="0.35">
      <c r="A1213" s="8">
        <v>44904.683611111112</v>
      </c>
      <c r="B1213" s="9" t="s">
        <v>84</v>
      </c>
      <c r="C1213" s="9">
        <v>40038549</v>
      </c>
      <c r="D1213" s="9" t="s">
        <v>107</v>
      </c>
      <c r="E1213" s="9" t="s">
        <v>62</v>
      </c>
      <c r="F1213" s="9" t="s">
        <v>38</v>
      </c>
      <c r="G1213" s="9">
        <v>821</v>
      </c>
      <c r="H1213" s="10">
        <v>5998</v>
      </c>
      <c r="I1213" s="10">
        <v>5998</v>
      </c>
      <c r="J1213" s="10">
        <v>2</v>
      </c>
      <c r="K1213" s="10">
        <v>2</v>
      </c>
      <c r="L1213" s="10">
        <f>SUM(Table134[[#This Row],[Waste (Before Impression)]:[Waste (After Impression)2]])</f>
        <v>4</v>
      </c>
      <c r="M1213" s="10">
        <v>0</v>
      </c>
      <c r="N1213" s="10">
        <v>132</v>
      </c>
      <c r="O1213" s="11">
        <f>SUM(Table134[[#This Row],[Inspection Total]],Table134[[#This Row],[Waste (Before Impression)]])</f>
        <v>6000</v>
      </c>
      <c r="P1213" s="12" t="s">
        <v>39</v>
      </c>
      <c r="Q1213" s="9"/>
      <c r="R1213" s="9">
        <f>IF(Table134[[#This Row],[Balanced]]="YES",0,Table134[[#This Row],[Total]]-6000)</f>
        <v>0</v>
      </c>
      <c r="S12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4490482121325998YES</v>
      </c>
      <c r="T1213">
        <f>ROW()-3</f>
        <v>1210</v>
      </c>
      <c r="U1213" s="1">
        <f>INT(Table134[[#This Row],[Date]])</f>
        <v>44904</v>
      </c>
      <c r="V1213" s="13">
        <f>IFERROR(IF(OR(Table134[[#This Row],[Notasave Error]]&lt;0,Table134[[#This Row],[Notasave Error]]&gt;6000),"-",Table134[[#This Row],[Notasave Error]]/Table134[[#This Row],[Inspection Total]]),"NA")</f>
        <v>2.2007335778592863E-2</v>
      </c>
    </row>
    <row r="1214" spans="1:22" x14ac:dyDescent="0.35">
      <c r="A1214" s="8">
        <v>44904.640810185185</v>
      </c>
      <c r="B1214" s="9" t="s">
        <v>84</v>
      </c>
      <c r="C1214" s="9">
        <v>40038549</v>
      </c>
      <c r="D1214" s="9" t="s">
        <v>107</v>
      </c>
      <c r="E1214" s="9" t="s">
        <v>62</v>
      </c>
      <c r="F1214" s="9" t="s">
        <v>38</v>
      </c>
      <c r="G1214" s="9">
        <v>820</v>
      </c>
      <c r="H1214" s="10">
        <v>5998</v>
      </c>
      <c r="I1214" s="10">
        <v>5998</v>
      </c>
      <c r="J1214" s="10">
        <v>2</v>
      </c>
      <c r="K1214" s="10">
        <v>0</v>
      </c>
      <c r="L1214" s="10">
        <f>SUM(Table134[[#This Row],[Waste (Before Impression)]:[Waste (After Impression)2]])</f>
        <v>2</v>
      </c>
      <c r="M1214" s="10">
        <v>0</v>
      </c>
      <c r="N1214" s="10">
        <v>73</v>
      </c>
      <c r="O1214" s="11">
        <f>SUM(Table134[[#This Row],[Inspection Total]],Table134[[#This Row],[Waste (Before Impression)]])</f>
        <v>6000</v>
      </c>
      <c r="P1214" s="12" t="s">
        <v>39</v>
      </c>
      <c r="Q1214" s="9"/>
      <c r="R1214" s="9">
        <f>IF(Table134[[#This Row],[Balanced]]="YES",0,Table134[[#This Row],[Total]]-6000)</f>
        <v>0</v>
      </c>
      <c r="S12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449048202735998YES</v>
      </c>
      <c r="T1214">
        <f>ROW()-3</f>
        <v>1211</v>
      </c>
      <c r="U1214" s="1">
        <f>INT(Table134[[#This Row],[Date]])</f>
        <v>44904</v>
      </c>
      <c r="V1214" s="13">
        <f>IFERROR(IF(OR(Table134[[#This Row],[Notasave Error]]&lt;0,Table134[[#This Row],[Notasave Error]]&gt;6000),"-",Table134[[#This Row],[Notasave Error]]/Table134[[#This Row],[Inspection Total]]),"NA")</f>
        <v>1.2170723574524842E-2</v>
      </c>
    </row>
    <row r="1215" spans="1:22" x14ac:dyDescent="0.35">
      <c r="A1215" s="8">
        <v>44904.634421296294</v>
      </c>
      <c r="B1215" s="9" t="s">
        <v>84</v>
      </c>
      <c r="C1215" s="9">
        <v>40038549</v>
      </c>
      <c r="D1215" s="9" t="s">
        <v>107</v>
      </c>
      <c r="E1215" s="9" t="s">
        <v>62</v>
      </c>
      <c r="F1215" s="9" t="s">
        <v>38</v>
      </c>
      <c r="G1215" s="9">
        <v>819</v>
      </c>
      <c r="H1215" s="10">
        <v>6000</v>
      </c>
      <c r="I1215" s="10">
        <v>6000</v>
      </c>
      <c r="J1215" s="10">
        <v>0</v>
      </c>
      <c r="K1215" s="10">
        <v>0</v>
      </c>
      <c r="L1215" s="10">
        <f>SUM(Table134[[#This Row],[Waste (Before Impression)]:[Waste (After Impression)2]])</f>
        <v>0</v>
      </c>
      <c r="M1215" s="10">
        <v>0</v>
      </c>
      <c r="N1215" s="10">
        <v>99</v>
      </c>
      <c r="O1215" s="11">
        <f>SUM(Table134[[#This Row],[Inspection Total]],Table134[[#This Row],[Waste (Before Impression)]])</f>
        <v>6000</v>
      </c>
      <c r="P1215" s="12" t="s">
        <v>39</v>
      </c>
      <c r="Q1215" s="9"/>
      <c r="R1215" s="9">
        <f>IF(Table134[[#This Row],[Balanced]]="YES",0,Table134[[#This Row],[Total]]-6000)</f>
        <v>0</v>
      </c>
      <c r="S12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449048190996000YES</v>
      </c>
      <c r="T1215">
        <f>ROW()-3</f>
        <v>1212</v>
      </c>
      <c r="U1215" s="1">
        <f>INT(Table134[[#This Row],[Date]])</f>
        <v>44904</v>
      </c>
      <c r="V1215" s="13">
        <f>IFERROR(IF(OR(Table134[[#This Row],[Notasave Error]]&lt;0,Table134[[#This Row],[Notasave Error]]&gt;6000),"-",Table134[[#This Row],[Notasave Error]]/Table134[[#This Row],[Inspection Total]]),"NA")</f>
        <v>1.6500000000000001E-2</v>
      </c>
    </row>
    <row r="1216" spans="1:22" x14ac:dyDescent="0.35">
      <c r="A1216" s="8">
        <v>44904.566782407404</v>
      </c>
      <c r="B1216" s="9" t="s">
        <v>84</v>
      </c>
      <c r="C1216" s="9">
        <v>40038549</v>
      </c>
      <c r="D1216" s="9" t="s">
        <v>107</v>
      </c>
      <c r="E1216" s="9" t="s">
        <v>62</v>
      </c>
      <c r="F1216" s="9" t="s">
        <v>38</v>
      </c>
      <c r="G1216" s="9">
        <v>818</v>
      </c>
      <c r="H1216" s="10">
        <v>5999</v>
      </c>
      <c r="I1216" s="10">
        <v>5999</v>
      </c>
      <c r="J1216" s="10">
        <v>1</v>
      </c>
      <c r="K1216" s="10">
        <v>2</v>
      </c>
      <c r="L1216" s="10">
        <f>SUM(Table134[[#This Row],[Waste (Before Impression)]:[Waste (After Impression)2]])</f>
        <v>3</v>
      </c>
      <c r="M1216" s="10">
        <v>0</v>
      </c>
      <c r="N1216" s="10">
        <v>88</v>
      </c>
      <c r="O1216" s="11">
        <f>SUM(Table134[[#This Row],[Inspection Total]],Table134[[#This Row],[Waste (Before Impression)]])</f>
        <v>6000</v>
      </c>
      <c r="P1216" s="12" t="s">
        <v>39</v>
      </c>
      <c r="Q1216" s="9"/>
      <c r="R1216" s="9">
        <f>IF(Table134[[#This Row],[Balanced]]="YES",0,Table134[[#This Row],[Total]]-6000)</f>
        <v>0</v>
      </c>
      <c r="S12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449048181885999YES</v>
      </c>
      <c r="T1216">
        <f>ROW()-3</f>
        <v>1213</v>
      </c>
      <c r="U1216" s="1">
        <f>INT(Table134[[#This Row],[Date]])</f>
        <v>44904</v>
      </c>
      <c r="V1216" s="13">
        <f>IFERROR(IF(OR(Table134[[#This Row],[Notasave Error]]&lt;0,Table134[[#This Row],[Notasave Error]]&gt;6000),"-",Table134[[#This Row],[Notasave Error]]/Table134[[#This Row],[Inspection Total]]),"NA")</f>
        <v>1.4669111518586431E-2</v>
      </c>
    </row>
    <row r="1217" spans="1:22" x14ac:dyDescent="0.35">
      <c r="A1217" s="8">
        <v>44904.501527777778</v>
      </c>
      <c r="B1217" s="9" t="s">
        <v>84</v>
      </c>
      <c r="C1217" s="9">
        <v>40038549</v>
      </c>
      <c r="D1217" s="9" t="s">
        <v>107</v>
      </c>
      <c r="E1217" s="9" t="s">
        <v>62</v>
      </c>
      <c r="F1217" s="9" t="s">
        <v>38</v>
      </c>
      <c r="G1217" s="9">
        <v>817</v>
      </c>
      <c r="H1217" s="10">
        <v>5994</v>
      </c>
      <c r="I1217" s="10">
        <v>5994</v>
      </c>
      <c r="J1217" s="10">
        <v>6</v>
      </c>
      <c r="K1217" s="10">
        <v>0</v>
      </c>
      <c r="L1217" s="10">
        <f>SUM(Table134[[#This Row],[Waste (Before Impression)]:[Waste (After Impression)2]])</f>
        <v>6</v>
      </c>
      <c r="M1217" s="10">
        <v>0</v>
      </c>
      <c r="N1217" s="10">
        <v>111</v>
      </c>
      <c r="O1217" s="11">
        <f>SUM(Table134[[#This Row],[Inspection Total]],Table134[[#This Row],[Waste (Before Impression)]])</f>
        <v>6000</v>
      </c>
      <c r="P1217" s="12" t="s">
        <v>39</v>
      </c>
      <c r="Q1217" s="9"/>
      <c r="R1217" s="9">
        <f>IF(Table134[[#This Row],[Balanced]]="YES",0,Table134[[#This Row],[Total]]-6000)</f>
        <v>0</v>
      </c>
      <c r="S12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4490481761115994YES</v>
      </c>
      <c r="T1217">
        <f>ROW()-3</f>
        <v>1214</v>
      </c>
      <c r="U1217" s="1">
        <f>INT(Table134[[#This Row],[Date]])</f>
        <v>44904</v>
      </c>
      <c r="V1217" s="13">
        <f>IFERROR(IF(OR(Table134[[#This Row],[Notasave Error]]&lt;0,Table134[[#This Row],[Notasave Error]]&gt;6000),"-",Table134[[#This Row],[Notasave Error]]/Table134[[#This Row],[Inspection Total]]),"NA")</f>
        <v>1.8518518518518517E-2</v>
      </c>
    </row>
    <row r="1218" spans="1:22" x14ac:dyDescent="0.35">
      <c r="A1218" s="8">
        <v>44904.479780092595</v>
      </c>
      <c r="B1218" s="9" t="s">
        <v>84</v>
      </c>
      <c r="C1218" s="9">
        <v>40038549</v>
      </c>
      <c r="D1218" s="9" t="s">
        <v>107</v>
      </c>
      <c r="E1218" s="9" t="s">
        <v>62</v>
      </c>
      <c r="F1218" s="9" t="s">
        <v>38</v>
      </c>
      <c r="G1218" s="9">
        <v>816</v>
      </c>
      <c r="H1218" s="10">
        <v>5999</v>
      </c>
      <c r="I1218" s="10">
        <v>5999</v>
      </c>
      <c r="J1218" s="10">
        <v>0</v>
      </c>
      <c r="K1218" s="10">
        <v>0</v>
      </c>
      <c r="L1218" s="10">
        <f>SUM(Table134[[#This Row],[Waste (Before Impression)]:[Waste (After Impression)2]])</f>
        <v>0</v>
      </c>
      <c r="M1218" s="10">
        <v>0</v>
      </c>
      <c r="N1218" s="10">
        <v>89</v>
      </c>
      <c r="O1218" s="11">
        <f>SUM(Table134[[#This Row],[Inspection Total]],Table134[[#This Row],[Waste (Before Impression)]])</f>
        <v>5999</v>
      </c>
      <c r="P1218" s="12" t="s">
        <v>34</v>
      </c>
      <c r="Q1218" s="9" t="s">
        <v>75</v>
      </c>
      <c r="R1218" s="9">
        <f>IF(Table134[[#This Row],[Balanced]]="YES",0,Table134[[#This Row],[Total]]-6000)</f>
        <v>-1</v>
      </c>
      <c r="S12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449048160895999NO</v>
      </c>
      <c r="T1218">
        <f>ROW()-3</f>
        <v>1215</v>
      </c>
      <c r="U1218" s="1">
        <f>INT(Table134[[#This Row],[Date]])</f>
        <v>44904</v>
      </c>
      <c r="V1218" s="13">
        <f>IFERROR(IF(OR(Table134[[#This Row],[Notasave Error]]&lt;0,Table134[[#This Row],[Notasave Error]]&gt;6000),"-",Table134[[#This Row],[Notasave Error]]/Table134[[#This Row],[Inspection Total]]),"NA")</f>
        <v>1.4835805967661276E-2</v>
      </c>
    </row>
    <row r="1219" spans="1:22" x14ac:dyDescent="0.35">
      <c r="A1219" s="8">
        <v>44904.423645833333</v>
      </c>
      <c r="B1219" s="9" t="s">
        <v>84</v>
      </c>
      <c r="C1219" s="9">
        <v>40038549</v>
      </c>
      <c r="D1219" s="9" t="s">
        <v>107</v>
      </c>
      <c r="E1219" s="9" t="s">
        <v>62</v>
      </c>
      <c r="F1219" s="9" t="s">
        <v>38</v>
      </c>
      <c r="G1219" s="9">
        <v>815</v>
      </c>
      <c r="H1219" s="10">
        <v>5997</v>
      </c>
      <c r="I1219" s="10">
        <v>5997</v>
      </c>
      <c r="J1219" s="10">
        <v>3</v>
      </c>
      <c r="K1219" s="10">
        <v>3</v>
      </c>
      <c r="L1219" s="10">
        <f>SUM(Table134[[#This Row],[Waste (Before Impression)]:[Waste (After Impression)2]])</f>
        <v>6</v>
      </c>
      <c r="M1219" s="10">
        <v>0</v>
      </c>
      <c r="N1219" s="10">
        <v>126</v>
      </c>
      <c r="O1219" s="11">
        <f>SUM(Table134[[#This Row],[Inspection Total]],Table134[[#This Row],[Waste (Before Impression)]])</f>
        <v>6000</v>
      </c>
      <c r="P1219" s="12" t="s">
        <v>39</v>
      </c>
      <c r="Q1219" s="9"/>
      <c r="R1219" s="9">
        <f>IF(Table134[[#This Row],[Balanced]]="YES",0,Table134[[#This Row],[Total]]-6000)</f>
        <v>0</v>
      </c>
      <c r="S12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4490481531265997YES</v>
      </c>
      <c r="T1219">
        <f>ROW()-3</f>
        <v>1216</v>
      </c>
      <c r="U1219" s="1">
        <f>INT(Table134[[#This Row],[Date]])</f>
        <v>44904</v>
      </c>
      <c r="V1219" s="13">
        <f>IFERROR(IF(OR(Table134[[#This Row],[Notasave Error]]&lt;0,Table134[[#This Row],[Notasave Error]]&gt;6000),"-",Table134[[#This Row],[Notasave Error]]/Table134[[#This Row],[Inspection Total]]),"NA")</f>
        <v>2.1010505252626314E-2</v>
      </c>
    </row>
    <row r="1220" spans="1:22" x14ac:dyDescent="0.35">
      <c r="A1220" s="8">
        <v>44904.382581018515</v>
      </c>
      <c r="B1220" s="9" t="s">
        <v>84</v>
      </c>
      <c r="C1220" s="9">
        <v>40038549</v>
      </c>
      <c r="D1220" s="9" t="s">
        <v>107</v>
      </c>
      <c r="E1220" s="9" t="s">
        <v>50</v>
      </c>
      <c r="F1220" s="9" t="s">
        <v>40</v>
      </c>
      <c r="G1220" s="9">
        <v>833</v>
      </c>
      <c r="H1220" s="10">
        <v>5999</v>
      </c>
      <c r="I1220" s="10">
        <v>5999</v>
      </c>
      <c r="J1220" s="10">
        <v>1</v>
      </c>
      <c r="K1220" s="10"/>
      <c r="L1220" s="10">
        <f>SUM(Table134[[#This Row],[Waste (Before Impression)]:[Waste (After Impression)2]])</f>
        <v>1</v>
      </c>
      <c r="M1220" s="10">
        <v>0</v>
      </c>
      <c r="N1220" s="10">
        <v>294</v>
      </c>
      <c r="O1220" s="11">
        <f>SUM(Table134[[#This Row],[Inspection Total]],Table134[[#This Row],[Waste (Before Impression)]])</f>
        <v>6000</v>
      </c>
      <c r="P1220" s="12" t="s">
        <v>39</v>
      </c>
      <c r="Q1220" s="9"/>
      <c r="R1220" s="9">
        <f>IF(Table134[[#This Row],[Balanced]]="YES",0,Table134[[#This Row],[Total]]-6000)</f>
        <v>0</v>
      </c>
      <c r="S12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4490483312945999YES</v>
      </c>
      <c r="T1220">
        <f>ROW()-3</f>
        <v>1217</v>
      </c>
      <c r="U1220" s="1">
        <f>INT(Table134[[#This Row],[Date]])</f>
        <v>44904</v>
      </c>
      <c r="V1220" s="13">
        <f>IFERROR(IF(OR(Table134[[#This Row],[Notasave Error]]&lt;0,Table134[[#This Row],[Notasave Error]]&gt;6000),"-",Table134[[#This Row],[Notasave Error]]/Table134[[#This Row],[Inspection Total]]),"NA")</f>
        <v>4.9008168028004666E-2</v>
      </c>
    </row>
    <row r="1221" spans="1:22" x14ac:dyDescent="0.35">
      <c r="A1221" s="8">
        <v>44904.371562499997</v>
      </c>
      <c r="B1221" s="9" t="s">
        <v>84</v>
      </c>
      <c r="C1221" s="9">
        <v>40038549</v>
      </c>
      <c r="D1221" s="9" t="s">
        <v>107</v>
      </c>
      <c r="E1221" s="9" t="s">
        <v>62</v>
      </c>
      <c r="F1221" s="9" t="s">
        <v>38</v>
      </c>
      <c r="G1221" s="9">
        <v>814</v>
      </c>
      <c r="H1221" s="10">
        <v>5999</v>
      </c>
      <c r="I1221" s="10">
        <v>5999</v>
      </c>
      <c r="J1221" s="10">
        <v>1</v>
      </c>
      <c r="K1221" s="10">
        <v>0</v>
      </c>
      <c r="L1221" s="10">
        <f>SUM(Table134[[#This Row],[Waste (Before Impression)]:[Waste (After Impression)2]])</f>
        <v>1</v>
      </c>
      <c r="M1221" s="10">
        <v>0</v>
      </c>
      <c r="N1221" s="10">
        <v>245</v>
      </c>
      <c r="O1221" s="11">
        <f>SUM(Table134[[#This Row],[Inspection Total]],Table134[[#This Row],[Waste (Before Impression)]])</f>
        <v>6000</v>
      </c>
      <c r="P1221" s="12" t="s">
        <v>39</v>
      </c>
      <c r="Q1221" s="9"/>
      <c r="R1221" s="9">
        <f>IF(Table134[[#This Row],[Balanced]]="YES",0,Table134[[#This Row],[Total]]-6000)</f>
        <v>0</v>
      </c>
      <c r="S12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4490481412455999YES</v>
      </c>
      <c r="T1221">
        <f>ROW()-3</f>
        <v>1218</v>
      </c>
      <c r="U1221" s="1">
        <f>INT(Table134[[#This Row],[Date]])</f>
        <v>44904</v>
      </c>
      <c r="V1221" s="13">
        <f>IFERROR(IF(OR(Table134[[#This Row],[Notasave Error]]&lt;0,Table134[[#This Row],[Notasave Error]]&gt;6000),"-",Table134[[#This Row],[Notasave Error]]/Table134[[#This Row],[Inspection Total]]),"NA")</f>
        <v>4.0840140023337225E-2</v>
      </c>
    </row>
    <row r="1222" spans="1:22" x14ac:dyDescent="0.35">
      <c r="A1222" s="8">
        <v>44904.289212962962</v>
      </c>
      <c r="B1222" s="9" t="s">
        <v>84</v>
      </c>
      <c r="C1222" s="9">
        <v>40038549</v>
      </c>
      <c r="D1222" s="9" t="s">
        <v>107</v>
      </c>
      <c r="E1222" s="9" t="s">
        <v>50</v>
      </c>
      <c r="F1222" s="9" t="s">
        <v>40</v>
      </c>
      <c r="G1222" s="9">
        <v>832</v>
      </c>
      <c r="H1222" s="10">
        <v>5999</v>
      </c>
      <c r="I1222" s="10">
        <v>5999</v>
      </c>
      <c r="J1222" s="10">
        <v>1</v>
      </c>
      <c r="K1222" s="10"/>
      <c r="L1222" s="10">
        <f>SUM(Table134[[#This Row],[Waste (Before Impression)]:[Waste (After Impression)2]])</f>
        <v>1</v>
      </c>
      <c r="M1222" s="10">
        <v>0</v>
      </c>
      <c r="N1222" s="10">
        <v>132</v>
      </c>
      <c r="O1222" s="11">
        <f>SUM(Table134[[#This Row],[Inspection Total]],Table134[[#This Row],[Waste (Before Impression)]])</f>
        <v>6000</v>
      </c>
      <c r="P1222" s="12" t="s">
        <v>39</v>
      </c>
      <c r="Q1222" s="9"/>
      <c r="R1222" s="9">
        <f>IF(Table134[[#This Row],[Balanced]]="YES",0,Table134[[#This Row],[Total]]-6000)</f>
        <v>0</v>
      </c>
      <c r="S12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4490483211325999YES</v>
      </c>
      <c r="T1222">
        <f>ROW()-3</f>
        <v>1219</v>
      </c>
      <c r="U1222" s="1">
        <f>INT(Table134[[#This Row],[Date]])</f>
        <v>44904</v>
      </c>
      <c r="V1222" s="13">
        <f>IFERROR(IF(OR(Table134[[#This Row],[Notasave Error]]&lt;0,Table134[[#This Row],[Notasave Error]]&gt;6000),"-",Table134[[#This Row],[Notasave Error]]/Table134[[#This Row],[Inspection Total]]),"NA")</f>
        <v>2.2003667277879647E-2</v>
      </c>
    </row>
    <row r="1223" spans="1:22" x14ac:dyDescent="0.35">
      <c r="A1223" s="8">
        <v>44904.288576388892</v>
      </c>
      <c r="B1223" s="9" t="s">
        <v>84</v>
      </c>
      <c r="C1223" s="9">
        <v>40038549</v>
      </c>
      <c r="D1223" s="9" t="s">
        <v>107</v>
      </c>
      <c r="E1223" s="9" t="s">
        <v>50</v>
      </c>
      <c r="F1223" s="9" t="s">
        <v>40</v>
      </c>
      <c r="G1223" s="9">
        <v>831</v>
      </c>
      <c r="H1223" s="10">
        <v>5996</v>
      </c>
      <c r="I1223" s="10">
        <v>5996</v>
      </c>
      <c r="J1223" s="10">
        <v>4</v>
      </c>
      <c r="K1223" s="10"/>
      <c r="L1223" s="10">
        <f>SUM(Table134[[#This Row],[Waste (Before Impression)]:[Waste (After Impression)2]])</f>
        <v>4</v>
      </c>
      <c r="M1223" s="10">
        <v>0</v>
      </c>
      <c r="N1223" s="10">
        <v>154</v>
      </c>
      <c r="O1223" s="11">
        <f>SUM(Table134[[#This Row],[Inspection Total]],Table134[[#This Row],[Waste (Before Impression)]])</f>
        <v>6000</v>
      </c>
      <c r="P1223" s="12" t="s">
        <v>39</v>
      </c>
      <c r="Q1223" s="9"/>
      <c r="R1223" s="9">
        <f>IF(Table134[[#This Row],[Balanced]]="YES",0,Table134[[#This Row],[Total]]-6000)</f>
        <v>0</v>
      </c>
      <c r="S12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4490483141545996YES</v>
      </c>
      <c r="T1223">
        <f>ROW()-3</f>
        <v>1220</v>
      </c>
      <c r="U1223" s="1">
        <f>INT(Table134[[#This Row],[Date]])</f>
        <v>44904</v>
      </c>
      <c r="V1223" s="13">
        <f>IFERROR(IF(OR(Table134[[#This Row],[Notasave Error]]&lt;0,Table134[[#This Row],[Notasave Error]]&gt;6000),"-",Table134[[#This Row],[Notasave Error]]/Table134[[#This Row],[Inspection Total]]),"NA")</f>
        <v>2.5683789192795198E-2</v>
      </c>
    </row>
    <row r="1224" spans="1:22" x14ac:dyDescent="0.35">
      <c r="A1224" s="8">
        <v>44904.179884259262</v>
      </c>
      <c r="B1224" s="9" t="s">
        <v>84</v>
      </c>
      <c r="C1224" s="9">
        <v>40038549</v>
      </c>
      <c r="D1224" s="9" t="s">
        <v>107</v>
      </c>
      <c r="E1224" s="9" t="s">
        <v>50</v>
      </c>
      <c r="F1224" s="9" t="s">
        <v>40</v>
      </c>
      <c r="G1224" s="9">
        <v>830</v>
      </c>
      <c r="H1224" s="10">
        <v>5999</v>
      </c>
      <c r="I1224" s="10">
        <v>5999</v>
      </c>
      <c r="J1224" s="10">
        <v>1</v>
      </c>
      <c r="K1224" s="10"/>
      <c r="L1224" s="10">
        <f>SUM(Table134[[#This Row],[Waste (Before Impression)]:[Waste (After Impression)2]])</f>
        <v>1</v>
      </c>
      <c r="M1224" s="10">
        <v>0</v>
      </c>
      <c r="N1224" s="10">
        <v>124</v>
      </c>
      <c r="O1224" s="11">
        <f>SUM(Table134[[#This Row],[Inspection Total]],Table134[[#This Row],[Waste (Before Impression)]])</f>
        <v>6000</v>
      </c>
      <c r="P1224" s="12" t="s">
        <v>39</v>
      </c>
      <c r="Q1224" s="9"/>
      <c r="R1224" s="9">
        <f>IF(Table134[[#This Row],[Balanced]]="YES",0,Table134[[#This Row],[Total]]-6000)</f>
        <v>0</v>
      </c>
      <c r="S12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4490483011245999YES</v>
      </c>
      <c r="T1224">
        <f>ROW()-3</f>
        <v>1221</v>
      </c>
      <c r="U1224" s="1">
        <f>INT(Table134[[#This Row],[Date]])</f>
        <v>44904</v>
      </c>
      <c r="V1224" s="13">
        <f>IFERROR(IF(OR(Table134[[#This Row],[Notasave Error]]&lt;0,Table134[[#This Row],[Notasave Error]]&gt;6000),"-",Table134[[#This Row],[Notasave Error]]/Table134[[#This Row],[Inspection Total]]),"NA")</f>
        <v>2.0670111685280879E-2</v>
      </c>
    </row>
    <row r="1225" spans="1:22" x14ac:dyDescent="0.35">
      <c r="A1225" s="8">
        <v>44904.179467592592</v>
      </c>
      <c r="B1225" s="9" t="s">
        <v>84</v>
      </c>
      <c r="C1225" s="9">
        <v>40038549</v>
      </c>
      <c r="D1225" s="9" t="s">
        <v>107</v>
      </c>
      <c r="E1225" s="9" t="s">
        <v>50</v>
      </c>
      <c r="F1225" s="9" t="s">
        <v>40</v>
      </c>
      <c r="G1225" s="9">
        <v>829</v>
      </c>
      <c r="H1225" s="10">
        <v>5995</v>
      </c>
      <c r="I1225" s="10">
        <v>5995</v>
      </c>
      <c r="J1225" s="10">
        <v>5</v>
      </c>
      <c r="K1225" s="10"/>
      <c r="L1225" s="10">
        <f>SUM(Table134[[#This Row],[Waste (Before Impression)]:[Waste (After Impression)2]])</f>
        <v>5</v>
      </c>
      <c r="M1225" s="10">
        <v>0</v>
      </c>
      <c r="N1225" s="10">
        <v>147</v>
      </c>
      <c r="O1225" s="11">
        <f>SUM(Table134[[#This Row],[Inspection Total]],Table134[[#This Row],[Waste (Before Impression)]])</f>
        <v>6000</v>
      </c>
      <c r="P1225" s="12" t="s">
        <v>39</v>
      </c>
      <c r="Q1225" s="9"/>
      <c r="R1225" s="9">
        <f>IF(Table134[[#This Row],[Balanced]]="YES",0,Table134[[#This Row],[Total]]-6000)</f>
        <v>0</v>
      </c>
      <c r="S12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4490482951475995YES</v>
      </c>
      <c r="T1225">
        <f>ROW()-3</f>
        <v>1222</v>
      </c>
      <c r="U1225" s="1">
        <f>INT(Table134[[#This Row],[Date]])</f>
        <v>44904</v>
      </c>
      <c r="V1225" s="13">
        <f>IFERROR(IF(OR(Table134[[#This Row],[Notasave Error]]&lt;0,Table134[[#This Row],[Notasave Error]]&gt;6000),"-",Table134[[#This Row],[Notasave Error]]/Table134[[#This Row],[Inspection Total]]),"NA")</f>
        <v>2.452043369474562E-2</v>
      </c>
    </row>
    <row r="1226" spans="1:22" x14ac:dyDescent="0.35">
      <c r="A1226" s="8">
        <v>44904.178923611114</v>
      </c>
      <c r="B1226" s="9" t="s">
        <v>84</v>
      </c>
      <c r="C1226" s="9">
        <v>40038549</v>
      </c>
      <c r="D1226" s="9" t="s">
        <v>107</v>
      </c>
      <c r="E1226" s="9" t="s">
        <v>50</v>
      </c>
      <c r="F1226" s="9" t="s">
        <v>40</v>
      </c>
      <c r="G1226" s="9">
        <v>828</v>
      </c>
      <c r="H1226" s="10">
        <v>5995</v>
      </c>
      <c r="I1226" s="10">
        <v>5995</v>
      </c>
      <c r="J1226" s="10">
        <v>5</v>
      </c>
      <c r="K1226" s="10"/>
      <c r="L1226" s="10">
        <f>SUM(Table134[[#This Row],[Waste (Before Impression)]:[Waste (After Impression)2]])</f>
        <v>5</v>
      </c>
      <c r="M1226" s="10">
        <v>0</v>
      </c>
      <c r="N1226" s="10">
        <v>260</v>
      </c>
      <c r="O1226" s="11">
        <f>SUM(Table134[[#This Row],[Inspection Total]],Table134[[#This Row],[Waste (Before Impression)]])</f>
        <v>6000</v>
      </c>
      <c r="P1226" s="12" t="s">
        <v>39</v>
      </c>
      <c r="Q1226" s="9"/>
      <c r="R1226" s="9">
        <f>IF(Table134[[#This Row],[Balanced]]="YES",0,Table134[[#This Row],[Total]]-6000)</f>
        <v>0</v>
      </c>
      <c r="S12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4490482852605995YES</v>
      </c>
      <c r="T1226">
        <f>ROW()-3</f>
        <v>1223</v>
      </c>
      <c r="U1226" s="1">
        <f>INT(Table134[[#This Row],[Date]])</f>
        <v>44904</v>
      </c>
      <c r="V1226" s="13">
        <f>IFERROR(IF(OR(Table134[[#This Row],[Notasave Error]]&lt;0,Table134[[#This Row],[Notasave Error]]&gt;6000),"-",Table134[[#This Row],[Notasave Error]]/Table134[[#This Row],[Inspection Total]]),"NA")</f>
        <v>4.3369474562135114E-2</v>
      </c>
    </row>
    <row r="1227" spans="1:22" x14ac:dyDescent="0.35">
      <c r="A1227" s="8">
        <v>44904.075046296297</v>
      </c>
      <c r="B1227" s="9" t="s">
        <v>84</v>
      </c>
      <c r="C1227" s="9">
        <v>40038549</v>
      </c>
      <c r="D1227" s="9" t="s">
        <v>107</v>
      </c>
      <c r="E1227" s="9" t="s">
        <v>50</v>
      </c>
      <c r="F1227" s="9" t="s">
        <v>40</v>
      </c>
      <c r="G1227" s="9">
        <v>827</v>
      </c>
      <c r="H1227" s="10">
        <v>5997</v>
      </c>
      <c r="I1227" s="10">
        <v>5997</v>
      </c>
      <c r="J1227" s="10">
        <v>3</v>
      </c>
      <c r="K1227" s="10"/>
      <c r="L1227" s="10">
        <f>SUM(Table134[[#This Row],[Waste (Before Impression)]:[Waste (After Impression)2]])</f>
        <v>3</v>
      </c>
      <c r="M1227" s="10">
        <v>0</v>
      </c>
      <c r="N1227" s="10">
        <v>140</v>
      </c>
      <c r="O1227" s="11">
        <f>SUM(Table134[[#This Row],[Inspection Total]],Table134[[#This Row],[Waste (Before Impression)]])</f>
        <v>6000</v>
      </c>
      <c r="P1227" s="12" t="s">
        <v>39</v>
      </c>
      <c r="Q1227" s="9"/>
      <c r="R1227" s="9">
        <f>IF(Table134[[#This Row],[Balanced]]="YES",0,Table134[[#This Row],[Total]]-6000)</f>
        <v>0</v>
      </c>
      <c r="S12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4490482731405997YES</v>
      </c>
      <c r="T1227">
        <f>ROW()-3</f>
        <v>1224</v>
      </c>
      <c r="U1227" s="1">
        <f>INT(Table134[[#This Row],[Date]])</f>
        <v>44904</v>
      </c>
      <c r="V1227" s="13">
        <f>IFERROR(IF(OR(Table134[[#This Row],[Notasave Error]]&lt;0,Table134[[#This Row],[Notasave Error]]&gt;6000),"-",Table134[[#This Row],[Notasave Error]]/Table134[[#This Row],[Inspection Total]]),"NA")</f>
        <v>2.3345005836251459E-2</v>
      </c>
    </row>
    <row r="1228" spans="1:22" x14ac:dyDescent="0.35">
      <c r="A1228" s="8">
        <v>44904.074421296296</v>
      </c>
      <c r="B1228" s="9" t="s">
        <v>84</v>
      </c>
      <c r="C1228" s="9">
        <v>40038549</v>
      </c>
      <c r="D1228" s="9" t="s">
        <v>107</v>
      </c>
      <c r="E1228" s="9" t="s">
        <v>50</v>
      </c>
      <c r="F1228" s="9" t="s">
        <v>40</v>
      </c>
      <c r="G1228" s="9">
        <v>749</v>
      </c>
      <c r="H1228" s="10">
        <v>5994</v>
      </c>
      <c r="I1228" s="10">
        <v>5994</v>
      </c>
      <c r="J1228" s="10">
        <v>6</v>
      </c>
      <c r="K1228" s="10"/>
      <c r="L1228" s="10">
        <f>SUM(Table134[[#This Row],[Waste (Before Impression)]:[Waste (After Impression)2]])</f>
        <v>6</v>
      </c>
      <c r="M1228" s="10">
        <v>0</v>
      </c>
      <c r="N1228" s="10">
        <v>96</v>
      </c>
      <c r="O1228" s="11">
        <f>SUM(Table134[[#This Row],[Inspection Total]],Table134[[#This Row],[Waste (Before Impression)]])</f>
        <v>6000</v>
      </c>
      <c r="P1228" s="12" t="s">
        <v>39</v>
      </c>
      <c r="Q1228" s="9"/>
      <c r="R1228" s="9">
        <f>IF(Table134[[#This Row],[Balanced]]="YES",0,Table134[[#This Row],[Total]]-6000)</f>
        <v>0</v>
      </c>
      <c r="S12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449047496965994YES</v>
      </c>
      <c r="T1228">
        <f>ROW()-3</f>
        <v>1225</v>
      </c>
      <c r="U1228" s="1">
        <f>INT(Table134[[#This Row],[Date]])</f>
        <v>44904</v>
      </c>
      <c r="V1228" s="13">
        <f>IFERROR(IF(OR(Table134[[#This Row],[Notasave Error]]&lt;0,Table134[[#This Row],[Notasave Error]]&gt;6000),"-",Table134[[#This Row],[Notasave Error]]/Table134[[#This Row],[Inspection Total]]),"NA")</f>
        <v>1.6016016016016016E-2</v>
      </c>
    </row>
    <row r="1229" spans="1:22" x14ac:dyDescent="0.35">
      <c r="A1229" s="8">
        <v>44904.072557870371</v>
      </c>
      <c r="B1229" s="9" t="s">
        <v>84</v>
      </c>
      <c r="C1229" s="9">
        <v>40038549</v>
      </c>
      <c r="D1229" s="9" t="s">
        <v>107</v>
      </c>
      <c r="E1229" s="9" t="s">
        <v>50</v>
      </c>
      <c r="F1229" s="9" t="s">
        <v>40</v>
      </c>
      <c r="G1229" s="9">
        <v>748</v>
      </c>
      <c r="H1229" s="10">
        <v>5997</v>
      </c>
      <c r="I1229" s="10">
        <v>5997</v>
      </c>
      <c r="J1229" s="10">
        <v>3</v>
      </c>
      <c r="K1229" s="10"/>
      <c r="L1229" s="10">
        <f>SUM(Table134[[#This Row],[Waste (Before Impression)]:[Waste (After Impression)2]])</f>
        <v>3</v>
      </c>
      <c r="M1229" s="10">
        <v>0</v>
      </c>
      <c r="N1229" s="10">
        <v>41</v>
      </c>
      <c r="O1229" s="11">
        <f>SUM(Table134[[#This Row],[Inspection Total]],Table134[[#This Row],[Waste (Before Impression)]])</f>
        <v>6000</v>
      </c>
      <c r="P1229" s="12" t="s">
        <v>39</v>
      </c>
      <c r="Q1229" s="9"/>
      <c r="R1229" s="9">
        <f>IF(Table134[[#This Row],[Balanced]]="YES",0,Table134[[#This Row],[Total]]-6000)</f>
        <v>0</v>
      </c>
      <c r="S12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449047483415997YES</v>
      </c>
      <c r="T1229">
        <f>ROW()-3</f>
        <v>1226</v>
      </c>
      <c r="U1229" s="1">
        <f>INT(Table134[[#This Row],[Date]])</f>
        <v>44904</v>
      </c>
      <c r="V1229" s="13">
        <f>IFERROR(IF(OR(Table134[[#This Row],[Notasave Error]]&lt;0,Table134[[#This Row],[Notasave Error]]&gt;6000),"-",Table134[[#This Row],[Notasave Error]]/Table134[[#This Row],[Inspection Total]]),"NA")</f>
        <v>6.8367517091879274E-3</v>
      </c>
    </row>
    <row r="1230" spans="1:22" x14ac:dyDescent="0.35">
      <c r="A1230" s="8">
        <v>44903.924421296295</v>
      </c>
      <c r="B1230" s="9" t="s">
        <v>84</v>
      </c>
      <c r="C1230" s="9">
        <v>40038549</v>
      </c>
      <c r="D1230" s="9" t="s">
        <v>107</v>
      </c>
      <c r="E1230" s="9" t="s">
        <v>49</v>
      </c>
      <c r="F1230" s="9" t="s">
        <v>40</v>
      </c>
      <c r="G1230" s="9">
        <v>807</v>
      </c>
      <c r="H1230" s="10">
        <v>5997</v>
      </c>
      <c r="I1230" s="10">
        <v>5997</v>
      </c>
      <c r="J1230" s="10">
        <v>3</v>
      </c>
      <c r="K1230" s="10"/>
      <c r="L1230" s="10">
        <f>SUM(Table134[[#This Row],[Waste (Before Impression)]:[Waste (After Impression)2]])</f>
        <v>3</v>
      </c>
      <c r="M1230" s="10">
        <v>0</v>
      </c>
      <c r="N1230" s="10">
        <v>201</v>
      </c>
      <c r="O1230" s="11">
        <f>SUM(Table134[[#This Row],[Inspection Total]],Table134[[#This Row],[Waste (Before Impression)]])</f>
        <v>6000</v>
      </c>
      <c r="P1230" s="12" t="s">
        <v>39</v>
      </c>
      <c r="Q1230" s="9"/>
      <c r="R1230" s="9">
        <f>IF(Table134[[#This Row],[Balanced]]="YES",0,Table134[[#This Row],[Total]]-6000)</f>
        <v>0</v>
      </c>
      <c r="S12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4490380732015997YES</v>
      </c>
      <c r="T1230">
        <f>ROW()-3</f>
        <v>1227</v>
      </c>
      <c r="U1230" s="1">
        <f>INT(Table134[[#This Row],[Date]])</f>
        <v>44903</v>
      </c>
      <c r="V1230" s="13">
        <f>IFERROR(IF(OR(Table134[[#This Row],[Notasave Error]]&lt;0,Table134[[#This Row],[Notasave Error]]&gt;6000),"-",Table134[[#This Row],[Notasave Error]]/Table134[[#This Row],[Inspection Total]]),"NA")</f>
        <v>3.3516758379189597E-2</v>
      </c>
    </row>
    <row r="1231" spans="1:22" x14ac:dyDescent="0.35">
      <c r="A1231" s="8">
        <v>44903.924143518518</v>
      </c>
      <c r="B1231" s="9" t="s">
        <v>84</v>
      </c>
      <c r="C1231" s="9">
        <v>40038549</v>
      </c>
      <c r="D1231" s="9" t="s">
        <v>107</v>
      </c>
      <c r="E1231" s="9" t="s">
        <v>49</v>
      </c>
      <c r="F1231" s="9" t="s">
        <v>40</v>
      </c>
      <c r="G1231" s="9">
        <v>805</v>
      </c>
      <c r="H1231" s="10">
        <v>5999</v>
      </c>
      <c r="I1231" s="10">
        <v>5999</v>
      </c>
      <c r="J1231" s="10">
        <v>1</v>
      </c>
      <c r="K1231" s="10"/>
      <c r="L1231" s="10">
        <f>SUM(Table134[[#This Row],[Waste (Before Impression)]:[Waste (After Impression)2]])</f>
        <v>1</v>
      </c>
      <c r="M1231" s="10">
        <v>0</v>
      </c>
      <c r="N1231" s="10">
        <v>176</v>
      </c>
      <c r="O1231" s="11">
        <f>SUM(Table134[[#This Row],[Inspection Total]],Table134[[#This Row],[Waste (Before Impression)]])</f>
        <v>6000</v>
      </c>
      <c r="P1231" s="12" t="s">
        <v>39</v>
      </c>
      <c r="Q1231" s="9"/>
      <c r="R1231" s="9">
        <f>IF(Table134[[#This Row],[Balanced]]="YES",0,Table134[[#This Row],[Total]]-6000)</f>
        <v>0</v>
      </c>
      <c r="S12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4490380511765999YES</v>
      </c>
      <c r="T1231">
        <f>ROW()-3</f>
        <v>1228</v>
      </c>
      <c r="U1231" s="1">
        <f>INT(Table134[[#This Row],[Date]])</f>
        <v>44903</v>
      </c>
      <c r="V1231" s="13">
        <f>IFERROR(IF(OR(Table134[[#This Row],[Notasave Error]]&lt;0,Table134[[#This Row],[Notasave Error]]&gt;6000),"-",Table134[[#This Row],[Notasave Error]]/Table134[[#This Row],[Inspection Total]]),"NA")</f>
        <v>2.9338223037172862E-2</v>
      </c>
    </row>
    <row r="1232" spans="1:22" x14ac:dyDescent="0.35">
      <c r="A1232" s="8">
        <v>44903.923888888887</v>
      </c>
      <c r="B1232" s="9" t="s">
        <v>84</v>
      </c>
      <c r="C1232" s="9">
        <v>40038549</v>
      </c>
      <c r="D1232" s="9" t="s">
        <v>107</v>
      </c>
      <c r="E1232" s="9" t="s">
        <v>49</v>
      </c>
      <c r="F1232" s="9" t="s">
        <v>40</v>
      </c>
      <c r="G1232" s="9">
        <v>804</v>
      </c>
      <c r="H1232" s="10">
        <v>5997</v>
      </c>
      <c r="I1232" s="10">
        <v>5997</v>
      </c>
      <c r="J1232" s="10">
        <v>3</v>
      </c>
      <c r="K1232" s="10"/>
      <c r="L1232" s="10">
        <f>SUM(Table134[[#This Row],[Waste (Before Impression)]:[Waste (After Impression)2]])</f>
        <v>3</v>
      </c>
      <c r="M1232" s="10">
        <v>0</v>
      </c>
      <c r="N1232" s="10">
        <v>208</v>
      </c>
      <c r="O1232" s="11">
        <f>SUM(Table134[[#This Row],[Inspection Total]],Table134[[#This Row],[Waste (Before Impression)]])</f>
        <v>6000</v>
      </c>
      <c r="P1232" s="12" t="s">
        <v>39</v>
      </c>
      <c r="Q1232" s="9"/>
      <c r="R1232" s="9">
        <f>IF(Table134[[#This Row],[Balanced]]="YES",0,Table134[[#This Row],[Total]]-6000)</f>
        <v>0</v>
      </c>
      <c r="S12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4490380432085997YES</v>
      </c>
      <c r="T1232">
        <f>ROW()-3</f>
        <v>1229</v>
      </c>
      <c r="U1232" s="1">
        <f>INT(Table134[[#This Row],[Date]])</f>
        <v>44903</v>
      </c>
      <c r="V1232" s="13">
        <f>IFERROR(IF(OR(Table134[[#This Row],[Notasave Error]]&lt;0,Table134[[#This Row],[Notasave Error]]&gt;6000),"-",Table134[[#This Row],[Notasave Error]]/Table134[[#This Row],[Inspection Total]]),"NA")</f>
        <v>3.4684008671002166E-2</v>
      </c>
    </row>
    <row r="1233" spans="1:22" x14ac:dyDescent="0.35">
      <c r="A1233" s="8">
        <v>44903.923113425924</v>
      </c>
      <c r="B1233" s="9" t="s">
        <v>84</v>
      </c>
      <c r="C1233" s="9">
        <v>40038549</v>
      </c>
      <c r="D1233" s="9" t="s">
        <v>107</v>
      </c>
      <c r="E1233" s="9" t="s">
        <v>49</v>
      </c>
      <c r="F1233" s="9" t="s">
        <v>40</v>
      </c>
      <c r="G1233" s="9">
        <v>803</v>
      </c>
      <c r="H1233" s="10">
        <v>5996</v>
      </c>
      <c r="I1233" s="10">
        <v>0</v>
      </c>
      <c r="J1233" s="10">
        <v>4</v>
      </c>
      <c r="K1233" s="10"/>
      <c r="L1233" s="10">
        <f>SUM(Table134[[#This Row],[Waste (Before Impression)]:[Waste (After Impression)2]])</f>
        <v>4</v>
      </c>
      <c r="M1233" s="10">
        <v>0</v>
      </c>
      <c r="N1233" s="10">
        <v>150</v>
      </c>
      <c r="O1233" s="11">
        <f>SUM(Table134[[#This Row],[Inspection Total]],Table134[[#This Row],[Waste (Before Impression)]])</f>
        <v>6000</v>
      </c>
      <c r="P1233" s="12" t="s">
        <v>39</v>
      </c>
      <c r="Q1233" s="9"/>
      <c r="R1233" s="9">
        <f>IF(Table134[[#This Row],[Balanced]]="YES",0,Table134[[#This Row],[Total]]-6000)</f>
        <v>0</v>
      </c>
      <c r="S12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4490380341505996YES</v>
      </c>
      <c r="T1233">
        <f>ROW()-3</f>
        <v>1230</v>
      </c>
      <c r="U1233" s="1">
        <f>INT(Table134[[#This Row],[Date]])</f>
        <v>44903</v>
      </c>
      <c r="V1233" s="13">
        <f>IFERROR(IF(OR(Table134[[#This Row],[Notasave Error]]&lt;0,Table134[[#This Row],[Notasave Error]]&gt;6000),"-",Table134[[#This Row],[Notasave Error]]/Table134[[#This Row],[Inspection Total]]),"NA")</f>
        <v>2.5016677785190126E-2</v>
      </c>
    </row>
    <row r="1234" spans="1:22" x14ac:dyDescent="0.35">
      <c r="A1234" s="8">
        <v>44903.763009259259</v>
      </c>
      <c r="B1234" s="9" t="s">
        <v>84</v>
      </c>
      <c r="C1234" s="9">
        <v>40038549</v>
      </c>
      <c r="D1234" s="9" t="s">
        <v>107</v>
      </c>
      <c r="E1234" s="9" t="s">
        <v>62</v>
      </c>
      <c r="F1234" s="9" t="s">
        <v>38</v>
      </c>
      <c r="G1234" s="9">
        <v>802</v>
      </c>
      <c r="H1234" s="10">
        <v>5998</v>
      </c>
      <c r="I1234" s="10">
        <v>5998</v>
      </c>
      <c r="J1234" s="10">
        <v>2</v>
      </c>
      <c r="K1234" s="10">
        <v>0</v>
      </c>
      <c r="L1234" s="10">
        <f>SUM(Table134[[#This Row],[Waste (Before Impression)]:[Waste (After Impression)2]])</f>
        <v>2</v>
      </c>
      <c r="M1234" s="10">
        <v>0</v>
      </c>
      <c r="N1234" s="10">
        <v>403</v>
      </c>
      <c r="O1234" s="11">
        <f>SUM(Table134[[#This Row],[Inspection Total]],Table134[[#This Row],[Waste (Before Impression)]])</f>
        <v>6000</v>
      </c>
      <c r="P1234" s="12" t="s">
        <v>39</v>
      </c>
      <c r="Q1234" s="9"/>
      <c r="R1234" s="9">
        <f>IF(Table134[[#This Row],[Balanced]]="YES",0,Table134[[#This Row],[Total]]-6000)</f>
        <v>0</v>
      </c>
      <c r="S12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4490380224035998YES</v>
      </c>
      <c r="T1234">
        <f>ROW()-3</f>
        <v>1231</v>
      </c>
      <c r="U1234" s="1">
        <f>INT(Table134[[#This Row],[Date]])</f>
        <v>44903</v>
      </c>
      <c r="V1234" s="13">
        <f>IFERROR(IF(OR(Table134[[#This Row],[Notasave Error]]&lt;0,Table134[[#This Row],[Notasave Error]]&gt;6000),"-",Table134[[#This Row],[Notasave Error]]/Table134[[#This Row],[Inspection Total]]),"NA")</f>
        <v>6.7189063021007009E-2</v>
      </c>
    </row>
    <row r="1235" spans="1:22" x14ac:dyDescent="0.35">
      <c r="A1235" s="8">
        <v>44903.727442129632</v>
      </c>
      <c r="B1235" s="9" t="s">
        <v>84</v>
      </c>
      <c r="C1235" s="9">
        <v>40038549</v>
      </c>
      <c r="D1235" s="9" t="s">
        <v>107</v>
      </c>
      <c r="E1235" s="9" t="s">
        <v>62</v>
      </c>
      <c r="F1235" s="9" t="s">
        <v>38</v>
      </c>
      <c r="G1235" s="9">
        <v>801</v>
      </c>
      <c r="H1235" s="10">
        <v>5999</v>
      </c>
      <c r="I1235" s="10">
        <v>5999</v>
      </c>
      <c r="J1235" s="10">
        <v>1</v>
      </c>
      <c r="K1235" s="10">
        <v>0</v>
      </c>
      <c r="L1235" s="10">
        <f>SUM(Table134[[#This Row],[Waste (Before Impression)]:[Waste (After Impression)2]])</f>
        <v>1</v>
      </c>
      <c r="M1235" s="10">
        <v>0</v>
      </c>
      <c r="N1235" s="10">
        <v>17</v>
      </c>
      <c r="O1235" s="11">
        <f>SUM(Table134[[#This Row],[Inspection Total]],Table134[[#This Row],[Waste (Before Impression)]])</f>
        <v>6000</v>
      </c>
      <c r="P1235" s="12" t="s">
        <v>39</v>
      </c>
      <c r="Q1235" s="9"/>
      <c r="R1235" s="9">
        <f>IF(Table134[[#This Row],[Balanced]]="YES",0,Table134[[#This Row],[Total]]-6000)</f>
        <v>0</v>
      </c>
      <c r="S12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449038011175999YES</v>
      </c>
      <c r="T1235">
        <f>ROW()-3</f>
        <v>1232</v>
      </c>
      <c r="U1235" s="1">
        <f>INT(Table134[[#This Row],[Date]])</f>
        <v>44903</v>
      </c>
      <c r="V1235" s="13">
        <f>IFERROR(IF(OR(Table134[[#This Row],[Notasave Error]]&lt;0,Table134[[#This Row],[Notasave Error]]&gt;6000),"-",Table134[[#This Row],[Notasave Error]]/Table134[[#This Row],[Inspection Total]]),"NA")</f>
        <v>2.8338056342723785E-3</v>
      </c>
    </row>
    <row r="1236" spans="1:22" x14ac:dyDescent="0.35">
      <c r="A1236" s="8">
        <v>44903.701585648145</v>
      </c>
      <c r="B1236" s="9" t="s">
        <v>84</v>
      </c>
      <c r="C1236" s="9">
        <v>40038549</v>
      </c>
      <c r="D1236" s="9" t="s">
        <v>107</v>
      </c>
      <c r="E1236" s="9" t="s">
        <v>62</v>
      </c>
      <c r="F1236" s="9" t="s">
        <v>38</v>
      </c>
      <c r="G1236" s="9">
        <v>800</v>
      </c>
      <c r="H1236" s="10">
        <v>5998</v>
      </c>
      <c r="I1236" s="10">
        <v>5998</v>
      </c>
      <c r="J1236" s="10">
        <v>2</v>
      </c>
      <c r="K1236" s="10">
        <v>0</v>
      </c>
      <c r="L1236" s="10">
        <f>SUM(Table134[[#This Row],[Waste (Before Impression)]:[Waste (After Impression)2]])</f>
        <v>2</v>
      </c>
      <c r="M1236" s="10">
        <v>0</v>
      </c>
      <c r="N1236" s="10">
        <v>304</v>
      </c>
      <c r="O1236" s="11">
        <f>SUM(Table134[[#This Row],[Inspection Total]],Table134[[#This Row],[Waste (Before Impression)]])</f>
        <v>6000</v>
      </c>
      <c r="P1236" s="12" t="s">
        <v>39</v>
      </c>
      <c r="Q1236" s="9"/>
      <c r="R1236" s="9">
        <f>IF(Table134[[#This Row],[Balanced]]="YES",0,Table134[[#This Row],[Total]]-6000)</f>
        <v>0</v>
      </c>
      <c r="S12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4490380023045998YES</v>
      </c>
      <c r="T1236">
        <f>ROW()-3</f>
        <v>1233</v>
      </c>
      <c r="U1236" s="1">
        <f>INT(Table134[[#This Row],[Date]])</f>
        <v>44903</v>
      </c>
      <c r="V1236" s="13">
        <f>IFERROR(IF(OR(Table134[[#This Row],[Notasave Error]]&lt;0,Table134[[#This Row],[Notasave Error]]&gt;6000),"-",Table134[[#This Row],[Notasave Error]]/Table134[[#This Row],[Inspection Total]]),"NA")</f>
        <v>5.0683561187062354E-2</v>
      </c>
    </row>
    <row r="1237" spans="1:22" x14ac:dyDescent="0.35">
      <c r="A1237" s="8">
        <v>44903.633668981478</v>
      </c>
      <c r="B1237" s="9" t="s">
        <v>84</v>
      </c>
      <c r="C1237" s="9">
        <v>40038549</v>
      </c>
      <c r="D1237" s="9" t="s">
        <v>107</v>
      </c>
      <c r="E1237" s="9" t="s">
        <v>62</v>
      </c>
      <c r="F1237" s="9" t="s">
        <v>38</v>
      </c>
      <c r="G1237" s="9">
        <v>799</v>
      </c>
      <c r="H1237" s="10">
        <v>5995</v>
      </c>
      <c r="I1237" s="10">
        <v>5995</v>
      </c>
      <c r="J1237" s="10">
        <v>5</v>
      </c>
      <c r="K1237" s="10">
        <v>0</v>
      </c>
      <c r="L1237" s="10">
        <f>SUM(Table134[[#This Row],[Waste (Before Impression)]:[Waste (After Impression)2]])</f>
        <v>5</v>
      </c>
      <c r="M1237" s="10">
        <v>0</v>
      </c>
      <c r="N1237" s="10">
        <v>235</v>
      </c>
      <c r="O1237" s="11">
        <f>SUM(Table134[[#This Row],[Inspection Total]],Table134[[#This Row],[Waste (Before Impression)]])</f>
        <v>6000</v>
      </c>
      <c r="P1237" s="12" t="s">
        <v>39</v>
      </c>
      <c r="Q1237" s="9"/>
      <c r="R1237" s="9">
        <f>IF(Table134[[#This Row],[Balanced]]="YES",0,Table134[[#This Row],[Total]]-6000)</f>
        <v>0</v>
      </c>
      <c r="S12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4490379952355995YES</v>
      </c>
      <c r="T1237">
        <f>ROW()-3</f>
        <v>1234</v>
      </c>
      <c r="U1237" s="1">
        <f>INT(Table134[[#This Row],[Date]])</f>
        <v>44903</v>
      </c>
      <c r="V1237" s="13">
        <f>IFERROR(IF(OR(Table134[[#This Row],[Notasave Error]]&lt;0,Table134[[#This Row],[Notasave Error]]&gt;6000),"-",Table134[[#This Row],[Notasave Error]]/Table134[[#This Row],[Inspection Total]]),"NA")</f>
        <v>3.9199332777314431E-2</v>
      </c>
    </row>
    <row r="1238" spans="1:22" x14ac:dyDescent="0.35">
      <c r="A1238" s="8">
        <v>44903.600821759261</v>
      </c>
      <c r="B1238" s="9" t="s">
        <v>84</v>
      </c>
      <c r="C1238" s="9">
        <v>40038549</v>
      </c>
      <c r="D1238" s="9" t="s">
        <v>107</v>
      </c>
      <c r="E1238" s="9" t="s">
        <v>62</v>
      </c>
      <c r="F1238" s="9" t="s">
        <v>38</v>
      </c>
      <c r="G1238" s="9">
        <v>798</v>
      </c>
      <c r="H1238" s="10">
        <v>5994</v>
      </c>
      <c r="I1238" s="10">
        <v>5994</v>
      </c>
      <c r="J1238" s="10">
        <v>6</v>
      </c>
      <c r="K1238" s="10">
        <v>0</v>
      </c>
      <c r="L1238" s="10">
        <f>SUM(Table134[[#This Row],[Waste (Before Impression)]:[Waste (After Impression)2]])</f>
        <v>6</v>
      </c>
      <c r="M1238" s="10">
        <v>0</v>
      </c>
      <c r="N1238" s="10">
        <v>262</v>
      </c>
      <c r="O1238" s="11">
        <f>SUM(Table134[[#This Row],[Inspection Total]],Table134[[#This Row],[Waste (Before Impression)]])</f>
        <v>6000</v>
      </c>
      <c r="P1238" s="12" t="s">
        <v>39</v>
      </c>
      <c r="Q1238" s="9"/>
      <c r="R1238" s="9">
        <f>IF(Table134[[#This Row],[Balanced]]="YES",0,Table134[[#This Row],[Total]]-6000)</f>
        <v>0</v>
      </c>
      <c r="S12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4490379862625994YES</v>
      </c>
      <c r="T1238">
        <f>ROW()-3</f>
        <v>1235</v>
      </c>
      <c r="U1238" s="1">
        <f>INT(Table134[[#This Row],[Date]])</f>
        <v>44903</v>
      </c>
      <c r="V1238" s="13">
        <f>IFERROR(IF(OR(Table134[[#This Row],[Notasave Error]]&lt;0,Table134[[#This Row],[Notasave Error]]&gt;6000),"-",Table134[[#This Row],[Notasave Error]]/Table134[[#This Row],[Inspection Total]]),"NA")</f>
        <v>4.3710377043710377E-2</v>
      </c>
    </row>
    <row r="1239" spans="1:22" x14ac:dyDescent="0.35">
      <c r="A1239" s="8">
        <v>44903.560474537036</v>
      </c>
      <c r="B1239" s="9" t="s">
        <v>84</v>
      </c>
      <c r="C1239" s="9">
        <v>40038549</v>
      </c>
      <c r="D1239" s="9" t="s">
        <v>107</v>
      </c>
      <c r="E1239" s="9" t="s">
        <v>62</v>
      </c>
      <c r="F1239" s="9" t="s">
        <v>38</v>
      </c>
      <c r="G1239" s="9">
        <v>797</v>
      </c>
      <c r="H1239" s="10">
        <v>5997</v>
      </c>
      <c r="I1239" s="10">
        <v>5997</v>
      </c>
      <c r="J1239" s="10">
        <v>3</v>
      </c>
      <c r="K1239" s="10">
        <v>0</v>
      </c>
      <c r="L1239" s="10">
        <f>SUM(Table134[[#This Row],[Waste (Before Impression)]:[Waste (After Impression)2]])</f>
        <v>3</v>
      </c>
      <c r="M1239" s="10">
        <v>0</v>
      </c>
      <c r="N1239" s="10">
        <v>201</v>
      </c>
      <c r="O1239" s="11">
        <f>SUM(Table134[[#This Row],[Inspection Total]],Table134[[#This Row],[Waste (Before Impression)]])</f>
        <v>6000</v>
      </c>
      <c r="P1239" s="12" t="s">
        <v>39</v>
      </c>
      <c r="Q1239" s="9"/>
      <c r="R1239" s="9">
        <f>IF(Table134[[#This Row],[Balanced]]="YES",0,Table134[[#This Row],[Total]]-6000)</f>
        <v>0</v>
      </c>
      <c r="S12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4490379732015997YES</v>
      </c>
      <c r="T1239">
        <f>ROW()-3</f>
        <v>1236</v>
      </c>
      <c r="U1239" s="1">
        <f>INT(Table134[[#This Row],[Date]])</f>
        <v>44903</v>
      </c>
      <c r="V1239" s="13">
        <f>IFERROR(IF(OR(Table134[[#This Row],[Notasave Error]]&lt;0,Table134[[#This Row],[Notasave Error]]&gt;6000),"-",Table134[[#This Row],[Notasave Error]]/Table134[[#This Row],[Inspection Total]]),"NA")</f>
        <v>3.3516758379189597E-2</v>
      </c>
    </row>
    <row r="1240" spans="1:22" x14ac:dyDescent="0.35">
      <c r="A1240" s="8">
        <v>44903.535277777781</v>
      </c>
      <c r="B1240" s="9" t="s">
        <v>84</v>
      </c>
      <c r="C1240" s="9">
        <v>40038549</v>
      </c>
      <c r="D1240" s="9" t="s">
        <v>107</v>
      </c>
      <c r="E1240" s="9" t="s">
        <v>62</v>
      </c>
      <c r="F1240" s="9" t="s">
        <v>38</v>
      </c>
      <c r="G1240" s="9">
        <v>796</v>
      </c>
      <c r="H1240" s="10">
        <v>5998</v>
      </c>
      <c r="I1240" s="10">
        <v>5998</v>
      </c>
      <c r="J1240" s="10">
        <v>2</v>
      </c>
      <c r="K1240" s="10">
        <v>0</v>
      </c>
      <c r="L1240" s="10">
        <f>SUM(Table134[[#This Row],[Waste (Before Impression)]:[Waste (After Impression)2]])</f>
        <v>2</v>
      </c>
      <c r="M1240" s="10">
        <v>0</v>
      </c>
      <c r="N1240" s="10">
        <v>588</v>
      </c>
      <c r="O1240" s="11">
        <f>SUM(Table134[[#This Row],[Inspection Total]],Table134[[#This Row],[Waste (Before Impression)]])</f>
        <v>6000</v>
      </c>
      <c r="P1240" s="12" t="s">
        <v>39</v>
      </c>
      <c r="Q1240" s="9"/>
      <c r="R1240" s="9">
        <f>IF(Table134[[#This Row],[Balanced]]="YES",0,Table134[[#This Row],[Total]]-6000)</f>
        <v>0</v>
      </c>
      <c r="S12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4490379625885998YES</v>
      </c>
      <c r="T1240">
        <f>ROW()-3</f>
        <v>1237</v>
      </c>
      <c r="U1240" s="1">
        <f>INT(Table134[[#This Row],[Date]])</f>
        <v>44903</v>
      </c>
      <c r="V1240" s="13">
        <f>IFERROR(IF(OR(Table134[[#This Row],[Notasave Error]]&lt;0,Table134[[#This Row],[Notasave Error]]&gt;6000),"-",Table134[[#This Row],[Notasave Error]]/Table134[[#This Row],[Inspection Total]]),"NA")</f>
        <v>9.803267755918639E-2</v>
      </c>
    </row>
    <row r="1241" spans="1:22" x14ac:dyDescent="0.35">
      <c r="A1241" s="8">
        <v>44903.494502314818</v>
      </c>
      <c r="B1241" s="9" t="s">
        <v>84</v>
      </c>
      <c r="C1241" s="9">
        <v>40038549</v>
      </c>
      <c r="D1241" s="9" t="s">
        <v>107</v>
      </c>
      <c r="E1241" s="9" t="s">
        <v>62</v>
      </c>
      <c r="F1241" s="9" t="s">
        <v>38</v>
      </c>
      <c r="G1241" s="9">
        <v>795</v>
      </c>
      <c r="H1241" s="10">
        <v>6000</v>
      </c>
      <c r="I1241" s="10">
        <v>6000</v>
      </c>
      <c r="J1241" s="10">
        <v>0</v>
      </c>
      <c r="K1241" s="10">
        <v>0</v>
      </c>
      <c r="L1241" s="10">
        <f>SUM(Table134[[#This Row],[Waste (Before Impression)]:[Waste (After Impression)2]])</f>
        <v>0</v>
      </c>
      <c r="M1241" s="10">
        <v>0</v>
      </c>
      <c r="N1241" s="10">
        <v>221</v>
      </c>
      <c r="O1241" s="11">
        <f>SUM(Table134[[#This Row],[Inspection Total]],Table134[[#This Row],[Waste (Before Impression)]])</f>
        <v>6000</v>
      </c>
      <c r="P1241" s="12" t="s">
        <v>39</v>
      </c>
      <c r="Q1241" s="9"/>
      <c r="R1241" s="9">
        <f>IF(Table134[[#This Row],[Balanced]]="YES",0,Table134[[#This Row],[Total]]-6000)</f>
        <v>0</v>
      </c>
      <c r="S12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4490379502216000YES</v>
      </c>
      <c r="T1241">
        <f>ROW()-3</f>
        <v>1238</v>
      </c>
      <c r="U1241" s="1">
        <f>INT(Table134[[#This Row],[Date]])</f>
        <v>44903</v>
      </c>
      <c r="V1241" s="13">
        <f>IFERROR(IF(OR(Table134[[#This Row],[Notasave Error]]&lt;0,Table134[[#This Row],[Notasave Error]]&gt;6000),"-",Table134[[#This Row],[Notasave Error]]/Table134[[#This Row],[Inspection Total]]),"NA")</f>
        <v>3.6833333333333336E-2</v>
      </c>
    </row>
    <row r="1242" spans="1:22" x14ac:dyDescent="0.35">
      <c r="A1242" s="8">
        <v>44903.396354166667</v>
      </c>
      <c r="B1242" s="9" t="s">
        <v>84</v>
      </c>
      <c r="C1242" s="9">
        <v>40038549</v>
      </c>
      <c r="D1242" s="9" t="s">
        <v>107</v>
      </c>
      <c r="E1242" s="9" t="s">
        <v>62</v>
      </c>
      <c r="F1242" s="9" t="s">
        <v>38</v>
      </c>
      <c r="G1242" s="9">
        <v>794</v>
      </c>
      <c r="H1242" s="10">
        <v>5999</v>
      </c>
      <c r="I1242" s="10">
        <v>5999</v>
      </c>
      <c r="J1242" s="10">
        <v>1</v>
      </c>
      <c r="K1242" s="10">
        <v>3</v>
      </c>
      <c r="L1242" s="10">
        <f>SUM(Table134[[#This Row],[Waste (Before Impression)]:[Waste (After Impression)2]])</f>
        <v>4</v>
      </c>
      <c r="M1242" s="10">
        <v>0</v>
      </c>
      <c r="N1242" s="10">
        <v>106</v>
      </c>
      <c r="O1242" s="11">
        <f>SUM(Table134[[#This Row],[Inspection Total]],Table134[[#This Row],[Waste (Before Impression)]])</f>
        <v>6000</v>
      </c>
      <c r="P1242" s="12" t="s">
        <v>39</v>
      </c>
      <c r="Q1242" s="9"/>
      <c r="R1242" s="9">
        <f>IF(Table134[[#This Row],[Balanced]]="YES",0,Table134[[#This Row],[Total]]-6000)</f>
        <v>0</v>
      </c>
      <c r="S12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4490379411065999YES</v>
      </c>
      <c r="T1242">
        <f>ROW()-3</f>
        <v>1239</v>
      </c>
      <c r="U1242" s="1">
        <f>INT(Table134[[#This Row],[Date]])</f>
        <v>44903</v>
      </c>
      <c r="V1242" s="13">
        <f>IFERROR(IF(OR(Table134[[#This Row],[Notasave Error]]&lt;0,Table134[[#This Row],[Notasave Error]]&gt;6000),"-",Table134[[#This Row],[Notasave Error]]/Table134[[#This Row],[Inspection Total]]),"NA")</f>
        <v>1.7669611601933654E-2</v>
      </c>
    </row>
    <row r="1243" spans="1:22" x14ac:dyDescent="0.35">
      <c r="A1243" s="8">
        <v>44903.354502314818</v>
      </c>
      <c r="B1243" s="9" t="s">
        <v>84</v>
      </c>
      <c r="C1243" s="9">
        <v>40038549</v>
      </c>
      <c r="D1243" s="9" t="s">
        <v>107</v>
      </c>
      <c r="E1243" s="9" t="s">
        <v>62</v>
      </c>
      <c r="F1243" s="9" t="s">
        <v>38</v>
      </c>
      <c r="G1243" s="9">
        <v>793</v>
      </c>
      <c r="H1243" s="10">
        <v>5996</v>
      </c>
      <c r="I1243" s="10">
        <v>5996</v>
      </c>
      <c r="J1243" s="10">
        <v>4</v>
      </c>
      <c r="K1243" s="10">
        <v>0</v>
      </c>
      <c r="L1243" s="10">
        <f>SUM(Table134[[#This Row],[Waste (Before Impression)]:[Waste (After Impression)2]])</f>
        <v>4</v>
      </c>
      <c r="M1243" s="10">
        <v>0</v>
      </c>
      <c r="N1243" s="10">
        <v>113</v>
      </c>
      <c r="O1243" s="11">
        <f>SUM(Table134[[#This Row],[Inspection Total]],Table134[[#This Row],[Waste (Before Impression)]])</f>
        <v>6000</v>
      </c>
      <c r="P1243" s="12" t="s">
        <v>39</v>
      </c>
      <c r="Q1243" s="9"/>
      <c r="R1243" s="9">
        <f>IF(Table134[[#This Row],[Balanced]]="YES",0,Table134[[#This Row],[Total]]-6000)</f>
        <v>0</v>
      </c>
      <c r="S12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4490379341135996YES</v>
      </c>
      <c r="T1243">
        <f>ROW()-3</f>
        <v>1240</v>
      </c>
      <c r="U1243" s="1">
        <f>INT(Table134[[#This Row],[Date]])</f>
        <v>44903</v>
      </c>
      <c r="V1243" s="13">
        <f>IFERROR(IF(OR(Table134[[#This Row],[Notasave Error]]&lt;0,Table134[[#This Row],[Notasave Error]]&gt;6000),"-",Table134[[#This Row],[Notasave Error]]/Table134[[#This Row],[Inspection Total]]),"NA")</f>
        <v>1.8845897264843228E-2</v>
      </c>
    </row>
    <row r="1244" spans="1:22" x14ac:dyDescent="0.35">
      <c r="A1244" s="8">
        <v>44903.277881944443</v>
      </c>
      <c r="B1244" s="9" t="s">
        <v>84</v>
      </c>
      <c r="C1244" s="9">
        <v>40038549</v>
      </c>
      <c r="D1244" s="9" t="s">
        <v>107</v>
      </c>
      <c r="E1244" s="9" t="s">
        <v>49</v>
      </c>
      <c r="F1244" s="9" t="s">
        <v>40</v>
      </c>
      <c r="G1244" s="9">
        <v>812</v>
      </c>
      <c r="H1244" s="10">
        <v>5997</v>
      </c>
      <c r="I1244" s="10">
        <v>5997</v>
      </c>
      <c r="J1244" s="10">
        <v>3</v>
      </c>
      <c r="K1244" s="10"/>
      <c r="L1244" s="10">
        <f>SUM(Table134[[#This Row],[Waste (Before Impression)]:[Waste (After Impression)2]])</f>
        <v>3</v>
      </c>
      <c r="M1244" s="10">
        <v>0</v>
      </c>
      <c r="N1244" s="10">
        <v>275</v>
      </c>
      <c r="O1244" s="11">
        <f>SUM(Table134[[#This Row],[Inspection Total]],Table134[[#This Row],[Waste (Before Impression)]])</f>
        <v>6000</v>
      </c>
      <c r="P1244" s="12" t="s">
        <v>39</v>
      </c>
      <c r="Q1244" s="9"/>
      <c r="R1244" s="9">
        <f>IF(Table134[[#This Row],[Balanced]]="YES",0,Table134[[#This Row],[Total]]-6000)</f>
        <v>0</v>
      </c>
      <c r="S12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4490381232755997YES</v>
      </c>
      <c r="T1244">
        <f>ROW()-3</f>
        <v>1241</v>
      </c>
      <c r="U1244" s="1">
        <f>INT(Table134[[#This Row],[Date]])</f>
        <v>44903</v>
      </c>
      <c r="V1244" s="13">
        <f>IFERROR(IF(OR(Table134[[#This Row],[Notasave Error]]&lt;0,Table134[[#This Row],[Notasave Error]]&gt;6000),"-",Table134[[#This Row],[Notasave Error]]/Table134[[#This Row],[Inspection Total]]),"NA")</f>
        <v>4.5856261464065365E-2</v>
      </c>
    </row>
    <row r="1245" spans="1:22" x14ac:dyDescent="0.35">
      <c r="A1245" s="8">
        <v>44903.276145833333</v>
      </c>
      <c r="B1245" s="9" t="s">
        <v>84</v>
      </c>
      <c r="C1245" s="9">
        <v>40038549</v>
      </c>
      <c r="D1245" s="9" t="s">
        <v>107</v>
      </c>
      <c r="E1245" s="9" t="s">
        <v>49</v>
      </c>
      <c r="F1245" s="9" t="s">
        <v>40</v>
      </c>
      <c r="G1245" s="9">
        <v>811</v>
      </c>
      <c r="H1245" s="10">
        <v>6000</v>
      </c>
      <c r="I1245" s="10">
        <v>6000</v>
      </c>
      <c r="J1245" s="10">
        <v>0</v>
      </c>
      <c r="K1245" s="10"/>
      <c r="L1245" s="10">
        <f>SUM(Table134[[#This Row],[Waste (Before Impression)]:[Waste (After Impression)2]])</f>
        <v>0</v>
      </c>
      <c r="M1245" s="10">
        <v>0</v>
      </c>
      <c r="N1245" s="10">
        <v>350</v>
      </c>
      <c r="O1245" s="11">
        <f>SUM(Table134[[#This Row],[Inspection Total]],Table134[[#This Row],[Waste (Before Impression)]])</f>
        <v>6000</v>
      </c>
      <c r="P1245" s="12" t="s">
        <v>39</v>
      </c>
      <c r="Q1245" s="9"/>
      <c r="R1245" s="9">
        <f>IF(Table134[[#This Row],[Balanced]]="YES",0,Table134[[#This Row],[Total]]-6000)</f>
        <v>0</v>
      </c>
      <c r="S12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4490381103506000YES</v>
      </c>
      <c r="T1245">
        <f>ROW()-3</f>
        <v>1242</v>
      </c>
      <c r="U1245" s="1">
        <f>INT(Table134[[#This Row],[Date]])</f>
        <v>44903</v>
      </c>
      <c r="V1245" s="13">
        <f>IFERROR(IF(OR(Table134[[#This Row],[Notasave Error]]&lt;0,Table134[[#This Row],[Notasave Error]]&gt;6000),"-",Table134[[#This Row],[Notasave Error]]/Table134[[#This Row],[Inspection Total]]),"NA")</f>
        <v>5.8333333333333334E-2</v>
      </c>
    </row>
    <row r="1246" spans="1:22" x14ac:dyDescent="0.35">
      <c r="A1246" s="8">
        <v>44903.275810185187</v>
      </c>
      <c r="B1246" s="9" t="s">
        <v>84</v>
      </c>
      <c r="C1246" s="9">
        <v>40038549</v>
      </c>
      <c r="D1246" s="9" t="s">
        <v>107</v>
      </c>
      <c r="E1246" s="9" t="s">
        <v>49</v>
      </c>
      <c r="F1246" s="9" t="s">
        <v>40</v>
      </c>
      <c r="G1246" s="9">
        <v>810</v>
      </c>
      <c r="H1246" s="10">
        <v>5989</v>
      </c>
      <c r="I1246" s="10">
        <v>5989</v>
      </c>
      <c r="J1246" s="10">
        <v>6</v>
      </c>
      <c r="K1246" s="10"/>
      <c r="L1246" s="10">
        <f>SUM(Table134[[#This Row],[Waste (Before Impression)]:[Waste (After Impression)2]])</f>
        <v>6</v>
      </c>
      <c r="M1246" s="10">
        <v>0</v>
      </c>
      <c r="N1246" s="10">
        <v>265</v>
      </c>
      <c r="O1246" s="11">
        <f>SUM(Table134[[#This Row],[Inspection Total]],Table134[[#This Row],[Waste (Before Impression)]])</f>
        <v>5995</v>
      </c>
      <c r="P1246" s="12" t="s">
        <v>34</v>
      </c>
      <c r="Q1246" s="9"/>
      <c r="R1246" s="9">
        <f>IF(Table134[[#This Row],[Balanced]]="YES",0,Table134[[#This Row],[Total]]-6000)</f>
        <v>-5</v>
      </c>
      <c r="S12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4490381062655989NO</v>
      </c>
      <c r="T1246">
        <f>ROW()-3</f>
        <v>1243</v>
      </c>
      <c r="U1246" s="1">
        <f>INT(Table134[[#This Row],[Date]])</f>
        <v>44903</v>
      </c>
      <c r="V1246" s="13">
        <f>IFERROR(IF(OR(Table134[[#This Row],[Notasave Error]]&lt;0,Table134[[#This Row],[Notasave Error]]&gt;6000),"-",Table134[[#This Row],[Notasave Error]]/Table134[[#This Row],[Inspection Total]]),"NA")</f>
        <v>4.4247787610619468E-2</v>
      </c>
    </row>
    <row r="1247" spans="1:22" x14ac:dyDescent="0.35">
      <c r="A1247" s="8">
        <v>44903.275231481479</v>
      </c>
      <c r="B1247" s="9" t="s">
        <v>84</v>
      </c>
      <c r="C1247" s="9">
        <v>40038549</v>
      </c>
      <c r="D1247" s="9" t="s">
        <v>107</v>
      </c>
      <c r="E1247" s="9" t="s">
        <v>49</v>
      </c>
      <c r="F1247" s="9" t="s">
        <v>40</v>
      </c>
      <c r="G1247" s="9">
        <v>809</v>
      </c>
      <c r="H1247" s="10">
        <v>5992</v>
      </c>
      <c r="I1247" s="10">
        <v>5992</v>
      </c>
      <c r="J1247" s="10">
        <v>8</v>
      </c>
      <c r="K1247" s="10"/>
      <c r="L1247" s="10">
        <f>SUM(Table134[[#This Row],[Waste (Before Impression)]:[Waste (After Impression)2]])</f>
        <v>8</v>
      </c>
      <c r="M1247" s="10">
        <v>0</v>
      </c>
      <c r="N1247" s="10">
        <v>810</v>
      </c>
      <c r="O1247" s="11">
        <f>SUM(Table134[[#This Row],[Inspection Total]],Table134[[#This Row],[Waste (Before Impression)]])</f>
        <v>6000</v>
      </c>
      <c r="P1247" s="12" t="s">
        <v>39</v>
      </c>
      <c r="Q1247" s="9"/>
      <c r="R1247" s="9">
        <f>IF(Table134[[#This Row],[Balanced]]="YES",0,Table134[[#This Row],[Total]]-6000)</f>
        <v>0</v>
      </c>
      <c r="S12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4490380988105992YES</v>
      </c>
      <c r="T1247">
        <f>ROW()-3</f>
        <v>1244</v>
      </c>
      <c r="U1247" s="1">
        <f>INT(Table134[[#This Row],[Date]])</f>
        <v>44903</v>
      </c>
      <c r="V1247" s="13">
        <f>IFERROR(IF(OR(Table134[[#This Row],[Notasave Error]]&lt;0,Table134[[#This Row],[Notasave Error]]&gt;6000),"-",Table134[[#This Row],[Notasave Error]]/Table134[[#This Row],[Inspection Total]]),"NA")</f>
        <v>0.13518024032042725</v>
      </c>
    </row>
    <row r="1248" spans="1:22" x14ac:dyDescent="0.35">
      <c r="A1248" s="8">
        <v>44903.267418981479</v>
      </c>
      <c r="B1248" s="9" t="s">
        <v>84</v>
      </c>
      <c r="C1248" s="9">
        <v>40038549</v>
      </c>
      <c r="D1248" s="9" t="s">
        <v>107</v>
      </c>
      <c r="E1248" s="9" t="s">
        <v>49</v>
      </c>
      <c r="F1248" s="9" t="s">
        <v>40</v>
      </c>
      <c r="G1248" s="9">
        <v>808</v>
      </c>
      <c r="H1248" s="10">
        <v>5998</v>
      </c>
      <c r="I1248" s="10">
        <v>5998</v>
      </c>
      <c r="J1248" s="10">
        <v>1</v>
      </c>
      <c r="K1248" s="10"/>
      <c r="L1248" s="10">
        <f>SUM(Table134[[#This Row],[Waste (Before Impression)]:[Waste (After Impression)2]])</f>
        <v>1</v>
      </c>
      <c r="M1248" s="10">
        <v>0</v>
      </c>
      <c r="N1248" s="10">
        <v>340</v>
      </c>
      <c r="O1248" s="11">
        <f>SUM(Table134[[#This Row],[Inspection Total]],Table134[[#This Row],[Waste (Before Impression)]])</f>
        <v>5999</v>
      </c>
      <c r="P1248" s="12" t="s">
        <v>34</v>
      </c>
      <c r="Q1248" s="9"/>
      <c r="R1248" s="9">
        <f>IF(Table134[[#This Row],[Balanced]]="YES",0,Table134[[#This Row],[Total]]-6000)</f>
        <v>-1</v>
      </c>
      <c r="S12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4490380813405998NO</v>
      </c>
      <c r="T1248">
        <f>ROW()-3</f>
        <v>1245</v>
      </c>
      <c r="U1248" s="1">
        <f>INT(Table134[[#This Row],[Date]])</f>
        <v>44903</v>
      </c>
      <c r="V1248" s="13">
        <f>IFERROR(IF(OR(Table134[[#This Row],[Notasave Error]]&lt;0,Table134[[#This Row],[Notasave Error]]&gt;6000),"-",Table134[[#This Row],[Notasave Error]]/Table134[[#This Row],[Inspection Total]]),"NA")</f>
        <v>5.6685561853951315E-2</v>
      </c>
    </row>
    <row r="1249" spans="1:22" x14ac:dyDescent="0.35">
      <c r="A1249" s="8">
        <v>44903.239212962966</v>
      </c>
      <c r="B1249" s="9" t="s">
        <v>84</v>
      </c>
      <c r="C1249" s="9">
        <v>40038549</v>
      </c>
      <c r="D1249" s="9" t="s">
        <v>107</v>
      </c>
      <c r="E1249" s="9" t="s">
        <v>49</v>
      </c>
      <c r="F1249" s="9" t="s">
        <v>40</v>
      </c>
      <c r="G1249" s="9">
        <v>806</v>
      </c>
      <c r="H1249" s="10">
        <v>5999</v>
      </c>
      <c r="I1249" s="10">
        <v>5999</v>
      </c>
      <c r="J1249" s="10">
        <v>1</v>
      </c>
      <c r="K1249" s="10"/>
      <c r="L1249" s="10">
        <f>SUM(Table134[[#This Row],[Waste (Before Impression)]:[Waste (After Impression)2]])</f>
        <v>1</v>
      </c>
      <c r="M1249" s="10">
        <v>0</v>
      </c>
      <c r="N1249" s="10">
        <v>910</v>
      </c>
      <c r="O1249" s="11">
        <f>SUM(Table134[[#This Row],[Inspection Total]],Table134[[#This Row],[Waste (Before Impression)]])</f>
        <v>6000</v>
      </c>
      <c r="P1249" s="12" t="s">
        <v>39</v>
      </c>
      <c r="Q1249" s="9"/>
      <c r="R1249" s="9">
        <f>IF(Table134[[#This Row],[Balanced]]="YES",0,Table134[[#This Row],[Total]]-6000)</f>
        <v>0</v>
      </c>
      <c r="S12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4490380619105999YES</v>
      </c>
      <c r="T1249">
        <f>ROW()-3</f>
        <v>1246</v>
      </c>
      <c r="U1249" s="1">
        <f>INT(Table134[[#This Row],[Date]])</f>
        <v>44903</v>
      </c>
      <c r="V1249" s="13">
        <f>IFERROR(IF(OR(Table134[[#This Row],[Notasave Error]]&lt;0,Table134[[#This Row],[Notasave Error]]&gt;6000),"-",Table134[[#This Row],[Notasave Error]]/Table134[[#This Row],[Inspection Total]]),"NA")</f>
        <v>0.1516919486581097</v>
      </c>
    </row>
    <row r="1250" spans="1:22" x14ac:dyDescent="0.35">
      <c r="A1250" s="8">
        <v>44902.909444444442</v>
      </c>
      <c r="B1250" s="9" t="s">
        <v>84</v>
      </c>
      <c r="C1250" s="9">
        <v>40038549</v>
      </c>
      <c r="D1250" s="9" t="s">
        <v>107</v>
      </c>
      <c r="E1250" s="9" t="s">
        <v>78</v>
      </c>
      <c r="F1250" s="9" t="s">
        <v>40</v>
      </c>
      <c r="G1250" s="9">
        <v>783</v>
      </c>
      <c r="H1250" s="10">
        <v>5999</v>
      </c>
      <c r="I1250" s="10">
        <v>5999</v>
      </c>
      <c r="J1250" s="10">
        <v>0</v>
      </c>
      <c r="K1250" s="10"/>
      <c r="L1250" s="10">
        <f>SUM(Table134[[#This Row],[Waste (Before Impression)]:[Waste (After Impression)2]])</f>
        <v>0</v>
      </c>
      <c r="M1250" s="10">
        <v>0</v>
      </c>
      <c r="N1250" s="10">
        <v>400</v>
      </c>
      <c r="O1250" s="11">
        <f>SUM(Table134[[#This Row],[Inspection Total]],Table134[[#This Row],[Waste (Before Impression)]])</f>
        <v>5999</v>
      </c>
      <c r="P1250" s="12" t="s">
        <v>34</v>
      </c>
      <c r="Q1250" s="9" t="s">
        <v>80</v>
      </c>
      <c r="R1250" s="9">
        <f>IF(Table134[[#This Row],[Balanced]]="YES",0,Table134[[#This Row],[Total]]-6000)</f>
        <v>-1</v>
      </c>
      <c r="S12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4490278304005999NO</v>
      </c>
      <c r="T1250">
        <f>ROW()-3</f>
        <v>1247</v>
      </c>
      <c r="U1250" s="1">
        <f>INT(Table134[[#This Row],[Date]])</f>
        <v>44902</v>
      </c>
      <c r="V1250" s="13">
        <f>IFERROR(IF(OR(Table134[[#This Row],[Notasave Error]]&lt;0,Table134[[#This Row],[Notasave Error]]&gt;6000),"-",Table134[[#This Row],[Notasave Error]]/Table134[[#This Row],[Inspection Total]]),"NA")</f>
        <v>6.6677779629938316E-2</v>
      </c>
    </row>
    <row r="1251" spans="1:22" x14ac:dyDescent="0.35">
      <c r="A1251" s="8">
        <v>44902.806215277778</v>
      </c>
      <c r="B1251" s="9" t="s">
        <v>84</v>
      </c>
      <c r="C1251" s="9">
        <v>40038549</v>
      </c>
      <c r="D1251" s="9" t="s">
        <v>107</v>
      </c>
      <c r="E1251" s="9" t="s">
        <v>83</v>
      </c>
      <c r="F1251" s="9" t="s">
        <v>38</v>
      </c>
      <c r="G1251" s="9">
        <v>783</v>
      </c>
      <c r="H1251" s="10">
        <v>5994</v>
      </c>
      <c r="I1251" s="10">
        <v>5994</v>
      </c>
      <c r="J1251" s="10">
        <v>6</v>
      </c>
      <c r="K1251" s="10"/>
      <c r="L1251" s="10">
        <f>SUM(Table134[[#This Row],[Waste (Before Impression)]:[Waste (After Impression)2]])</f>
        <v>6</v>
      </c>
      <c r="M1251" s="10">
        <v>0</v>
      </c>
      <c r="N1251" s="10">
        <v>250</v>
      </c>
      <c r="O1251" s="11">
        <f>SUM(Table134[[#This Row],[Inspection Total]],Table134[[#This Row],[Waste (Before Impression)]])</f>
        <v>6000</v>
      </c>
      <c r="P1251" s="12" t="s">
        <v>39</v>
      </c>
      <c r="Q1251" s="9"/>
      <c r="R1251" s="9">
        <f>IF(Table134[[#This Row],[Balanced]]="YES",0,Table134[[#This Row],[Total]]-6000)</f>
        <v>0</v>
      </c>
      <c r="S12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4490278362505994YES</v>
      </c>
      <c r="T1251">
        <f>ROW()-3</f>
        <v>1248</v>
      </c>
      <c r="U1251" s="1">
        <f>INT(Table134[[#This Row],[Date]])</f>
        <v>44902</v>
      </c>
      <c r="V1251" s="13">
        <f>IFERROR(IF(OR(Table134[[#This Row],[Notasave Error]]&lt;0,Table134[[#This Row],[Notasave Error]]&gt;6000),"-",Table134[[#This Row],[Notasave Error]]/Table134[[#This Row],[Inspection Total]]),"NA")</f>
        <v>4.1708375041708372E-2</v>
      </c>
    </row>
    <row r="1252" spans="1:22" x14ac:dyDescent="0.35">
      <c r="A1252" s="8">
        <v>44902.805659722224</v>
      </c>
      <c r="B1252" s="9" t="s">
        <v>84</v>
      </c>
      <c r="C1252" s="9">
        <v>40038549</v>
      </c>
      <c r="D1252" s="9" t="s">
        <v>107</v>
      </c>
      <c r="E1252" s="9" t="s">
        <v>83</v>
      </c>
      <c r="F1252" s="9" t="s">
        <v>38</v>
      </c>
      <c r="G1252" s="9">
        <v>782</v>
      </c>
      <c r="H1252" s="10">
        <v>6000</v>
      </c>
      <c r="I1252" s="10">
        <v>6000</v>
      </c>
      <c r="J1252" s="10"/>
      <c r="K1252" s="10"/>
      <c r="L1252" s="10">
        <f>SUM(Table134[[#This Row],[Waste (Before Impression)]:[Waste (After Impression)2]])</f>
        <v>0</v>
      </c>
      <c r="M1252" s="10">
        <v>0</v>
      </c>
      <c r="N1252" s="10">
        <v>300</v>
      </c>
      <c r="O1252" s="11">
        <f>SUM(Table134[[#This Row],[Inspection Total]],Table134[[#This Row],[Waste (Before Impression)]])</f>
        <v>6000</v>
      </c>
      <c r="P1252" s="12" t="s">
        <v>39</v>
      </c>
      <c r="Q1252" s="9"/>
      <c r="R1252" s="9">
        <f>IF(Table134[[#This Row],[Balanced]]="YES",0,Table134[[#This Row],[Total]]-6000)</f>
        <v>0</v>
      </c>
      <c r="S12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449027823006000YES</v>
      </c>
      <c r="T1252">
        <f>ROW()-3</f>
        <v>1249</v>
      </c>
      <c r="U1252" s="1">
        <f>INT(Table134[[#This Row],[Date]])</f>
        <v>44902</v>
      </c>
      <c r="V1252" s="13">
        <f>IFERROR(IF(OR(Table134[[#This Row],[Notasave Error]]&lt;0,Table134[[#This Row],[Notasave Error]]&gt;6000),"-",Table134[[#This Row],[Notasave Error]]/Table134[[#This Row],[Inspection Total]]),"NA")</f>
        <v>0.05</v>
      </c>
    </row>
    <row r="1253" spans="1:22" x14ac:dyDescent="0.35">
      <c r="A1253" s="8">
        <v>44902.773831018516</v>
      </c>
      <c r="B1253" s="9" t="s">
        <v>84</v>
      </c>
      <c r="C1253" s="9">
        <v>40038549</v>
      </c>
      <c r="D1253" s="9" t="s">
        <v>107</v>
      </c>
      <c r="E1253" s="9" t="s">
        <v>50</v>
      </c>
      <c r="F1253" s="9" t="s">
        <v>38</v>
      </c>
      <c r="G1253" s="9">
        <v>781</v>
      </c>
      <c r="H1253" s="10">
        <v>5999</v>
      </c>
      <c r="I1253" s="10">
        <v>5999</v>
      </c>
      <c r="J1253" s="10">
        <v>1</v>
      </c>
      <c r="K1253" s="10"/>
      <c r="L1253" s="10">
        <f>SUM(Table134[[#This Row],[Waste (Before Impression)]:[Waste (After Impression)2]])</f>
        <v>1</v>
      </c>
      <c r="M1253" s="10">
        <v>0</v>
      </c>
      <c r="N1253" s="10">
        <v>364</v>
      </c>
      <c r="O1253" s="11">
        <f>SUM(Table134[[#This Row],[Inspection Total]],Table134[[#This Row],[Waste (Before Impression)]])</f>
        <v>6000</v>
      </c>
      <c r="P1253" s="12" t="s">
        <v>39</v>
      </c>
      <c r="Q1253" s="9"/>
      <c r="R1253" s="9">
        <f>IF(Table134[[#This Row],[Balanced]]="YES",0,Table134[[#This Row],[Total]]-6000)</f>
        <v>0</v>
      </c>
      <c r="S12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4490278113645999YES</v>
      </c>
      <c r="T1253">
        <f>ROW()-3</f>
        <v>1250</v>
      </c>
      <c r="U1253" s="1">
        <f>INT(Table134[[#This Row],[Date]])</f>
        <v>44902</v>
      </c>
      <c r="V1253" s="13">
        <f>IFERROR(IF(OR(Table134[[#This Row],[Notasave Error]]&lt;0,Table134[[#This Row],[Notasave Error]]&gt;6000),"-",Table134[[#This Row],[Notasave Error]]/Table134[[#This Row],[Inspection Total]]),"NA")</f>
        <v>6.0676779463243874E-2</v>
      </c>
    </row>
    <row r="1254" spans="1:22" x14ac:dyDescent="0.35">
      <c r="A1254" s="8">
        <v>44902.751944444448</v>
      </c>
      <c r="B1254" s="9" t="s">
        <v>84</v>
      </c>
      <c r="C1254" s="9">
        <v>40038549</v>
      </c>
      <c r="D1254" s="9" t="s">
        <v>107</v>
      </c>
      <c r="E1254" s="9" t="s">
        <v>50</v>
      </c>
      <c r="F1254" s="9" t="s">
        <v>38</v>
      </c>
      <c r="G1254" s="9">
        <v>780</v>
      </c>
      <c r="H1254" s="10">
        <v>5998</v>
      </c>
      <c r="I1254" s="10">
        <v>5998</v>
      </c>
      <c r="J1254" s="10">
        <v>2</v>
      </c>
      <c r="K1254" s="10"/>
      <c r="L1254" s="10">
        <f>SUM(Table134[[#This Row],[Waste (Before Impression)]:[Waste (After Impression)2]])</f>
        <v>2</v>
      </c>
      <c r="M1254" s="10">
        <v>0</v>
      </c>
      <c r="N1254" s="10">
        <v>207</v>
      </c>
      <c r="O1254" s="11">
        <f>SUM(Table134[[#This Row],[Inspection Total]],Table134[[#This Row],[Waste (Before Impression)]])</f>
        <v>6000</v>
      </c>
      <c r="P1254" s="12" t="s">
        <v>39</v>
      </c>
      <c r="Q1254" s="9"/>
      <c r="R1254" s="9">
        <f>IF(Table134[[#This Row],[Balanced]]="YES",0,Table134[[#This Row],[Total]]-6000)</f>
        <v>0</v>
      </c>
      <c r="S12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4490278022075998YES</v>
      </c>
      <c r="T1254">
        <f>ROW()-3</f>
        <v>1251</v>
      </c>
      <c r="U1254" s="1">
        <f>INT(Table134[[#This Row],[Date]])</f>
        <v>44902</v>
      </c>
      <c r="V1254" s="13">
        <f>IFERROR(IF(OR(Table134[[#This Row],[Notasave Error]]&lt;0,Table134[[#This Row],[Notasave Error]]&gt;6000),"-",Table134[[#This Row],[Notasave Error]]/Table134[[#This Row],[Inspection Total]]),"NA")</f>
        <v>3.4511503834611539E-2</v>
      </c>
    </row>
    <row r="1255" spans="1:22" x14ac:dyDescent="0.35">
      <c r="A1255" s="8">
        <v>44902.751631944448</v>
      </c>
      <c r="B1255" s="9" t="s">
        <v>84</v>
      </c>
      <c r="C1255" s="9">
        <v>40038549</v>
      </c>
      <c r="D1255" s="9" t="s">
        <v>107</v>
      </c>
      <c r="E1255" s="9" t="s">
        <v>50</v>
      </c>
      <c r="F1255" s="9" t="s">
        <v>38</v>
      </c>
      <c r="G1255" s="9">
        <v>779</v>
      </c>
      <c r="H1255" s="10">
        <v>5995</v>
      </c>
      <c r="I1255" s="10">
        <v>5995</v>
      </c>
      <c r="J1255" s="10">
        <v>5</v>
      </c>
      <c r="K1255" s="10"/>
      <c r="L1255" s="10">
        <f>SUM(Table134[[#This Row],[Waste (Before Impression)]:[Waste (After Impression)2]])</f>
        <v>5</v>
      </c>
      <c r="M1255" s="10">
        <v>0</v>
      </c>
      <c r="N1255" s="10">
        <v>325</v>
      </c>
      <c r="O1255" s="11">
        <f>SUM(Table134[[#This Row],[Inspection Total]],Table134[[#This Row],[Waste (Before Impression)]])</f>
        <v>6000</v>
      </c>
      <c r="P1255" s="12" t="s">
        <v>39</v>
      </c>
      <c r="Q1255" s="9"/>
      <c r="R1255" s="9">
        <f>IF(Table134[[#This Row],[Balanced]]="YES",0,Table134[[#This Row],[Total]]-6000)</f>
        <v>0</v>
      </c>
      <c r="S12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4490277953255995YES</v>
      </c>
      <c r="T1255">
        <f>ROW()-3</f>
        <v>1252</v>
      </c>
      <c r="U1255" s="1">
        <f>INT(Table134[[#This Row],[Date]])</f>
        <v>44902</v>
      </c>
      <c r="V1255" s="13">
        <f>IFERROR(IF(OR(Table134[[#This Row],[Notasave Error]]&lt;0,Table134[[#This Row],[Notasave Error]]&gt;6000),"-",Table134[[#This Row],[Notasave Error]]/Table134[[#This Row],[Inspection Total]]),"NA")</f>
        <v>5.4211843202668891E-2</v>
      </c>
    </row>
    <row r="1256" spans="1:22" x14ac:dyDescent="0.35">
      <c r="A1256" s="8">
        <v>44902.751319444447</v>
      </c>
      <c r="B1256" s="9" t="s">
        <v>84</v>
      </c>
      <c r="C1256" s="9">
        <v>40038549</v>
      </c>
      <c r="D1256" s="9" t="s">
        <v>107</v>
      </c>
      <c r="E1256" s="9" t="s">
        <v>50</v>
      </c>
      <c r="F1256" s="9" t="s">
        <v>38</v>
      </c>
      <c r="G1256" s="9">
        <v>778</v>
      </c>
      <c r="H1256" s="10">
        <v>5998</v>
      </c>
      <c r="I1256" s="10">
        <v>5998</v>
      </c>
      <c r="J1256" s="10">
        <v>2</v>
      </c>
      <c r="K1256" s="10"/>
      <c r="L1256" s="10">
        <f>SUM(Table134[[#This Row],[Waste (Before Impression)]:[Waste (After Impression)2]])</f>
        <v>2</v>
      </c>
      <c r="M1256" s="10">
        <v>0</v>
      </c>
      <c r="N1256" s="10">
        <v>234</v>
      </c>
      <c r="O1256" s="11">
        <f>SUM(Table134[[#This Row],[Inspection Total]],Table134[[#This Row],[Waste (Before Impression)]])</f>
        <v>6000</v>
      </c>
      <c r="P1256" s="12" t="s">
        <v>39</v>
      </c>
      <c r="Q1256" s="9"/>
      <c r="R1256" s="9">
        <f>IF(Table134[[#This Row],[Balanced]]="YES",0,Table134[[#This Row],[Total]]-6000)</f>
        <v>0</v>
      </c>
      <c r="S12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4490277822345998YES</v>
      </c>
      <c r="T1256">
        <f>ROW()-3</f>
        <v>1253</v>
      </c>
      <c r="U1256" s="1">
        <f>INT(Table134[[#This Row],[Date]])</f>
        <v>44902</v>
      </c>
      <c r="V1256" s="13">
        <f>IFERROR(IF(OR(Table134[[#This Row],[Notasave Error]]&lt;0,Table134[[#This Row],[Notasave Error]]&gt;6000),"-",Table134[[#This Row],[Notasave Error]]/Table134[[#This Row],[Inspection Total]]),"NA")</f>
        <v>3.9013004334778258E-2</v>
      </c>
    </row>
    <row r="1257" spans="1:22" x14ac:dyDescent="0.35">
      <c r="A1257" s="8">
        <v>44902.751006944447</v>
      </c>
      <c r="B1257" s="9" t="s">
        <v>84</v>
      </c>
      <c r="C1257" s="9">
        <v>40038549</v>
      </c>
      <c r="D1257" s="9" t="s">
        <v>107</v>
      </c>
      <c r="E1257" s="9" t="s">
        <v>50</v>
      </c>
      <c r="F1257" s="9" t="s">
        <v>38</v>
      </c>
      <c r="G1257" s="9">
        <v>777</v>
      </c>
      <c r="H1257" s="10">
        <v>5994</v>
      </c>
      <c r="I1257" s="10">
        <v>5994</v>
      </c>
      <c r="J1257" s="10">
        <v>6</v>
      </c>
      <c r="K1257" s="10"/>
      <c r="L1257" s="10">
        <f>SUM(Table134[[#This Row],[Waste (Before Impression)]:[Waste (After Impression)2]])</f>
        <v>6</v>
      </c>
      <c r="M1257" s="10">
        <v>0</v>
      </c>
      <c r="N1257" s="10">
        <v>190</v>
      </c>
      <c r="O1257" s="11">
        <f>SUM(Table134[[#This Row],[Inspection Total]],Table134[[#This Row],[Waste (Before Impression)]])</f>
        <v>6000</v>
      </c>
      <c r="P1257" s="12" t="s">
        <v>39</v>
      </c>
      <c r="Q1257" s="9"/>
      <c r="R1257" s="9">
        <f>IF(Table134[[#This Row],[Balanced]]="YES",0,Table134[[#This Row],[Total]]-6000)</f>
        <v>0</v>
      </c>
      <c r="S12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4490277761905994YES</v>
      </c>
      <c r="T1257">
        <f>ROW()-3</f>
        <v>1254</v>
      </c>
      <c r="U1257" s="1">
        <f>INT(Table134[[#This Row],[Date]])</f>
        <v>44902</v>
      </c>
      <c r="V1257" s="13">
        <f>IFERROR(IF(OR(Table134[[#This Row],[Notasave Error]]&lt;0,Table134[[#This Row],[Notasave Error]]&gt;6000),"-",Table134[[#This Row],[Notasave Error]]/Table134[[#This Row],[Inspection Total]]),"NA")</f>
        <v>3.1698365031698365E-2</v>
      </c>
    </row>
    <row r="1258" spans="1:22" x14ac:dyDescent="0.35">
      <c r="A1258" s="8">
        <v>44902.560046296298</v>
      </c>
      <c r="B1258" s="9" t="s">
        <v>84</v>
      </c>
      <c r="C1258" s="9">
        <v>40038549</v>
      </c>
      <c r="D1258" s="9" t="s">
        <v>107</v>
      </c>
      <c r="E1258" s="9" t="s">
        <v>50</v>
      </c>
      <c r="F1258" s="9" t="s">
        <v>38</v>
      </c>
      <c r="G1258" s="9">
        <v>776</v>
      </c>
      <c r="H1258" s="10">
        <v>5992</v>
      </c>
      <c r="I1258" s="10">
        <v>5992</v>
      </c>
      <c r="J1258" s="10">
        <v>8</v>
      </c>
      <c r="K1258" s="10"/>
      <c r="L1258" s="10">
        <f>SUM(Table134[[#This Row],[Waste (Before Impression)]:[Waste (After Impression)2]])</f>
        <v>8</v>
      </c>
      <c r="M1258" s="10">
        <v>0</v>
      </c>
      <c r="N1258" s="10">
        <v>219</v>
      </c>
      <c r="O1258" s="11">
        <f>SUM(Table134[[#This Row],[Inspection Total]],Table134[[#This Row],[Waste (Before Impression)]])</f>
        <v>6000</v>
      </c>
      <c r="P1258" s="12" t="s">
        <v>39</v>
      </c>
      <c r="Q1258" s="9"/>
      <c r="R1258" s="9">
        <f>IF(Table134[[#This Row],[Balanced]]="YES",0,Table134[[#This Row],[Total]]-6000)</f>
        <v>0</v>
      </c>
      <c r="S12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4490277682195992YES</v>
      </c>
      <c r="T1258">
        <f>ROW()-3</f>
        <v>1255</v>
      </c>
      <c r="U1258" s="1">
        <f>INT(Table134[[#This Row],[Date]])</f>
        <v>44902</v>
      </c>
      <c r="V1258" s="13">
        <f>IFERROR(IF(OR(Table134[[#This Row],[Notasave Error]]&lt;0,Table134[[#This Row],[Notasave Error]]&gt;6000),"-",Table134[[#This Row],[Notasave Error]]/Table134[[#This Row],[Inspection Total]]),"NA")</f>
        <v>3.6548731642189587E-2</v>
      </c>
    </row>
    <row r="1259" spans="1:22" x14ac:dyDescent="0.35">
      <c r="A1259" s="8">
        <v>44902.559745370374</v>
      </c>
      <c r="B1259" s="9" t="s">
        <v>84</v>
      </c>
      <c r="C1259" s="9">
        <v>40038549</v>
      </c>
      <c r="D1259" s="9" t="s">
        <v>107</v>
      </c>
      <c r="E1259" s="9" t="s">
        <v>50</v>
      </c>
      <c r="F1259" s="9" t="s">
        <v>38</v>
      </c>
      <c r="G1259" s="9">
        <v>775</v>
      </c>
      <c r="H1259" s="10">
        <v>5998</v>
      </c>
      <c r="I1259" s="10">
        <v>5998</v>
      </c>
      <c r="J1259" s="10">
        <v>2</v>
      </c>
      <c r="K1259" s="10"/>
      <c r="L1259" s="10">
        <f>SUM(Table134[[#This Row],[Waste (Before Impression)]:[Waste (After Impression)2]])</f>
        <v>2</v>
      </c>
      <c r="M1259" s="10">
        <v>0</v>
      </c>
      <c r="N1259" s="10">
        <v>120</v>
      </c>
      <c r="O1259" s="11">
        <f>SUM(Table134[[#This Row],[Inspection Total]],Table134[[#This Row],[Waste (Before Impression)]])</f>
        <v>6000</v>
      </c>
      <c r="P1259" s="12" t="s">
        <v>39</v>
      </c>
      <c r="Q1259" s="9"/>
      <c r="R1259" s="9">
        <f>IF(Table134[[#This Row],[Balanced]]="YES",0,Table134[[#This Row],[Total]]-6000)</f>
        <v>0</v>
      </c>
      <c r="S12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4490277521205998YES</v>
      </c>
      <c r="T1259">
        <f>ROW()-3</f>
        <v>1256</v>
      </c>
      <c r="U1259" s="1">
        <f>INT(Table134[[#This Row],[Date]])</f>
        <v>44902</v>
      </c>
      <c r="V1259" s="13">
        <f>IFERROR(IF(OR(Table134[[#This Row],[Notasave Error]]&lt;0,Table134[[#This Row],[Notasave Error]]&gt;6000),"-",Table134[[#This Row],[Notasave Error]]/Table134[[#This Row],[Inspection Total]]),"NA")</f>
        <v>2.0006668889629875E-2</v>
      </c>
    </row>
    <row r="1260" spans="1:22" x14ac:dyDescent="0.35">
      <c r="A1260" s="8">
        <v>44902.559363425928</v>
      </c>
      <c r="B1260" s="9" t="s">
        <v>84</v>
      </c>
      <c r="C1260" s="9">
        <v>40038549</v>
      </c>
      <c r="D1260" s="9" t="s">
        <v>107</v>
      </c>
      <c r="E1260" s="9" t="s">
        <v>50</v>
      </c>
      <c r="F1260" s="9" t="s">
        <v>38</v>
      </c>
      <c r="G1260" s="9">
        <v>774</v>
      </c>
      <c r="H1260" s="10">
        <v>5999</v>
      </c>
      <c r="I1260" s="10">
        <v>5999</v>
      </c>
      <c r="J1260" s="10">
        <v>1</v>
      </c>
      <c r="K1260" s="10"/>
      <c r="L1260" s="10">
        <f>SUM(Table134[[#This Row],[Waste (Before Impression)]:[Waste (After Impression)2]])</f>
        <v>1</v>
      </c>
      <c r="M1260" s="10">
        <v>0</v>
      </c>
      <c r="N1260" s="10">
        <v>176</v>
      </c>
      <c r="O1260" s="11">
        <f>SUM(Table134[[#This Row],[Inspection Total]],Table134[[#This Row],[Waste (Before Impression)]])</f>
        <v>6000</v>
      </c>
      <c r="P1260" s="12" t="s">
        <v>39</v>
      </c>
      <c r="Q1260" s="9"/>
      <c r="R1260" s="9">
        <f>IF(Table134[[#This Row],[Balanced]]="YES",0,Table134[[#This Row],[Total]]-6000)</f>
        <v>0</v>
      </c>
      <c r="S12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4490277411765999YES</v>
      </c>
      <c r="T1260">
        <f>ROW()-3</f>
        <v>1257</v>
      </c>
      <c r="U1260" s="1">
        <f>INT(Table134[[#This Row],[Date]])</f>
        <v>44902</v>
      </c>
      <c r="V1260" s="13">
        <f>IFERROR(IF(OR(Table134[[#This Row],[Notasave Error]]&lt;0,Table134[[#This Row],[Notasave Error]]&gt;6000),"-",Table134[[#This Row],[Notasave Error]]/Table134[[#This Row],[Inspection Total]]),"NA")</f>
        <v>2.9338223037172862E-2</v>
      </c>
    </row>
    <row r="1261" spans="1:22" x14ac:dyDescent="0.35">
      <c r="A1261" s="8">
        <v>44902.559074074074</v>
      </c>
      <c r="B1261" s="9" t="s">
        <v>84</v>
      </c>
      <c r="C1261" s="9">
        <v>40038549</v>
      </c>
      <c r="D1261" s="9" t="s">
        <v>107</v>
      </c>
      <c r="E1261" s="9" t="s">
        <v>50</v>
      </c>
      <c r="F1261" s="9" t="s">
        <v>38</v>
      </c>
      <c r="G1261" s="9">
        <v>773</v>
      </c>
      <c r="H1261" s="10">
        <v>5996</v>
      </c>
      <c r="I1261" s="10">
        <v>5996</v>
      </c>
      <c r="J1261" s="10">
        <v>4</v>
      </c>
      <c r="K1261" s="10"/>
      <c r="L1261" s="10">
        <f>SUM(Table134[[#This Row],[Waste (Before Impression)]:[Waste (After Impression)2]])</f>
        <v>4</v>
      </c>
      <c r="M1261" s="10">
        <v>0</v>
      </c>
      <c r="N1261" s="10">
        <v>167</v>
      </c>
      <c r="O1261" s="11">
        <f>SUM(Table134[[#This Row],[Inspection Total]],Table134[[#This Row],[Waste (Before Impression)]])</f>
        <v>6000</v>
      </c>
      <c r="P1261" s="12" t="s">
        <v>39</v>
      </c>
      <c r="Q1261" s="9"/>
      <c r="R1261" s="9">
        <f>IF(Table134[[#This Row],[Balanced]]="YES",0,Table134[[#This Row],[Total]]-6000)</f>
        <v>0</v>
      </c>
      <c r="S12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4490277341675996YES</v>
      </c>
      <c r="T1261">
        <f>ROW()-3</f>
        <v>1258</v>
      </c>
      <c r="U1261" s="1">
        <f>INT(Table134[[#This Row],[Date]])</f>
        <v>44902</v>
      </c>
      <c r="V1261" s="13">
        <f>IFERROR(IF(OR(Table134[[#This Row],[Notasave Error]]&lt;0,Table134[[#This Row],[Notasave Error]]&gt;6000),"-",Table134[[#This Row],[Notasave Error]]/Table134[[#This Row],[Inspection Total]]),"NA")</f>
        <v>2.7851901267511674E-2</v>
      </c>
    </row>
    <row r="1262" spans="1:22" x14ac:dyDescent="0.35">
      <c r="A1262" s="8">
        <v>44902.360543981478</v>
      </c>
      <c r="B1262" s="9" t="s">
        <v>84</v>
      </c>
      <c r="C1262" s="9">
        <v>40038549</v>
      </c>
      <c r="D1262" s="9" t="s">
        <v>107</v>
      </c>
      <c r="E1262" s="9" t="s">
        <v>50</v>
      </c>
      <c r="F1262" s="9" t="s">
        <v>38</v>
      </c>
      <c r="G1262" s="9">
        <v>772</v>
      </c>
      <c r="H1262" s="10">
        <v>5998</v>
      </c>
      <c r="I1262" s="10">
        <v>5998</v>
      </c>
      <c r="J1262" s="10">
        <v>2</v>
      </c>
      <c r="K1262" s="10"/>
      <c r="L1262" s="10">
        <f>SUM(Table134[[#This Row],[Waste (Before Impression)]:[Waste (After Impression)2]])</f>
        <v>2</v>
      </c>
      <c r="M1262" s="10">
        <v>0</v>
      </c>
      <c r="N1262" s="10">
        <v>185</v>
      </c>
      <c r="O1262" s="11">
        <f>SUM(Table134[[#This Row],[Inspection Total]],Table134[[#This Row],[Waste (Before Impression)]])</f>
        <v>6000</v>
      </c>
      <c r="P1262" s="12" t="s">
        <v>39</v>
      </c>
      <c r="Q1262" s="9"/>
      <c r="R1262" s="9">
        <f>IF(Table134[[#This Row],[Balanced]]="YES",0,Table134[[#This Row],[Total]]-6000)</f>
        <v>0</v>
      </c>
      <c r="S12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4490277221855998YES</v>
      </c>
      <c r="T1262">
        <f>ROW()-3</f>
        <v>1259</v>
      </c>
      <c r="U1262" s="1">
        <f>INT(Table134[[#This Row],[Date]])</f>
        <v>44902</v>
      </c>
      <c r="V1262" s="13">
        <f>IFERROR(IF(OR(Table134[[#This Row],[Notasave Error]]&lt;0,Table134[[#This Row],[Notasave Error]]&gt;6000),"-",Table134[[#This Row],[Notasave Error]]/Table134[[#This Row],[Inspection Total]]),"NA")</f>
        <v>3.0843614538179392E-2</v>
      </c>
    </row>
    <row r="1263" spans="1:22" x14ac:dyDescent="0.35">
      <c r="A1263" s="8">
        <v>44902.359780092593</v>
      </c>
      <c r="B1263" s="9" t="s">
        <v>84</v>
      </c>
      <c r="C1263" s="9">
        <v>40038549</v>
      </c>
      <c r="D1263" s="9" t="s">
        <v>107</v>
      </c>
      <c r="E1263" s="9" t="s">
        <v>50</v>
      </c>
      <c r="F1263" s="9" t="s">
        <v>38</v>
      </c>
      <c r="G1263" s="9">
        <v>771</v>
      </c>
      <c r="H1263" s="10">
        <v>5965</v>
      </c>
      <c r="I1263" s="10">
        <v>5965</v>
      </c>
      <c r="J1263" s="10">
        <v>6</v>
      </c>
      <c r="K1263" s="10"/>
      <c r="L1263" s="10">
        <f>SUM(Table134[[#This Row],[Waste (Before Impression)]:[Waste (After Impression)2]])</f>
        <v>6</v>
      </c>
      <c r="M1263" s="10">
        <v>0</v>
      </c>
      <c r="N1263" s="10">
        <v>283</v>
      </c>
      <c r="O1263" s="11">
        <f>SUM(Table134[[#This Row],[Inspection Total]],Table134[[#This Row],[Waste (Before Impression)]])</f>
        <v>5971</v>
      </c>
      <c r="P1263" s="12" t="s">
        <v>34</v>
      </c>
      <c r="Q1263" s="9" t="s">
        <v>86</v>
      </c>
      <c r="R1263" s="9">
        <f>IF(Table134[[#This Row],[Balanced]]="YES",0,Table134[[#This Row],[Total]]-6000)</f>
        <v>-29</v>
      </c>
      <c r="S12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4490277162835965NO</v>
      </c>
      <c r="T1263">
        <f>ROW()-3</f>
        <v>1260</v>
      </c>
      <c r="U1263" s="1">
        <f>INT(Table134[[#This Row],[Date]])</f>
        <v>44902</v>
      </c>
      <c r="V1263" s="13">
        <f>IFERROR(IF(OR(Table134[[#This Row],[Notasave Error]]&lt;0,Table134[[#This Row],[Notasave Error]]&gt;6000),"-",Table134[[#This Row],[Notasave Error]]/Table134[[#This Row],[Inspection Total]]),"NA")</f>
        <v>4.7443419949706619E-2</v>
      </c>
    </row>
    <row r="1264" spans="1:22" x14ac:dyDescent="0.35">
      <c r="A1264" s="8">
        <v>44902.279085648152</v>
      </c>
      <c r="B1264" s="9" t="s">
        <v>84</v>
      </c>
      <c r="C1264" s="9">
        <v>40038549</v>
      </c>
      <c r="D1264" s="9" t="s">
        <v>107</v>
      </c>
      <c r="E1264" s="9" t="s">
        <v>78</v>
      </c>
      <c r="F1264" s="9" t="s">
        <v>40</v>
      </c>
      <c r="G1264" s="9">
        <v>291</v>
      </c>
      <c r="H1264" s="10">
        <v>6000</v>
      </c>
      <c r="I1264" s="10">
        <v>6000</v>
      </c>
      <c r="J1264" s="10"/>
      <c r="K1264" s="10"/>
      <c r="L1264" s="10">
        <f>SUM(Table134[[#This Row],[Waste (Before Impression)]:[Waste (After Impression)2]])</f>
        <v>0</v>
      </c>
      <c r="M1264" s="10">
        <v>0</v>
      </c>
      <c r="N1264" s="10">
        <v>200</v>
      </c>
      <c r="O1264" s="11">
        <f>SUM(Table134[[#This Row],[Inspection Total]],Table134[[#This Row],[Waste (Before Impression)]])</f>
        <v>6000</v>
      </c>
      <c r="P1264" s="12" t="s">
        <v>39</v>
      </c>
      <c r="Q1264" s="9"/>
      <c r="R1264" s="9">
        <f>IF(Table134[[#This Row],[Balanced]]="YES",0,Table134[[#This Row],[Total]]-6000)</f>
        <v>0</v>
      </c>
      <c r="S12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449022912006000YES</v>
      </c>
      <c r="T1264">
        <f>ROW()-3</f>
        <v>1261</v>
      </c>
      <c r="U1264" s="1">
        <f>INT(Table134[[#This Row],[Date]])</f>
        <v>44902</v>
      </c>
      <c r="V1264" s="13">
        <f>IFERROR(IF(OR(Table134[[#This Row],[Notasave Error]]&lt;0,Table134[[#This Row],[Notasave Error]]&gt;6000),"-",Table134[[#This Row],[Notasave Error]]/Table134[[#This Row],[Inspection Total]]),"NA")</f>
        <v>3.3333333333333333E-2</v>
      </c>
    </row>
    <row r="1265" spans="1:22" x14ac:dyDescent="0.35">
      <c r="A1265" s="8">
        <v>44902.253460648149</v>
      </c>
      <c r="B1265" s="9" t="s">
        <v>84</v>
      </c>
      <c r="C1265" s="9">
        <v>40038549</v>
      </c>
      <c r="D1265" s="9" t="s">
        <v>107</v>
      </c>
      <c r="E1265" s="9" t="s">
        <v>78</v>
      </c>
      <c r="F1265" s="9" t="s">
        <v>40</v>
      </c>
      <c r="G1265" s="9">
        <v>790</v>
      </c>
      <c r="H1265" s="10">
        <v>6000</v>
      </c>
      <c r="I1265" s="10">
        <v>6000</v>
      </c>
      <c r="J1265" s="10">
        <v>0</v>
      </c>
      <c r="K1265" s="10"/>
      <c r="L1265" s="10">
        <f>SUM(Table134[[#This Row],[Waste (Before Impression)]:[Waste (After Impression)2]])</f>
        <v>0</v>
      </c>
      <c r="M1265" s="10">
        <v>0</v>
      </c>
      <c r="N1265" s="10">
        <v>237</v>
      </c>
      <c r="O1265" s="11">
        <f>SUM(Table134[[#This Row],[Inspection Total]],Table134[[#This Row],[Waste (Before Impression)]])</f>
        <v>6000</v>
      </c>
      <c r="P1265" s="12" t="s">
        <v>39</v>
      </c>
      <c r="Q1265" s="9"/>
      <c r="R1265" s="9">
        <f>IF(Table134[[#This Row],[Balanced]]="YES",0,Table134[[#This Row],[Total]]-6000)</f>
        <v>0</v>
      </c>
      <c r="S12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4490279002376000YES</v>
      </c>
      <c r="T1265">
        <f>ROW()-3</f>
        <v>1262</v>
      </c>
      <c r="U1265" s="1">
        <f>INT(Table134[[#This Row],[Date]])</f>
        <v>44902</v>
      </c>
      <c r="V1265" s="13">
        <f>IFERROR(IF(OR(Table134[[#This Row],[Notasave Error]]&lt;0,Table134[[#This Row],[Notasave Error]]&gt;6000),"-",Table134[[#This Row],[Notasave Error]]/Table134[[#This Row],[Inspection Total]]),"NA")</f>
        <v>3.95E-2</v>
      </c>
    </row>
    <row r="1266" spans="1:22" x14ac:dyDescent="0.35">
      <c r="A1266" s="8">
        <v>44902.252268518518</v>
      </c>
      <c r="B1266" s="9" t="s">
        <v>84</v>
      </c>
      <c r="C1266" s="9">
        <v>40038549</v>
      </c>
      <c r="D1266" s="9" t="s">
        <v>107</v>
      </c>
      <c r="E1266" s="9" t="s">
        <v>78</v>
      </c>
      <c r="F1266" s="9" t="s">
        <v>40</v>
      </c>
      <c r="G1266" s="9">
        <v>789</v>
      </c>
      <c r="H1266" s="10">
        <v>6000</v>
      </c>
      <c r="I1266" s="10">
        <v>6000</v>
      </c>
      <c r="J1266" s="10">
        <v>0</v>
      </c>
      <c r="K1266" s="10"/>
      <c r="L1266" s="10">
        <f>SUM(Table134[[#This Row],[Waste (Before Impression)]:[Waste (After Impression)2]])</f>
        <v>0</v>
      </c>
      <c r="M1266" s="10">
        <v>0</v>
      </c>
      <c r="N1266" s="10">
        <v>193</v>
      </c>
      <c r="O1266" s="11">
        <f>SUM(Table134[[#This Row],[Inspection Total]],Table134[[#This Row],[Waste (Before Impression)]])</f>
        <v>6000</v>
      </c>
      <c r="P1266" s="12" t="s">
        <v>39</v>
      </c>
      <c r="Q1266" s="9"/>
      <c r="R1266" s="9">
        <f>IF(Table134[[#This Row],[Balanced]]="YES",0,Table134[[#This Row],[Total]]-6000)</f>
        <v>0</v>
      </c>
      <c r="S12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4490278901936000YES</v>
      </c>
      <c r="T1266">
        <f>ROW()-3</f>
        <v>1263</v>
      </c>
      <c r="U1266" s="1">
        <f>INT(Table134[[#This Row],[Date]])</f>
        <v>44902</v>
      </c>
      <c r="V1266" s="13">
        <f>IFERROR(IF(OR(Table134[[#This Row],[Notasave Error]]&lt;0,Table134[[#This Row],[Notasave Error]]&gt;6000),"-",Table134[[#This Row],[Notasave Error]]/Table134[[#This Row],[Inspection Total]]),"NA")</f>
        <v>3.216666666666667E-2</v>
      </c>
    </row>
    <row r="1267" spans="1:22" x14ac:dyDescent="0.35">
      <c r="A1267" s="8">
        <v>44902.251886574071</v>
      </c>
      <c r="B1267" s="9" t="s">
        <v>84</v>
      </c>
      <c r="C1267" s="9">
        <v>40038549</v>
      </c>
      <c r="D1267" s="9" t="s">
        <v>107</v>
      </c>
      <c r="E1267" s="9" t="s">
        <v>78</v>
      </c>
      <c r="F1267" s="9" t="s">
        <v>40</v>
      </c>
      <c r="G1267" s="9">
        <v>788</v>
      </c>
      <c r="H1267" s="10">
        <v>6000</v>
      </c>
      <c r="I1267" s="10">
        <v>6000</v>
      </c>
      <c r="J1267" s="10">
        <v>0</v>
      </c>
      <c r="K1267" s="10"/>
      <c r="L1267" s="10">
        <f>SUM(Table134[[#This Row],[Waste (Before Impression)]:[Waste (After Impression)2]])</f>
        <v>0</v>
      </c>
      <c r="M1267" s="10">
        <v>0</v>
      </c>
      <c r="N1267" s="10">
        <v>270</v>
      </c>
      <c r="O1267" s="11">
        <f>SUM(Table134[[#This Row],[Inspection Total]],Table134[[#This Row],[Waste (Before Impression)]])</f>
        <v>6000</v>
      </c>
      <c r="P1267" s="12" t="s">
        <v>39</v>
      </c>
      <c r="Q1267" s="9"/>
      <c r="R1267" s="9">
        <f>IF(Table134[[#This Row],[Balanced]]="YES",0,Table134[[#This Row],[Total]]-6000)</f>
        <v>0</v>
      </c>
      <c r="S12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4490278802706000YES</v>
      </c>
      <c r="T1267">
        <f>ROW()-3</f>
        <v>1264</v>
      </c>
      <c r="U1267" s="1">
        <f>INT(Table134[[#This Row],[Date]])</f>
        <v>44902</v>
      </c>
      <c r="V1267" s="13">
        <f>IFERROR(IF(OR(Table134[[#This Row],[Notasave Error]]&lt;0,Table134[[#This Row],[Notasave Error]]&gt;6000),"-",Table134[[#This Row],[Notasave Error]]/Table134[[#This Row],[Inspection Total]]),"NA")</f>
        <v>4.4999999999999998E-2</v>
      </c>
    </row>
    <row r="1268" spans="1:22" x14ac:dyDescent="0.35">
      <c r="A1268" s="8">
        <v>44902.251215277778</v>
      </c>
      <c r="B1268" s="9" t="s">
        <v>84</v>
      </c>
      <c r="C1268" s="9">
        <v>40038549</v>
      </c>
      <c r="D1268" s="9" t="s">
        <v>107</v>
      </c>
      <c r="E1268" s="9" t="s">
        <v>78</v>
      </c>
      <c r="F1268" s="9" t="s">
        <v>40</v>
      </c>
      <c r="G1268" s="9">
        <v>787</v>
      </c>
      <c r="H1268" s="10">
        <v>6000</v>
      </c>
      <c r="I1268" s="10">
        <v>6000</v>
      </c>
      <c r="J1268" s="10">
        <v>0</v>
      </c>
      <c r="K1268" s="10"/>
      <c r="L1268" s="10">
        <f>SUM(Table134[[#This Row],[Waste (Before Impression)]:[Waste (After Impression)2]])</f>
        <v>0</v>
      </c>
      <c r="M1268" s="10">
        <v>0</v>
      </c>
      <c r="N1268" s="10">
        <v>500</v>
      </c>
      <c r="O1268" s="11">
        <f>SUM(Table134[[#This Row],[Inspection Total]],Table134[[#This Row],[Waste (Before Impression)]])</f>
        <v>6000</v>
      </c>
      <c r="P1268" s="12" t="s">
        <v>39</v>
      </c>
      <c r="Q1268" s="9"/>
      <c r="R1268" s="9">
        <f>IF(Table134[[#This Row],[Balanced]]="YES",0,Table134[[#This Row],[Total]]-6000)</f>
        <v>0</v>
      </c>
      <c r="S12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4490278705006000YES</v>
      </c>
      <c r="T1268">
        <f>ROW()-3</f>
        <v>1265</v>
      </c>
      <c r="U1268" s="1">
        <f>INT(Table134[[#This Row],[Date]])</f>
        <v>44902</v>
      </c>
      <c r="V1268" s="13">
        <f>IFERROR(IF(OR(Table134[[#This Row],[Notasave Error]]&lt;0,Table134[[#This Row],[Notasave Error]]&gt;6000),"-",Table134[[#This Row],[Notasave Error]]/Table134[[#This Row],[Inspection Total]]),"NA")</f>
        <v>8.3333333333333329E-2</v>
      </c>
    </row>
    <row r="1269" spans="1:22" x14ac:dyDescent="0.35">
      <c r="A1269" s="8">
        <v>44902.063900462963</v>
      </c>
      <c r="B1269" s="9" t="s">
        <v>84</v>
      </c>
      <c r="C1269" s="9">
        <v>40038549</v>
      </c>
      <c r="D1269" s="9" t="s">
        <v>107</v>
      </c>
      <c r="E1269" s="9" t="s">
        <v>78</v>
      </c>
      <c r="F1269" s="9" t="s">
        <v>40</v>
      </c>
      <c r="G1269" s="9">
        <v>786</v>
      </c>
      <c r="H1269" s="10">
        <v>6000</v>
      </c>
      <c r="I1269" s="10">
        <v>6000</v>
      </c>
      <c r="J1269" s="10">
        <v>0</v>
      </c>
      <c r="K1269" s="10"/>
      <c r="L1269" s="10">
        <f>SUM(Table134[[#This Row],[Waste (Before Impression)]:[Waste (After Impression)2]])</f>
        <v>0</v>
      </c>
      <c r="M1269" s="10">
        <v>0</v>
      </c>
      <c r="N1269" s="10">
        <v>698</v>
      </c>
      <c r="O1269" s="11">
        <f>SUM(Table134[[#This Row],[Inspection Total]],Table134[[#This Row],[Waste (Before Impression)]])</f>
        <v>6000</v>
      </c>
      <c r="P1269" s="12" t="s">
        <v>39</v>
      </c>
      <c r="Q1269" s="9"/>
      <c r="R1269" s="9">
        <f>IF(Table134[[#This Row],[Balanced]]="YES",0,Table134[[#This Row],[Total]]-6000)</f>
        <v>0</v>
      </c>
      <c r="S12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4490278606986000YES</v>
      </c>
      <c r="T1269">
        <f>ROW()-3</f>
        <v>1266</v>
      </c>
      <c r="U1269" s="1">
        <f>INT(Table134[[#This Row],[Date]])</f>
        <v>44902</v>
      </c>
      <c r="V1269" s="13">
        <f>IFERROR(IF(OR(Table134[[#This Row],[Notasave Error]]&lt;0,Table134[[#This Row],[Notasave Error]]&gt;6000),"-",Table134[[#This Row],[Notasave Error]]/Table134[[#This Row],[Inspection Total]]),"NA")</f>
        <v>0.11633333333333333</v>
      </c>
    </row>
    <row r="1270" spans="1:22" x14ac:dyDescent="0.35">
      <c r="A1270" s="8">
        <v>44902.006793981483</v>
      </c>
      <c r="B1270" s="9" t="s">
        <v>84</v>
      </c>
      <c r="C1270" s="9">
        <v>40038549</v>
      </c>
      <c r="D1270" s="9" t="s">
        <v>107</v>
      </c>
      <c r="E1270" s="9" t="s">
        <v>78</v>
      </c>
      <c r="F1270" s="9" t="s">
        <v>40</v>
      </c>
      <c r="G1270" s="9">
        <v>785</v>
      </c>
      <c r="H1270" s="10">
        <v>5999</v>
      </c>
      <c r="I1270" s="10">
        <v>5999</v>
      </c>
      <c r="J1270" s="10">
        <v>1</v>
      </c>
      <c r="K1270" s="10"/>
      <c r="L1270" s="10">
        <f>SUM(Table134[[#This Row],[Waste (Before Impression)]:[Waste (After Impression)2]])</f>
        <v>1</v>
      </c>
      <c r="M1270" s="10">
        <v>0</v>
      </c>
      <c r="N1270" s="10">
        <v>302</v>
      </c>
      <c r="O1270" s="11">
        <f>SUM(Table134[[#This Row],[Inspection Total]],Table134[[#This Row],[Waste (Before Impression)]])</f>
        <v>6000</v>
      </c>
      <c r="P1270" s="12" t="s">
        <v>39</v>
      </c>
      <c r="Q1270" s="9"/>
      <c r="R1270" s="9">
        <f>IF(Table134[[#This Row],[Balanced]]="YES",0,Table134[[#This Row],[Total]]-6000)</f>
        <v>0</v>
      </c>
      <c r="S12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4490278513025999YES</v>
      </c>
      <c r="T1270">
        <f>ROW()-3</f>
        <v>1267</v>
      </c>
      <c r="U1270" s="1">
        <f>INT(Table134[[#This Row],[Date]])</f>
        <v>44902</v>
      </c>
      <c r="V1270" s="13">
        <f>IFERROR(IF(OR(Table134[[#This Row],[Notasave Error]]&lt;0,Table134[[#This Row],[Notasave Error]]&gt;6000),"-",Table134[[#This Row],[Notasave Error]]/Table134[[#This Row],[Inspection Total]]),"NA")</f>
        <v>5.0341723620603435E-2</v>
      </c>
    </row>
    <row r="1271" spans="1:22" x14ac:dyDescent="0.35">
      <c r="A1271" s="8">
        <v>44902.004201388889</v>
      </c>
      <c r="B1271" s="9" t="s">
        <v>84</v>
      </c>
      <c r="C1271" s="9">
        <v>40038549</v>
      </c>
      <c r="D1271" s="9" t="s">
        <v>107</v>
      </c>
      <c r="E1271" s="9" t="s">
        <v>78</v>
      </c>
      <c r="F1271" s="9" t="s">
        <v>40</v>
      </c>
      <c r="G1271" s="9">
        <v>784</v>
      </c>
      <c r="H1271" s="10">
        <v>5997</v>
      </c>
      <c r="I1271" s="10">
        <v>5997</v>
      </c>
      <c r="J1271" s="10">
        <v>4</v>
      </c>
      <c r="K1271" s="10"/>
      <c r="L1271" s="10">
        <f>SUM(Table134[[#This Row],[Waste (Before Impression)]:[Waste (After Impression)2]])</f>
        <v>4</v>
      </c>
      <c r="M1271" s="10">
        <v>0</v>
      </c>
      <c r="N1271" s="10">
        <v>500</v>
      </c>
      <c r="O1271" s="11">
        <f>SUM(Table134[[#This Row],[Inspection Total]],Table134[[#This Row],[Waste (Before Impression)]])</f>
        <v>6001</v>
      </c>
      <c r="P1271" s="12" t="s">
        <v>34</v>
      </c>
      <c r="Q1271" s="9" t="s">
        <v>80</v>
      </c>
      <c r="R1271" s="9">
        <f>IF(Table134[[#This Row],[Balanced]]="YES",0,Table134[[#This Row],[Total]]-6000)</f>
        <v>1</v>
      </c>
      <c r="S12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4490278445005997NO</v>
      </c>
      <c r="T1271">
        <f>ROW()-3</f>
        <v>1268</v>
      </c>
      <c r="U1271" s="1">
        <f>INT(Table134[[#This Row],[Date]])</f>
        <v>44902</v>
      </c>
      <c r="V1271" s="13">
        <f>IFERROR(IF(OR(Table134[[#This Row],[Notasave Error]]&lt;0,Table134[[#This Row],[Notasave Error]]&gt;6000),"-",Table134[[#This Row],[Notasave Error]]/Table134[[#This Row],[Inspection Total]]),"NA")</f>
        <v>8.3375020843755213E-2</v>
      </c>
    </row>
    <row r="1272" spans="1:22" x14ac:dyDescent="0.35">
      <c r="A1272" s="8">
        <v>44901.979780092595</v>
      </c>
      <c r="B1272" s="9" t="s">
        <v>84</v>
      </c>
      <c r="C1272" s="9">
        <v>40038549</v>
      </c>
      <c r="D1272" s="9" t="s">
        <v>107</v>
      </c>
      <c r="E1272" s="9" t="s">
        <v>61</v>
      </c>
      <c r="F1272" s="9" t="s">
        <v>40</v>
      </c>
      <c r="G1272" s="9">
        <v>754</v>
      </c>
      <c r="H1272" s="10">
        <v>5995</v>
      </c>
      <c r="I1272" s="10">
        <v>5995</v>
      </c>
      <c r="J1272" s="10">
        <v>5</v>
      </c>
      <c r="K1272" s="10"/>
      <c r="L1272" s="10">
        <f>SUM(Table134[[#This Row],[Waste (Before Impression)]:[Waste (After Impression)2]])</f>
        <v>5</v>
      </c>
      <c r="M1272" s="10">
        <v>0</v>
      </c>
      <c r="N1272" s="10">
        <v>641</v>
      </c>
      <c r="O1272" s="11">
        <f>SUM(Table134[[#This Row],[Inspection Total]],Table134[[#This Row],[Waste (Before Impression)]])</f>
        <v>6000</v>
      </c>
      <c r="P1272" s="12" t="s">
        <v>39</v>
      </c>
      <c r="Q1272" s="9"/>
      <c r="R1272" s="9">
        <f>IF(Table134[[#This Row],[Balanced]]="YES",0,Table134[[#This Row],[Total]]-6000)</f>
        <v>0</v>
      </c>
      <c r="S12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4490175456415995YES</v>
      </c>
      <c r="T1272">
        <f>ROW()-3</f>
        <v>1269</v>
      </c>
      <c r="U1272" s="1">
        <f>INT(Table134[[#This Row],[Date]])</f>
        <v>44901</v>
      </c>
      <c r="V1272" s="13">
        <f>IFERROR(IF(OR(Table134[[#This Row],[Notasave Error]]&lt;0,Table134[[#This Row],[Notasave Error]]&gt;6000),"-",Table134[[#This Row],[Notasave Error]]/Table134[[#This Row],[Inspection Total]]),"NA")</f>
        <v>0.10692243536280234</v>
      </c>
    </row>
    <row r="1273" spans="1:22" x14ac:dyDescent="0.35">
      <c r="A1273" s="8">
        <v>44901.979432870372</v>
      </c>
      <c r="B1273" s="9" t="s">
        <v>84</v>
      </c>
      <c r="C1273" s="9">
        <v>40038549</v>
      </c>
      <c r="D1273" s="9" t="s">
        <v>107</v>
      </c>
      <c r="E1273" s="9" t="s">
        <v>61</v>
      </c>
      <c r="F1273" s="9" t="s">
        <v>40</v>
      </c>
      <c r="G1273" s="9">
        <v>753</v>
      </c>
      <c r="H1273" s="10">
        <v>5999</v>
      </c>
      <c r="I1273" s="10">
        <v>5999</v>
      </c>
      <c r="J1273" s="10">
        <v>1</v>
      </c>
      <c r="K1273" s="10"/>
      <c r="L1273" s="10">
        <f>SUM(Table134[[#This Row],[Waste (Before Impression)]:[Waste (After Impression)2]])</f>
        <v>1</v>
      </c>
      <c r="M1273" s="10">
        <v>0</v>
      </c>
      <c r="N1273" s="10">
        <v>265</v>
      </c>
      <c r="O1273" s="11">
        <f>SUM(Table134[[#This Row],[Inspection Total]],Table134[[#This Row],[Waste (Before Impression)]])</f>
        <v>6000</v>
      </c>
      <c r="P1273" s="12" t="s">
        <v>39</v>
      </c>
      <c r="Q1273" s="9"/>
      <c r="R1273" s="9">
        <f>IF(Table134[[#This Row],[Balanced]]="YES",0,Table134[[#This Row],[Total]]-6000)</f>
        <v>0</v>
      </c>
      <c r="S12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4490175312655999YES</v>
      </c>
      <c r="T1273">
        <f>ROW()-3</f>
        <v>1270</v>
      </c>
      <c r="U1273" s="1">
        <f>INT(Table134[[#This Row],[Date]])</f>
        <v>44901</v>
      </c>
      <c r="V1273" s="13">
        <f>IFERROR(IF(OR(Table134[[#This Row],[Notasave Error]]&lt;0,Table134[[#This Row],[Notasave Error]]&gt;6000),"-",Table134[[#This Row],[Notasave Error]]/Table134[[#This Row],[Inspection Total]]),"NA")</f>
        <v>4.4174029004834137E-2</v>
      </c>
    </row>
    <row r="1274" spans="1:22" x14ac:dyDescent="0.35">
      <c r="A1274" s="8">
        <v>44901.979050925926</v>
      </c>
      <c r="B1274" s="9" t="s">
        <v>84</v>
      </c>
      <c r="C1274" s="9">
        <v>40038549</v>
      </c>
      <c r="D1274" s="9" t="s">
        <v>107</v>
      </c>
      <c r="E1274" s="9" t="s">
        <v>61</v>
      </c>
      <c r="F1274" s="9" t="s">
        <v>40</v>
      </c>
      <c r="G1274" s="9">
        <v>752</v>
      </c>
      <c r="H1274" s="10">
        <v>5999</v>
      </c>
      <c r="I1274" s="10">
        <v>5999</v>
      </c>
      <c r="J1274" s="10">
        <v>1</v>
      </c>
      <c r="K1274" s="10"/>
      <c r="L1274" s="10">
        <f>SUM(Table134[[#This Row],[Waste (Before Impression)]:[Waste (After Impression)2]])</f>
        <v>1</v>
      </c>
      <c r="M1274" s="10">
        <v>0</v>
      </c>
      <c r="N1274" s="10">
        <v>180</v>
      </c>
      <c r="O1274" s="11">
        <f>SUM(Table134[[#This Row],[Inspection Total]],Table134[[#This Row],[Waste (Before Impression)]])</f>
        <v>6000</v>
      </c>
      <c r="P1274" s="12" t="s">
        <v>39</v>
      </c>
      <c r="Q1274" s="9"/>
      <c r="R1274" s="9">
        <f>IF(Table134[[#This Row],[Balanced]]="YES",0,Table134[[#This Row],[Total]]-6000)</f>
        <v>0</v>
      </c>
      <c r="S12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4490175211805999YES</v>
      </c>
      <c r="T1274">
        <f>ROW()-3</f>
        <v>1271</v>
      </c>
      <c r="U1274" s="1">
        <f>INT(Table134[[#This Row],[Date]])</f>
        <v>44901</v>
      </c>
      <c r="V1274" s="13">
        <f>IFERROR(IF(OR(Table134[[#This Row],[Notasave Error]]&lt;0,Table134[[#This Row],[Notasave Error]]&gt;6000),"-",Table134[[#This Row],[Notasave Error]]/Table134[[#This Row],[Inspection Total]]),"NA")</f>
        <v>3.0005000833472247E-2</v>
      </c>
    </row>
    <row r="1275" spans="1:22" x14ac:dyDescent="0.35">
      <c r="A1275" s="8">
        <v>44901.827106481483</v>
      </c>
      <c r="B1275" s="9" t="s">
        <v>84</v>
      </c>
      <c r="C1275" s="9">
        <v>40038549</v>
      </c>
      <c r="D1275" s="9" t="s">
        <v>107</v>
      </c>
      <c r="E1275" s="9" t="s">
        <v>78</v>
      </c>
      <c r="F1275" s="9" t="s">
        <v>38</v>
      </c>
      <c r="G1275" s="9">
        <v>751</v>
      </c>
      <c r="H1275" s="10">
        <v>5994</v>
      </c>
      <c r="I1275" s="10">
        <v>5994</v>
      </c>
      <c r="J1275" s="10">
        <v>6</v>
      </c>
      <c r="K1275" s="10"/>
      <c r="L1275" s="10">
        <f>SUM(Table134[[#This Row],[Waste (Before Impression)]:[Waste (After Impression)2]])</f>
        <v>6</v>
      </c>
      <c r="M1275" s="10">
        <v>0</v>
      </c>
      <c r="N1275" s="10">
        <v>116</v>
      </c>
      <c r="O1275" s="11">
        <f>SUM(Table134[[#This Row],[Inspection Total]],Table134[[#This Row],[Waste (Before Impression)]])</f>
        <v>6000</v>
      </c>
      <c r="P1275" s="12" t="s">
        <v>39</v>
      </c>
      <c r="Q1275" s="9"/>
      <c r="R1275" s="9">
        <f>IF(Table134[[#This Row],[Balanced]]="YES",0,Table134[[#This Row],[Total]]-6000)</f>
        <v>0</v>
      </c>
      <c r="S12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4490175161165994YES</v>
      </c>
      <c r="T1275">
        <f>ROW()-3</f>
        <v>1272</v>
      </c>
      <c r="U1275" s="1">
        <f>INT(Table134[[#This Row],[Date]])</f>
        <v>44901</v>
      </c>
      <c r="V1275" s="13">
        <f>IFERROR(IF(OR(Table134[[#This Row],[Notasave Error]]&lt;0,Table134[[#This Row],[Notasave Error]]&gt;6000),"-",Table134[[#This Row],[Notasave Error]]/Table134[[#This Row],[Inspection Total]]),"NA")</f>
        <v>1.9352686019352687E-2</v>
      </c>
    </row>
    <row r="1276" spans="1:22" x14ac:dyDescent="0.35">
      <c r="A1276" s="8">
        <v>44901.771064814813</v>
      </c>
      <c r="B1276" s="9" t="s">
        <v>84</v>
      </c>
      <c r="C1276" s="9">
        <v>40038549</v>
      </c>
      <c r="D1276" s="9" t="s">
        <v>107</v>
      </c>
      <c r="E1276" s="9" t="s">
        <v>78</v>
      </c>
      <c r="F1276" s="9" t="s">
        <v>38</v>
      </c>
      <c r="G1276" s="9">
        <v>750</v>
      </c>
      <c r="H1276" s="10">
        <v>5995</v>
      </c>
      <c r="I1276" s="10">
        <v>5995</v>
      </c>
      <c r="J1276" s="10">
        <v>5</v>
      </c>
      <c r="K1276" s="10"/>
      <c r="L1276" s="10">
        <f>SUM(Table134[[#This Row],[Waste (Before Impression)]:[Waste (After Impression)2]])</f>
        <v>5</v>
      </c>
      <c r="M1276" s="10">
        <v>0</v>
      </c>
      <c r="N1276" s="10">
        <v>390</v>
      </c>
      <c r="O1276" s="11">
        <f>SUM(Table134[[#This Row],[Inspection Total]],Table134[[#This Row],[Waste (Before Impression)]])</f>
        <v>6000</v>
      </c>
      <c r="P1276" s="12" t="s">
        <v>39</v>
      </c>
      <c r="Q1276" s="9"/>
      <c r="R1276" s="9">
        <f>IF(Table134[[#This Row],[Balanced]]="YES",0,Table134[[#This Row],[Total]]-6000)</f>
        <v>0</v>
      </c>
      <c r="S12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4490175053905995YES</v>
      </c>
      <c r="T1276">
        <f>ROW()-3</f>
        <v>1273</v>
      </c>
      <c r="U1276" s="1">
        <f>INT(Table134[[#This Row],[Date]])</f>
        <v>44901</v>
      </c>
      <c r="V1276" s="13">
        <f>IFERROR(IF(OR(Table134[[#This Row],[Notasave Error]]&lt;0,Table134[[#This Row],[Notasave Error]]&gt;6000),"-",Table134[[#This Row],[Notasave Error]]/Table134[[#This Row],[Inspection Total]]),"NA")</f>
        <v>6.5054211843202675E-2</v>
      </c>
    </row>
    <row r="1277" spans="1:22" x14ac:dyDescent="0.35">
      <c r="A1277" s="8">
        <v>44901.754317129627</v>
      </c>
      <c r="B1277" s="9" t="s">
        <v>84</v>
      </c>
      <c r="C1277" s="9">
        <v>40038549</v>
      </c>
      <c r="D1277" s="9" t="s">
        <v>107</v>
      </c>
      <c r="E1277" s="9" t="s">
        <v>78</v>
      </c>
      <c r="F1277" s="9" t="s">
        <v>38</v>
      </c>
      <c r="G1277" s="9">
        <v>760</v>
      </c>
      <c r="H1277" s="10">
        <v>5999</v>
      </c>
      <c r="I1277" s="10">
        <v>5999</v>
      </c>
      <c r="J1277" s="10">
        <v>1</v>
      </c>
      <c r="K1277" s="10"/>
      <c r="L1277" s="10">
        <f>SUM(Table134[[#This Row],[Waste (Before Impression)]:[Waste (After Impression)2]])</f>
        <v>1</v>
      </c>
      <c r="M1277" s="10">
        <v>0</v>
      </c>
      <c r="N1277" s="10">
        <v>-380</v>
      </c>
      <c r="O1277" s="11">
        <f>SUM(Table134[[#This Row],[Inspection Total]],Table134[[#This Row],[Waste (Before Impression)]])</f>
        <v>6000</v>
      </c>
      <c r="P1277" s="12" t="s">
        <v>39</v>
      </c>
      <c r="Q1277" s="9"/>
      <c r="R1277" s="9">
        <f>IF(Table134[[#This Row],[Balanced]]="YES",0,Table134[[#This Row],[Total]]-6000)</f>
        <v>0</v>
      </c>
      <c r="S12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449017601-3805999YES</v>
      </c>
      <c r="T1277">
        <f>ROW()-3</f>
        <v>1274</v>
      </c>
      <c r="U1277" s="1">
        <f>INT(Table134[[#This Row],[Date]])</f>
        <v>44901</v>
      </c>
      <c r="V1277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278" spans="1:22" x14ac:dyDescent="0.35">
      <c r="A1278" s="8">
        <v>44901.713090277779</v>
      </c>
      <c r="B1278" s="9" t="s">
        <v>84</v>
      </c>
      <c r="C1278" s="9">
        <v>40038549</v>
      </c>
      <c r="D1278" s="9" t="s">
        <v>107</v>
      </c>
      <c r="E1278" s="9" t="s">
        <v>78</v>
      </c>
      <c r="F1278" s="9" t="s">
        <v>38</v>
      </c>
      <c r="G1278" s="9">
        <v>759</v>
      </c>
      <c r="H1278" s="10">
        <v>5996</v>
      </c>
      <c r="I1278" s="10">
        <v>5996</v>
      </c>
      <c r="J1278" s="10">
        <v>4</v>
      </c>
      <c r="K1278" s="10"/>
      <c r="L1278" s="10">
        <f>SUM(Table134[[#This Row],[Waste (Before Impression)]:[Waste (After Impression)2]])</f>
        <v>4</v>
      </c>
      <c r="M1278" s="10">
        <v>0</v>
      </c>
      <c r="N1278" s="10">
        <v>680</v>
      </c>
      <c r="O1278" s="11">
        <f>SUM(Table134[[#This Row],[Inspection Total]],Table134[[#This Row],[Waste (Before Impression)]])</f>
        <v>6000</v>
      </c>
      <c r="P1278" s="12" t="s">
        <v>39</v>
      </c>
      <c r="Q1278" s="9"/>
      <c r="R1278" s="9">
        <f>IF(Table134[[#This Row],[Balanced]]="YES",0,Table134[[#This Row],[Total]]-6000)</f>
        <v>0</v>
      </c>
      <c r="S12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4490175946805996YES</v>
      </c>
      <c r="T1278">
        <f>ROW()-3</f>
        <v>1275</v>
      </c>
      <c r="U1278" s="1">
        <f>INT(Table134[[#This Row],[Date]])</f>
        <v>44901</v>
      </c>
      <c r="V1278" s="13">
        <f>IFERROR(IF(OR(Table134[[#This Row],[Notasave Error]]&lt;0,Table134[[#This Row],[Notasave Error]]&gt;6000),"-",Table134[[#This Row],[Notasave Error]]/Table134[[#This Row],[Inspection Total]]),"NA")</f>
        <v>0.1134089392928619</v>
      </c>
    </row>
    <row r="1279" spans="1:22" x14ac:dyDescent="0.35">
      <c r="A1279" s="8">
        <v>44901.637199074074</v>
      </c>
      <c r="B1279" s="9" t="s">
        <v>84</v>
      </c>
      <c r="C1279" s="9">
        <v>40038549</v>
      </c>
      <c r="D1279" s="9" t="s">
        <v>107</v>
      </c>
      <c r="E1279" s="9" t="s">
        <v>78</v>
      </c>
      <c r="F1279" s="9" t="s">
        <v>38</v>
      </c>
      <c r="G1279" s="9">
        <v>731</v>
      </c>
      <c r="H1279" s="10">
        <v>6000</v>
      </c>
      <c r="I1279" s="10">
        <v>6000</v>
      </c>
      <c r="J1279" s="10"/>
      <c r="K1279" s="10"/>
      <c r="L1279" s="10">
        <f>SUM(Table134[[#This Row],[Waste (Before Impression)]:[Waste (After Impression)2]])</f>
        <v>0</v>
      </c>
      <c r="M1279" s="10">
        <v>0</v>
      </c>
      <c r="N1279" s="10">
        <v>850</v>
      </c>
      <c r="O1279" s="11">
        <f>SUM(Table134[[#This Row],[Inspection Total]],Table134[[#This Row],[Waste (Before Impression)]])</f>
        <v>6000</v>
      </c>
      <c r="P1279" s="12" t="s">
        <v>39</v>
      </c>
      <c r="Q1279" s="9"/>
      <c r="R1279" s="9">
        <f>IF(Table134[[#This Row],[Balanced]]="YES",0,Table134[[#This Row],[Total]]-6000)</f>
        <v>0</v>
      </c>
      <c r="S12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449017318506000YES</v>
      </c>
      <c r="T1279">
        <f>ROW()-3</f>
        <v>1276</v>
      </c>
      <c r="U1279" s="1">
        <f>INT(Table134[[#This Row],[Date]])</f>
        <v>44901</v>
      </c>
      <c r="V1279" s="13">
        <f>IFERROR(IF(OR(Table134[[#This Row],[Notasave Error]]&lt;0,Table134[[#This Row],[Notasave Error]]&gt;6000),"-",Table134[[#This Row],[Notasave Error]]/Table134[[#This Row],[Inspection Total]]),"NA")</f>
        <v>0.14166666666666666</v>
      </c>
    </row>
    <row r="1280" spans="1:22" x14ac:dyDescent="0.35">
      <c r="A1280" s="8">
        <v>44901.63652777778</v>
      </c>
      <c r="B1280" s="9" t="s">
        <v>84</v>
      </c>
      <c r="C1280" s="9">
        <v>40038549</v>
      </c>
      <c r="D1280" s="9" t="s">
        <v>107</v>
      </c>
      <c r="E1280" s="9" t="s">
        <v>78</v>
      </c>
      <c r="F1280" s="9" t="s">
        <v>38</v>
      </c>
      <c r="G1280" s="9">
        <v>758</v>
      </c>
      <c r="H1280" s="10">
        <v>6001</v>
      </c>
      <c r="I1280" s="10">
        <v>6001</v>
      </c>
      <c r="J1280" s="10"/>
      <c r="K1280" s="10"/>
      <c r="L1280" s="10">
        <f>SUM(Table134[[#This Row],[Waste (Before Impression)]:[Waste (After Impression)2]])</f>
        <v>0</v>
      </c>
      <c r="M1280" s="10">
        <v>0</v>
      </c>
      <c r="N1280" s="10">
        <v>300</v>
      </c>
      <c r="O1280" s="11">
        <f>SUM(Table134[[#This Row],[Inspection Total]],Table134[[#This Row],[Waste (Before Impression)]])</f>
        <v>6001</v>
      </c>
      <c r="P1280" s="12" t="s">
        <v>34</v>
      </c>
      <c r="Q1280" s="9"/>
      <c r="R1280" s="9">
        <f>IF(Table134[[#This Row],[Balanced]]="YES",0,Table134[[#This Row],[Total]]-6000)</f>
        <v>1</v>
      </c>
      <c r="S12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449017583006001NO</v>
      </c>
      <c r="T1280">
        <f>ROW()-3</f>
        <v>1277</v>
      </c>
      <c r="U1280" s="1">
        <f>INT(Table134[[#This Row],[Date]])</f>
        <v>44901</v>
      </c>
      <c r="V1280" s="13">
        <f>IFERROR(IF(OR(Table134[[#This Row],[Notasave Error]]&lt;0,Table134[[#This Row],[Notasave Error]]&gt;6000),"-",Table134[[#This Row],[Notasave Error]]/Table134[[#This Row],[Inspection Total]]),"NA")</f>
        <v>4.9991668055324109E-2</v>
      </c>
    </row>
    <row r="1281" spans="1:22" x14ac:dyDescent="0.35">
      <c r="A1281" s="8">
        <v>44901.636250000003</v>
      </c>
      <c r="B1281" s="9" t="s">
        <v>84</v>
      </c>
      <c r="C1281" s="9">
        <v>40038549</v>
      </c>
      <c r="D1281" s="9" t="s">
        <v>107</v>
      </c>
      <c r="E1281" s="9" t="s">
        <v>78</v>
      </c>
      <c r="F1281" s="9" t="s">
        <v>38</v>
      </c>
      <c r="G1281" s="9">
        <v>757</v>
      </c>
      <c r="H1281" s="10">
        <v>5999</v>
      </c>
      <c r="I1281" s="10">
        <v>5999</v>
      </c>
      <c r="J1281" s="10">
        <v>1</v>
      </c>
      <c r="K1281" s="10"/>
      <c r="L1281" s="10">
        <f>SUM(Table134[[#This Row],[Waste (Before Impression)]:[Waste (After Impression)2]])</f>
        <v>1</v>
      </c>
      <c r="M1281" s="10">
        <v>0</v>
      </c>
      <c r="N1281" s="10">
        <v>690</v>
      </c>
      <c r="O1281" s="11">
        <f>SUM(Table134[[#This Row],[Inspection Total]],Table134[[#This Row],[Waste (Before Impression)]])</f>
        <v>6000</v>
      </c>
      <c r="P1281" s="12" t="s">
        <v>39</v>
      </c>
      <c r="Q1281" s="9"/>
      <c r="R1281" s="9">
        <f>IF(Table134[[#This Row],[Balanced]]="YES",0,Table134[[#This Row],[Total]]-6000)</f>
        <v>0</v>
      </c>
      <c r="S12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4490175716905999YES</v>
      </c>
      <c r="T1281">
        <f>ROW()-3</f>
        <v>1278</v>
      </c>
      <c r="U1281" s="1">
        <f>INT(Table134[[#This Row],[Date]])</f>
        <v>44901</v>
      </c>
      <c r="V1281" s="13">
        <f>IFERROR(IF(OR(Table134[[#This Row],[Notasave Error]]&lt;0,Table134[[#This Row],[Notasave Error]]&gt;6000),"-",Table134[[#This Row],[Notasave Error]]/Table134[[#This Row],[Inspection Total]]),"NA")</f>
        <v>0.11501916986164361</v>
      </c>
    </row>
    <row r="1282" spans="1:22" x14ac:dyDescent="0.35">
      <c r="A1282" s="8">
        <v>44901.435520833336</v>
      </c>
      <c r="B1282" s="9" t="s">
        <v>84</v>
      </c>
      <c r="C1282" s="9">
        <v>40038549</v>
      </c>
      <c r="D1282" s="9" t="s">
        <v>107</v>
      </c>
      <c r="E1282" s="9" t="s">
        <v>78</v>
      </c>
      <c r="F1282" s="9" t="s">
        <v>38</v>
      </c>
      <c r="G1282" s="9">
        <v>764</v>
      </c>
      <c r="H1282" s="10">
        <v>6000</v>
      </c>
      <c r="I1282" s="10">
        <v>6000</v>
      </c>
      <c r="J1282" s="10">
        <v>0</v>
      </c>
      <c r="K1282" s="10"/>
      <c r="L1282" s="10">
        <f>SUM(Table134[[#This Row],[Waste (Before Impression)]:[Waste (After Impression)2]])</f>
        <v>0</v>
      </c>
      <c r="M1282" s="10">
        <v>0</v>
      </c>
      <c r="N1282" s="10">
        <v>360</v>
      </c>
      <c r="O1282" s="11">
        <f>SUM(Table134[[#This Row],[Inspection Total]],Table134[[#This Row],[Waste (Before Impression)]])</f>
        <v>6000</v>
      </c>
      <c r="P1282" s="12" t="s">
        <v>39</v>
      </c>
      <c r="Q1282" s="9"/>
      <c r="R1282" s="9">
        <f>IF(Table134[[#This Row],[Balanced]]="YES",0,Table134[[#This Row],[Total]]-6000)</f>
        <v>0</v>
      </c>
      <c r="S12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4490176403606000YES</v>
      </c>
      <c r="T1282">
        <f>ROW()-3</f>
        <v>1279</v>
      </c>
      <c r="U1282" s="1">
        <f>INT(Table134[[#This Row],[Date]])</f>
        <v>44901</v>
      </c>
      <c r="V1282" s="13">
        <f>IFERROR(IF(OR(Table134[[#This Row],[Notasave Error]]&lt;0,Table134[[#This Row],[Notasave Error]]&gt;6000),"-",Table134[[#This Row],[Notasave Error]]/Table134[[#This Row],[Inspection Total]]),"NA")</f>
        <v>0.06</v>
      </c>
    </row>
    <row r="1283" spans="1:22" x14ac:dyDescent="0.35">
      <c r="A1283" s="8">
        <v>44901.402303240742</v>
      </c>
      <c r="B1283" s="9" t="s">
        <v>84</v>
      </c>
      <c r="C1283" s="9">
        <v>40038549</v>
      </c>
      <c r="D1283" s="9" t="s">
        <v>107</v>
      </c>
      <c r="E1283" s="9" t="s">
        <v>78</v>
      </c>
      <c r="F1283" s="9" t="s">
        <v>38</v>
      </c>
      <c r="G1283" s="9">
        <v>763</v>
      </c>
      <c r="H1283" s="10">
        <v>5996</v>
      </c>
      <c r="I1283" s="10">
        <v>5996</v>
      </c>
      <c r="J1283" s="10">
        <v>4</v>
      </c>
      <c r="K1283" s="10"/>
      <c r="L1283" s="10">
        <f>SUM(Table134[[#This Row],[Waste (Before Impression)]:[Waste (After Impression)2]])</f>
        <v>4</v>
      </c>
      <c r="M1283" s="10">
        <v>0</v>
      </c>
      <c r="N1283" s="10">
        <v>280</v>
      </c>
      <c r="O1283" s="11">
        <f>SUM(Table134[[#This Row],[Inspection Total]],Table134[[#This Row],[Waste (Before Impression)]])</f>
        <v>6000</v>
      </c>
      <c r="P1283" s="12" t="s">
        <v>39</v>
      </c>
      <c r="Q1283" s="9"/>
      <c r="R1283" s="9">
        <f>IF(Table134[[#This Row],[Balanced]]="YES",0,Table134[[#This Row],[Total]]-6000)</f>
        <v>0</v>
      </c>
      <c r="S12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4490176342805996YES</v>
      </c>
      <c r="T1283">
        <f>ROW()-3</f>
        <v>1280</v>
      </c>
      <c r="U1283" s="1">
        <f>INT(Table134[[#This Row],[Date]])</f>
        <v>44901</v>
      </c>
      <c r="V1283" s="13">
        <f>IFERROR(IF(OR(Table134[[#This Row],[Notasave Error]]&lt;0,Table134[[#This Row],[Notasave Error]]&gt;6000),"-",Table134[[#This Row],[Notasave Error]]/Table134[[#This Row],[Inspection Total]]),"NA")</f>
        <v>4.6697798532354902E-2</v>
      </c>
    </row>
    <row r="1284" spans="1:22" x14ac:dyDescent="0.35">
      <c r="A1284" s="8">
        <v>44901.402002314811</v>
      </c>
      <c r="B1284" s="9" t="s">
        <v>84</v>
      </c>
      <c r="C1284" s="9">
        <v>40038549</v>
      </c>
      <c r="D1284" s="9" t="s">
        <v>107</v>
      </c>
      <c r="E1284" s="9" t="s">
        <v>78</v>
      </c>
      <c r="F1284" s="9" t="s">
        <v>38</v>
      </c>
      <c r="G1284" s="9">
        <v>762</v>
      </c>
      <c r="H1284" s="10">
        <v>5998</v>
      </c>
      <c r="I1284" s="10">
        <v>5998</v>
      </c>
      <c r="J1284" s="10">
        <v>2</v>
      </c>
      <c r="K1284" s="10"/>
      <c r="L1284" s="10">
        <f>SUM(Table134[[#This Row],[Waste (Before Impression)]:[Waste (After Impression)2]])</f>
        <v>2</v>
      </c>
      <c r="M1284" s="10">
        <v>0</v>
      </c>
      <c r="N1284" s="10">
        <v>280</v>
      </c>
      <c r="O1284" s="11">
        <f>SUM(Table134[[#This Row],[Inspection Total]],Table134[[#This Row],[Waste (Before Impression)]])</f>
        <v>6000</v>
      </c>
      <c r="P1284" s="12" t="s">
        <v>39</v>
      </c>
      <c r="Q1284" s="9"/>
      <c r="R1284" s="9">
        <f>IF(Table134[[#This Row],[Balanced]]="YES",0,Table134[[#This Row],[Total]]-6000)</f>
        <v>0</v>
      </c>
      <c r="S12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4490176222805998YES</v>
      </c>
      <c r="T1284">
        <f>ROW()-3</f>
        <v>1281</v>
      </c>
      <c r="U1284" s="1">
        <f>INT(Table134[[#This Row],[Date]])</f>
        <v>44901</v>
      </c>
      <c r="V1284" s="13">
        <f>IFERROR(IF(OR(Table134[[#This Row],[Notasave Error]]&lt;0,Table134[[#This Row],[Notasave Error]]&gt;6000),"-",Table134[[#This Row],[Notasave Error]]/Table134[[#This Row],[Inspection Total]]),"NA")</f>
        <v>4.6682227409136377E-2</v>
      </c>
    </row>
    <row r="1285" spans="1:22" x14ac:dyDescent="0.35">
      <c r="A1285" s="8">
        <v>44901.228101851855</v>
      </c>
      <c r="B1285" s="9" t="s">
        <v>84</v>
      </c>
      <c r="C1285" s="9">
        <v>40038549</v>
      </c>
      <c r="D1285" s="9" t="s">
        <v>107</v>
      </c>
      <c r="E1285" s="9" t="s">
        <v>61</v>
      </c>
      <c r="F1285" s="9" t="s">
        <v>40</v>
      </c>
      <c r="G1285" s="9">
        <v>770</v>
      </c>
      <c r="H1285" s="10">
        <v>5995</v>
      </c>
      <c r="I1285" s="10">
        <v>5995</v>
      </c>
      <c r="J1285" s="10">
        <v>5</v>
      </c>
      <c r="K1285" s="10"/>
      <c r="L1285" s="10">
        <f>SUM(Table134[[#This Row],[Waste (Before Impression)]:[Waste (After Impression)2]])</f>
        <v>5</v>
      </c>
      <c r="M1285" s="10">
        <v>0</v>
      </c>
      <c r="N1285" s="10">
        <v>312</v>
      </c>
      <c r="O1285" s="11">
        <f>SUM(Table134[[#This Row],[Inspection Total]],Table134[[#This Row],[Waste (Before Impression)]])</f>
        <v>6000</v>
      </c>
      <c r="P1285" s="12" t="s">
        <v>39</v>
      </c>
      <c r="Q1285" s="9"/>
      <c r="R1285" s="9">
        <f>IF(Table134[[#This Row],[Balanced]]="YES",0,Table134[[#This Row],[Total]]-6000)</f>
        <v>0</v>
      </c>
      <c r="S12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4490177053125995YES</v>
      </c>
      <c r="T1285">
        <f>ROW()-3</f>
        <v>1282</v>
      </c>
      <c r="U1285" s="1">
        <f>INT(Table134[[#This Row],[Date]])</f>
        <v>44901</v>
      </c>
      <c r="V1285" s="13">
        <f>IFERROR(IF(OR(Table134[[#This Row],[Notasave Error]]&lt;0,Table134[[#This Row],[Notasave Error]]&gt;6000),"-",Table134[[#This Row],[Notasave Error]]/Table134[[#This Row],[Inspection Total]]),"NA")</f>
        <v>5.2043369474562132E-2</v>
      </c>
    </row>
    <row r="1286" spans="1:22" x14ac:dyDescent="0.35">
      <c r="A1286" s="8">
        <v>44901.227534722224</v>
      </c>
      <c r="B1286" s="9" t="s">
        <v>84</v>
      </c>
      <c r="C1286" s="9">
        <v>40038549</v>
      </c>
      <c r="D1286" s="9" t="s">
        <v>107</v>
      </c>
      <c r="E1286" s="9" t="s">
        <v>61</v>
      </c>
      <c r="F1286" s="9" t="s">
        <v>40</v>
      </c>
      <c r="G1286" s="9">
        <v>769</v>
      </c>
      <c r="H1286" s="10">
        <v>5999</v>
      </c>
      <c r="I1286" s="10">
        <v>5999</v>
      </c>
      <c r="J1286" s="10">
        <v>1</v>
      </c>
      <c r="K1286" s="10"/>
      <c r="L1286" s="10">
        <f>SUM(Table134[[#This Row],[Waste (Before Impression)]:[Waste (After Impression)2]])</f>
        <v>1</v>
      </c>
      <c r="M1286" s="10">
        <v>0</v>
      </c>
      <c r="N1286" s="10">
        <v>278</v>
      </c>
      <c r="O1286" s="11">
        <f>SUM(Table134[[#This Row],[Inspection Total]],Table134[[#This Row],[Waste (Before Impression)]])</f>
        <v>6000</v>
      </c>
      <c r="P1286" s="12" t="s">
        <v>39</v>
      </c>
      <c r="Q1286" s="9"/>
      <c r="R1286" s="9">
        <f>IF(Table134[[#This Row],[Balanced]]="YES",0,Table134[[#This Row],[Total]]-6000)</f>
        <v>0</v>
      </c>
      <c r="S12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4490176912785999YES</v>
      </c>
      <c r="T1286">
        <f>ROW()-3</f>
        <v>1283</v>
      </c>
      <c r="U1286" s="1">
        <f>INT(Table134[[#This Row],[Date]])</f>
        <v>44901</v>
      </c>
      <c r="V1286" s="13">
        <f>IFERROR(IF(OR(Table134[[#This Row],[Notasave Error]]&lt;0,Table134[[#This Row],[Notasave Error]]&gt;6000),"-",Table134[[#This Row],[Notasave Error]]/Table134[[#This Row],[Inspection Total]]),"NA")</f>
        <v>4.6341056842807135E-2</v>
      </c>
    </row>
    <row r="1287" spans="1:22" x14ac:dyDescent="0.35">
      <c r="A1287" s="8">
        <v>44901.226921296293</v>
      </c>
      <c r="B1287" s="9" t="s">
        <v>84</v>
      </c>
      <c r="C1287" s="9">
        <v>40038549</v>
      </c>
      <c r="D1287" s="9" t="s">
        <v>107</v>
      </c>
      <c r="E1287" s="9" t="s">
        <v>61</v>
      </c>
      <c r="F1287" s="9" t="s">
        <v>40</v>
      </c>
      <c r="G1287" s="9">
        <v>768</v>
      </c>
      <c r="H1287" s="10">
        <v>6000</v>
      </c>
      <c r="I1287" s="10">
        <v>6000</v>
      </c>
      <c r="J1287" s="10">
        <v>0</v>
      </c>
      <c r="K1287" s="10"/>
      <c r="L1287" s="10">
        <f>SUM(Table134[[#This Row],[Waste (Before Impression)]:[Waste (After Impression)2]])</f>
        <v>0</v>
      </c>
      <c r="M1287" s="10">
        <v>0</v>
      </c>
      <c r="N1287" s="10">
        <v>290</v>
      </c>
      <c r="O1287" s="11">
        <f>SUM(Table134[[#This Row],[Inspection Total]],Table134[[#This Row],[Waste (Before Impression)]])</f>
        <v>6000</v>
      </c>
      <c r="P1287" s="12" t="s">
        <v>39</v>
      </c>
      <c r="Q1287" s="9"/>
      <c r="R1287" s="9">
        <f>IF(Table134[[#This Row],[Balanced]]="YES",0,Table134[[#This Row],[Total]]-6000)</f>
        <v>0</v>
      </c>
      <c r="S12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4490176802906000YES</v>
      </c>
      <c r="T1287">
        <f>ROW()-3</f>
        <v>1284</v>
      </c>
      <c r="U1287" s="1">
        <f>INT(Table134[[#This Row],[Date]])</f>
        <v>44901</v>
      </c>
      <c r="V1287" s="13">
        <f>IFERROR(IF(OR(Table134[[#This Row],[Notasave Error]]&lt;0,Table134[[#This Row],[Notasave Error]]&gt;6000),"-",Table134[[#This Row],[Notasave Error]]/Table134[[#This Row],[Inspection Total]]),"NA")</f>
        <v>4.8333333333333332E-2</v>
      </c>
    </row>
    <row r="1288" spans="1:22" x14ac:dyDescent="0.35">
      <c r="A1288" s="8">
        <v>44901.226273148146</v>
      </c>
      <c r="B1288" s="9" t="s">
        <v>84</v>
      </c>
      <c r="C1288" s="9">
        <v>40038549</v>
      </c>
      <c r="D1288" s="9" t="s">
        <v>107</v>
      </c>
      <c r="E1288" s="9" t="s">
        <v>61</v>
      </c>
      <c r="F1288" s="9" t="s">
        <v>40</v>
      </c>
      <c r="G1288" s="9">
        <v>767</v>
      </c>
      <c r="H1288" s="10">
        <v>5991</v>
      </c>
      <c r="I1288" s="10">
        <v>5991</v>
      </c>
      <c r="J1288" s="10">
        <v>9</v>
      </c>
      <c r="K1288" s="10"/>
      <c r="L1288" s="10">
        <f>SUM(Table134[[#This Row],[Waste (Before Impression)]:[Waste (After Impression)2]])</f>
        <v>9</v>
      </c>
      <c r="M1288" s="10">
        <v>0</v>
      </c>
      <c r="N1288" s="10">
        <v>310</v>
      </c>
      <c r="O1288" s="11">
        <f>SUM(Table134[[#This Row],[Inspection Total]],Table134[[#This Row],[Waste (Before Impression)]])</f>
        <v>6000</v>
      </c>
      <c r="P1288" s="12" t="s">
        <v>39</v>
      </c>
      <c r="Q1288" s="9"/>
      <c r="R1288" s="9">
        <f>IF(Table134[[#This Row],[Balanced]]="YES",0,Table134[[#This Row],[Total]]-6000)</f>
        <v>0</v>
      </c>
      <c r="S12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4490176793105991YES</v>
      </c>
      <c r="T1288">
        <f>ROW()-3</f>
        <v>1285</v>
      </c>
      <c r="U1288" s="1">
        <f>INT(Table134[[#This Row],[Date]])</f>
        <v>44901</v>
      </c>
      <c r="V1288" s="13">
        <f>IFERROR(IF(OR(Table134[[#This Row],[Notasave Error]]&lt;0,Table134[[#This Row],[Notasave Error]]&gt;6000),"-",Table134[[#This Row],[Notasave Error]]/Table134[[#This Row],[Inspection Total]]),"NA")</f>
        <v>5.1744283091303619E-2</v>
      </c>
    </row>
    <row r="1289" spans="1:22" x14ac:dyDescent="0.35">
      <c r="A1289" s="8">
        <v>44901.138703703706</v>
      </c>
      <c r="B1289" s="9" t="s">
        <v>84</v>
      </c>
      <c r="C1289" s="9">
        <v>40038549</v>
      </c>
      <c r="D1289" s="9" t="s">
        <v>107</v>
      </c>
      <c r="E1289" s="9" t="s">
        <v>61</v>
      </c>
      <c r="F1289" s="9" t="s">
        <v>40</v>
      </c>
      <c r="G1289" s="9">
        <v>766</v>
      </c>
      <c r="H1289" s="10">
        <v>6000</v>
      </c>
      <c r="I1289" s="10">
        <v>6000</v>
      </c>
      <c r="J1289" s="10">
        <v>4</v>
      </c>
      <c r="K1289" s="10"/>
      <c r="L1289" s="10">
        <f>SUM(Table134[[#This Row],[Waste (Before Impression)]:[Waste (After Impression)2]])</f>
        <v>4</v>
      </c>
      <c r="M1289" s="10">
        <v>0</v>
      </c>
      <c r="N1289" s="10">
        <v>280</v>
      </c>
      <c r="O1289" s="11">
        <f>SUM(Table134[[#This Row],[Inspection Total]],Table134[[#This Row],[Waste (Before Impression)]])</f>
        <v>6004</v>
      </c>
      <c r="P1289" s="12" t="s">
        <v>34</v>
      </c>
      <c r="Q1289" s="9" t="s">
        <v>151</v>
      </c>
      <c r="R1289" s="9">
        <f>IF(Table134[[#This Row],[Balanced]]="YES",0,Table134[[#This Row],[Total]]-6000)</f>
        <v>4</v>
      </c>
      <c r="S12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4490176642806000NO</v>
      </c>
      <c r="T1289">
        <f>ROW()-3</f>
        <v>1286</v>
      </c>
      <c r="U1289" s="1">
        <f>INT(Table134[[#This Row],[Date]])</f>
        <v>44901</v>
      </c>
      <c r="V1289" s="13">
        <f>IFERROR(IF(OR(Table134[[#This Row],[Notasave Error]]&lt;0,Table134[[#This Row],[Notasave Error]]&gt;6000),"-",Table134[[#This Row],[Notasave Error]]/Table134[[#This Row],[Inspection Total]]),"NA")</f>
        <v>4.6666666666666669E-2</v>
      </c>
    </row>
    <row r="1290" spans="1:22" x14ac:dyDescent="0.35">
      <c r="A1290" s="8">
        <v>44901.137384259258</v>
      </c>
      <c r="B1290" s="9" t="s">
        <v>84</v>
      </c>
      <c r="C1290" s="9">
        <v>40038549</v>
      </c>
      <c r="D1290" s="9" t="s">
        <v>107</v>
      </c>
      <c r="E1290" s="9" t="s">
        <v>61</v>
      </c>
      <c r="F1290" s="9" t="s">
        <v>40</v>
      </c>
      <c r="G1290" s="9">
        <v>765</v>
      </c>
      <c r="H1290" s="10">
        <v>5999</v>
      </c>
      <c r="I1290" s="10">
        <v>5999</v>
      </c>
      <c r="J1290" s="10">
        <v>1</v>
      </c>
      <c r="K1290" s="10"/>
      <c r="L1290" s="10">
        <f>SUM(Table134[[#This Row],[Waste (Before Impression)]:[Waste (After Impression)2]])</f>
        <v>1</v>
      </c>
      <c r="M1290" s="10">
        <v>0</v>
      </c>
      <c r="N1290" s="10">
        <v>340</v>
      </c>
      <c r="O1290" s="11">
        <f>SUM(Table134[[#This Row],[Inspection Total]],Table134[[#This Row],[Waste (Before Impression)]])</f>
        <v>6000</v>
      </c>
      <c r="P1290" s="12" t="s">
        <v>39</v>
      </c>
      <c r="Q1290" s="9"/>
      <c r="R1290" s="9">
        <f>IF(Table134[[#This Row],[Balanced]]="YES",0,Table134[[#This Row],[Total]]-6000)</f>
        <v>0</v>
      </c>
      <c r="S12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4490176513405999YES</v>
      </c>
      <c r="T1290">
        <f>ROW()-3</f>
        <v>1287</v>
      </c>
      <c r="U1290" s="1">
        <f>INT(Table134[[#This Row],[Date]])</f>
        <v>44901</v>
      </c>
      <c r="V1290" s="13">
        <f>IFERROR(IF(OR(Table134[[#This Row],[Notasave Error]]&lt;0,Table134[[#This Row],[Notasave Error]]&gt;6000),"-",Table134[[#This Row],[Notasave Error]]/Table134[[#This Row],[Inspection Total]]),"NA")</f>
        <v>5.6676112685447574E-2</v>
      </c>
    </row>
    <row r="1291" spans="1:22" x14ac:dyDescent="0.35">
      <c r="A1291" s="8">
        <v>44901.064502314817</v>
      </c>
      <c r="B1291" s="9" t="s">
        <v>84</v>
      </c>
      <c r="C1291" s="9">
        <v>40038549</v>
      </c>
      <c r="D1291" s="9" t="s">
        <v>107</v>
      </c>
      <c r="E1291" s="9" t="s">
        <v>61</v>
      </c>
      <c r="F1291" s="9" t="s">
        <v>40</v>
      </c>
      <c r="G1291" s="9">
        <v>756</v>
      </c>
      <c r="H1291" s="10">
        <v>5995</v>
      </c>
      <c r="I1291" s="10">
        <v>5995</v>
      </c>
      <c r="J1291" s="10">
        <v>5</v>
      </c>
      <c r="K1291" s="10"/>
      <c r="L1291" s="10">
        <f>SUM(Table134[[#This Row],[Waste (Before Impression)]:[Waste (After Impression)2]])</f>
        <v>5</v>
      </c>
      <c r="M1291" s="10">
        <v>0</v>
      </c>
      <c r="N1291" s="10">
        <v>241</v>
      </c>
      <c r="O1291" s="11">
        <f>SUM(Table134[[#This Row],[Inspection Total]],Table134[[#This Row],[Waste (Before Impression)]])</f>
        <v>6000</v>
      </c>
      <c r="P1291" s="12" t="s">
        <v>39</v>
      </c>
      <c r="Q1291" s="9"/>
      <c r="R1291" s="9">
        <f>IF(Table134[[#This Row],[Balanced]]="YES",0,Table134[[#This Row],[Total]]-6000)</f>
        <v>0</v>
      </c>
      <c r="S12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4490175652415995YES</v>
      </c>
      <c r="T1291">
        <f>ROW()-3</f>
        <v>1288</v>
      </c>
      <c r="U1291" s="1">
        <f>INT(Table134[[#This Row],[Date]])</f>
        <v>44901</v>
      </c>
      <c r="V1291" s="13">
        <f>IFERROR(IF(OR(Table134[[#This Row],[Notasave Error]]&lt;0,Table134[[#This Row],[Notasave Error]]&gt;6000),"-",Table134[[#This Row],[Notasave Error]]/Table134[[#This Row],[Inspection Total]]),"NA")</f>
        <v>4.0200166805671393E-2</v>
      </c>
    </row>
    <row r="1292" spans="1:22" x14ac:dyDescent="0.35">
      <c r="A1292" s="8">
        <v>44901.064039351855</v>
      </c>
      <c r="B1292" s="9" t="s">
        <v>84</v>
      </c>
      <c r="C1292" s="9">
        <v>40038549</v>
      </c>
      <c r="D1292" s="9" t="s">
        <v>107</v>
      </c>
      <c r="E1292" s="9" t="s">
        <v>61</v>
      </c>
      <c r="F1292" s="9" t="s">
        <v>40</v>
      </c>
      <c r="G1292" s="9">
        <v>755</v>
      </c>
      <c r="H1292" s="10">
        <v>5999</v>
      </c>
      <c r="I1292" s="10">
        <v>5999</v>
      </c>
      <c r="J1292" s="10">
        <v>1</v>
      </c>
      <c r="K1292" s="10"/>
      <c r="L1292" s="10">
        <f>SUM(Table134[[#This Row],[Waste (Before Impression)]:[Waste (After Impression)2]])</f>
        <v>1</v>
      </c>
      <c r="M1292" s="10">
        <v>0</v>
      </c>
      <c r="N1292" s="10">
        <v>773</v>
      </c>
      <c r="O1292" s="11">
        <f>SUM(Table134[[#This Row],[Inspection Total]],Table134[[#This Row],[Waste (Before Impression)]])</f>
        <v>6000</v>
      </c>
      <c r="P1292" s="12" t="s">
        <v>39</v>
      </c>
      <c r="Q1292" s="9"/>
      <c r="R1292" s="9">
        <f>IF(Table134[[#This Row],[Balanced]]="YES",0,Table134[[#This Row],[Total]]-6000)</f>
        <v>0</v>
      </c>
      <c r="S12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4490175517735999YES</v>
      </c>
      <c r="T1292">
        <f>ROW()-3</f>
        <v>1289</v>
      </c>
      <c r="U1292" s="1">
        <f>INT(Table134[[#This Row],[Date]])</f>
        <v>44901</v>
      </c>
      <c r="V1292" s="13">
        <f>IFERROR(IF(OR(Table134[[#This Row],[Notasave Error]]&lt;0,Table134[[#This Row],[Notasave Error]]&gt;6000),"-",Table134[[#This Row],[Notasave Error]]/Table134[[#This Row],[Inspection Total]]),"NA")</f>
        <v>0.12885480913485581</v>
      </c>
    </row>
    <row r="1293" spans="1:22" x14ac:dyDescent="0.35">
      <c r="A1293" s="8">
        <v>44900.963773148149</v>
      </c>
      <c r="B1293" s="9" t="s">
        <v>84</v>
      </c>
      <c r="C1293" s="9">
        <v>40038549</v>
      </c>
      <c r="D1293" s="9" t="s">
        <v>107</v>
      </c>
      <c r="E1293" s="9" t="s">
        <v>42</v>
      </c>
      <c r="F1293" s="9" t="s">
        <v>40</v>
      </c>
      <c r="G1293" s="9">
        <v>738</v>
      </c>
      <c r="H1293" s="10">
        <v>5995</v>
      </c>
      <c r="I1293" s="10">
        <v>5995</v>
      </c>
      <c r="J1293" s="10">
        <v>5</v>
      </c>
      <c r="K1293" s="10"/>
      <c r="L1293" s="10">
        <f>SUM(Table134[[#This Row],[Waste (Before Impression)]:[Waste (After Impression)2]])</f>
        <v>5</v>
      </c>
      <c r="M1293" s="10">
        <v>0</v>
      </c>
      <c r="N1293" s="10">
        <v>373</v>
      </c>
      <c r="O1293" s="11">
        <f>SUM(Table134[[#This Row],[Inspection Total]],Table134[[#This Row],[Waste (Before Impression)]])</f>
        <v>6000</v>
      </c>
      <c r="P1293" s="12" t="s">
        <v>39</v>
      </c>
      <c r="Q1293" s="9"/>
      <c r="R1293" s="9">
        <f>IF(Table134[[#This Row],[Balanced]]="YES",0,Table134[[#This Row],[Total]]-6000)</f>
        <v>0</v>
      </c>
      <c r="S12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4490073853735995YES</v>
      </c>
      <c r="T1293">
        <f>ROW()-3</f>
        <v>1290</v>
      </c>
      <c r="U1293" s="1">
        <f>INT(Table134[[#This Row],[Date]])</f>
        <v>44900</v>
      </c>
      <c r="V1293" s="13">
        <f>IFERROR(IF(OR(Table134[[#This Row],[Notasave Error]]&lt;0,Table134[[#This Row],[Notasave Error]]&gt;6000),"-",Table134[[#This Row],[Notasave Error]]/Table134[[#This Row],[Inspection Total]]),"NA")</f>
        <v>6.2218515429524605E-2</v>
      </c>
    </row>
    <row r="1294" spans="1:22" x14ac:dyDescent="0.35">
      <c r="A1294" s="8">
        <v>44900.929398148146</v>
      </c>
      <c r="B1294" s="9" t="s">
        <v>84</v>
      </c>
      <c r="C1294" s="9">
        <v>40038549</v>
      </c>
      <c r="D1294" s="9" t="s">
        <v>107</v>
      </c>
      <c r="E1294" s="9" t="s">
        <v>42</v>
      </c>
      <c r="F1294" s="9" t="s">
        <v>40</v>
      </c>
      <c r="G1294" s="9">
        <v>737</v>
      </c>
      <c r="H1294" s="10">
        <v>5994</v>
      </c>
      <c r="I1294" s="10">
        <v>5994</v>
      </c>
      <c r="J1294" s="10">
        <v>6</v>
      </c>
      <c r="K1294" s="10"/>
      <c r="L1294" s="10">
        <f>SUM(Table134[[#This Row],[Waste (Before Impression)]:[Waste (After Impression)2]])</f>
        <v>6</v>
      </c>
      <c r="M1294" s="10">
        <v>0</v>
      </c>
      <c r="N1294" s="10">
        <v>194</v>
      </c>
      <c r="O1294" s="11">
        <f>SUM(Table134[[#This Row],[Inspection Total]],Table134[[#This Row],[Waste (Before Impression)]])</f>
        <v>6000</v>
      </c>
      <c r="P1294" s="12" t="s">
        <v>39</v>
      </c>
      <c r="Q1294" s="9"/>
      <c r="R1294" s="9">
        <f>IF(Table134[[#This Row],[Balanced]]="YES",0,Table134[[#This Row],[Total]]-6000)</f>
        <v>0</v>
      </c>
      <c r="S12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4490073761945994YES</v>
      </c>
      <c r="T1294">
        <f>ROW()-3</f>
        <v>1291</v>
      </c>
      <c r="U1294" s="1">
        <f>INT(Table134[[#This Row],[Date]])</f>
        <v>44900</v>
      </c>
      <c r="V1294" s="13">
        <f>IFERROR(IF(OR(Table134[[#This Row],[Notasave Error]]&lt;0,Table134[[#This Row],[Notasave Error]]&gt;6000),"-",Table134[[#This Row],[Notasave Error]]/Table134[[#This Row],[Inspection Total]]),"NA")</f>
        <v>3.2365699032365698E-2</v>
      </c>
    </row>
    <row r="1295" spans="1:22" x14ac:dyDescent="0.35">
      <c r="A1295" s="8">
        <v>44900.929166666669</v>
      </c>
      <c r="B1295" s="9" t="s">
        <v>84</v>
      </c>
      <c r="C1295" s="9">
        <v>40038549</v>
      </c>
      <c r="D1295" s="9" t="s">
        <v>107</v>
      </c>
      <c r="E1295" s="9" t="s">
        <v>42</v>
      </c>
      <c r="F1295" s="9" t="s">
        <v>40</v>
      </c>
      <c r="G1295" s="9">
        <v>736</v>
      </c>
      <c r="H1295" s="10">
        <v>5997</v>
      </c>
      <c r="I1295" s="10">
        <v>5997</v>
      </c>
      <c r="J1295" s="10">
        <v>3</v>
      </c>
      <c r="K1295" s="10"/>
      <c r="L1295" s="10">
        <f>SUM(Table134[[#This Row],[Waste (Before Impression)]:[Waste (After Impression)2]])</f>
        <v>3</v>
      </c>
      <c r="M1295" s="10">
        <v>0</v>
      </c>
      <c r="N1295" s="10">
        <v>180</v>
      </c>
      <c r="O1295" s="11">
        <f>SUM(Table134[[#This Row],[Inspection Total]],Table134[[#This Row],[Waste (Before Impression)]])</f>
        <v>6000</v>
      </c>
      <c r="P1295" s="12" t="s">
        <v>39</v>
      </c>
      <c r="Q1295" s="9"/>
      <c r="R1295" s="9">
        <f>IF(Table134[[#This Row],[Balanced]]="YES",0,Table134[[#This Row],[Total]]-6000)</f>
        <v>0</v>
      </c>
      <c r="S12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4490073631805997YES</v>
      </c>
      <c r="T1295">
        <f>ROW()-3</f>
        <v>1292</v>
      </c>
      <c r="U1295" s="1">
        <f>INT(Table134[[#This Row],[Date]])</f>
        <v>44900</v>
      </c>
      <c r="V1295" s="13">
        <f>IFERROR(IF(OR(Table134[[#This Row],[Notasave Error]]&lt;0,Table134[[#This Row],[Notasave Error]]&gt;6000),"-",Table134[[#This Row],[Notasave Error]]/Table134[[#This Row],[Inspection Total]]),"NA")</f>
        <v>3.0015007503751877E-2</v>
      </c>
    </row>
    <row r="1296" spans="1:22" x14ac:dyDescent="0.35">
      <c r="A1296" s="8">
        <v>44900.776226851849</v>
      </c>
      <c r="B1296" s="9" t="s">
        <v>84</v>
      </c>
      <c r="C1296" s="9">
        <v>40038549</v>
      </c>
      <c r="D1296" s="9" t="s">
        <v>107</v>
      </c>
      <c r="E1296" s="9" t="s">
        <v>49</v>
      </c>
      <c r="F1296" s="9" t="s">
        <v>38</v>
      </c>
      <c r="G1296" s="9">
        <v>735</v>
      </c>
      <c r="H1296" s="10">
        <v>5998</v>
      </c>
      <c r="I1296" s="10">
        <v>5998</v>
      </c>
      <c r="J1296" s="10">
        <v>2</v>
      </c>
      <c r="K1296" s="10"/>
      <c r="L1296" s="10">
        <f>SUM(Table134[[#This Row],[Waste (Before Impression)]:[Waste (After Impression)2]])</f>
        <v>2</v>
      </c>
      <c r="M1296" s="10">
        <v>0</v>
      </c>
      <c r="N1296" s="10">
        <v>212</v>
      </c>
      <c r="O1296" s="11">
        <f>SUM(Table134[[#This Row],[Inspection Total]],Table134[[#This Row],[Waste (Before Impression)]])</f>
        <v>6000</v>
      </c>
      <c r="P1296" s="12" t="s">
        <v>39</v>
      </c>
      <c r="Q1296" s="9"/>
      <c r="R1296" s="9">
        <f>IF(Table134[[#This Row],[Balanced]]="YES",0,Table134[[#This Row],[Total]]-6000)</f>
        <v>0</v>
      </c>
      <c r="S12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4490073522125998YES</v>
      </c>
      <c r="T1296">
        <f>ROW()-3</f>
        <v>1293</v>
      </c>
      <c r="U1296" s="1">
        <f>INT(Table134[[#This Row],[Date]])</f>
        <v>44900</v>
      </c>
      <c r="V1296" s="13">
        <f>IFERROR(IF(OR(Table134[[#This Row],[Notasave Error]]&lt;0,Table134[[#This Row],[Notasave Error]]&gt;6000),"-",Table134[[#This Row],[Notasave Error]]/Table134[[#This Row],[Inspection Total]]),"NA")</f>
        <v>3.5345115038346114E-2</v>
      </c>
    </row>
    <row r="1297" spans="1:22" x14ac:dyDescent="0.35">
      <c r="A1297" s="8">
        <v>44900.735069444447</v>
      </c>
      <c r="B1297" s="9" t="s">
        <v>84</v>
      </c>
      <c r="C1297" s="9">
        <v>40038549</v>
      </c>
      <c r="D1297" s="9" t="s">
        <v>107</v>
      </c>
      <c r="E1297" s="9" t="s">
        <v>49</v>
      </c>
      <c r="F1297" s="9" t="s">
        <v>38</v>
      </c>
      <c r="G1297" s="9">
        <v>734</v>
      </c>
      <c r="H1297" s="10">
        <v>6000</v>
      </c>
      <c r="I1297" s="10">
        <v>6000</v>
      </c>
      <c r="J1297" s="10">
        <v>0</v>
      </c>
      <c r="K1297" s="10"/>
      <c r="L1297" s="10">
        <f>SUM(Table134[[#This Row],[Waste (Before Impression)]:[Waste (After Impression)2]])</f>
        <v>0</v>
      </c>
      <c r="M1297" s="10">
        <v>0</v>
      </c>
      <c r="N1297" s="10">
        <v>400</v>
      </c>
      <c r="O1297" s="11">
        <f>SUM(Table134[[#This Row],[Inspection Total]],Table134[[#This Row],[Waste (Before Impression)]])</f>
        <v>6000</v>
      </c>
      <c r="P1297" s="12" t="s">
        <v>39</v>
      </c>
      <c r="Q1297" s="9"/>
      <c r="R1297" s="9">
        <f>IF(Table134[[#This Row],[Balanced]]="YES",0,Table134[[#This Row],[Total]]-6000)</f>
        <v>0</v>
      </c>
      <c r="S12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4490073404006000YES</v>
      </c>
      <c r="T1297">
        <f>ROW()-3</f>
        <v>1294</v>
      </c>
      <c r="U1297" s="1">
        <f>INT(Table134[[#This Row],[Date]])</f>
        <v>44900</v>
      </c>
      <c r="V1297" s="13">
        <f>IFERROR(IF(OR(Table134[[#This Row],[Notasave Error]]&lt;0,Table134[[#This Row],[Notasave Error]]&gt;6000),"-",Table134[[#This Row],[Notasave Error]]/Table134[[#This Row],[Inspection Total]]),"NA")</f>
        <v>6.6666666666666666E-2</v>
      </c>
    </row>
    <row r="1298" spans="1:22" x14ac:dyDescent="0.35">
      <c r="A1298" s="8">
        <v>44900.734826388885</v>
      </c>
      <c r="B1298" s="9" t="s">
        <v>84</v>
      </c>
      <c r="C1298" s="9">
        <v>40038549</v>
      </c>
      <c r="D1298" s="9" t="s">
        <v>107</v>
      </c>
      <c r="E1298" s="9" t="s">
        <v>49</v>
      </c>
      <c r="F1298" s="9" t="s">
        <v>38</v>
      </c>
      <c r="G1298" s="9">
        <v>733</v>
      </c>
      <c r="H1298" s="10">
        <v>5999</v>
      </c>
      <c r="I1298" s="10">
        <v>5999</v>
      </c>
      <c r="J1298" s="10">
        <v>1</v>
      </c>
      <c r="K1298" s="10"/>
      <c r="L1298" s="10">
        <f>SUM(Table134[[#This Row],[Waste (Before Impression)]:[Waste (After Impression)2]])</f>
        <v>1</v>
      </c>
      <c r="M1298" s="10">
        <v>0</v>
      </c>
      <c r="N1298" s="10">
        <v>380</v>
      </c>
      <c r="O1298" s="11">
        <f>SUM(Table134[[#This Row],[Inspection Total]],Table134[[#This Row],[Waste (Before Impression)]])</f>
        <v>6000</v>
      </c>
      <c r="P1298" s="12" t="s">
        <v>39</v>
      </c>
      <c r="Q1298" s="9"/>
      <c r="R1298" s="9">
        <f>IF(Table134[[#This Row],[Balanced]]="YES",0,Table134[[#This Row],[Total]]-6000)</f>
        <v>0</v>
      </c>
      <c r="S12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4490073313805999YES</v>
      </c>
      <c r="T1298">
        <f>ROW()-3</f>
        <v>1295</v>
      </c>
      <c r="U1298" s="1">
        <f>INT(Table134[[#This Row],[Date]])</f>
        <v>44900</v>
      </c>
      <c r="V1298" s="13">
        <f>IFERROR(IF(OR(Table134[[#This Row],[Notasave Error]]&lt;0,Table134[[#This Row],[Notasave Error]]&gt;6000),"-",Table134[[#This Row],[Notasave Error]]/Table134[[#This Row],[Inspection Total]]),"NA")</f>
        <v>6.3343890648441412E-2</v>
      </c>
    </row>
    <row r="1299" spans="1:22" x14ac:dyDescent="0.35">
      <c r="A1299" s="8">
        <v>44900.620127314818</v>
      </c>
      <c r="B1299" s="9" t="s">
        <v>84</v>
      </c>
      <c r="C1299" s="9">
        <v>40038549</v>
      </c>
      <c r="D1299" s="9" t="s">
        <v>107</v>
      </c>
      <c r="E1299" s="9" t="s">
        <v>49</v>
      </c>
      <c r="F1299" s="9" t="s">
        <v>38</v>
      </c>
      <c r="G1299" s="9">
        <v>732</v>
      </c>
      <c r="H1299" s="10">
        <v>5990</v>
      </c>
      <c r="I1299" s="10">
        <v>5990</v>
      </c>
      <c r="J1299" s="10">
        <v>10</v>
      </c>
      <c r="K1299" s="10"/>
      <c r="L1299" s="10">
        <f>SUM(Table134[[#This Row],[Waste (Before Impression)]:[Waste (After Impression)2]])</f>
        <v>10</v>
      </c>
      <c r="M1299" s="10">
        <v>0</v>
      </c>
      <c r="N1299" s="10">
        <v>302</v>
      </c>
      <c r="O1299" s="11">
        <f>SUM(Table134[[#This Row],[Inspection Total]],Table134[[#This Row],[Waste (Before Impression)]])</f>
        <v>6000</v>
      </c>
      <c r="P1299" s="12" t="s">
        <v>39</v>
      </c>
      <c r="Q1299" s="9"/>
      <c r="R1299" s="9">
        <f>IF(Table134[[#This Row],[Balanced]]="YES",0,Table134[[#This Row],[Total]]-6000)</f>
        <v>0</v>
      </c>
      <c r="S12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44900732103025990YES</v>
      </c>
      <c r="T1299">
        <f>ROW()-3</f>
        <v>1296</v>
      </c>
      <c r="U1299" s="1">
        <f>INT(Table134[[#This Row],[Date]])</f>
        <v>44900</v>
      </c>
      <c r="V1299" s="13">
        <f>IFERROR(IF(OR(Table134[[#This Row],[Notasave Error]]&lt;0,Table134[[#This Row],[Notasave Error]]&gt;6000),"-",Table134[[#This Row],[Notasave Error]]/Table134[[#This Row],[Inspection Total]]),"NA")</f>
        <v>5.0417362270450752E-2</v>
      </c>
    </row>
    <row r="1300" spans="1:22" x14ac:dyDescent="0.35">
      <c r="A1300" s="8">
        <v>44900.619259259256</v>
      </c>
      <c r="B1300" s="9" t="s">
        <v>84</v>
      </c>
      <c r="C1300" s="9">
        <v>40038549</v>
      </c>
      <c r="D1300" s="9" t="s">
        <v>107</v>
      </c>
      <c r="E1300" s="9" t="s">
        <v>49</v>
      </c>
      <c r="F1300" s="9" t="s">
        <v>38</v>
      </c>
      <c r="G1300" s="9">
        <v>730</v>
      </c>
      <c r="H1300" s="10">
        <v>5999</v>
      </c>
      <c r="I1300" s="10">
        <v>5999</v>
      </c>
      <c r="J1300" s="10">
        <v>1</v>
      </c>
      <c r="K1300" s="10"/>
      <c r="L1300" s="10">
        <f>SUM(Table134[[#This Row],[Waste (Before Impression)]:[Waste (After Impression)2]])</f>
        <v>1</v>
      </c>
      <c r="M1300" s="10">
        <v>0</v>
      </c>
      <c r="N1300" s="10">
        <v>496</v>
      </c>
      <c r="O1300" s="11">
        <f>SUM(Table134[[#This Row],[Inspection Total]],Table134[[#This Row],[Waste (Before Impression)]])</f>
        <v>6000</v>
      </c>
      <c r="P1300" s="12" t="s">
        <v>39</v>
      </c>
      <c r="Q1300" s="9"/>
      <c r="R1300" s="9">
        <f>IF(Table134[[#This Row],[Balanced]]="YES",0,Table134[[#This Row],[Total]]-6000)</f>
        <v>0</v>
      </c>
      <c r="S13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4490073014965999YES</v>
      </c>
      <c r="T1300">
        <f>ROW()-3</f>
        <v>1297</v>
      </c>
      <c r="U1300" s="1">
        <f>INT(Table134[[#This Row],[Date]])</f>
        <v>44900</v>
      </c>
      <c r="V1300" s="13">
        <f>IFERROR(IF(OR(Table134[[#This Row],[Notasave Error]]&lt;0,Table134[[#This Row],[Notasave Error]]&gt;6000),"-",Table134[[#This Row],[Notasave Error]]/Table134[[#This Row],[Inspection Total]]),"NA")</f>
        <v>8.2680446741123514E-2</v>
      </c>
    </row>
    <row r="1301" spans="1:22" x14ac:dyDescent="0.35">
      <c r="A1301" s="8">
        <v>44900.542858796296</v>
      </c>
      <c r="B1301" s="9" t="s">
        <v>84</v>
      </c>
      <c r="C1301" s="9">
        <v>40038549</v>
      </c>
      <c r="D1301" s="9" t="s">
        <v>107</v>
      </c>
      <c r="E1301" s="9" t="s">
        <v>49</v>
      </c>
      <c r="F1301" s="9" t="s">
        <v>38</v>
      </c>
      <c r="G1301" s="9">
        <v>690</v>
      </c>
      <c r="H1301" s="10">
        <v>5998</v>
      </c>
      <c r="I1301" s="10">
        <v>5998</v>
      </c>
      <c r="J1301" s="10">
        <v>2</v>
      </c>
      <c r="K1301" s="10"/>
      <c r="L1301" s="10">
        <f>SUM(Table134[[#This Row],[Waste (Before Impression)]:[Waste (After Impression)2]])</f>
        <v>2</v>
      </c>
      <c r="M1301" s="10">
        <v>0</v>
      </c>
      <c r="N1301" s="10">
        <v>220</v>
      </c>
      <c r="O1301" s="11">
        <f>SUM(Table134[[#This Row],[Inspection Total]],Table134[[#This Row],[Waste (Before Impression)]])</f>
        <v>6000</v>
      </c>
      <c r="P1301" s="12" t="s">
        <v>39</v>
      </c>
      <c r="Q1301" s="9"/>
      <c r="R1301" s="9">
        <f>IF(Table134[[#This Row],[Balanced]]="YES",0,Table134[[#This Row],[Total]]-6000)</f>
        <v>0</v>
      </c>
      <c r="S13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4490069022205998YES</v>
      </c>
      <c r="T1301">
        <f>ROW()-3</f>
        <v>1298</v>
      </c>
      <c r="U1301" s="1">
        <f>INT(Table134[[#This Row],[Date]])</f>
        <v>44900</v>
      </c>
      <c r="V1301" s="13">
        <f>IFERROR(IF(OR(Table134[[#This Row],[Notasave Error]]&lt;0,Table134[[#This Row],[Notasave Error]]&gt;6000),"-",Table134[[#This Row],[Notasave Error]]/Table134[[#This Row],[Inspection Total]]),"NA")</f>
        <v>3.667889296432144E-2</v>
      </c>
    </row>
    <row r="1302" spans="1:22" x14ac:dyDescent="0.35">
      <c r="A1302" s="8">
        <v>44900.542604166665</v>
      </c>
      <c r="B1302" s="9" t="s">
        <v>84</v>
      </c>
      <c r="C1302" s="9">
        <v>40038549</v>
      </c>
      <c r="D1302" s="9" t="s">
        <v>107</v>
      </c>
      <c r="E1302" s="9" t="s">
        <v>49</v>
      </c>
      <c r="F1302" s="9" t="s">
        <v>38</v>
      </c>
      <c r="G1302" s="9">
        <v>689</v>
      </c>
      <c r="H1302" s="10">
        <v>5997</v>
      </c>
      <c r="I1302" s="10">
        <v>5997</v>
      </c>
      <c r="J1302" s="10">
        <v>3</v>
      </c>
      <c r="K1302" s="10"/>
      <c r="L1302" s="10">
        <f>SUM(Table134[[#This Row],[Waste (Before Impression)]:[Waste (After Impression)2]])</f>
        <v>3</v>
      </c>
      <c r="M1302" s="10">
        <v>0</v>
      </c>
      <c r="N1302" s="10">
        <v>975</v>
      </c>
      <c r="O1302" s="11">
        <f>SUM(Table134[[#This Row],[Inspection Total]],Table134[[#This Row],[Waste (Before Impression)]])</f>
        <v>6000</v>
      </c>
      <c r="P1302" s="12" t="s">
        <v>39</v>
      </c>
      <c r="Q1302" s="9"/>
      <c r="R1302" s="9">
        <f>IF(Table134[[#This Row],[Balanced]]="YES",0,Table134[[#This Row],[Total]]-6000)</f>
        <v>0</v>
      </c>
      <c r="S13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4490068939755997YES</v>
      </c>
      <c r="T1302">
        <f>ROW()-3</f>
        <v>1299</v>
      </c>
      <c r="U1302" s="1">
        <f>INT(Table134[[#This Row],[Date]])</f>
        <v>44900</v>
      </c>
      <c r="V1302" s="13">
        <f>IFERROR(IF(OR(Table134[[#This Row],[Notasave Error]]&lt;0,Table134[[#This Row],[Notasave Error]]&gt;6000),"-",Table134[[#This Row],[Notasave Error]]/Table134[[#This Row],[Inspection Total]]),"NA")</f>
        <v>0.16258129064532267</v>
      </c>
    </row>
    <row r="1303" spans="1:22" x14ac:dyDescent="0.35">
      <c r="A1303" s="8">
        <v>44900.485983796294</v>
      </c>
      <c r="B1303" s="9" t="s">
        <v>84</v>
      </c>
      <c r="C1303" s="9">
        <v>40038549</v>
      </c>
      <c r="D1303" s="9" t="s">
        <v>107</v>
      </c>
      <c r="E1303" s="9" t="s">
        <v>49</v>
      </c>
      <c r="F1303" s="9" t="s">
        <v>38</v>
      </c>
      <c r="G1303" s="9">
        <v>688</v>
      </c>
      <c r="H1303" s="10">
        <v>6000</v>
      </c>
      <c r="I1303" s="10">
        <v>6000</v>
      </c>
      <c r="J1303" s="10">
        <v>0</v>
      </c>
      <c r="K1303" s="10"/>
      <c r="L1303" s="10">
        <f>SUM(Table134[[#This Row],[Waste (Before Impression)]:[Waste (After Impression)2]])</f>
        <v>0</v>
      </c>
      <c r="M1303" s="10">
        <v>0</v>
      </c>
      <c r="N1303" s="10">
        <v>-95</v>
      </c>
      <c r="O1303" s="11">
        <f>SUM(Table134[[#This Row],[Inspection Total]],Table134[[#This Row],[Waste (Before Impression)]])</f>
        <v>6000</v>
      </c>
      <c r="P1303" s="12" t="s">
        <v>39</v>
      </c>
      <c r="Q1303" s="9"/>
      <c r="R1303" s="9">
        <f>IF(Table134[[#This Row],[Balanced]]="YES",0,Table134[[#This Row],[Total]]-6000)</f>
        <v>0</v>
      </c>
      <c r="S13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449006880-956000YES</v>
      </c>
      <c r="T1303">
        <f>ROW()-3</f>
        <v>1300</v>
      </c>
      <c r="U1303" s="1">
        <f>INT(Table134[[#This Row],[Date]])</f>
        <v>44900</v>
      </c>
      <c r="V1303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304" spans="1:22" x14ac:dyDescent="0.35">
      <c r="A1304" s="8">
        <v>44900.485694444447</v>
      </c>
      <c r="B1304" s="9" t="s">
        <v>84</v>
      </c>
      <c r="C1304" s="9">
        <v>40038549</v>
      </c>
      <c r="D1304" s="9" t="s">
        <v>107</v>
      </c>
      <c r="E1304" s="9" t="s">
        <v>49</v>
      </c>
      <c r="F1304" s="9" t="s">
        <v>38</v>
      </c>
      <c r="G1304" s="9">
        <v>687</v>
      </c>
      <c r="H1304" s="10">
        <v>5998</v>
      </c>
      <c r="I1304" s="10">
        <v>5998</v>
      </c>
      <c r="J1304" s="10">
        <v>2</v>
      </c>
      <c r="K1304" s="10"/>
      <c r="L1304" s="10">
        <f>SUM(Table134[[#This Row],[Waste (Before Impression)]:[Waste (After Impression)2]])</f>
        <v>2</v>
      </c>
      <c r="M1304" s="10">
        <v>0</v>
      </c>
      <c r="N1304" s="10">
        <v>-100</v>
      </c>
      <c r="O1304" s="11">
        <f>SUM(Table134[[#This Row],[Inspection Total]],Table134[[#This Row],[Waste (Before Impression)]])</f>
        <v>6000</v>
      </c>
      <c r="P1304" s="12" t="s">
        <v>39</v>
      </c>
      <c r="Q1304" s="9"/>
      <c r="R1304" s="9">
        <f>IF(Table134[[#This Row],[Balanced]]="YES",0,Table134[[#This Row],[Total]]-6000)</f>
        <v>0</v>
      </c>
      <c r="S13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449006872-1005998YES</v>
      </c>
      <c r="T1304">
        <f>ROW()-3</f>
        <v>1301</v>
      </c>
      <c r="U1304" s="1">
        <f>INT(Table134[[#This Row],[Date]])</f>
        <v>44900</v>
      </c>
      <c r="V1304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305" spans="1:22" x14ac:dyDescent="0.35">
      <c r="A1305" s="8">
        <v>44900.485092592593</v>
      </c>
      <c r="B1305" s="9" t="s">
        <v>84</v>
      </c>
      <c r="C1305" s="9">
        <v>40038549</v>
      </c>
      <c r="D1305" s="9" t="s">
        <v>107</v>
      </c>
      <c r="E1305" s="9" t="s">
        <v>49</v>
      </c>
      <c r="F1305" s="9" t="s">
        <v>38</v>
      </c>
      <c r="G1305" s="9">
        <v>686</v>
      </c>
      <c r="H1305" s="10">
        <v>5996</v>
      </c>
      <c r="I1305" s="10">
        <v>5996</v>
      </c>
      <c r="J1305" s="10">
        <v>4</v>
      </c>
      <c r="K1305" s="10"/>
      <c r="L1305" s="10">
        <f>SUM(Table134[[#This Row],[Waste (Before Impression)]:[Waste (After Impression)2]])</f>
        <v>4</v>
      </c>
      <c r="M1305" s="10">
        <v>0</v>
      </c>
      <c r="N1305" s="10">
        <v>400</v>
      </c>
      <c r="O1305" s="11">
        <f>SUM(Table134[[#This Row],[Inspection Total]],Table134[[#This Row],[Waste (Before Impression)]])</f>
        <v>6000</v>
      </c>
      <c r="P1305" s="12" t="s">
        <v>39</v>
      </c>
      <c r="Q1305" s="9"/>
      <c r="R1305" s="9">
        <f>IF(Table134[[#This Row],[Balanced]]="YES",0,Table134[[#This Row],[Total]]-6000)</f>
        <v>0</v>
      </c>
      <c r="S13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4490068644005996YES</v>
      </c>
      <c r="T1305">
        <f>ROW()-3</f>
        <v>1302</v>
      </c>
      <c r="U1305" s="1">
        <f>INT(Table134[[#This Row],[Date]])</f>
        <v>44900</v>
      </c>
      <c r="V1305" s="13">
        <f>IFERROR(IF(OR(Table134[[#This Row],[Notasave Error]]&lt;0,Table134[[#This Row],[Notasave Error]]&gt;6000),"-",Table134[[#This Row],[Notasave Error]]/Table134[[#This Row],[Inspection Total]]),"NA")</f>
        <v>6.6711140760507007E-2</v>
      </c>
    </row>
    <row r="1306" spans="1:22" x14ac:dyDescent="0.35">
      <c r="A1306" s="8">
        <v>44900.28229166667</v>
      </c>
      <c r="B1306" s="9" t="s">
        <v>84</v>
      </c>
      <c r="C1306" s="9">
        <v>40038549</v>
      </c>
      <c r="D1306" s="9" t="s">
        <v>107</v>
      </c>
      <c r="E1306" s="9" t="s">
        <v>42</v>
      </c>
      <c r="F1306" s="9" t="s">
        <v>40</v>
      </c>
      <c r="G1306" s="9">
        <v>761</v>
      </c>
      <c r="H1306" s="10">
        <v>6000</v>
      </c>
      <c r="I1306" s="10">
        <v>6000</v>
      </c>
      <c r="J1306" s="10">
        <v>0</v>
      </c>
      <c r="K1306" s="10"/>
      <c r="L1306" s="10">
        <f>SUM(Table134[[#This Row],[Waste (Before Impression)]:[Waste (After Impression)2]])</f>
        <v>0</v>
      </c>
      <c r="M1306" s="10">
        <v>0</v>
      </c>
      <c r="N1306" s="10">
        <v>310</v>
      </c>
      <c r="O1306" s="11">
        <f>SUM(Table134[[#This Row],[Inspection Total]],Table134[[#This Row],[Waste (Before Impression)]])</f>
        <v>6000</v>
      </c>
      <c r="P1306" s="12" t="s">
        <v>39</v>
      </c>
      <c r="Q1306" s="9"/>
      <c r="R1306" s="9">
        <f>IF(Table134[[#This Row],[Balanced]]="YES",0,Table134[[#This Row],[Total]]-6000)</f>
        <v>0</v>
      </c>
      <c r="S13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4490076103106000YES</v>
      </c>
      <c r="T1306">
        <f>ROW()-3</f>
        <v>1303</v>
      </c>
      <c r="U1306" s="1">
        <f>INT(Table134[[#This Row],[Date]])</f>
        <v>44900</v>
      </c>
      <c r="V1306" s="13">
        <f>IFERROR(IF(OR(Table134[[#This Row],[Notasave Error]]&lt;0,Table134[[#This Row],[Notasave Error]]&gt;6000),"-",Table134[[#This Row],[Notasave Error]]/Table134[[#This Row],[Inspection Total]]),"NA")</f>
        <v>5.1666666666666666E-2</v>
      </c>
    </row>
    <row r="1307" spans="1:22" x14ac:dyDescent="0.35">
      <c r="A1307" s="8">
        <v>44900.258414351854</v>
      </c>
      <c r="B1307" s="9" t="s">
        <v>84</v>
      </c>
      <c r="C1307" s="9">
        <v>40038549</v>
      </c>
      <c r="D1307" s="9" t="s">
        <v>107</v>
      </c>
      <c r="E1307" s="9" t="s">
        <v>42</v>
      </c>
      <c r="F1307" s="9" t="s">
        <v>40</v>
      </c>
      <c r="G1307" s="9">
        <v>744</v>
      </c>
      <c r="H1307" s="10">
        <v>5998</v>
      </c>
      <c r="I1307" s="10">
        <v>5998</v>
      </c>
      <c r="J1307" s="10">
        <v>2</v>
      </c>
      <c r="K1307" s="10"/>
      <c r="L1307" s="10">
        <f>SUM(Table134[[#This Row],[Waste (Before Impression)]:[Waste (After Impression)2]])</f>
        <v>2</v>
      </c>
      <c r="M1307" s="10">
        <v>0</v>
      </c>
      <c r="N1307" s="10">
        <v>321</v>
      </c>
      <c r="O1307" s="11">
        <f>SUM(Table134[[#This Row],[Inspection Total]],Table134[[#This Row],[Waste (Before Impression)]])</f>
        <v>6000</v>
      </c>
      <c r="P1307" s="12" t="s">
        <v>39</v>
      </c>
      <c r="Q1307" s="9"/>
      <c r="R1307" s="9">
        <f>IF(Table134[[#This Row],[Balanced]]="YES",0,Table134[[#This Row],[Total]]-6000)</f>
        <v>0</v>
      </c>
      <c r="S13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4490074423215998YES</v>
      </c>
      <c r="T1307">
        <f>ROW()-3</f>
        <v>1304</v>
      </c>
      <c r="U1307" s="1">
        <f>INT(Table134[[#This Row],[Date]])</f>
        <v>44900</v>
      </c>
      <c r="V1307" s="13">
        <f>IFERROR(IF(OR(Table134[[#This Row],[Notasave Error]]&lt;0,Table134[[#This Row],[Notasave Error]]&gt;6000),"-",Table134[[#This Row],[Notasave Error]]/Table134[[#This Row],[Inspection Total]]),"NA")</f>
        <v>5.3517839279759921E-2</v>
      </c>
    </row>
    <row r="1308" spans="1:22" x14ac:dyDescent="0.35">
      <c r="A1308" s="8">
        <v>44900.258217592593</v>
      </c>
      <c r="B1308" s="9" t="s">
        <v>84</v>
      </c>
      <c r="C1308" s="9">
        <v>40038549</v>
      </c>
      <c r="D1308" s="9" t="s">
        <v>107</v>
      </c>
      <c r="E1308" s="9" t="s">
        <v>42</v>
      </c>
      <c r="F1308" s="9" t="s">
        <v>40</v>
      </c>
      <c r="G1308" s="9">
        <v>743</v>
      </c>
      <c r="H1308" s="10">
        <v>5976</v>
      </c>
      <c r="I1308" s="10">
        <v>5976</v>
      </c>
      <c r="J1308" s="10">
        <v>24</v>
      </c>
      <c r="K1308" s="10"/>
      <c r="L1308" s="10">
        <f>SUM(Table134[[#This Row],[Waste (Before Impression)]:[Waste (After Impression)2]])</f>
        <v>24</v>
      </c>
      <c r="M1308" s="10">
        <v>0</v>
      </c>
      <c r="N1308" s="10">
        <v>260</v>
      </c>
      <c r="O1308" s="11">
        <f>SUM(Table134[[#This Row],[Inspection Total]],Table134[[#This Row],[Waste (Before Impression)]])</f>
        <v>6000</v>
      </c>
      <c r="P1308" s="12" t="s">
        <v>39</v>
      </c>
      <c r="Q1308" s="9"/>
      <c r="R1308" s="9">
        <f>IF(Table134[[#This Row],[Balanced]]="YES",0,Table134[[#This Row],[Total]]-6000)</f>
        <v>0</v>
      </c>
      <c r="S13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44900743242605976YES</v>
      </c>
      <c r="T1308">
        <f>ROW()-3</f>
        <v>1305</v>
      </c>
      <c r="U1308" s="1">
        <f>INT(Table134[[#This Row],[Date]])</f>
        <v>44900</v>
      </c>
      <c r="V1308" s="13">
        <f>IFERROR(IF(OR(Table134[[#This Row],[Notasave Error]]&lt;0,Table134[[#This Row],[Notasave Error]]&gt;6000),"-",Table134[[#This Row],[Notasave Error]]/Table134[[#This Row],[Inspection Total]]),"NA")</f>
        <v>4.3507362784471218E-2</v>
      </c>
    </row>
    <row r="1309" spans="1:22" x14ac:dyDescent="0.35">
      <c r="A1309" s="8">
        <v>44900.147106481483</v>
      </c>
      <c r="B1309" s="9" t="s">
        <v>84</v>
      </c>
      <c r="C1309" s="9">
        <v>40038549</v>
      </c>
      <c r="D1309" s="9" t="s">
        <v>107</v>
      </c>
      <c r="E1309" s="9" t="s">
        <v>42</v>
      </c>
      <c r="F1309" s="9" t="s">
        <v>40</v>
      </c>
      <c r="G1309" s="9">
        <v>742</v>
      </c>
      <c r="H1309" s="10">
        <v>5999</v>
      </c>
      <c r="I1309" s="10">
        <v>5999</v>
      </c>
      <c r="J1309" s="10">
        <v>1</v>
      </c>
      <c r="K1309" s="10"/>
      <c r="L1309" s="10">
        <f>SUM(Table134[[#This Row],[Waste (Before Impression)]:[Waste (After Impression)2]])</f>
        <v>1</v>
      </c>
      <c r="M1309" s="10">
        <v>0</v>
      </c>
      <c r="N1309" s="10">
        <v>341</v>
      </c>
      <c r="O1309" s="11">
        <f>SUM(Table134[[#This Row],[Inspection Total]],Table134[[#This Row],[Waste (Before Impression)]])</f>
        <v>6000</v>
      </c>
      <c r="P1309" s="12" t="s">
        <v>39</v>
      </c>
      <c r="Q1309" s="9"/>
      <c r="R1309" s="9">
        <f>IF(Table134[[#This Row],[Balanced]]="YES",0,Table134[[#This Row],[Total]]-6000)</f>
        <v>0</v>
      </c>
      <c r="S13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4490074213415999YES</v>
      </c>
      <c r="T1309">
        <f>ROW()-3</f>
        <v>1306</v>
      </c>
      <c r="U1309" s="1">
        <f>INT(Table134[[#This Row],[Date]])</f>
        <v>44900</v>
      </c>
      <c r="V1309" s="13">
        <f>IFERROR(IF(OR(Table134[[#This Row],[Notasave Error]]&lt;0,Table134[[#This Row],[Notasave Error]]&gt;6000),"-",Table134[[#This Row],[Notasave Error]]/Table134[[#This Row],[Inspection Total]]),"NA")</f>
        <v>5.6842807134522423E-2</v>
      </c>
    </row>
    <row r="1310" spans="1:22" x14ac:dyDescent="0.35">
      <c r="A1310" s="8">
        <v>44900.090960648151</v>
      </c>
      <c r="B1310" s="9" t="s">
        <v>84</v>
      </c>
      <c r="C1310" s="9">
        <v>40038549</v>
      </c>
      <c r="D1310" s="9" t="s">
        <v>107</v>
      </c>
      <c r="E1310" s="9" t="s">
        <v>42</v>
      </c>
      <c r="F1310" s="9" t="s">
        <v>40</v>
      </c>
      <c r="G1310" s="9">
        <v>741</v>
      </c>
      <c r="H1310" s="10">
        <v>5999</v>
      </c>
      <c r="I1310" s="10">
        <v>5999</v>
      </c>
      <c r="J1310" s="10">
        <v>1</v>
      </c>
      <c r="K1310" s="10"/>
      <c r="L1310" s="10">
        <f>SUM(Table134[[#This Row],[Waste (Before Impression)]:[Waste (After Impression)2]])</f>
        <v>1</v>
      </c>
      <c r="M1310" s="10">
        <v>0</v>
      </c>
      <c r="N1310" s="10">
        <v>203</v>
      </c>
      <c r="O1310" s="11">
        <f>SUM(Table134[[#This Row],[Inspection Total]],Table134[[#This Row],[Waste (Before Impression)]])</f>
        <v>6000</v>
      </c>
      <c r="P1310" s="12" t="s">
        <v>39</v>
      </c>
      <c r="Q1310" s="9"/>
      <c r="R1310" s="9">
        <f>IF(Table134[[#This Row],[Balanced]]="YES",0,Table134[[#This Row],[Total]]-6000)</f>
        <v>0</v>
      </c>
      <c r="S13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4490074112035999YES</v>
      </c>
      <c r="T1310">
        <f>ROW()-3</f>
        <v>1307</v>
      </c>
      <c r="U1310" s="1">
        <f>INT(Table134[[#This Row],[Date]])</f>
        <v>44900</v>
      </c>
      <c r="V1310" s="13">
        <f>IFERROR(IF(OR(Table134[[#This Row],[Notasave Error]]&lt;0,Table134[[#This Row],[Notasave Error]]&gt;6000),"-",Table134[[#This Row],[Notasave Error]]/Table134[[#This Row],[Inspection Total]]),"NA")</f>
        <v>3.3838973162193697E-2</v>
      </c>
    </row>
    <row r="1311" spans="1:22" x14ac:dyDescent="0.35">
      <c r="A1311" s="8">
        <v>44900.060787037037</v>
      </c>
      <c r="B1311" s="9" t="s">
        <v>84</v>
      </c>
      <c r="C1311" s="9">
        <v>40038549</v>
      </c>
      <c r="D1311" s="9" t="s">
        <v>107</v>
      </c>
      <c r="E1311" s="9" t="s">
        <v>42</v>
      </c>
      <c r="F1311" s="9" t="s">
        <v>40</v>
      </c>
      <c r="G1311" s="9">
        <v>740</v>
      </c>
      <c r="H1311" s="10">
        <v>5993</v>
      </c>
      <c r="I1311" s="10">
        <v>5993</v>
      </c>
      <c r="J1311" s="10">
        <v>7</v>
      </c>
      <c r="K1311" s="10"/>
      <c r="L1311" s="10">
        <f>SUM(Table134[[#This Row],[Waste (Before Impression)]:[Waste (After Impression)2]])</f>
        <v>7</v>
      </c>
      <c r="M1311" s="10">
        <v>0</v>
      </c>
      <c r="N1311" s="10">
        <v>226</v>
      </c>
      <c r="O1311" s="11">
        <f>SUM(Table134[[#This Row],[Inspection Total]],Table134[[#This Row],[Waste (Before Impression)]])</f>
        <v>6000</v>
      </c>
      <c r="P1311" s="12" t="s">
        <v>39</v>
      </c>
      <c r="Q1311" s="9"/>
      <c r="R1311" s="9">
        <f>IF(Table134[[#This Row],[Balanced]]="YES",0,Table134[[#This Row],[Total]]-6000)</f>
        <v>0</v>
      </c>
      <c r="S13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4490074072265993YES</v>
      </c>
      <c r="T1311">
        <f>ROW()-3</f>
        <v>1308</v>
      </c>
      <c r="U1311" s="1">
        <f>INT(Table134[[#This Row],[Date]])</f>
        <v>44900</v>
      </c>
      <c r="V1311" s="13">
        <f>IFERROR(IF(OR(Table134[[#This Row],[Notasave Error]]&lt;0,Table134[[#This Row],[Notasave Error]]&gt;6000),"-",Table134[[#This Row],[Notasave Error]]/Table134[[#This Row],[Inspection Total]]),"NA")</f>
        <v>3.7710662439512765E-2</v>
      </c>
    </row>
    <row r="1312" spans="1:22" x14ac:dyDescent="0.35">
      <c r="A1312" s="8">
        <v>44900.060578703706</v>
      </c>
      <c r="B1312" s="9" t="s">
        <v>84</v>
      </c>
      <c r="C1312" s="9">
        <v>40038549</v>
      </c>
      <c r="D1312" s="9" t="s">
        <v>107</v>
      </c>
      <c r="E1312" s="9" t="s">
        <v>42</v>
      </c>
      <c r="F1312" s="9" t="s">
        <v>40</v>
      </c>
      <c r="G1312" s="9">
        <v>739</v>
      </c>
      <c r="H1312" s="10">
        <v>5999</v>
      </c>
      <c r="I1312" s="10">
        <v>5999</v>
      </c>
      <c r="J1312" s="10">
        <v>1</v>
      </c>
      <c r="K1312" s="10"/>
      <c r="L1312" s="10">
        <f>SUM(Table134[[#This Row],[Waste (Before Impression)]:[Waste (After Impression)2]])</f>
        <v>1</v>
      </c>
      <c r="M1312" s="10">
        <v>0</v>
      </c>
      <c r="N1312" s="10">
        <v>243</v>
      </c>
      <c r="O1312" s="11">
        <f>SUM(Table134[[#This Row],[Inspection Total]],Table134[[#This Row],[Waste (Before Impression)]])</f>
        <v>6000</v>
      </c>
      <c r="P1312" s="12" t="s">
        <v>39</v>
      </c>
      <c r="Q1312" s="9"/>
      <c r="R1312" s="9">
        <f>IF(Table134[[#This Row],[Balanced]]="YES",0,Table134[[#This Row],[Total]]-6000)</f>
        <v>0</v>
      </c>
      <c r="S13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4490073912435999YES</v>
      </c>
      <c r="T1312">
        <f>ROW()-3</f>
        <v>1309</v>
      </c>
      <c r="U1312" s="1">
        <f>INT(Table134[[#This Row],[Date]])</f>
        <v>44900</v>
      </c>
      <c r="V1312" s="13">
        <f>IFERROR(IF(OR(Table134[[#This Row],[Notasave Error]]&lt;0,Table134[[#This Row],[Notasave Error]]&gt;6000),"-",Table134[[#This Row],[Notasave Error]]/Table134[[#This Row],[Inspection Total]]),"NA")</f>
        <v>4.0506751125187535E-2</v>
      </c>
    </row>
    <row r="1313" spans="1:22" x14ac:dyDescent="0.35">
      <c r="A1313" s="8">
        <v>44899.650879629633</v>
      </c>
      <c r="B1313" s="9" t="s">
        <v>84</v>
      </c>
      <c r="C1313" s="9">
        <v>40038549</v>
      </c>
      <c r="D1313" s="9" t="s">
        <v>107</v>
      </c>
      <c r="E1313" s="9" t="s">
        <v>42</v>
      </c>
      <c r="F1313" s="9" t="s">
        <v>38</v>
      </c>
      <c r="G1313" s="9">
        <v>685</v>
      </c>
      <c r="H1313" s="10">
        <v>5996</v>
      </c>
      <c r="I1313" s="10">
        <v>5996</v>
      </c>
      <c r="J1313" s="10">
        <v>4</v>
      </c>
      <c r="K1313" s="10"/>
      <c r="L1313" s="10">
        <f>SUM(Table134[[#This Row],[Waste (Before Impression)]:[Waste (After Impression)2]])</f>
        <v>4</v>
      </c>
      <c r="M1313" s="10">
        <v>0</v>
      </c>
      <c r="N1313" s="10">
        <v>168</v>
      </c>
      <c r="O1313" s="11">
        <f>SUM(Table134[[#This Row],[Inspection Total]],Table134[[#This Row],[Waste (Before Impression)]])</f>
        <v>6000</v>
      </c>
      <c r="P1313" s="12" t="s">
        <v>39</v>
      </c>
      <c r="Q1313" s="9"/>
      <c r="R1313" s="9">
        <f>IF(Table134[[#This Row],[Balanced]]="YES",0,Table134[[#This Row],[Total]]-6000)</f>
        <v>0</v>
      </c>
      <c r="S13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4489968541685996YES</v>
      </c>
      <c r="T1313">
        <f>ROW()-3</f>
        <v>1310</v>
      </c>
      <c r="U1313" s="1">
        <f>INT(Table134[[#This Row],[Date]])</f>
        <v>44899</v>
      </c>
      <c r="V1313" s="13">
        <f>IFERROR(IF(OR(Table134[[#This Row],[Notasave Error]]&lt;0,Table134[[#This Row],[Notasave Error]]&gt;6000),"-",Table134[[#This Row],[Notasave Error]]/Table134[[#This Row],[Inspection Total]]),"NA")</f>
        <v>2.8018679119412943E-2</v>
      </c>
    </row>
    <row r="1314" spans="1:22" x14ac:dyDescent="0.35">
      <c r="A1314" s="8">
        <v>44899.611122685186</v>
      </c>
      <c r="B1314" s="9" t="s">
        <v>84</v>
      </c>
      <c r="C1314" s="9">
        <v>40038549</v>
      </c>
      <c r="D1314" s="9" t="s">
        <v>107</v>
      </c>
      <c r="E1314" s="9" t="s">
        <v>42</v>
      </c>
      <c r="F1314" s="9" t="s">
        <v>38</v>
      </c>
      <c r="G1314" s="9">
        <v>684</v>
      </c>
      <c r="H1314" s="10">
        <v>5997</v>
      </c>
      <c r="I1314" s="10">
        <v>5997</v>
      </c>
      <c r="J1314" s="10">
        <v>3</v>
      </c>
      <c r="K1314" s="10"/>
      <c r="L1314" s="10">
        <f>SUM(Table134[[#This Row],[Waste (Before Impression)]:[Waste (After Impression)2]])</f>
        <v>3</v>
      </c>
      <c r="M1314" s="10">
        <v>0</v>
      </c>
      <c r="N1314" s="10">
        <v>106</v>
      </c>
      <c r="O1314" s="11">
        <f>SUM(Table134[[#This Row],[Inspection Total]],Table134[[#This Row],[Waste (Before Impression)]])</f>
        <v>6000</v>
      </c>
      <c r="P1314" s="12" t="s">
        <v>39</v>
      </c>
      <c r="Q1314" s="9"/>
      <c r="R1314" s="9">
        <f>IF(Table134[[#This Row],[Balanced]]="YES",0,Table134[[#This Row],[Total]]-6000)</f>
        <v>0</v>
      </c>
      <c r="S13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4489968431065997YES</v>
      </c>
      <c r="T1314">
        <f>ROW()-3</f>
        <v>1311</v>
      </c>
      <c r="U1314" s="1">
        <f>INT(Table134[[#This Row],[Date]])</f>
        <v>44899</v>
      </c>
      <c r="V1314" s="13">
        <f>IFERROR(IF(OR(Table134[[#This Row],[Notasave Error]]&lt;0,Table134[[#This Row],[Notasave Error]]&gt;6000),"-",Table134[[#This Row],[Notasave Error]]/Table134[[#This Row],[Inspection Total]]),"NA")</f>
        <v>1.7675504418876106E-2</v>
      </c>
    </row>
    <row r="1315" spans="1:22" x14ac:dyDescent="0.35">
      <c r="A1315" s="8">
        <v>44899.579664351855</v>
      </c>
      <c r="B1315" s="9" t="s">
        <v>84</v>
      </c>
      <c r="C1315" s="9">
        <v>40038549</v>
      </c>
      <c r="D1315" s="9" t="s">
        <v>107</v>
      </c>
      <c r="E1315" s="9" t="s">
        <v>42</v>
      </c>
      <c r="F1315" s="9" t="s">
        <v>38</v>
      </c>
      <c r="G1315" s="9">
        <v>683</v>
      </c>
      <c r="H1315" s="10">
        <v>5994</v>
      </c>
      <c r="I1315" s="10">
        <v>5994</v>
      </c>
      <c r="J1315" s="10">
        <v>6</v>
      </c>
      <c r="K1315" s="10"/>
      <c r="L1315" s="10">
        <f>SUM(Table134[[#This Row],[Waste (Before Impression)]:[Waste (After Impression)2]])</f>
        <v>6</v>
      </c>
      <c r="M1315" s="10">
        <v>0</v>
      </c>
      <c r="N1315" s="10">
        <v>132</v>
      </c>
      <c r="O1315" s="11">
        <f>SUM(Table134[[#This Row],[Inspection Total]],Table134[[#This Row],[Waste (Before Impression)]])</f>
        <v>6000</v>
      </c>
      <c r="P1315" s="12" t="s">
        <v>39</v>
      </c>
      <c r="Q1315" s="9"/>
      <c r="R1315" s="9">
        <f>IF(Table134[[#This Row],[Balanced]]="YES",0,Table134[[#This Row],[Total]]-6000)</f>
        <v>0</v>
      </c>
      <c r="S13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4489968361325994YES</v>
      </c>
      <c r="T1315">
        <f>ROW()-3</f>
        <v>1312</v>
      </c>
      <c r="U1315" s="1">
        <f>INT(Table134[[#This Row],[Date]])</f>
        <v>44899</v>
      </c>
      <c r="V1315" s="13">
        <f>IFERROR(IF(OR(Table134[[#This Row],[Notasave Error]]&lt;0,Table134[[#This Row],[Notasave Error]]&gt;6000),"-",Table134[[#This Row],[Notasave Error]]/Table134[[#This Row],[Inspection Total]]),"NA")</f>
        <v>2.2022022022022022E-2</v>
      </c>
    </row>
    <row r="1316" spans="1:22" x14ac:dyDescent="0.35">
      <c r="A1316" s="8">
        <v>44899.512048611112</v>
      </c>
      <c r="B1316" s="9" t="s">
        <v>84</v>
      </c>
      <c r="C1316" s="9">
        <v>40038549</v>
      </c>
      <c r="D1316" s="9" t="s">
        <v>107</v>
      </c>
      <c r="E1316" s="9" t="s">
        <v>42</v>
      </c>
      <c r="F1316" s="9" t="s">
        <v>38</v>
      </c>
      <c r="G1316" s="9">
        <v>682</v>
      </c>
      <c r="H1316" s="10">
        <v>5997</v>
      </c>
      <c r="I1316" s="10">
        <v>5997</v>
      </c>
      <c r="J1316" s="10">
        <v>3</v>
      </c>
      <c r="K1316" s="10"/>
      <c r="L1316" s="10">
        <f>SUM(Table134[[#This Row],[Waste (Before Impression)]:[Waste (After Impression)2]])</f>
        <v>3</v>
      </c>
      <c r="M1316" s="10">
        <v>0</v>
      </c>
      <c r="N1316" s="10">
        <v>90</v>
      </c>
      <c r="O1316" s="11">
        <f>SUM(Table134[[#This Row],[Inspection Total]],Table134[[#This Row],[Waste (Before Impression)]])</f>
        <v>6000</v>
      </c>
      <c r="P1316" s="12" t="s">
        <v>39</v>
      </c>
      <c r="Q1316" s="9"/>
      <c r="R1316" s="9">
        <f>IF(Table134[[#This Row],[Balanced]]="YES",0,Table134[[#This Row],[Total]]-6000)</f>
        <v>0</v>
      </c>
      <c r="S13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448996823905997YES</v>
      </c>
      <c r="T1316">
        <f>ROW()-3</f>
        <v>1313</v>
      </c>
      <c r="U1316" s="1">
        <f>INT(Table134[[#This Row],[Date]])</f>
        <v>44899</v>
      </c>
      <c r="V1316" s="13">
        <f>IFERROR(IF(OR(Table134[[#This Row],[Notasave Error]]&lt;0,Table134[[#This Row],[Notasave Error]]&gt;6000),"-",Table134[[#This Row],[Notasave Error]]/Table134[[#This Row],[Inspection Total]]),"NA")</f>
        <v>1.5007503751875938E-2</v>
      </c>
    </row>
    <row r="1317" spans="1:22" x14ac:dyDescent="0.35">
      <c r="A1317" s="8">
        <v>44899.474178240744</v>
      </c>
      <c r="B1317" s="9" t="s">
        <v>84</v>
      </c>
      <c r="C1317" s="9">
        <v>40038549</v>
      </c>
      <c r="D1317" s="9" t="s">
        <v>107</v>
      </c>
      <c r="E1317" s="9" t="s">
        <v>42</v>
      </c>
      <c r="F1317" s="9" t="s">
        <v>38</v>
      </c>
      <c r="G1317" s="9">
        <v>681</v>
      </c>
      <c r="H1317" s="10">
        <v>5998</v>
      </c>
      <c r="I1317" s="10">
        <v>5998</v>
      </c>
      <c r="J1317" s="10">
        <v>2</v>
      </c>
      <c r="K1317" s="10"/>
      <c r="L1317" s="10">
        <f>SUM(Table134[[#This Row],[Waste (Before Impression)]:[Waste (After Impression)2]])</f>
        <v>2</v>
      </c>
      <c r="M1317" s="10">
        <v>0</v>
      </c>
      <c r="N1317" s="10">
        <v>285</v>
      </c>
      <c r="O1317" s="11">
        <f>SUM(Table134[[#This Row],[Inspection Total]],Table134[[#This Row],[Waste (Before Impression)]])</f>
        <v>6000</v>
      </c>
      <c r="P1317" s="12" t="s">
        <v>39</v>
      </c>
      <c r="Q1317" s="9"/>
      <c r="R1317" s="9">
        <f>IF(Table134[[#This Row],[Balanced]]="YES",0,Table134[[#This Row],[Total]]-6000)</f>
        <v>0</v>
      </c>
      <c r="S13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4489968122855998YES</v>
      </c>
      <c r="T1317">
        <f>ROW()-3</f>
        <v>1314</v>
      </c>
      <c r="U1317" s="1">
        <f>INT(Table134[[#This Row],[Date]])</f>
        <v>44899</v>
      </c>
      <c r="V1317" s="13">
        <f>IFERROR(IF(OR(Table134[[#This Row],[Notasave Error]]&lt;0,Table134[[#This Row],[Notasave Error]]&gt;6000),"-",Table134[[#This Row],[Notasave Error]]/Table134[[#This Row],[Inspection Total]]),"NA")</f>
        <v>4.751583861287096E-2</v>
      </c>
    </row>
    <row r="1318" spans="1:22" x14ac:dyDescent="0.35">
      <c r="A1318" s="8">
        <v>44899.434363425928</v>
      </c>
      <c r="B1318" s="9" t="s">
        <v>84</v>
      </c>
      <c r="C1318" s="9">
        <v>40038549</v>
      </c>
      <c r="D1318" s="9" t="s">
        <v>107</v>
      </c>
      <c r="E1318" s="9" t="s">
        <v>42</v>
      </c>
      <c r="F1318" s="9" t="s">
        <v>38</v>
      </c>
      <c r="G1318" s="9">
        <v>678</v>
      </c>
      <c r="H1318" s="10">
        <v>5996</v>
      </c>
      <c r="I1318" s="10">
        <v>5996</v>
      </c>
      <c r="J1318" s="10">
        <v>4</v>
      </c>
      <c r="K1318" s="10"/>
      <c r="L1318" s="10">
        <f>SUM(Table134[[#This Row],[Waste (Before Impression)]:[Waste (After Impression)2]])</f>
        <v>4</v>
      </c>
      <c r="M1318" s="10">
        <v>0</v>
      </c>
      <c r="N1318" s="10">
        <v>236</v>
      </c>
      <c r="O1318" s="11">
        <f>SUM(Table134[[#This Row],[Inspection Total]],Table134[[#This Row],[Waste (Before Impression)]])</f>
        <v>6000</v>
      </c>
      <c r="P1318" s="12" t="s">
        <v>39</v>
      </c>
      <c r="Q1318" s="9"/>
      <c r="R1318" s="9">
        <f>IF(Table134[[#This Row],[Balanced]]="YES",0,Table134[[#This Row],[Total]]-6000)</f>
        <v>0</v>
      </c>
      <c r="S13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4489967842365996YES</v>
      </c>
      <c r="T1318">
        <f>ROW()-3</f>
        <v>1315</v>
      </c>
      <c r="U1318" s="1">
        <f>INT(Table134[[#This Row],[Date]])</f>
        <v>44899</v>
      </c>
      <c r="V1318" s="13">
        <f>IFERROR(IF(OR(Table134[[#This Row],[Notasave Error]]&lt;0,Table134[[#This Row],[Notasave Error]]&gt;6000),"-",Table134[[#This Row],[Notasave Error]]/Table134[[#This Row],[Inspection Total]]),"NA")</f>
        <v>3.935957304869913E-2</v>
      </c>
    </row>
    <row r="1319" spans="1:22" x14ac:dyDescent="0.35">
      <c r="A1319" s="8">
        <v>44899.394594907404</v>
      </c>
      <c r="B1319" s="9" t="s">
        <v>84</v>
      </c>
      <c r="C1319" s="9">
        <v>40038549</v>
      </c>
      <c r="D1319" s="9" t="s">
        <v>107</v>
      </c>
      <c r="E1319" s="9" t="s">
        <v>42</v>
      </c>
      <c r="F1319" s="9" t="s">
        <v>38</v>
      </c>
      <c r="G1319" s="9">
        <v>677</v>
      </c>
      <c r="H1319" s="10">
        <v>5997</v>
      </c>
      <c r="I1319" s="10">
        <v>5997</v>
      </c>
      <c r="J1319" s="10">
        <v>3</v>
      </c>
      <c r="K1319" s="10"/>
      <c r="L1319" s="10">
        <f>SUM(Table134[[#This Row],[Waste (Before Impression)]:[Waste (After Impression)2]])</f>
        <v>3</v>
      </c>
      <c r="M1319" s="10">
        <v>0</v>
      </c>
      <c r="N1319" s="10">
        <v>417</v>
      </c>
      <c r="O1319" s="11">
        <f>SUM(Table134[[#This Row],[Inspection Total]],Table134[[#This Row],[Waste (Before Impression)]])</f>
        <v>6000</v>
      </c>
      <c r="P1319" s="12" t="s">
        <v>39</v>
      </c>
      <c r="Q1319" s="9"/>
      <c r="R1319" s="9">
        <f>IF(Table134[[#This Row],[Balanced]]="YES",0,Table134[[#This Row],[Total]]-6000)</f>
        <v>0</v>
      </c>
      <c r="S13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4489967734175997YES</v>
      </c>
      <c r="T1319">
        <f>ROW()-3</f>
        <v>1316</v>
      </c>
      <c r="U1319" s="1">
        <f>INT(Table134[[#This Row],[Date]])</f>
        <v>44899</v>
      </c>
      <c r="V1319" s="13">
        <f>IFERROR(IF(OR(Table134[[#This Row],[Notasave Error]]&lt;0,Table134[[#This Row],[Notasave Error]]&gt;6000),"-",Table134[[#This Row],[Notasave Error]]/Table134[[#This Row],[Inspection Total]]),"NA")</f>
        <v>6.953476738369184E-2</v>
      </c>
    </row>
    <row r="1320" spans="1:22" x14ac:dyDescent="0.35">
      <c r="A1320" s="8">
        <v>44898.737118055556</v>
      </c>
      <c r="B1320" s="9" t="s">
        <v>84</v>
      </c>
      <c r="C1320" s="9">
        <v>40038549</v>
      </c>
      <c r="D1320" s="9" t="s">
        <v>107</v>
      </c>
      <c r="E1320" s="9" t="s">
        <v>42</v>
      </c>
      <c r="F1320" s="9" t="s">
        <v>38</v>
      </c>
      <c r="G1320" s="9">
        <v>676</v>
      </c>
      <c r="H1320" s="10">
        <v>5999</v>
      </c>
      <c r="I1320" s="10">
        <v>5999</v>
      </c>
      <c r="J1320" s="10">
        <v>1</v>
      </c>
      <c r="K1320" s="10"/>
      <c r="L1320" s="10">
        <f>SUM(Table134[[#This Row],[Waste (Before Impression)]:[Waste (After Impression)2]])</f>
        <v>1</v>
      </c>
      <c r="M1320" s="10">
        <v>0</v>
      </c>
      <c r="N1320" s="10">
        <v>479</v>
      </c>
      <c r="O1320" s="11">
        <f>SUM(Table134[[#This Row],[Inspection Total]],Table134[[#This Row],[Waste (Before Impression)]])</f>
        <v>6000</v>
      </c>
      <c r="P1320" s="12" t="s">
        <v>39</v>
      </c>
      <c r="Q1320" s="9"/>
      <c r="R1320" s="9">
        <f>IF(Table134[[#This Row],[Balanced]]="YES",0,Table134[[#This Row],[Total]]-6000)</f>
        <v>0</v>
      </c>
      <c r="S13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4489867614795999YES</v>
      </c>
      <c r="T1320">
        <f>ROW()-3</f>
        <v>1317</v>
      </c>
      <c r="U1320" s="1">
        <f>INT(Table134[[#This Row],[Date]])</f>
        <v>44898</v>
      </c>
      <c r="V1320" s="13">
        <f>IFERROR(IF(OR(Table134[[#This Row],[Notasave Error]]&lt;0,Table134[[#This Row],[Notasave Error]]&gt;6000),"-",Table134[[#This Row],[Notasave Error]]/Table134[[#This Row],[Inspection Total]]),"NA")</f>
        <v>7.9846641106851135E-2</v>
      </c>
    </row>
    <row r="1321" spans="1:22" x14ac:dyDescent="0.35">
      <c r="A1321" s="8">
        <v>44898.735555555555</v>
      </c>
      <c r="B1321" s="9" t="s">
        <v>84</v>
      </c>
      <c r="C1321" s="9">
        <v>40038549</v>
      </c>
      <c r="D1321" s="9" t="s">
        <v>107</v>
      </c>
      <c r="E1321" s="9" t="s">
        <v>42</v>
      </c>
      <c r="F1321" s="9" t="s">
        <v>38</v>
      </c>
      <c r="G1321" s="9">
        <v>675</v>
      </c>
      <c r="H1321" s="10">
        <v>6000</v>
      </c>
      <c r="I1321" s="10">
        <v>6000</v>
      </c>
      <c r="J1321" s="10">
        <v>0</v>
      </c>
      <c r="K1321" s="10"/>
      <c r="L1321" s="10">
        <f>SUM(Table134[[#This Row],[Waste (Before Impression)]:[Waste (After Impression)2]])</f>
        <v>0</v>
      </c>
      <c r="M1321" s="10">
        <v>0</v>
      </c>
      <c r="N1321" s="10">
        <v>370</v>
      </c>
      <c r="O1321" s="11">
        <f>SUM(Table134[[#This Row],[Inspection Total]],Table134[[#This Row],[Waste (Before Impression)]])</f>
        <v>6000</v>
      </c>
      <c r="P1321" s="12" t="s">
        <v>39</v>
      </c>
      <c r="Q1321" s="9"/>
      <c r="R1321" s="9">
        <f>IF(Table134[[#This Row],[Balanced]]="YES",0,Table134[[#This Row],[Total]]-6000)</f>
        <v>0</v>
      </c>
      <c r="S13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4489867503706000YES</v>
      </c>
      <c r="T1321">
        <f>ROW()-3</f>
        <v>1318</v>
      </c>
      <c r="U1321" s="1">
        <f>INT(Table134[[#This Row],[Date]])</f>
        <v>44898</v>
      </c>
      <c r="V1321" s="13">
        <f>IFERROR(IF(OR(Table134[[#This Row],[Notasave Error]]&lt;0,Table134[[#This Row],[Notasave Error]]&gt;6000),"-",Table134[[#This Row],[Notasave Error]]/Table134[[#This Row],[Inspection Total]]),"NA")</f>
        <v>6.1666666666666668E-2</v>
      </c>
    </row>
    <row r="1322" spans="1:22" x14ac:dyDescent="0.35">
      <c r="A1322" s="8">
        <v>44898.734953703701</v>
      </c>
      <c r="B1322" s="9" t="s">
        <v>84</v>
      </c>
      <c r="C1322" s="9">
        <v>40038549</v>
      </c>
      <c r="D1322" s="9" t="s">
        <v>107</v>
      </c>
      <c r="E1322" s="9" t="s">
        <v>42</v>
      </c>
      <c r="F1322" s="9" t="s">
        <v>38</v>
      </c>
      <c r="G1322" s="9">
        <v>674</v>
      </c>
      <c r="H1322" s="10">
        <v>5999</v>
      </c>
      <c r="I1322" s="10">
        <v>5999</v>
      </c>
      <c r="J1322" s="10">
        <v>1</v>
      </c>
      <c r="K1322" s="10"/>
      <c r="L1322" s="10">
        <f>SUM(Table134[[#This Row],[Waste (Before Impression)]:[Waste (After Impression)2]])</f>
        <v>1</v>
      </c>
      <c r="M1322" s="10">
        <v>0</v>
      </c>
      <c r="N1322" s="10">
        <v>350</v>
      </c>
      <c r="O1322" s="11">
        <f>SUM(Table134[[#This Row],[Inspection Total]],Table134[[#This Row],[Waste (Before Impression)]])</f>
        <v>6000</v>
      </c>
      <c r="P1322" s="12" t="s">
        <v>39</v>
      </c>
      <c r="Q1322" s="9"/>
      <c r="R1322" s="9">
        <f>IF(Table134[[#This Row],[Balanced]]="YES",0,Table134[[#This Row],[Total]]-6000)</f>
        <v>0</v>
      </c>
      <c r="S13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4489867413505999YES</v>
      </c>
      <c r="T1322">
        <f>ROW()-3</f>
        <v>1319</v>
      </c>
      <c r="U1322" s="1">
        <f>INT(Table134[[#This Row],[Date]])</f>
        <v>44898</v>
      </c>
      <c r="V1322" s="13">
        <f>IFERROR(IF(OR(Table134[[#This Row],[Notasave Error]]&lt;0,Table134[[#This Row],[Notasave Error]]&gt;6000),"-",Table134[[#This Row],[Notasave Error]]/Table134[[#This Row],[Inspection Total]]),"NA")</f>
        <v>5.8343057176196034E-2</v>
      </c>
    </row>
    <row r="1323" spans="1:22" x14ac:dyDescent="0.35">
      <c r="A1323" s="8">
        <v>44898.587824074071</v>
      </c>
      <c r="B1323" s="9" t="s">
        <v>84</v>
      </c>
      <c r="C1323" s="9">
        <v>40038549</v>
      </c>
      <c r="D1323" s="9" t="s">
        <v>107</v>
      </c>
      <c r="E1323" s="9" t="s">
        <v>42</v>
      </c>
      <c r="F1323" s="9" t="s">
        <v>38</v>
      </c>
      <c r="G1323" s="9">
        <v>673</v>
      </c>
      <c r="H1323" s="10">
        <v>6000</v>
      </c>
      <c r="I1323" s="10">
        <v>6000</v>
      </c>
      <c r="J1323" s="10">
        <v>0</v>
      </c>
      <c r="K1323" s="10"/>
      <c r="L1323" s="10">
        <f>SUM(Table134[[#This Row],[Waste (Before Impression)]:[Waste (After Impression)2]])</f>
        <v>0</v>
      </c>
      <c r="M1323" s="10">
        <v>0</v>
      </c>
      <c r="N1323" s="10">
        <v>527</v>
      </c>
      <c r="O1323" s="11">
        <f>SUM(Table134[[#This Row],[Inspection Total]],Table134[[#This Row],[Waste (Before Impression)]])</f>
        <v>6000</v>
      </c>
      <c r="P1323" s="12" t="s">
        <v>39</v>
      </c>
      <c r="Q1323" s="9"/>
      <c r="R1323" s="9">
        <f>IF(Table134[[#This Row],[Balanced]]="YES",0,Table134[[#This Row],[Total]]-6000)</f>
        <v>0</v>
      </c>
      <c r="S13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4489867305276000YES</v>
      </c>
      <c r="T1323">
        <f>ROW()-3</f>
        <v>1320</v>
      </c>
      <c r="U1323" s="1">
        <f>INT(Table134[[#This Row],[Date]])</f>
        <v>44898</v>
      </c>
      <c r="V1323" s="13">
        <f>IFERROR(IF(OR(Table134[[#This Row],[Notasave Error]]&lt;0,Table134[[#This Row],[Notasave Error]]&gt;6000),"-",Table134[[#This Row],[Notasave Error]]/Table134[[#This Row],[Inspection Total]]),"NA")</f>
        <v>8.7833333333333333E-2</v>
      </c>
    </row>
    <row r="1324" spans="1:22" x14ac:dyDescent="0.35">
      <c r="A1324" s="8">
        <v>44898.586840277778</v>
      </c>
      <c r="B1324" s="9" t="s">
        <v>84</v>
      </c>
      <c r="C1324" s="9">
        <v>40038549</v>
      </c>
      <c r="D1324" s="9" t="s">
        <v>107</v>
      </c>
      <c r="E1324" s="9" t="s">
        <v>42</v>
      </c>
      <c r="F1324" s="9" t="s">
        <v>38</v>
      </c>
      <c r="G1324" s="9">
        <v>672</v>
      </c>
      <c r="H1324" s="10">
        <v>5992</v>
      </c>
      <c r="I1324" s="10">
        <v>5992</v>
      </c>
      <c r="J1324" s="10">
        <v>8</v>
      </c>
      <c r="K1324" s="10"/>
      <c r="L1324" s="10">
        <f>SUM(Table134[[#This Row],[Waste (Before Impression)]:[Waste (After Impression)2]])</f>
        <v>8</v>
      </c>
      <c r="M1324" s="10">
        <v>0</v>
      </c>
      <c r="N1324" s="10">
        <v>592</v>
      </c>
      <c r="O1324" s="11">
        <f>SUM(Table134[[#This Row],[Inspection Total]],Table134[[#This Row],[Waste (Before Impression)]])</f>
        <v>6000</v>
      </c>
      <c r="P1324" s="12" t="s">
        <v>39</v>
      </c>
      <c r="Q1324" s="9"/>
      <c r="R1324" s="9">
        <f>IF(Table134[[#This Row],[Balanced]]="YES",0,Table134[[#This Row],[Total]]-6000)</f>
        <v>0</v>
      </c>
      <c r="S13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4489867285925992YES</v>
      </c>
      <c r="T1324">
        <f>ROW()-3</f>
        <v>1321</v>
      </c>
      <c r="U1324" s="1">
        <f>INT(Table134[[#This Row],[Date]])</f>
        <v>44898</v>
      </c>
      <c r="V1324" s="13">
        <f>IFERROR(IF(OR(Table134[[#This Row],[Notasave Error]]&lt;0,Table134[[#This Row],[Notasave Error]]&gt;6000),"-",Table134[[#This Row],[Notasave Error]]/Table134[[#This Row],[Inspection Total]]),"NA")</f>
        <v>9.879839786381843E-2</v>
      </c>
    </row>
    <row r="1325" spans="1:22" x14ac:dyDescent="0.35">
      <c r="A1325" s="8">
        <v>44897.280138888891</v>
      </c>
      <c r="B1325" s="9" t="s">
        <v>84</v>
      </c>
      <c r="C1325" s="9">
        <v>40038549</v>
      </c>
      <c r="D1325" s="9" t="s">
        <v>107</v>
      </c>
      <c r="E1325" s="9" t="s">
        <v>78</v>
      </c>
      <c r="F1325" s="9" t="s">
        <v>40</v>
      </c>
      <c r="G1325" s="9">
        <v>671</v>
      </c>
      <c r="H1325" s="10">
        <v>5999</v>
      </c>
      <c r="I1325" s="10">
        <v>5999</v>
      </c>
      <c r="J1325" s="10">
        <v>1</v>
      </c>
      <c r="K1325" s="10"/>
      <c r="L1325" s="10">
        <f>SUM(Table134[[#This Row],[Waste (Before Impression)]:[Waste (After Impression)2]])</f>
        <v>1</v>
      </c>
      <c r="M1325" s="10">
        <v>0</v>
      </c>
      <c r="N1325" s="10">
        <v>-760</v>
      </c>
      <c r="O1325" s="11">
        <f>SUM(Table134[[#This Row],[Inspection Total]],Table134[[#This Row],[Waste (Before Impression)]])</f>
        <v>6000</v>
      </c>
      <c r="P1325" s="12" t="s">
        <v>39</v>
      </c>
      <c r="Q1325" s="9"/>
      <c r="R1325" s="9">
        <f>IF(Table134[[#This Row],[Balanced]]="YES",0,Table134[[#This Row],[Total]]-6000)</f>
        <v>0</v>
      </c>
      <c r="S13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448976711-7605999YES</v>
      </c>
      <c r="T1325">
        <f>ROW()-3</f>
        <v>1322</v>
      </c>
      <c r="U1325" s="1">
        <f>INT(Table134[[#This Row],[Date]])</f>
        <v>44897</v>
      </c>
      <c r="V1325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326" spans="1:22" x14ac:dyDescent="0.35">
      <c r="A1326" s="8">
        <v>44897.193715277775</v>
      </c>
      <c r="B1326" s="9" t="s">
        <v>84</v>
      </c>
      <c r="C1326" s="9">
        <v>40038549</v>
      </c>
      <c r="D1326" s="9" t="s">
        <v>107</v>
      </c>
      <c r="E1326" s="9" t="s">
        <v>78</v>
      </c>
      <c r="F1326" s="9" t="s">
        <v>40</v>
      </c>
      <c r="G1326" s="9">
        <v>670</v>
      </c>
      <c r="H1326" s="10">
        <v>5999</v>
      </c>
      <c r="I1326" s="10">
        <v>5999</v>
      </c>
      <c r="J1326" s="10">
        <v>1</v>
      </c>
      <c r="K1326" s="10"/>
      <c r="L1326" s="10">
        <f>SUM(Table134[[#This Row],[Waste (Before Impression)]:[Waste (After Impression)2]])</f>
        <v>1</v>
      </c>
      <c r="M1326" s="10">
        <v>0</v>
      </c>
      <c r="N1326" s="10">
        <v>350</v>
      </c>
      <c r="O1326" s="11">
        <f>SUM(Table134[[#This Row],[Inspection Total]],Table134[[#This Row],[Waste (Before Impression)]])</f>
        <v>6000</v>
      </c>
      <c r="P1326" s="12" t="s">
        <v>39</v>
      </c>
      <c r="Q1326" s="9"/>
      <c r="R1326" s="9">
        <f>IF(Table134[[#This Row],[Balanced]]="YES",0,Table134[[#This Row],[Total]]-6000)</f>
        <v>0</v>
      </c>
      <c r="S13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4489767013505999YES</v>
      </c>
      <c r="T1326">
        <f>ROW()-3</f>
        <v>1323</v>
      </c>
      <c r="U1326" s="1">
        <f>INT(Table134[[#This Row],[Date]])</f>
        <v>44897</v>
      </c>
      <c r="V1326" s="13">
        <f>IFERROR(IF(OR(Table134[[#This Row],[Notasave Error]]&lt;0,Table134[[#This Row],[Notasave Error]]&gt;6000),"-",Table134[[#This Row],[Notasave Error]]/Table134[[#This Row],[Inspection Total]]),"NA")</f>
        <v>5.8343057176196034E-2</v>
      </c>
    </row>
    <row r="1327" spans="1:22" x14ac:dyDescent="0.35">
      <c r="A1327" s="8">
        <v>44897.193368055552</v>
      </c>
      <c r="B1327" s="9" t="s">
        <v>84</v>
      </c>
      <c r="C1327" s="9">
        <v>40038549</v>
      </c>
      <c r="D1327" s="9" t="s">
        <v>107</v>
      </c>
      <c r="E1327" s="9" t="s">
        <v>78</v>
      </c>
      <c r="F1327" s="9" t="s">
        <v>40</v>
      </c>
      <c r="G1327" s="9">
        <v>659</v>
      </c>
      <c r="H1327" s="10">
        <v>5994</v>
      </c>
      <c r="I1327" s="10">
        <v>5994</v>
      </c>
      <c r="J1327" s="10">
        <v>6</v>
      </c>
      <c r="K1327" s="10"/>
      <c r="L1327" s="10">
        <f>SUM(Table134[[#This Row],[Waste (Before Impression)]:[Waste (After Impression)2]])</f>
        <v>6</v>
      </c>
      <c r="M1327" s="10">
        <v>0</v>
      </c>
      <c r="N1327" s="10">
        <v>400</v>
      </c>
      <c r="O1327" s="11">
        <f>SUM(Table134[[#This Row],[Inspection Total]],Table134[[#This Row],[Waste (Before Impression)]])</f>
        <v>6000</v>
      </c>
      <c r="P1327" s="12" t="s">
        <v>39</v>
      </c>
      <c r="Q1327" s="9"/>
      <c r="R1327" s="9">
        <f>IF(Table134[[#This Row],[Balanced]]="YES",0,Table134[[#This Row],[Total]]-6000)</f>
        <v>0</v>
      </c>
      <c r="S13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4489765964005994YES</v>
      </c>
      <c r="T1327">
        <f>ROW()-3</f>
        <v>1324</v>
      </c>
      <c r="U1327" s="1">
        <f>INT(Table134[[#This Row],[Date]])</f>
        <v>44897</v>
      </c>
      <c r="V1327" s="13">
        <f>IFERROR(IF(OR(Table134[[#This Row],[Notasave Error]]&lt;0,Table134[[#This Row],[Notasave Error]]&gt;6000),"-",Table134[[#This Row],[Notasave Error]]/Table134[[#This Row],[Inspection Total]]),"NA")</f>
        <v>6.6733400066733395E-2</v>
      </c>
    </row>
    <row r="1328" spans="1:22" x14ac:dyDescent="0.35">
      <c r="A1328" s="8">
        <v>44897.193136574075</v>
      </c>
      <c r="B1328" s="9" t="s">
        <v>84</v>
      </c>
      <c r="C1328" s="9">
        <v>40038549</v>
      </c>
      <c r="D1328" s="9" t="s">
        <v>107</v>
      </c>
      <c r="E1328" s="9" t="s">
        <v>78</v>
      </c>
      <c r="F1328" s="9" t="s">
        <v>40</v>
      </c>
      <c r="G1328" s="9">
        <v>658</v>
      </c>
      <c r="H1328" s="10">
        <v>6000</v>
      </c>
      <c r="I1328" s="10">
        <v>6000</v>
      </c>
      <c r="J1328" s="10">
        <v>0</v>
      </c>
      <c r="K1328" s="10"/>
      <c r="L1328" s="10">
        <f>SUM(Table134[[#This Row],[Waste (Before Impression)]:[Waste (After Impression)2]])</f>
        <v>0</v>
      </c>
      <c r="M1328" s="10">
        <v>0</v>
      </c>
      <c r="N1328" s="10">
        <v>400</v>
      </c>
      <c r="O1328" s="11">
        <f>SUM(Table134[[#This Row],[Inspection Total]],Table134[[#This Row],[Waste (Before Impression)]])</f>
        <v>6000</v>
      </c>
      <c r="P1328" s="12" t="s">
        <v>39</v>
      </c>
      <c r="Q1328" s="9"/>
      <c r="R1328" s="9">
        <f>IF(Table134[[#This Row],[Balanced]]="YES",0,Table134[[#This Row],[Total]]-6000)</f>
        <v>0</v>
      </c>
      <c r="S13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4489765804006000YES</v>
      </c>
      <c r="T1328">
        <f>ROW()-3</f>
        <v>1325</v>
      </c>
      <c r="U1328" s="1">
        <f>INT(Table134[[#This Row],[Date]])</f>
        <v>44897</v>
      </c>
      <c r="V1328" s="13">
        <f>IFERROR(IF(OR(Table134[[#This Row],[Notasave Error]]&lt;0,Table134[[#This Row],[Notasave Error]]&gt;6000),"-",Table134[[#This Row],[Notasave Error]]/Table134[[#This Row],[Inspection Total]]),"NA")</f>
        <v>6.6666666666666666E-2</v>
      </c>
    </row>
    <row r="1329" spans="1:22" x14ac:dyDescent="0.35">
      <c r="A1329" s="8">
        <v>44896.783807870372</v>
      </c>
      <c r="B1329" s="9" t="s">
        <v>84</v>
      </c>
      <c r="C1329" s="9">
        <v>40038549</v>
      </c>
      <c r="D1329" s="9" t="s">
        <v>107</v>
      </c>
      <c r="E1329" s="9" t="s">
        <v>50</v>
      </c>
      <c r="F1329" s="9" t="s">
        <v>38</v>
      </c>
      <c r="G1329" s="9">
        <v>411</v>
      </c>
      <c r="H1329" s="10">
        <v>6010</v>
      </c>
      <c r="I1329" s="10">
        <v>6010</v>
      </c>
      <c r="J1329" s="10">
        <v>3</v>
      </c>
      <c r="K1329" s="10"/>
      <c r="L1329" s="10">
        <f>SUM(Table134[[#This Row],[Waste (Before Impression)]:[Waste (After Impression)2]])</f>
        <v>3</v>
      </c>
      <c r="M1329" s="10">
        <v>0</v>
      </c>
      <c r="N1329" s="10">
        <v>1000</v>
      </c>
      <c r="O1329" s="11">
        <f>SUM(Table134[[#This Row],[Inspection Total]],Table134[[#This Row],[Waste (Before Impression)]])</f>
        <v>6013</v>
      </c>
      <c r="P1329" s="12" t="s">
        <v>34</v>
      </c>
      <c r="Q1329" s="9" t="s">
        <v>150</v>
      </c>
      <c r="R1329" s="9">
        <f>IF(Table134[[#This Row],[Balanced]]="YES",0,Table134[[#This Row],[Total]]-6000)</f>
        <v>13</v>
      </c>
      <c r="S13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44896411310006010NO</v>
      </c>
      <c r="T1329">
        <f>ROW()-3</f>
        <v>1326</v>
      </c>
      <c r="U1329" s="1">
        <f>INT(Table134[[#This Row],[Date]])</f>
        <v>44896</v>
      </c>
      <c r="V1329" s="13">
        <f>IFERROR(IF(OR(Table134[[#This Row],[Notasave Error]]&lt;0,Table134[[#This Row],[Notasave Error]]&gt;6000),"-",Table134[[#This Row],[Notasave Error]]/Table134[[#This Row],[Inspection Total]]),"NA")</f>
        <v>0.16638935108153077</v>
      </c>
    </row>
    <row r="1330" spans="1:22" x14ac:dyDescent="0.35">
      <c r="A1330" s="8">
        <v>44896.279733796298</v>
      </c>
      <c r="B1330" s="9" t="s">
        <v>84</v>
      </c>
      <c r="C1330" s="9">
        <v>40038549</v>
      </c>
      <c r="D1330" s="9" t="s">
        <v>107</v>
      </c>
      <c r="E1330" s="9" t="s">
        <v>78</v>
      </c>
      <c r="F1330" s="9" t="s">
        <v>40</v>
      </c>
      <c r="G1330" s="9">
        <v>657</v>
      </c>
      <c r="H1330" s="10">
        <v>5995</v>
      </c>
      <c r="I1330" s="10">
        <v>5995</v>
      </c>
      <c r="J1330" s="10">
        <v>5</v>
      </c>
      <c r="K1330" s="10"/>
      <c r="L1330" s="10">
        <f>SUM(Table134[[#This Row],[Waste (Before Impression)]:[Waste (After Impression)2]])</f>
        <v>5</v>
      </c>
      <c r="M1330" s="10">
        <v>0</v>
      </c>
      <c r="N1330" s="10">
        <v>-3300</v>
      </c>
      <c r="O1330" s="11">
        <f>SUM(Table134[[#This Row],[Inspection Total]],Table134[[#This Row],[Waste (Before Impression)]])</f>
        <v>6000</v>
      </c>
      <c r="P1330" s="12" t="s">
        <v>39</v>
      </c>
      <c r="Q1330" s="9"/>
      <c r="R1330" s="9">
        <f>IF(Table134[[#This Row],[Balanced]]="YES",0,Table134[[#This Row],[Total]]-6000)</f>
        <v>0</v>
      </c>
      <c r="S13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448966575-33005995YES</v>
      </c>
      <c r="T1330">
        <f>ROW()-3</f>
        <v>1327</v>
      </c>
      <c r="U1330" s="1">
        <f>INT(Table134[[#This Row],[Date]])</f>
        <v>44896</v>
      </c>
      <c r="V1330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331" spans="1:22" x14ac:dyDescent="0.35">
      <c r="A1331" s="8">
        <v>44896.210682870369</v>
      </c>
      <c r="B1331" s="9" t="s">
        <v>84</v>
      </c>
      <c r="C1331" s="9">
        <v>40038549</v>
      </c>
      <c r="D1331" s="9" t="s">
        <v>107</v>
      </c>
      <c r="E1331" s="9" t="s">
        <v>78</v>
      </c>
      <c r="F1331" s="9" t="s">
        <v>40</v>
      </c>
      <c r="G1331" s="9">
        <v>656</v>
      </c>
      <c r="H1331" s="10">
        <v>5999</v>
      </c>
      <c r="I1331" s="10">
        <v>5999</v>
      </c>
      <c r="J1331" s="10">
        <v>1</v>
      </c>
      <c r="K1331" s="10"/>
      <c r="L1331" s="10">
        <f>SUM(Table134[[#This Row],[Waste (Before Impression)]:[Waste (After Impression)2]])</f>
        <v>1</v>
      </c>
      <c r="M1331" s="10">
        <v>0</v>
      </c>
      <c r="N1331" s="10">
        <v>722</v>
      </c>
      <c r="O1331" s="11">
        <f>SUM(Table134[[#This Row],[Inspection Total]],Table134[[#This Row],[Waste (Before Impression)]])</f>
        <v>6000</v>
      </c>
      <c r="P1331" s="12" t="s">
        <v>39</v>
      </c>
      <c r="Q1331" s="9"/>
      <c r="R1331" s="9">
        <f>IF(Table134[[#This Row],[Balanced]]="YES",0,Table134[[#This Row],[Total]]-6000)</f>
        <v>0</v>
      </c>
      <c r="S13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4489665617225999YES</v>
      </c>
      <c r="T1331">
        <f>ROW()-3</f>
        <v>1328</v>
      </c>
      <c r="U1331" s="1">
        <f>INT(Table134[[#This Row],[Date]])</f>
        <v>44896</v>
      </c>
      <c r="V1331" s="13">
        <f>IFERROR(IF(OR(Table134[[#This Row],[Notasave Error]]&lt;0,Table134[[#This Row],[Notasave Error]]&gt;6000),"-",Table134[[#This Row],[Notasave Error]]/Table134[[#This Row],[Inspection Total]]),"NA")</f>
        <v>0.12035339223203867</v>
      </c>
    </row>
    <row r="1332" spans="1:22" x14ac:dyDescent="0.35">
      <c r="A1332" s="8">
        <v>44896.210405092592</v>
      </c>
      <c r="B1332" s="9" t="s">
        <v>84</v>
      </c>
      <c r="C1332" s="9">
        <v>40038549</v>
      </c>
      <c r="D1332" s="9" t="s">
        <v>107</v>
      </c>
      <c r="E1332" s="9" t="s">
        <v>78</v>
      </c>
      <c r="F1332" s="9" t="s">
        <v>40</v>
      </c>
      <c r="G1332" s="9">
        <v>655</v>
      </c>
      <c r="H1332" s="10">
        <v>5996</v>
      </c>
      <c r="I1332" s="10">
        <v>5996</v>
      </c>
      <c r="J1332" s="10">
        <v>4</v>
      </c>
      <c r="K1332" s="10"/>
      <c r="L1332" s="10">
        <f>SUM(Table134[[#This Row],[Waste (Before Impression)]:[Waste (After Impression)2]])</f>
        <v>4</v>
      </c>
      <c r="M1332" s="10">
        <v>0</v>
      </c>
      <c r="N1332" s="10">
        <v>228</v>
      </c>
      <c r="O1332" s="11">
        <f>SUM(Table134[[#This Row],[Inspection Total]],Table134[[#This Row],[Waste (Before Impression)]])</f>
        <v>6000</v>
      </c>
      <c r="P1332" s="12" t="s">
        <v>39</v>
      </c>
      <c r="Q1332" s="9"/>
      <c r="R1332" s="9">
        <f>IF(Table134[[#This Row],[Balanced]]="YES",0,Table134[[#This Row],[Total]]-6000)</f>
        <v>0</v>
      </c>
      <c r="S13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4489665542285996YES</v>
      </c>
      <c r="T1332">
        <f>ROW()-3</f>
        <v>1329</v>
      </c>
      <c r="U1332" s="1">
        <f>INT(Table134[[#This Row],[Date]])</f>
        <v>44896</v>
      </c>
      <c r="V1332" s="13">
        <f>IFERROR(IF(OR(Table134[[#This Row],[Notasave Error]]&lt;0,Table134[[#This Row],[Notasave Error]]&gt;6000),"-",Table134[[#This Row],[Notasave Error]]/Table134[[#This Row],[Inspection Total]]),"NA")</f>
        <v>3.8025350233488991E-2</v>
      </c>
    </row>
    <row r="1333" spans="1:22" x14ac:dyDescent="0.35">
      <c r="A1333" s="8">
        <v>44896.210081018522</v>
      </c>
      <c r="B1333" s="9" t="s">
        <v>84</v>
      </c>
      <c r="C1333" s="9">
        <v>40038549</v>
      </c>
      <c r="D1333" s="9" t="s">
        <v>107</v>
      </c>
      <c r="E1333" s="9" t="s">
        <v>78</v>
      </c>
      <c r="F1333" s="9" t="s">
        <v>40</v>
      </c>
      <c r="G1333" s="9">
        <v>654</v>
      </c>
      <c r="H1333" s="10">
        <v>6020</v>
      </c>
      <c r="I1333" s="10">
        <v>6020</v>
      </c>
      <c r="J1333" s="10">
        <v>5</v>
      </c>
      <c r="K1333" s="10"/>
      <c r="L1333" s="10">
        <f>SUM(Table134[[#This Row],[Waste (Before Impression)]:[Waste (After Impression)2]])</f>
        <v>5</v>
      </c>
      <c r="M1333" s="10">
        <v>0</v>
      </c>
      <c r="N1333" s="10">
        <v>740</v>
      </c>
      <c r="O1333" s="11">
        <f>SUM(Table134[[#This Row],[Inspection Total]],Table134[[#This Row],[Waste (Before Impression)]])</f>
        <v>6025</v>
      </c>
      <c r="P1333" s="12" t="s">
        <v>34</v>
      </c>
      <c r="Q1333" s="9"/>
      <c r="R1333" s="9">
        <f>IF(Table134[[#This Row],[Balanced]]="YES",0,Table134[[#This Row],[Total]]-6000)</f>
        <v>25</v>
      </c>
      <c r="S13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4489665457406020NO</v>
      </c>
      <c r="T1333">
        <f>ROW()-3</f>
        <v>1330</v>
      </c>
      <c r="U1333" s="1">
        <f>INT(Table134[[#This Row],[Date]])</f>
        <v>44896</v>
      </c>
      <c r="V1333" s="13">
        <f>IFERROR(IF(OR(Table134[[#This Row],[Notasave Error]]&lt;0,Table134[[#This Row],[Notasave Error]]&gt;6000),"-",Table134[[#This Row],[Notasave Error]]/Table134[[#This Row],[Inspection Total]]),"NA")</f>
        <v>0.12292358803986711</v>
      </c>
    </row>
    <row r="1334" spans="1:22" x14ac:dyDescent="0.35">
      <c r="A1334" s="8">
        <v>44896.209305555552</v>
      </c>
      <c r="B1334" s="9" t="s">
        <v>84</v>
      </c>
      <c r="C1334" s="9">
        <v>40038549</v>
      </c>
      <c r="D1334" s="9" t="s">
        <v>107</v>
      </c>
      <c r="E1334" s="9" t="s">
        <v>78</v>
      </c>
      <c r="F1334" s="9" t="s">
        <v>40</v>
      </c>
      <c r="G1334" s="9">
        <v>653</v>
      </c>
      <c r="H1334" s="10">
        <v>5970</v>
      </c>
      <c r="I1334" s="10">
        <v>5970</v>
      </c>
      <c r="J1334" s="10">
        <v>22</v>
      </c>
      <c r="K1334" s="10"/>
      <c r="L1334" s="10">
        <f>SUM(Table134[[#This Row],[Waste (Before Impression)]:[Waste (After Impression)2]])</f>
        <v>22</v>
      </c>
      <c r="M1334" s="10">
        <v>0</v>
      </c>
      <c r="N1334" s="10">
        <v>880</v>
      </c>
      <c r="O1334" s="11">
        <f>SUM(Table134[[#This Row],[Inspection Total]],Table134[[#This Row],[Waste (Before Impression)]])</f>
        <v>5992</v>
      </c>
      <c r="P1334" s="12" t="s">
        <v>34</v>
      </c>
      <c r="Q1334" s="9"/>
      <c r="R1334" s="9">
        <f>IF(Table134[[#This Row],[Balanced]]="YES",0,Table134[[#This Row],[Total]]-6000)</f>
        <v>-8</v>
      </c>
      <c r="S13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44896653228805970NO</v>
      </c>
      <c r="T1334">
        <f>ROW()-3</f>
        <v>1331</v>
      </c>
      <c r="U1334" s="1">
        <f>INT(Table134[[#This Row],[Date]])</f>
        <v>44896</v>
      </c>
      <c r="V1334" s="13">
        <f>IFERROR(IF(OR(Table134[[#This Row],[Notasave Error]]&lt;0,Table134[[#This Row],[Notasave Error]]&gt;6000),"-",Table134[[#This Row],[Notasave Error]]/Table134[[#This Row],[Inspection Total]]),"NA")</f>
        <v>0.14740368509212731</v>
      </c>
    </row>
    <row r="1335" spans="1:22" x14ac:dyDescent="0.35">
      <c r="A1335" s="8">
        <v>44896.208472222221</v>
      </c>
      <c r="B1335" s="9" t="s">
        <v>84</v>
      </c>
      <c r="C1335" s="9">
        <v>40038549</v>
      </c>
      <c r="D1335" s="9" t="s">
        <v>107</v>
      </c>
      <c r="E1335" s="9" t="s">
        <v>78</v>
      </c>
      <c r="F1335" s="9" t="s">
        <v>40</v>
      </c>
      <c r="G1335" s="9">
        <v>652</v>
      </c>
      <c r="H1335" s="10">
        <v>6000</v>
      </c>
      <c r="I1335" s="10">
        <v>0</v>
      </c>
      <c r="J1335" s="10"/>
      <c r="K1335" s="10"/>
      <c r="L1335" s="10">
        <f>SUM(Table134[[#This Row],[Waste (Before Impression)]:[Waste (After Impression)2]])</f>
        <v>0</v>
      </c>
      <c r="M1335" s="10">
        <v>0</v>
      </c>
      <c r="N1335" s="10">
        <v>1180</v>
      </c>
      <c r="O1335" s="11">
        <f>SUM(Table134[[#This Row],[Inspection Total]],Table134[[#This Row],[Waste (Before Impression)]])</f>
        <v>6000</v>
      </c>
      <c r="P1335" s="12" t="s">
        <v>39</v>
      </c>
      <c r="Q1335" s="9"/>
      <c r="R1335" s="9">
        <f>IF(Table134[[#This Row],[Balanced]]="YES",0,Table134[[#This Row],[Total]]-6000)</f>
        <v>0</v>
      </c>
      <c r="S13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4489665211806000YES</v>
      </c>
      <c r="T1335">
        <f>ROW()-3</f>
        <v>1332</v>
      </c>
      <c r="U1335" s="1">
        <f>INT(Table134[[#This Row],[Date]])</f>
        <v>44896</v>
      </c>
      <c r="V1335" s="13">
        <f>IFERROR(IF(OR(Table134[[#This Row],[Notasave Error]]&lt;0,Table134[[#This Row],[Notasave Error]]&gt;6000),"-",Table134[[#This Row],[Notasave Error]]/Table134[[#This Row],[Inspection Total]]),"NA")</f>
        <v>0.19666666666666666</v>
      </c>
    </row>
    <row r="1336" spans="1:22" x14ac:dyDescent="0.35">
      <c r="A1336" s="8">
        <v>44853.994247685187</v>
      </c>
      <c r="B1336" s="9" t="s">
        <v>84</v>
      </c>
      <c r="C1336" s="9">
        <v>40038549</v>
      </c>
      <c r="D1336" s="9" t="s">
        <v>107</v>
      </c>
      <c r="E1336" s="9" t="s">
        <v>42</v>
      </c>
      <c r="F1336" s="9" t="s">
        <v>40</v>
      </c>
      <c r="G1336" s="9">
        <v>225</v>
      </c>
      <c r="H1336" s="10">
        <v>5997</v>
      </c>
      <c r="I1336" s="10">
        <v>5997</v>
      </c>
      <c r="J1336" s="10">
        <v>3</v>
      </c>
      <c r="K1336" s="10">
        <v>0</v>
      </c>
      <c r="L1336" s="10">
        <f>SUM(Table134[[#This Row],[Waste (Before Impression)]:[Waste (After Impression)2]])</f>
        <v>3</v>
      </c>
      <c r="M1336" s="10">
        <v>0</v>
      </c>
      <c r="N1336" s="10">
        <v>217</v>
      </c>
      <c r="O1336" s="11">
        <f>SUM(Table134[[#This Row],[Inspection Total]],Table134[[#This Row],[Waste (Before Impression)]])</f>
        <v>6000</v>
      </c>
      <c r="P1336" s="12" t="s">
        <v>39</v>
      </c>
      <c r="Q1336" s="9"/>
      <c r="R1336" s="9">
        <f>IF(Table134[[#This Row],[Balanced]]="YES",0,Table134[[#This Row],[Total]]-6000)</f>
        <v>0</v>
      </c>
      <c r="S13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4485322532175997YES</v>
      </c>
      <c r="T1336">
        <f>ROW()-3</f>
        <v>1333</v>
      </c>
      <c r="U1336" s="1">
        <f>INT(Table134[[#This Row],[Date]])</f>
        <v>44853</v>
      </c>
      <c r="V1336" s="13">
        <f>IFERROR(IF(OR(Table134[[#This Row],[Notasave Error]]&lt;0,Table134[[#This Row],[Notasave Error]]&gt;6000),"-",Table134[[#This Row],[Notasave Error]]/Table134[[#This Row],[Inspection Total]]),"NA")</f>
        <v>3.6184759046189764E-2</v>
      </c>
    </row>
    <row r="1337" spans="1:22" x14ac:dyDescent="0.35">
      <c r="A1337" s="8">
        <v>44853.955451388887</v>
      </c>
      <c r="B1337" s="9" t="s">
        <v>84</v>
      </c>
      <c r="C1337" s="9">
        <v>40038549</v>
      </c>
      <c r="D1337" s="9" t="s">
        <v>107</v>
      </c>
      <c r="E1337" s="9" t="s">
        <v>47</v>
      </c>
      <c r="F1337" s="9" t="s">
        <v>38</v>
      </c>
      <c r="G1337" s="9">
        <v>224</v>
      </c>
      <c r="H1337" s="10">
        <v>5994</v>
      </c>
      <c r="I1337" s="10">
        <v>5994</v>
      </c>
      <c r="J1337" s="10">
        <v>6</v>
      </c>
      <c r="K1337" s="10">
        <v>0</v>
      </c>
      <c r="L1337" s="10">
        <f>SUM(Table134[[#This Row],[Waste (Before Impression)]:[Waste (After Impression)2]])</f>
        <v>6</v>
      </c>
      <c r="M1337" s="10">
        <v>0</v>
      </c>
      <c r="N1337" s="10">
        <v>250</v>
      </c>
      <c r="O1337" s="11">
        <f>SUM(Table134[[#This Row],[Inspection Total]],Table134[[#This Row],[Waste (Before Impression)]])</f>
        <v>6000</v>
      </c>
      <c r="P1337" s="12" t="s">
        <v>39</v>
      </c>
      <c r="Q1337" s="9"/>
      <c r="R1337" s="9">
        <f>IF(Table134[[#This Row],[Balanced]]="YES",0,Table134[[#This Row],[Total]]-6000)</f>
        <v>0</v>
      </c>
      <c r="S13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4485322462505994YES</v>
      </c>
      <c r="T1337">
        <f>ROW()-3</f>
        <v>1334</v>
      </c>
      <c r="U1337" s="1">
        <f>INT(Table134[[#This Row],[Date]])</f>
        <v>44853</v>
      </c>
      <c r="V1337" s="13">
        <f>IFERROR(IF(OR(Table134[[#This Row],[Notasave Error]]&lt;0,Table134[[#This Row],[Notasave Error]]&gt;6000),"-",Table134[[#This Row],[Notasave Error]]/Table134[[#This Row],[Inspection Total]]),"NA")</f>
        <v>4.1708375041708372E-2</v>
      </c>
    </row>
    <row r="1338" spans="1:22" x14ac:dyDescent="0.35">
      <c r="A1338" s="8">
        <v>44853.807152777779</v>
      </c>
      <c r="B1338" s="9" t="s">
        <v>84</v>
      </c>
      <c r="C1338" s="9">
        <v>40038549</v>
      </c>
      <c r="D1338" s="9" t="s">
        <v>107</v>
      </c>
      <c r="E1338" s="9" t="s">
        <v>47</v>
      </c>
      <c r="F1338" s="9" t="s">
        <v>38</v>
      </c>
      <c r="G1338" s="9">
        <v>223</v>
      </c>
      <c r="H1338" s="10">
        <v>5992</v>
      </c>
      <c r="I1338" s="10">
        <v>5992</v>
      </c>
      <c r="J1338" s="10">
        <v>8</v>
      </c>
      <c r="K1338" s="10">
        <v>0</v>
      </c>
      <c r="L1338" s="10">
        <f>SUM(Table134[[#This Row],[Waste (Before Impression)]:[Waste (After Impression)2]])</f>
        <v>8</v>
      </c>
      <c r="M1338" s="10">
        <v>0</v>
      </c>
      <c r="N1338" s="10">
        <v>201</v>
      </c>
      <c r="O1338" s="11">
        <f>SUM(Table134[[#This Row],[Inspection Total]],Table134[[#This Row],[Waste (Before Impression)]])</f>
        <v>6000</v>
      </c>
      <c r="P1338" s="12" t="s">
        <v>39</v>
      </c>
      <c r="Q1338" s="9"/>
      <c r="R1338" s="9">
        <f>IF(Table134[[#This Row],[Balanced]]="YES",0,Table134[[#This Row],[Total]]-6000)</f>
        <v>0</v>
      </c>
      <c r="S13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4485322382015992YES</v>
      </c>
      <c r="T1338">
        <f>ROW()-3</f>
        <v>1335</v>
      </c>
      <c r="U1338" s="1">
        <f>INT(Table134[[#This Row],[Date]])</f>
        <v>44853</v>
      </c>
      <c r="V1338" s="13">
        <f>IFERROR(IF(OR(Table134[[#This Row],[Notasave Error]]&lt;0,Table134[[#This Row],[Notasave Error]]&gt;6000),"-",Table134[[#This Row],[Notasave Error]]/Table134[[#This Row],[Inspection Total]]),"NA")</f>
        <v>3.3544726301735647E-2</v>
      </c>
    </row>
    <row r="1339" spans="1:22" x14ac:dyDescent="0.35">
      <c r="A1339" s="8">
        <v>44853.77783564815</v>
      </c>
      <c r="B1339" s="9" t="s">
        <v>84</v>
      </c>
      <c r="C1339" s="9">
        <v>40038549</v>
      </c>
      <c r="D1339" s="9" t="s">
        <v>107</v>
      </c>
      <c r="E1339" s="9" t="s">
        <v>47</v>
      </c>
      <c r="F1339" s="9" t="s">
        <v>38</v>
      </c>
      <c r="G1339" s="9">
        <v>222</v>
      </c>
      <c r="H1339" s="10">
        <v>5997</v>
      </c>
      <c r="I1339" s="10">
        <v>5997</v>
      </c>
      <c r="J1339" s="10">
        <v>3</v>
      </c>
      <c r="K1339" s="10"/>
      <c r="L1339" s="10">
        <f>SUM(Table134[[#This Row],[Waste (Before Impression)]:[Waste (After Impression)2]])</f>
        <v>3</v>
      </c>
      <c r="M1339" s="10">
        <v>0</v>
      </c>
      <c r="N1339" s="10">
        <v>232</v>
      </c>
      <c r="O1339" s="11">
        <f>SUM(Table134[[#This Row],[Inspection Total]],Table134[[#This Row],[Waste (Before Impression)]])</f>
        <v>6000</v>
      </c>
      <c r="P1339" s="12" t="s">
        <v>39</v>
      </c>
      <c r="Q1339" s="9"/>
      <c r="R1339" s="9">
        <f>IF(Table134[[#This Row],[Balanced]]="YES",0,Table134[[#This Row],[Total]]-6000)</f>
        <v>0</v>
      </c>
      <c r="S13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4485322232325997YES</v>
      </c>
      <c r="T1339">
        <f>ROW()-3</f>
        <v>1336</v>
      </c>
      <c r="U1339" s="1">
        <f>INT(Table134[[#This Row],[Date]])</f>
        <v>44853</v>
      </c>
      <c r="V1339" s="13">
        <f>IFERROR(IF(OR(Table134[[#This Row],[Notasave Error]]&lt;0,Table134[[#This Row],[Notasave Error]]&gt;6000),"-",Table134[[#This Row],[Notasave Error]]/Table134[[#This Row],[Inspection Total]]),"NA")</f>
        <v>3.8686009671502417E-2</v>
      </c>
    </row>
    <row r="1340" spans="1:22" x14ac:dyDescent="0.35">
      <c r="A1340" s="8">
        <v>44853.709953703707</v>
      </c>
      <c r="B1340" s="9" t="s">
        <v>84</v>
      </c>
      <c r="C1340" s="9">
        <v>40038549</v>
      </c>
      <c r="D1340" s="9" t="s">
        <v>107</v>
      </c>
      <c r="E1340" s="9" t="s">
        <v>47</v>
      </c>
      <c r="F1340" s="9" t="s">
        <v>38</v>
      </c>
      <c r="G1340" s="9">
        <v>221</v>
      </c>
      <c r="H1340" s="10">
        <v>5995</v>
      </c>
      <c r="I1340" s="10">
        <v>5995</v>
      </c>
      <c r="J1340" s="10">
        <v>5</v>
      </c>
      <c r="K1340" s="10"/>
      <c r="L1340" s="10">
        <f>SUM(Table134[[#This Row],[Waste (Before Impression)]:[Waste (After Impression)2]])</f>
        <v>5</v>
      </c>
      <c r="M1340" s="10">
        <v>0</v>
      </c>
      <c r="N1340" s="10">
        <v>350</v>
      </c>
      <c r="O1340" s="11">
        <f>SUM(Table134[[#This Row],[Inspection Total]],Table134[[#This Row],[Waste (Before Impression)]])</f>
        <v>6000</v>
      </c>
      <c r="P1340" s="12" t="s">
        <v>39</v>
      </c>
      <c r="Q1340" s="9"/>
      <c r="R1340" s="9">
        <f>IF(Table134[[#This Row],[Balanced]]="YES",0,Table134[[#This Row],[Total]]-6000)</f>
        <v>0</v>
      </c>
      <c r="S13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4485322153505995YES</v>
      </c>
      <c r="T1340">
        <f>ROW()-3</f>
        <v>1337</v>
      </c>
      <c r="U1340" s="1">
        <f>INT(Table134[[#This Row],[Date]])</f>
        <v>44853</v>
      </c>
      <c r="V1340" s="13">
        <f>IFERROR(IF(OR(Table134[[#This Row],[Notasave Error]]&lt;0,Table134[[#This Row],[Notasave Error]]&gt;6000),"-",Table134[[#This Row],[Notasave Error]]/Table134[[#This Row],[Inspection Total]]),"NA")</f>
        <v>5.8381984987489574E-2</v>
      </c>
    </row>
    <row r="1341" spans="1:22" x14ac:dyDescent="0.35">
      <c r="A1341" s="8">
        <v>44853.709675925929</v>
      </c>
      <c r="B1341" s="9" t="s">
        <v>84</v>
      </c>
      <c r="C1341" s="9">
        <v>40038549</v>
      </c>
      <c r="D1341" s="9" t="s">
        <v>107</v>
      </c>
      <c r="E1341" s="9" t="s">
        <v>47</v>
      </c>
      <c r="F1341" s="9" t="s">
        <v>38</v>
      </c>
      <c r="G1341" s="9">
        <v>220</v>
      </c>
      <c r="H1341" s="10">
        <v>5994</v>
      </c>
      <c r="I1341" s="10">
        <v>5994</v>
      </c>
      <c r="J1341" s="10">
        <v>6</v>
      </c>
      <c r="K1341" s="10"/>
      <c r="L1341" s="10">
        <f>SUM(Table134[[#This Row],[Waste (Before Impression)]:[Waste (After Impression)2]])</f>
        <v>6</v>
      </c>
      <c r="M1341" s="10">
        <v>0</v>
      </c>
      <c r="N1341" s="10">
        <v>213</v>
      </c>
      <c r="O1341" s="11">
        <f>SUM(Table134[[#This Row],[Inspection Total]],Table134[[#This Row],[Waste (Before Impression)]])</f>
        <v>6000</v>
      </c>
      <c r="P1341" s="12" t="s">
        <v>39</v>
      </c>
      <c r="Q1341" s="9"/>
      <c r="R1341" s="9">
        <f>IF(Table134[[#This Row],[Balanced]]="YES",0,Table134[[#This Row],[Total]]-6000)</f>
        <v>0</v>
      </c>
      <c r="S13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4485322062135994YES</v>
      </c>
      <c r="T1341">
        <f>ROW()-3</f>
        <v>1338</v>
      </c>
      <c r="U1341" s="1">
        <f>INT(Table134[[#This Row],[Date]])</f>
        <v>44853</v>
      </c>
      <c r="V1341" s="13">
        <f>IFERROR(IF(OR(Table134[[#This Row],[Notasave Error]]&lt;0,Table134[[#This Row],[Notasave Error]]&gt;6000),"-",Table134[[#This Row],[Notasave Error]]/Table134[[#This Row],[Inspection Total]]),"NA")</f>
        <v>3.5535535535535533E-2</v>
      </c>
    </row>
    <row r="1342" spans="1:22" x14ac:dyDescent="0.35">
      <c r="A1342" s="8">
        <v>44853.63009259259</v>
      </c>
      <c r="B1342" s="9" t="s">
        <v>84</v>
      </c>
      <c r="C1342" s="9">
        <v>40038549</v>
      </c>
      <c r="D1342" s="9" t="s">
        <v>107</v>
      </c>
      <c r="E1342" s="9" t="s">
        <v>47</v>
      </c>
      <c r="F1342" s="9" t="s">
        <v>38</v>
      </c>
      <c r="G1342" s="9">
        <v>219</v>
      </c>
      <c r="H1342" s="10">
        <v>6000</v>
      </c>
      <c r="I1342" s="10">
        <v>6000</v>
      </c>
      <c r="J1342" s="10">
        <v>0</v>
      </c>
      <c r="K1342" s="10"/>
      <c r="L1342" s="10">
        <f>SUM(Table134[[#This Row],[Waste (Before Impression)]:[Waste (After Impression)2]])</f>
        <v>0</v>
      </c>
      <c r="M1342" s="10">
        <v>0</v>
      </c>
      <c r="N1342" s="10">
        <v>455</v>
      </c>
      <c r="O1342" s="11">
        <f>SUM(Table134[[#This Row],[Inspection Total]],Table134[[#This Row],[Waste (Before Impression)]])</f>
        <v>6000</v>
      </c>
      <c r="P1342" s="12" t="s">
        <v>39</v>
      </c>
      <c r="Q1342" s="9"/>
      <c r="R1342" s="9">
        <f>IF(Table134[[#This Row],[Balanced]]="YES",0,Table134[[#This Row],[Total]]-6000)</f>
        <v>0</v>
      </c>
      <c r="S13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4485321904556000YES</v>
      </c>
      <c r="T1342">
        <f>ROW()-3</f>
        <v>1339</v>
      </c>
      <c r="U1342" s="1">
        <f>INT(Table134[[#This Row],[Date]])</f>
        <v>44853</v>
      </c>
      <c r="V1342" s="13">
        <f>IFERROR(IF(OR(Table134[[#This Row],[Notasave Error]]&lt;0,Table134[[#This Row],[Notasave Error]]&gt;6000),"-",Table134[[#This Row],[Notasave Error]]/Table134[[#This Row],[Inspection Total]]),"NA")</f>
        <v>7.5833333333333336E-2</v>
      </c>
    </row>
    <row r="1343" spans="1:22" x14ac:dyDescent="0.35">
      <c r="A1343" s="8">
        <v>44853.629884259259</v>
      </c>
      <c r="B1343" s="9" t="s">
        <v>84</v>
      </c>
      <c r="C1343" s="9">
        <v>40038549</v>
      </c>
      <c r="D1343" s="9" t="s">
        <v>107</v>
      </c>
      <c r="E1343" s="9" t="s">
        <v>47</v>
      </c>
      <c r="F1343" s="9" t="s">
        <v>38</v>
      </c>
      <c r="G1343" s="9">
        <v>218</v>
      </c>
      <c r="H1343" s="10">
        <v>5998</v>
      </c>
      <c r="I1343" s="10">
        <v>5998</v>
      </c>
      <c r="J1343" s="10">
        <v>2</v>
      </c>
      <c r="K1343" s="10"/>
      <c r="L1343" s="10">
        <f>SUM(Table134[[#This Row],[Waste (Before Impression)]:[Waste (After Impression)2]])</f>
        <v>2</v>
      </c>
      <c r="M1343" s="10">
        <v>0</v>
      </c>
      <c r="N1343" s="10">
        <v>537</v>
      </c>
      <c r="O1343" s="11">
        <f>SUM(Table134[[#This Row],[Inspection Total]],Table134[[#This Row],[Waste (Before Impression)]])</f>
        <v>6000</v>
      </c>
      <c r="P1343" s="12" t="s">
        <v>39</v>
      </c>
      <c r="Q1343" s="9"/>
      <c r="R1343" s="9">
        <f>IF(Table134[[#This Row],[Balanced]]="YES",0,Table134[[#This Row],[Total]]-6000)</f>
        <v>0</v>
      </c>
      <c r="S13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4485321825375998YES</v>
      </c>
      <c r="T1343">
        <f>ROW()-3</f>
        <v>1340</v>
      </c>
      <c r="U1343" s="1">
        <f>INT(Table134[[#This Row],[Date]])</f>
        <v>44853</v>
      </c>
      <c r="V1343" s="13">
        <f>IFERROR(IF(OR(Table134[[#This Row],[Notasave Error]]&lt;0,Table134[[#This Row],[Notasave Error]]&gt;6000),"-",Table134[[#This Row],[Notasave Error]]/Table134[[#This Row],[Inspection Total]]),"NA")</f>
        <v>8.9529843281093702E-2</v>
      </c>
    </row>
    <row r="1344" spans="1:22" x14ac:dyDescent="0.35">
      <c r="A1344" s="8">
        <v>44853.629606481481</v>
      </c>
      <c r="B1344" s="9" t="s">
        <v>84</v>
      </c>
      <c r="C1344" s="9">
        <v>40038549</v>
      </c>
      <c r="D1344" s="9" t="s">
        <v>107</v>
      </c>
      <c r="E1344" s="9" t="s">
        <v>47</v>
      </c>
      <c r="F1344" s="9" t="s">
        <v>38</v>
      </c>
      <c r="G1344" s="9">
        <v>217</v>
      </c>
      <c r="H1344" s="10">
        <v>5994</v>
      </c>
      <c r="I1344" s="10">
        <v>5994</v>
      </c>
      <c r="J1344" s="10">
        <v>5</v>
      </c>
      <c r="K1344" s="10"/>
      <c r="L1344" s="10">
        <f>SUM(Table134[[#This Row],[Waste (Before Impression)]:[Waste (After Impression)2]])</f>
        <v>5</v>
      </c>
      <c r="M1344" s="10">
        <v>0</v>
      </c>
      <c r="N1344" s="10">
        <v>654</v>
      </c>
      <c r="O1344" s="11">
        <f>SUM(Table134[[#This Row],[Inspection Total]],Table134[[#This Row],[Waste (Before Impression)]])</f>
        <v>5999</v>
      </c>
      <c r="P1344" s="12" t="s">
        <v>34</v>
      </c>
      <c r="Q1344" s="9"/>
      <c r="R1344" s="9">
        <f>IF(Table134[[#This Row],[Balanced]]="YES",0,Table134[[#This Row],[Total]]-6000)</f>
        <v>-1</v>
      </c>
      <c r="S13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4485321756545994NO</v>
      </c>
      <c r="T1344">
        <f>ROW()-3</f>
        <v>1341</v>
      </c>
      <c r="U1344" s="1">
        <f>INT(Table134[[#This Row],[Date]])</f>
        <v>44853</v>
      </c>
      <c r="V1344" s="13">
        <f>IFERROR(IF(OR(Table134[[#This Row],[Notasave Error]]&lt;0,Table134[[#This Row],[Notasave Error]]&gt;6000),"-",Table134[[#This Row],[Notasave Error]]/Table134[[#This Row],[Inspection Total]]),"NA")</f>
        <v>0.10910910910910911</v>
      </c>
    </row>
    <row r="1345" spans="1:22" x14ac:dyDescent="0.35">
      <c r="A1345" s="8">
        <v>44853.499525462961</v>
      </c>
      <c r="B1345" s="9" t="s">
        <v>84</v>
      </c>
      <c r="C1345" s="9">
        <v>40038549</v>
      </c>
      <c r="D1345" s="9" t="s">
        <v>107</v>
      </c>
      <c r="E1345" s="9" t="s">
        <v>47</v>
      </c>
      <c r="F1345" s="9" t="s">
        <v>38</v>
      </c>
      <c r="G1345" s="9">
        <v>216</v>
      </c>
      <c r="H1345" s="10">
        <v>5994</v>
      </c>
      <c r="I1345" s="10">
        <v>5994</v>
      </c>
      <c r="J1345" s="10">
        <v>6</v>
      </c>
      <c r="K1345" s="10"/>
      <c r="L1345" s="10">
        <f>SUM(Table134[[#This Row],[Waste (Before Impression)]:[Waste (After Impression)2]])</f>
        <v>6</v>
      </c>
      <c r="M1345" s="10">
        <v>0</v>
      </c>
      <c r="N1345" s="10">
        <v>168</v>
      </c>
      <c r="O1345" s="11">
        <f>SUM(Table134[[#This Row],[Inspection Total]],Table134[[#This Row],[Waste (Before Impression)]])</f>
        <v>6000</v>
      </c>
      <c r="P1345" s="12" t="s">
        <v>39</v>
      </c>
      <c r="Q1345" s="9"/>
      <c r="R1345" s="9">
        <f>IF(Table134[[#This Row],[Balanced]]="YES",0,Table134[[#This Row],[Total]]-6000)</f>
        <v>0</v>
      </c>
      <c r="S13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4485321661685994YES</v>
      </c>
      <c r="T1345">
        <f>ROW()-3</f>
        <v>1342</v>
      </c>
      <c r="U1345" s="1">
        <f>INT(Table134[[#This Row],[Date]])</f>
        <v>44853</v>
      </c>
      <c r="V1345" s="13">
        <f>IFERROR(IF(OR(Table134[[#This Row],[Notasave Error]]&lt;0,Table134[[#This Row],[Notasave Error]]&gt;6000),"-",Table134[[#This Row],[Notasave Error]]/Table134[[#This Row],[Inspection Total]]),"NA")</f>
        <v>2.8028028028028028E-2</v>
      </c>
    </row>
    <row r="1346" spans="1:22" x14ac:dyDescent="0.35">
      <c r="A1346" s="8">
        <v>44853.325335648151</v>
      </c>
      <c r="B1346" s="9" t="s">
        <v>84</v>
      </c>
      <c r="C1346" s="9">
        <v>40038549</v>
      </c>
      <c r="D1346" s="9" t="s">
        <v>107</v>
      </c>
      <c r="E1346" s="9" t="s">
        <v>42</v>
      </c>
      <c r="F1346" s="9" t="s">
        <v>40</v>
      </c>
      <c r="G1346" s="9">
        <v>233</v>
      </c>
      <c r="H1346" s="10">
        <v>5992</v>
      </c>
      <c r="I1346" s="10">
        <v>5992</v>
      </c>
      <c r="J1346" s="10">
        <v>8</v>
      </c>
      <c r="K1346" s="10"/>
      <c r="L1346" s="10">
        <f>SUM(Table134[[#This Row],[Waste (Before Impression)]:[Waste (After Impression)2]])</f>
        <v>8</v>
      </c>
      <c r="M1346" s="10">
        <v>0</v>
      </c>
      <c r="N1346" s="10">
        <v>373</v>
      </c>
      <c r="O1346" s="11">
        <f>SUM(Table134[[#This Row],[Inspection Total]],Table134[[#This Row],[Waste (Before Impression)]])</f>
        <v>6000</v>
      </c>
      <c r="P1346" s="12" t="s">
        <v>39</v>
      </c>
      <c r="Q1346" s="9"/>
      <c r="R1346" s="9">
        <f>IF(Table134[[#This Row],[Balanced]]="YES",0,Table134[[#This Row],[Total]]-6000)</f>
        <v>0</v>
      </c>
      <c r="S13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4485323383735992YES</v>
      </c>
      <c r="T1346">
        <f>ROW()-3</f>
        <v>1343</v>
      </c>
      <c r="U1346" s="1">
        <f>INT(Table134[[#This Row],[Date]])</f>
        <v>44853</v>
      </c>
      <c r="V1346" s="13">
        <f>IFERROR(IF(OR(Table134[[#This Row],[Notasave Error]]&lt;0,Table134[[#This Row],[Notasave Error]]&gt;6000),"-",Table134[[#This Row],[Notasave Error]]/Table134[[#This Row],[Inspection Total]]),"NA")</f>
        <v>6.2249666221628835E-2</v>
      </c>
    </row>
    <row r="1347" spans="1:22" x14ac:dyDescent="0.35">
      <c r="A1347" s="8">
        <v>44853.291770833333</v>
      </c>
      <c r="B1347" s="9" t="s">
        <v>84</v>
      </c>
      <c r="C1347" s="9">
        <v>40038549</v>
      </c>
      <c r="D1347" s="9" t="s">
        <v>107</v>
      </c>
      <c r="E1347" s="9" t="s">
        <v>42</v>
      </c>
      <c r="F1347" s="9" t="s">
        <v>40</v>
      </c>
      <c r="G1347" s="9">
        <v>232</v>
      </c>
      <c r="H1347" s="10">
        <v>5993</v>
      </c>
      <c r="I1347" s="10">
        <v>5993</v>
      </c>
      <c r="J1347" s="10">
        <v>7</v>
      </c>
      <c r="K1347" s="10"/>
      <c r="L1347" s="10">
        <f>SUM(Table134[[#This Row],[Waste (Before Impression)]:[Waste (After Impression)2]])</f>
        <v>7</v>
      </c>
      <c r="M1347" s="10">
        <v>0</v>
      </c>
      <c r="N1347" s="10">
        <v>280</v>
      </c>
      <c r="O1347" s="11">
        <f>SUM(Table134[[#This Row],[Inspection Total]],Table134[[#This Row],[Waste (Before Impression)]])</f>
        <v>6000</v>
      </c>
      <c r="P1347" s="12" t="s">
        <v>39</v>
      </c>
      <c r="Q1347" s="9"/>
      <c r="R1347" s="9">
        <f>IF(Table134[[#This Row],[Balanced]]="YES",0,Table134[[#This Row],[Total]]-6000)</f>
        <v>0</v>
      </c>
      <c r="S13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4485323272805993YES</v>
      </c>
      <c r="T1347">
        <f>ROW()-3</f>
        <v>1344</v>
      </c>
      <c r="U1347" s="1">
        <f>INT(Table134[[#This Row],[Date]])</f>
        <v>44853</v>
      </c>
      <c r="V1347" s="13">
        <f>IFERROR(IF(OR(Table134[[#This Row],[Notasave Error]]&lt;0,Table134[[#This Row],[Notasave Error]]&gt;6000),"-",Table134[[#This Row],[Notasave Error]]/Table134[[#This Row],[Inspection Total]]),"NA")</f>
        <v>4.6721174703821124E-2</v>
      </c>
    </row>
    <row r="1348" spans="1:22" x14ac:dyDescent="0.35">
      <c r="A1348" s="8">
        <v>44853.243067129632</v>
      </c>
      <c r="B1348" s="9" t="s">
        <v>84</v>
      </c>
      <c r="C1348" s="9">
        <v>40038549</v>
      </c>
      <c r="D1348" s="9" t="s">
        <v>107</v>
      </c>
      <c r="E1348" s="9" t="s">
        <v>42</v>
      </c>
      <c r="F1348" s="9" t="s">
        <v>40</v>
      </c>
      <c r="G1348" s="9">
        <v>231</v>
      </c>
      <c r="H1348" s="10">
        <v>5994</v>
      </c>
      <c r="I1348" s="10">
        <v>5994</v>
      </c>
      <c r="J1348" s="10">
        <v>6</v>
      </c>
      <c r="K1348" s="10">
        <v>0</v>
      </c>
      <c r="L1348" s="10">
        <f>SUM(Table134[[#This Row],[Waste (Before Impression)]:[Waste (After Impression)2]])</f>
        <v>6</v>
      </c>
      <c r="M1348" s="10">
        <v>0</v>
      </c>
      <c r="N1348" s="10">
        <v>353</v>
      </c>
      <c r="O1348" s="11">
        <f>SUM(Table134[[#This Row],[Inspection Total]],Table134[[#This Row],[Waste (Before Impression)]])</f>
        <v>6000</v>
      </c>
      <c r="P1348" s="12" t="s">
        <v>39</v>
      </c>
      <c r="Q1348" s="9"/>
      <c r="R1348" s="9">
        <f>IF(Table134[[#This Row],[Balanced]]="YES",0,Table134[[#This Row],[Total]]-6000)</f>
        <v>0</v>
      </c>
      <c r="S13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4485323163535994YES</v>
      </c>
      <c r="T1348">
        <f>ROW()-3</f>
        <v>1345</v>
      </c>
      <c r="U1348" s="1">
        <f>INT(Table134[[#This Row],[Date]])</f>
        <v>44853</v>
      </c>
      <c r="V1348" s="13">
        <f>IFERROR(IF(OR(Table134[[#This Row],[Notasave Error]]&lt;0,Table134[[#This Row],[Notasave Error]]&gt;6000),"-",Table134[[#This Row],[Notasave Error]]/Table134[[#This Row],[Inspection Total]]),"NA")</f>
        <v>5.8892225558892224E-2</v>
      </c>
    </row>
    <row r="1349" spans="1:22" x14ac:dyDescent="0.35">
      <c r="A1349" s="8">
        <v>44853.242754629631</v>
      </c>
      <c r="B1349" s="9" t="s">
        <v>84</v>
      </c>
      <c r="C1349" s="9">
        <v>40038549</v>
      </c>
      <c r="D1349" s="9" t="s">
        <v>107</v>
      </c>
      <c r="E1349" s="9" t="s">
        <v>42</v>
      </c>
      <c r="F1349" s="9" t="s">
        <v>40</v>
      </c>
      <c r="G1349" s="9">
        <v>230</v>
      </c>
      <c r="H1349" s="10">
        <v>5996</v>
      </c>
      <c r="I1349" s="10">
        <v>5996</v>
      </c>
      <c r="J1349" s="10">
        <v>4</v>
      </c>
      <c r="K1349" s="10">
        <v>0</v>
      </c>
      <c r="L1349" s="10">
        <f>SUM(Table134[[#This Row],[Waste (Before Impression)]:[Waste (After Impression)2]])</f>
        <v>4</v>
      </c>
      <c r="M1349" s="10">
        <v>0</v>
      </c>
      <c r="N1349" s="10">
        <v>174</v>
      </c>
      <c r="O1349" s="11">
        <f>SUM(Table134[[#This Row],[Inspection Total]],Table134[[#This Row],[Waste (Before Impression)]])</f>
        <v>6000</v>
      </c>
      <c r="P1349" s="12" t="s">
        <v>39</v>
      </c>
      <c r="Q1349" s="9"/>
      <c r="R1349" s="9">
        <f>IF(Table134[[#This Row],[Balanced]]="YES",0,Table134[[#This Row],[Total]]-6000)</f>
        <v>0</v>
      </c>
      <c r="S13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4485323041745996YES</v>
      </c>
      <c r="T1349">
        <f>ROW()-3</f>
        <v>1346</v>
      </c>
      <c r="U1349" s="1">
        <f>INT(Table134[[#This Row],[Date]])</f>
        <v>44853</v>
      </c>
      <c r="V1349" s="13">
        <f>IFERROR(IF(OR(Table134[[#This Row],[Notasave Error]]&lt;0,Table134[[#This Row],[Notasave Error]]&gt;6000),"-",Table134[[#This Row],[Notasave Error]]/Table134[[#This Row],[Inspection Total]]),"NA")</f>
        <v>2.9019346230820548E-2</v>
      </c>
    </row>
    <row r="1350" spans="1:22" x14ac:dyDescent="0.35">
      <c r="A1350" s="8">
        <v>44853.23945601852</v>
      </c>
      <c r="B1350" s="9" t="s">
        <v>84</v>
      </c>
      <c r="C1350" s="9">
        <v>40038549</v>
      </c>
      <c r="D1350" s="9" t="s">
        <v>107</v>
      </c>
      <c r="E1350" s="9" t="s">
        <v>42</v>
      </c>
      <c r="F1350" s="9" t="s">
        <v>40</v>
      </c>
      <c r="G1350" s="9">
        <v>229</v>
      </c>
      <c r="H1350" s="10">
        <v>5994</v>
      </c>
      <c r="I1350" s="10">
        <v>5994</v>
      </c>
      <c r="J1350" s="10">
        <v>6</v>
      </c>
      <c r="K1350" s="10">
        <v>0</v>
      </c>
      <c r="L1350" s="10">
        <f>SUM(Table134[[#This Row],[Waste (Before Impression)]:[Waste (After Impression)2]])</f>
        <v>6</v>
      </c>
      <c r="M1350" s="10">
        <v>0</v>
      </c>
      <c r="N1350" s="10">
        <v>199</v>
      </c>
      <c r="O1350" s="11">
        <f>SUM(Table134[[#This Row],[Inspection Total]],Table134[[#This Row],[Waste (Before Impression)]])</f>
        <v>6000</v>
      </c>
      <c r="P1350" s="12" t="s">
        <v>39</v>
      </c>
      <c r="Q1350" s="9"/>
      <c r="R1350" s="9">
        <f>IF(Table134[[#This Row],[Balanced]]="YES",0,Table134[[#This Row],[Total]]-6000)</f>
        <v>0</v>
      </c>
      <c r="S13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4485322961995994YES</v>
      </c>
      <c r="T1350">
        <f>ROW()-3</f>
        <v>1347</v>
      </c>
      <c r="U1350" s="1">
        <f>INT(Table134[[#This Row],[Date]])</f>
        <v>44853</v>
      </c>
      <c r="V1350" s="13">
        <f>IFERROR(IF(OR(Table134[[#This Row],[Notasave Error]]&lt;0,Table134[[#This Row],[Notasave Error]]&gt;6000),"-",Table134[[#This Row],[Notasave Error]]/Table134[[#This Row],[Inspection Total]]),"NA")</f>
        <v>3.3199866533199868E-2</v>
      </c>
    </row>
    <row r="1351" spans="1:22" x14ac:dyDescent="0.35">
      <c r="A1351" s="8">
        <v>44853.155428240738</v>
      </c>
      <c r="B1351" s="9" t="s">
        <v>84</v>
      </c>
      <c r="C1351" s="9">
        <v>40038549</v>
      </c>
      <c r="D1351" s="9" t="s">
        <v>107</v>
      </c>
      <c r="E1351" s="9" t="s">
        <v>42</v>
      </c>
      <c r="F1351" s="9" t="s">
        <v>40</v>
      </c>
      <c r="G1351" s="9">
        <v>228</v>
      </c>
      <c r="H1351" s="10">
        <v>5990</v>
      </c>
      <c r="I1351" s="10">
        <v>5990</v>
      </c>
      <c r="J1351" s="10">
        <v>10</v>
      </c>
      <c r="K1351" s="10">
        <v>0</v>
      </c>
      <c r="L1351" s="10">
        <f>SUM(Table134[[#This Row],[Waste (Before Impression)]:[Waste (After Impression)2]])</f>
        <v>10</v>
      </c>
      <c r="M1351" s="10">
        <v>0</v>
      </c>
      <c r="N1351" s="10">
        <v>154</v>
      </c>
      <c r="O1351" s="11">
        <f>SUM(Table134[[#This Row],[Inspection Total]],Table134[[#This Row],[Waste (Before Impression)]])</f>
        <v>6000</v>
      </c>
      <c r="P1351" s="12" t="s">
        <v>39</v>
      </c>
      <c r="Q1351" s="9"/>
      <c r="R1351" s="9">
        <f>IF(Table134[[#This Row],[Balanced]]="YES",0,Table134[[#This Row],[Total]]-6000)</f>
        <v>0</v>
      </c>
      <c r="S13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44853228101545990YES</v>
      </c>
      <c r="T1351">
        <f>ROW()-3</f>
        <v>1348</v>
      </c>
      <c r="U1351" s="1">
        <f>INT(Table134[[#This Row],[Date]])</f>
        <v>44853</v>
      </c>
      <c r="V1351" s="13">
        <f>IFERROR(IF(OR(Table134[[#This Row],[Notasave Error]]&lt;0,Table134[[#This Row],[Notasave Error]]&gt;6000),"-",Table134[[#This Row],[Notasave Error]]/Table134[[#This Row],[Inspection Total]]),"NA")</f>
        <v>2.5709515859766278E-2</v>
      </c>
    </row>
    <row r="1352" spans="1:22" x14ac:dyDescent="0.35">
      <c r="A1352" s="8">
        <v>44853.077233796299</v>
      </c>
      <c r="B1352" s="9" t="s">
        <v>84</v>
      </c>
      <c r="C1352" s="9">
        <v>40038549</v>
      </c>
      <c r="D1352" s="9" t="s">
        <v>107</v>
      </c>
      <c r="E1352" s="9" t="s">
        <v>42</v>
      </c>
      <c r="F1352" s="9" t="s">
        <v>40</v>
      </c>
      <c r="G1352" s="9">
        <v>227</v>
      </c>
      <c r="H1352" s="10">
        <v>5993</v>
      </c>
      <c r="I1352" s="10">
        <v>5993</v>
      </c>
      <c r="J1352" s="10">
        <v>7</v>
      </c>
      <c r="K1352" s="10">
        <v>0</v>
      </c>
      <c r="L1352" s="10">
        <f>SUM(Table134[[#This Row],[Waste (Before Impression)]:[Waste (After Impression)2]])</f>
        <v>7</v>
      </c>
      <c r="M1352" s="10">
        <v>0</v>
      </c>
      <c r="N1352" s="10">
        <v>146</v>
      </c>
      <c r="O1352" s="11">
        <f>SUM(Table134[[#This Row],[Inspection Total]],Table134[[#This Row],[Waste (Before Impression)]])</f>
        <v>6000</v>
      </c>
      <c r="P1352" s="12" t="s">
        <v>39</v>
      </c>
      <c r="Q1352" s="9"/>
      <c r="R1352" s="9">
        <f>IF(Table134[[#This Row],[Balanced]]="YES",0,Table134[[#This Row],[Total]]-6000)</f>
        <v>0</v>
      </c>
      <c r="S13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4485322771465993YES</v>
      </c>
      <c r="T1352">
        <f>ROW()-3</f>
        <v>1349</v>
      </c>
      <c r="U1352" s="1">
        <f>INT(Table134[[#This Row],[Date]])</f>
        <v>44853</v>
      </c>
      <c r="V1352" s="13">
        <f>IFERROR(IF(OR(Table134[[#This Row],[Notasave Error]]&lt;0,Table134[[#This Row],[Notasave Error]]&gt;6000),"-",Table134[[#This Row],[Notasave Error]]/Table134[[#This Row],[Inspection Total]]),"NA")</f>
        <v>2.4361755381278157E-2</v>
      </c>
    </row>
    <row r="1353" spans="1:22" x14ac:dyDescent="0.35">
      <c r="A1353" s="8">
        <v>44853.026087962964</v>
      </c>
      <c r="B1353" s="9" t="s">
        <v>84</v>
      </c>
      <c r="C1353" s="9">
        <v>40038549</v>
      </c>
      <c r="D1353" s="9" t="s">
        <v>107</v>
      </c>
      <c r="E1353" s="9" t="s">
        <v>42</v>
      </c>
      <c r="F1353" s="9" t="s">
        <v>40</v>
      </c>
      <c r="G1353" s="9">
        <v>226</v>
      </c>
      <c r="H1353" s="10">
        <v>5989</v>
      </c>
      <c r="I1353" s="10">
        <v>5989</v>
      </c>
      <c r="J1353" s="10">
        <v>11</v>
      </c>
      <c r="K1353" s="10">
        <v>0</v>
      </c>
      <c r="L1353" s="10">
        <f>SUM(Table134[[#This Row],[Waste (Before Impression)]:[Waste (After Impression)2]])</f>
        <v>11</v>
      </c>
      <c r="M1353" s="10">
        <v>0</v>
      </c>
      <c r="N1353" s="10">
        <v>164</v>
      </c>
      <c r="O1353" s="11">
        <f>SUM(Table134[[#This Row],[Inspection Total]],Table134[[#This Row],[Waste (Before Impression)]])</f>
        <v>6000</v>
      </c>
      <c r="P1353" s="12" t="s">
        <v>39</v>
      </c>
      <c r="Q1353" s="9"/>
      <c r="R1353" s="9">
        <f>IF(Table134[[#This Row],[Balanced]]="YES",0,Table134[[#This Row],[Total]]-6000)</f>
        <v>0</v>
      </c>
      <c r="S13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44853226111645989YES</v>
      </c>
      <c r="T1353">
        <f>ROW()-3</f>
        <v>1350</v>
      </c>
      <c r="U1353" s="1">
        <f>INT(Table134[[#This Row],[Date]])</f>
        <v>44853</v>
      </c>
      <c r="V1353" s="13">
        <f>IFERROR(IF(OR(Table134[[#This Row],[Notasave Error]]&lt;0,Table134[[#This Row],[Notasave Error]]&gt;6000),"-",Table134[[#This Row],[Notasave Error]]/Table134[[#This Row],[Inspection Total]]),"NA")</f>
        <v>2.738353648355318E-2</v>
      </c>
    </row>
    <row r="1354" spans="1:22" x14ac:dyDescent="0.35">
      <c r="A1354" s="8">
        <v>44852.999189814815</v>
      </c>
      <c r="B1354" s="9" t="s">
        <v>84</v>
      </c>
      <c r="C1354" s="9">
        <v>40038549</v>
      </c>
      <c r="D1354" s="9" t="s">
        <v>107</v>
      </c>
      <c r="E1354" s="9" t="s">
        <v>69</v>
      </c>
      <c r="F1354" s="9" t="s">
        <v>40</v>
      </c>
      <c r="G1354" s="9">
        <v>209</v>
      </c>
      <c r="H1354" s="10">
        <v>5993</v>
      </c>
      <c r="I1354" s="10">
        <v>5993</v>
      </c>
      <c r="J1354" s="10">
        <v>7</v>
      </c>
      <c r="K1354" s="10"/>
      <c r="L1354" s="10">
        <f>SUM(Table134[[#This Row],[Waste (Before Impression)]:[Waste (After Impression)2]])</f>
        <v>7</v>
      </c>
      <c r="M1354" s="10">
        <v>0</v>
      </c>
      <c r="N1354" s="10">
        <v>174</v>
      </c>
      <c r="O1354" s="11">
        <f>SUM(Table134[[#This Row],[Inspection Total]],Table134[[#This Row],[Waste (Before Impression)]])</f>
        <v>6000</v>
      </c>
      <c r="P1354" s="12" t="s">
        <v>39</v>
      </c>
      <c r="Q1354" s="9"/>
      <c r="R1354" s="9">
        <f>IF(Table134[[#This Row],[Balanced]]="YES",0,Table134[[#This Row],[Total]]-6000)</f>
        <v>0</v>
      </c>
      <c r="S13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4485220971745993YES</v>
      </c>
      <c r="T1354">
        <f>ROW()-3</f>
        <v>1351</v>
      </c>
      <c r="U1354" s="1">
        <f>INT(Table134[[#This Row],[Date]])</f>
        <v>44852</v>
      </c>
      <c r="V1354" s="13">
        <f>IFERROR(IF(OR(Table134[[#This Row],[Notasave Error]]&lt;0,Table134[[#This Row],[Notasave Error]]&gt;6000),"-",Table134[[#This Row],[Notasave Error]]/Table134[[#This Row],[Inspection Total]]),"NA")</f>
        <v>2.9033872851660269E-2</v>
      </c>
    </row>
    <row r="1355" spans="1:22" x14ac:dyDescent="0.35">
      <c r="A1355" s="8">
        <v>44852.944398148145</v>
      </c>
      <c r="B1355" s="9" t="s">
        <v>84</v>
      </c>
      <c r="C1355" s="9">
        <v>40038549</v>
      </c>
      <c r="D1355" s="9" t="s">
        <v>107</v>
      </c>
      <c r="E1355" s="9" t="s">
        <v>69</v>
      </c>
      <c r="F1355" s="9" t="s">
        <v>40</v>
      </c>
      <c r="G1355" s="9">
        <v>208</v>
      </c>
      <c r="H1355" s="10">
        <v>5996</v>
      </c>
      <c r="I1355" s="10">
        <v>5996</v>
      </c>
      <c r="J1355" s="10">
        <v>4</v>
      </c>
      <c r="K1355" s="10"/>
      <c r="L1355" s="10">
        <f>SUM(Table134[[#This Row],[Waste (Before Impression)]:[Waste (After Impression)2]])</f>
        <v>4</v>
      </c>
      <c r="M1355" s="10">
        <v>0</v>
      </c>
      <c r="N1355" s="10">
        <v>140</v>
      </c>
      <c r="O1355" s="11">
        <f>SUM(Table134[[#This Row],[Inspection Total]],Table134[[#This Row],[Waste (Before Impression)]])</f>
        <v>6000</v>
      </c>
      <c r="P1355" s="12" t="s">
        <v>39</v>
      </c>
      <c r="Q1355" s="9"/>
      <c r="R1355" s="9">
        <f>IF(Table134[[#This Row],[Balanced]]="YES",0,Table134[[#This Row],[Total]]-6000)</f>
        <v>0</v>
      </c>
      <c r="S13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4485220841405996YES</v>
      </c>
      <c r="T1355">
        <f>ROW()-3</f>
        <v>1352</v>
      </c>
      <c r="U1355" s="1">
        <f>INT(Table134[[#This Row],[Date]])</f>
        <v>44852</v>
      </c>
      <c r="V1355" s="13">
        <f>IFERROR(IF(OR(Table134[[#This Row],[Notasave Error]]&lt;0,Table134[[#This Row],[Notasave Error]]&gt;6000),"-",Table134[[#This Row],[Notasave Error]]/Table134[[#This Row],[Inspection Total]]),"NA")</f>
        <v>2.3348899266177451E-2</v>
      </c>
    </row>
    <row r="1356" spans="1:22" x14ac:dyDescent="0.35">
      <c r="A1356" s="8">
        <v>44852.943854166668</v>
      </c>
      <c r="B1356" s="9" t="s">
        <v>84</v>
      </c>
      <c r="C1356" s="9">
        <v>40038549</v>
      </c>
      <c r="D1356" s="9" t="s">
        <v>107</v>
      </c>
      <c r="E1356" s="9" t="s">
        <v>69</v>
      </c>
      <c r="F1356" s="9" t="s">
        <v>40</v>
      </c>
      <c r="G1356" s="9">
        <v>207</v>
      </c>
      <c r="H1356" s="10">
        <v>5994</v>
      </c>
      <c r="I1356" s="10">
        <v>5994</v>
      </c>
      <c r="J1356" s="10">
        <v>6</v>
      </c>
      <c r="K1356" s="10"/>
      <c r="L1356" s="10">
        <f>SUM(Table134[[#This Row],[Waste (Before Impression)]:[Waste (After Impression)2]])</f>
        <v>6</v>
      </c>
      <c r="M1356" s="10">
        <v>0</v>
      </c>
      <c r="N1356" s="10">
        <v>81</v>
      </c>
      <c r="O1356" s="11">
        <f>SUM(Table134[[#This Row],[Inspection Total]],Table134[[#This Row],[Waste (Before Impression)]])</f>
        <v>6000</v>
      </c>
      <c r="P1356" s="12" t="s">
        <v>39</v>
      </c>
      <c r="Q1356" s="9"/>
      <c r="R1356" s="9">
        <f>IF(Table134[[#This Row],[Balanced]]="YES",0,Table134[[#This Row],[Total]]-6000)</f>
        <v>0</v>
      </c>
      <c r="S13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448522076815994YES</v>
      </c>
      <c r="T1356">
        <f>ROW()-3</f>
        <v>1353</v>
      </c>
      <c r="U1356" s="1">
        <f>INT(Table134[[#This Row],[Date]])</f>
        <v>44852</v>
      </c>
      <c r="V1356" s="13">
        <f>IFERROR(IF(OR(Table134[[#This Row],[Notasave Error]]&lt;0,Table134[[#This Row],[Notasave Error]]&gt;6000),"-",Table134[[#This Row],[Notasave Error]]/Table134[[#This Row],[Inspection Total]]),"NA")</f>
        <v>1.3513513513513514E-2</v>
      </c>
    </row>
    <row r="1357" spans="1:22" x14ac:dyDescent="0.35">
      <c r="A1357" s="8">
        <v>44852.943483796298</v>
      </c>
      <c r="B1357" s="9" t="s">
        <v>84</v>
      </c>
      <c r="C1357" s="9">
        <v>40038549</v>
      </c>
      <c r="D1357" s="9" t="s">
        <v>107</v>
      </c>
      <c r="E1357" s="9" t="s">
        <v>69</v>
      </c>
      <c r="F1357" s="9" t="s">
        <v>40</v>
      </c>
      <c r="G1357" s="9">
        <v>206</v>
      </c>
      <c r="H1357" s="10">
        <v>5993</v>
      </c>
      <c r="I1357" s="10">
        <v>5993</v>
      </c>
      <c r="J1357" s="10">
        <v>7</v>
      </c>
      <c r="K1357" s="10"/>
      <c r="L1357" s="10">
        <f>SUM(Table134[[#This Row],[Waste (Before Impression)]:[Waste (After Impression)2]])</f>
        <v>7</v>
      </c>
      <c r="M1357" s="10">
        <v>0</v>
      </c>
      <c r="N1357" s="10">
        <v>385</v>
      </c>
      <c r="O1357" s="11">
        <f>SUM(Table134[[#This Row],[Inspection Total]],Table134[[#This Row],[Waste (Before Impression)]])</f>
        <v>6000</v>
      </c>
      <c r="P1357" s="12" t="s">
        <v>39</v>
      </c>
      <c r="Q1357" s="9"/>
      <c r="R1357" s="9">
        <f>IF(Table134[[#This Row],[Balanced]]="YES",0,Table134[[#This Row],[Total]]-6000)</f>
        <v>0</v>
      </c>
      <c r="S13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4485220673855993YES</v>
      </c>
      <c r="T1357">
        <f>ROW()-3</f>
        <v>1354</v>
      </c>
      <c r="U1357" s="1">
        <f>INT(Table134[[#This Row],[Date]])</f>
        <v>44852</v>
      </c>
      <c r="V1357" s="13">
        <f>IFERROR(IF(OR(Table134[[#This Row],[Notasave Error]]&lt;0,Table134[[#This Row],[Notasave Error]]&gt;6000),"-",Table134[[#This Row],[Notasave Error]]/Table134[[#This Row],[Inspection Total]]),"NA")</f>
        <v>6.4241615217754053E-2</v>
      </c>
    </row>
    <row r="1358" spans="1:22" x14ac:dyDescent="0.35">
      <c r="A1358" s="8">
        <v>44852.781261574077</v>
      </c>
      <c r="B1358" s="9" t="s">
        <v>84</v>
      </c>
      <c r="C1358" s="9">
        <v>40038549</v>
      </c>
      <c r="D1358" s="9" t="s">
        <v>107</v>
      </c>
      <c r="E1358" s="9" t="s">
        <v>60</v>
      </c>
      <c r="F1358" s="9" t="s">
        <v>38</v>
      </c>
      <c r="G1358" s="9">
        <v>205</v>
      </c>
      <c r="H1358" s="10">
        <v>5975</v>
      </c>
      <c r="I1358" s="10">
        <v>5975</v>
      </c>
      <c r="J1358" s="10">
        <v>25</v>
      </c>
      <c r="K1358" s="10"/>
      <c r="L1358" s="10">
        <f>SUM(Table134[[#This Row],[Waste (Before Impression)]:[Waste (After Impression)2]])</f>
        <v>25</v>
      </c>
      <c r="M1358" s="10">
        <v>0</v>
      </c>
      <c r="N1358" s="10">
        <v>535</v>
      </c>
      <c r="O1358" s="11">
        <f>SUM(Table134[[#This Row],[Inspection Total]],Table134[[#This Row],[Waste (Before Impression)]])</f>
        <v>6000</v>
      </c>
      <c r="P1358" s="12" t="s">
        <v>39</v>
      </c>
      <c r="Q1358" s="9"/>
      <c r="R1358" s="9">
        <f>IF(Table134[[#This Row],[Balanced]]="YES",0,Table134[[#This Row],[Total]]-6000)</f>
        <v>0</v>
      </c>
      <c r="S13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44852205255355975YES</v>
      </c>
      <c r="T1358">
        <f>ROW()-3</f>
        <v>1355</v>
      </c>
      <c r="U1358" s="1">
        <f>INT(Table134[[#This Row],[Date]])</f>
        <v>44852</v>
      </c>
      <c r="V1358" s="13">
        <f>IFERROR(IF(OR(Table134[[#This Row],[Notasave Error]]&lt;0,Table134[[#This Row],[Notasave Error]]&gt;6000),"-",Table134[[#This Row],[Notasave Error]]/Table134[[#This Row],[Inspection Total]]),"NA")</f>
        <v>8.9539748953974901E-2</v>
      </c>
    </row>
    <row r="1359" spans="1:22" x14ac:dyDescent="0.35">
      <c r="A1359" s="8">
        <v>44852.751747685186</v>
      </c>
      <c r="B1359" s="9" t="s">
        <v>84</v>
      </c>
      <c r="C1359" s="9">
        <v>40038549</v>
      </c>
      <c r="D1359" s="9" t="s">
        <v>107</v>
      </c>
      <c r="E1359" s="9" t="s">
        <v>60</v>
      </c>
      <c r="F1359" s="9" t="s">
        <v>38</v>
      </c>
      <c r="G1359" s="9">
        <v>204</v>
      </c>
      <c r="H1359" s="10">
        <v>5994</v>
      </c>
      <c r="I1359" s="10">
        <v>5994</v>
      </c>
      <c r="J1359" s="10">
        <v>6</v>
      </c>
      <c r="K1359" s="10"/>
      <c r="L1359" s="10">
        <f>SUM(Table134[[#This Row],[Waste (Before Impression)]:[Waste (After Impression)2]])</f>
        <v>6</v>
      </c>
      <c r="M1359" s="10">
        <v>0</v>
      </c>
      <c r="N1359" s="10">
        <v>206</v>
      </c>
      <c r="O1359" s="11">
        <f>SUM(Table134[[#This Row],[Inspection Total]],Table134[[#This Row],[Waste (Before Impression)]])</f>
        <v>6000</v>
      </c>
      <c r="P1359" s="12" t="s">
        <v>39</v>
      </c>
      <c r="Q1359" s="9"/>
      <c r="R1359" s="9">
        <f>IF(Table134[[#This Row],[Balanced]]="YES",0,Table134[[#This Row],[Total]]-6000)</f>
        <v>0</v>
      </c>
      <c r="S13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4485220462065994YES</v>
      </c>
      <c r="T1359">
        <f>ROW()-3</f>
        <v>1356</v>
      </c>
      <c r="U1359" s="1">
        <f>INT(Table134[[#This Row],[Date]])</f>
        <v>44852</v>
      </c>
      <c r="V1359" s="13">
        <f>IFERROR(IF(OR(Table134[[#This Row],[Notasave Error]]&lt;0,Table134[[#This Row],[Notasave Error]]&gt;6000),"-",Table134[[#This Row],[Notasave Error]]/Table134[[#This Row],[Inspection Total]]),"NA")</f>
        <v>3.4367701034367704E-2</v>
      </c>
    </row>
    <row r="1360" spans="1:22" x14ac:dyDescent="0.35">
      <c r="A1360" s="8">
        <v>44852.734583333331</v>
      </c>
      <c r="B1360" s="9" t="s">
        <v>84</v>
      </c>
      <c r="C1360" s="9">
        <v>40038549</v>
      </c>
      <c r="D1360" s="9" t="s">
        <v>107</v>
      </c>
      <c r="E1360" s="9" t="s">
        <v>60</v>
      </c>
      <c r="F1360" s="9" t="s">
        <v>38</v>
      </c>
      <c r="G1360" s="9">
        <v>203</v>
      </c>
      <c r="H1360" s="10">
        <v>5996</v>
      </c>
      <c r="I1360" s="10">
        <v>5996</v>
      </c>
      <c r="J1360" s="10">
        <v>4</v>
      </c>
      <c r="K1360" s="10"/>
      <c r="L1360" s="10">
        <f>SUM(Table134[[#This Row],[Waste (Before Impression)]:[Waste (After Impression)2]])</f>
        <v>4</v>
      </c>
      <c r="M1360" s="10">
        <v>0</v>
      </c>
      <c r="N1360" s="10">
        <v>495</v>
      </c>
      <c r="O1360" s="11">
        <f>SUM(Table134[[#This Row],[Inspection Total]],Table134[[#This Row],[Waste (Before Impression)]])</f>
        <v>6000</v>
      </c>
      <c r="P1360" s="12" t="s">
        <v>39</v>
      </c>
      <c r="Q1360" s="9"/>
      <c r="R1360" s="9">
        <f>IF(Table134[[#This Row],[Balanced]]="YES",0,Table134[[#This Row],[Total]]-6000)</f>
        <v>0</v>
      </c>
      <c r="S13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4485220344955996YES</v>
      </c>
      <c r="T1360">
        <f>ROW()-3</f>
        <v>1357</v>
      </c>
      <c r="U1360" s="1">
        <f>INT(Table134[[#This Row],[Date]])</f>
        <v>44852</v>
      </c>
      <c r="V1360" s="13">
        <f>IFERROR(IF(OR(Table134[[#This Row],[Notasave Error]]&lt;0,Table134[[#This Row],[Notasave Error]]&gt;6000),"-",Table134[[#This Row],[Notasave Error]]/Table134[[#This Row],[Inspection Total]]),"NA")</f>
        <v>8.2555036691127417E-2</v>
      </c>
    </row>
    <row r="1361" spans="1:22" x14ac:dyDescent="0.35">
      <c r="A1361" s="8">
        <v>44852.677627314813</v>
      </c>
      <c r="B1361" s="9" t="s">
        <v>84</v>
      </c>
      <c r="C1361" s="9">
        <v>40038549</v>
      </c>
      <c r="D1361" s="9" t="s">
        <v>107</v>
      </c>
      <c r="E1361" s="9" t="s">
        <v>60</v>
      </c>
      <c r="F1361" s="9" t="s">
        <v>38</v>
      </c>
      <c r="G1361" s="9">
        <v>202</v>
      </c>
      <c r="H1361" s="10">
        <v>5995</v>
      </c>
      <c r="I1361" s="10">
        <v>5995</v>
      </c>
      <c r="J1361" s="10">
        <v>5</v>
      </c>
      <c r="K1361" s="10"/>
      <c r="L1361" s="10">
        <f>SUM(Table134[[#This Row],[Waste (Before Impression)]:[Waste (After Impression)2]])</f>
        <v>5</v>
      </c>
      <c r="M1361" s="10">
        <v>0</v>
      </c>
      <c r="N1361" s="10">
        <v>796</v>
      </c>
      <c r="O1361" s="11">
        <f>SUM(Table134[[#This Row],[Inspection Total]],Table134[[#This Row],[Waste (Before Impression)]])</f>
        <v>6000</v>
      </c>
      <c r="P1361" s="12" t="s">
        <v>39</v>
      </c>
      <c r="Q1361" s="9"/>
      <c r="R1361" s="9">
        <f>IF(Table134[[#This Row],[Balanced]]="YES",0,Table134[[#This Row],[Total]]-6000)</f>
        <v>0</v>
      </c>
      <c r="S13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4485220257965995YES</v>
      </c>
      <c r="T1361">
        <f>ROW()-3</f>
        <v>1358</v>
      </c>
      <c r="U1361" s="1">
        <f>INT(Table134[[#This Row],[Date]])</f>
        <v>44852</v>
      </c>
      <c r="V1361" s="13">
        <f>IFERROR(IF(OR(Table134[[#This Row],[Notasave Error]]&lt;0,Table134[[#This Row],[Notasave Error]]&gt;6000),"-",Table134[[#This Row],[Notasave Error]]/Table134[[#This Row],[Inspection Total]]),"NA")</f>
        <v>0.13277731442869056</v>
      </c>
    </row>
    <row r="1362" spans="1:22" x14ac:dyDescent="0.35">
      <c r="A1362" s="8">
        <v>44852.677187499998</v>
      </c>
      <c r="B1362" s="9" t="s">
        <v>84</v>
      </c>
      <c r="C1362" s="9">
        <v>40038549</v>
      </c>
      <c r="D1362" s="9" t="s">
        <v>107</v>
      </c>
      <c r="E1362" s="9" t="s">
        <v>60</v>
      </c>
      <c r="F1362" s="9" t="s">
        <v>38</v>
      </c>
      <c r="G1362" s="9">
        <v>201</v>
      </c>
      <c r="H1362" s="10">
        <v>5986</v>
      </c>
      <c r="I1362" s="10">
        <v>5986</v>
      </c>
      <c r="J1362" s="10">
        <v>14</v>
      </c>
      <c r="K1362" s="10"/>
      <c r="L1362" s="10">
        <f>SUM(Table134[[#This Row],[Waste (Before Impression)]:[Waste (After Impression)2]])</f>
        <v>14</v>
      </c>
      <c r="M1362" s="10">
        <v>0</v>
      </c>
      <c r="N1362" s="10">
        <v>264</v>
      </c>
      <c r="O1362" s="11">
        <f>SUM(Table134[[#This Row],[Inspection Total]],Table134[[#This Row],[Waste (Before Impression)]])</f>
        <v>6000</v>
      </c>
      <c r="P1362" s="12" t="s">
        <v>39</v>
      </c>
      <c r="Q1362" s="9"/>
      <c r="R1362" s="9">
        <f>IF(Table134[[#This Row],[Balanced]]="YES",0,Table134[[#This Row],[Total]]-6000)</f>
        <v>0</v>
      </c>
      <c r="S13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44852201142645986YES</v>
      </c>
      <c r="T1362">
        <f>ROW()-3</f>
        <v>1359</v>
      </c>
      <c r="U1362" s="1">
        <f>INT(Table134[[#This Row],[Date]])</f>
        <v>44852</v>
      </c>
      <c r="V1362" s="13">
        <f>IFERROR(IF(OR(Table134[[#This Row],[Notasave Error]]&lt;0,Table134[[#This Row],[Notasave Error]]&gt;6000),"-",Table134[[#This Row],[Notasave Error]]/Table134[[#This Row],[Inspection Total]]),"NA")</f>
        <v>4.4102906782492485E-2</v>
      </c>
    </row>
    <row r="1363" spans="1:22" x14ac:dyDescent="0.35">
      <c r="A1363" s="8">
        <v>44852.578784722224</v>
      </c>
      <c r="B1363" s="9" t="s">
        <v>84</v>
      </c>
      <c r="C1363" s="9">
        <v>40038549</v>
      </c>
      <c r="D1363" s="9" t="s">
        <v>107</v>
      </c>
      <c r="E1363" s="9" t="s">
        <v>60</v>
      </c>
      <c r="F1363" s="9" t="s">
        <v>38</v>
      </c>
      <c r="G1363" s="9">
        <v>200</v>
      </c>
      <c r="H1363" s="10">
        <v>5995</v>
      </c>
      <c r="I1363" s="10">
        <v>5995</v>
      </c>
      <c r="J1363" s="10">
        <v>6</v>
      </c>
      <c r="K1363" s="10"/>
      <c r="L1363" s="10">
        <f>SUM(Table134[[#This Row],[Waste (Before Impression)]:[Waste (After Impression)2]])</f>
        <v>6</v>
      </c>
      <c r="M1363" s="10">
        <v>0</v>
      </c>
      <c r="N1363" s="10">
        <v>447</v>
      </c>
      <c r="O1363" s="11">
        <f>SUM(Table134[[#This Row],[Inspection Total]],Table134[[#This Row],[Waste (Before Impression)]])</f>
        <v>6001</v>
      </c>
      <c r="P1363" s="12" t="s">
        <v>34</v>
      </c>
      <c r="Q1363" s="9"/>
      <c r="R1363" s="9">
        <f>IF(Table134[[#This Row],[Balanced]]="YES",0,Table134[[#This Row],[Total]]-6000)</f>
        <v>1</v>
      </c>
      <c r="S13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4485220064475995NO</v>
      </c>
      <c r="T1363">
        <f>ROW()-3</f>
        <v>1360</v>
      </c>
      <c r="U1363" s="1">
        <f>INT(Table134[[#This Row],[Date]])</f>
        <v>44852</v>
      </c>
      <c r="V1363" s="13">
        <f>IFERROR(IF(OR(Table134[[#This Row],[Notasave Error]]&lt;0,Table134[[#This Row],[Notasave Error]]&gt;6000),"-",Table134[[#This Row],[Notasave Error]]/Table134[[#This Row],[Inspection Total]]),"NA")</f>
        <v>7.4562135112593825E-2</v>
      </c>
    </row>
    <row r="1364" spans="1:22" x14ac:dyDescent="0.35">
      <c r="A1364" s="8">
        <v>44852.525578703702</v>
      </c>
      <c r="B1364" s="9" t="s">
        <v>84</v>
      </c>
      <c r="C1364" s="9">
        <v>40038549</v>
      </c>
      <c r="D1364" s="9" t="s">
        <v>107</v>
      </c>
      <c r="E1364" s="9" t="s">
        <v>60</v>
      </c>
      <c r="F1364" s="9" t="s">
        <v>38</v>
      </c>
      <c r="G1364" s="9">
        <v>199</v>
      </c>
      <c r="H1364" s="10">
        <v>5990</v>
      </c>
      <c r="I1364" s="10">
        <v>5990</v>
      </c>
      <c r="J1364" s="10">
        <v>10</v>
      </c>
      <c r="K1364" s="10"/>
      <c r="L1364" s="10">
        <f>SUM(Table134[[#This Row],[Waste (Before Impression)]:[Waste (After Impression)2]])</f>
        <v>10</v>
      </c>
      <c r="M1364" s="10">
        <v>0</v>
      </c>
      <c r="N1364" s="10">
        <v>462</v>
      </c>
      <c r="O1364" s="11">
        <f>SUM(Table134[[#This Row],[Inspection Total]],Table134[[#This Row],[Waste (Before Impression)]])</f>
        <v>6000</v>
      </c>
      <c r="P1364" s="12" t="s">
        <v>39</v>
      </c>
      <c r="Q1364" s="9"/>
      <c r="R1364" s="9">
        <f>IF(Table134[[#This Row],[Balanced]]="YES",0,Table134[[#This Row],[Total]]-6000)</f>
        <v>0</v>
      </c>
      <c r="S13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44852199104625990YES</v>
      </c>
      <c r="T1364">
        <f>ROW()-3</f>
        <v>1361</v>
      </c>
      <c r="U1364" s="1">
        <f>INT(Table134[[#This Row],[Date]])</f>
        <v>44852</v>
      </c>
      <c r="V1364" s="13">
        <f>IFERROR(IF(OR(Table134[[#This Row],[Notasave Error]]&lt;0,Table134[[#This Row],[Notasave Error]]&gt;6000),"-",Table134[[#This Row],[Notasave Error]]/Table134[[#This Row],[Inspection Total]]),"NA")</f>
        <v>7.7128547579298837E-2</v>
      </c>
    </row>
    <row r="1365" spans="1:22" x14ac:dyDescent="0.35">
      <c r="A1365" s="8">
        <v>44852.445648148147</v>
      </c>
      <c r="B1365" s="9" t="s">
        <v>84</v>
      </c>
      <c r="C1365" s="9">
        <v>40038549</v>
      </c>
      <c r="D1365" s="9" t="s">
        <v>107</v>
      </c>
      <c r="E1365" s="9" t="s">
        <v>60</v>
      </c>
      <c r="F1365" s="9" t="s">
        <v>38</v>
      </c>
      <c r="G1365" s="9">
        <v>198</v>
      </c>
      <c r="H1365" s="10">
        <v>5992</v>
      </c>
      <c r="I1365" s="10">
        <v>5992</v>
      </c>
      <c r="J1365" s="10">
        <v>8</v>
      </c>
      <c r="K1365" s="10"/>
      <c r="L1365" s="10">
        <f>SUM(Table134[[#This Row],[Waste (Before Impression)]:[Waste (After Impression)2]])</f>
        <v>8</v>
      </c>
      <c r="M1365" s="10">
        <v>0</v>
      </c>
      <c r="N1365" s="10">
        <v>338</v>
      </c>
      <c r="O1365" s="11">
        <f>SUM(Table134[[#This Row],[Inspection Total]],Table134[[#This Row],[Waste (Before Impression)]])</f>
        <v>6000</v>
      </c>
      <c r="P1365" s="12" t="s">
        <v>39</v>
      </c>
      <c r="Q1365" s="9"/>
      <c r="R1365" s="9">
        <f>IF(Table134[[#This Row],[Balanced]]="YES",0,Table134[[#This Row],[Total]]-6000)</f>
        <v>0</v>
      </c>
      <c r="S13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4485219883385992YES</v>
      </c>
      <c r="T1365">
        <f>ROW()-3</f>
        <v>1362</v>
      </c>
      <c r="U1365" s="1">
        <f>INT(Table134[[#This Row],[Date]])</f>
        <v>44852</v>
      </c>
      <c r="V1365" s="13">
        <f>IFERROR(IF(OR(Table134[[#This Row],[Notasave Error]]&lt;0,Table134[[#This Row],[Notasave Error]]&gt;6000),"-",Table134[[#This Row],[Notasave Error]]/Table134[[#This Row],[Inspection Total]]),"NA")</f>
        <v>5.6408544726301739E-2</v>
      </c>
    </row>
    <row r="1366" spans="1:22" x14ac:dyDescent="0.35">
      <c r="A1366" s="8">
        <v>44852.39565972222</v>
      </c>
      <c r="B1366" s="9" t="s">
        <v>84</v>
      </c>
      <c r="C1366" s="9">
        <v>40038549</v>
      </c>
      <c r="D1366" s="9" t="s">
        <v>107</v>
      </c>
      <c r="E1366" s="9" t="s">
        <v>60</v>
      </c>
      <c r="F1366" s="9" t="s">
        <v>38</v>
      </c>
      <c r="G1366" s="9">
        <v>197</v>
      </c>
      <c r="H1366" s="10">
        <v>5992</v>
      </c>
      <c r="I1366" s="10">
        <v>5992</v>
      </c>
      <c r="J1366" s="10">
        <v>8</v>
      </c>
      <c r="K1366" s="10"/>
      <c r="L1366" s="10">
        <f>SUM(Table134[[#This Row],[Waste (Before Impression)]:[Waste (After Impression)2]])</f>
        <v>8</v>
      </c>
      <c r="M1366" s="10">
        <v>0</v>
      </c>
      <c r="N1366" s="10">
        <v>189</v>
      </c>
      <c r="O1366" s="11">
        <f>SUM(Table134[[#This Row],[Inspection Total]],Table134[[#This Row],[Waste (Before Impression)]])</f>
        <v>6000</v>
      </c>
      <c r="P1366" s="12" t="s">
        <v>39</v>
      </c>
      <c r="Q1366" s="9"/>
      <c r="R1366" s="9">
        <f>IF(Table134[[#This Row],[Balanced]]="YES",0,Table134[[#This Row],[Total]]-6000)</f>
        <v>0</v>
      </c>
      <c r="S13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4485219781895992YES</v>
      </c>
      <c r="T1366">
        <f>ROW()-3</f>
        <v>1363</v>
      </c>
      <c r="U1366" s="1">
        <f>INT(Table134[[#This Row],[Date]])</f>
        <v>44852</v>
      </c>
      <c r="V1366" s="13">
        <f>IFERROR(IF(OR(Table134[[#This Row],[Notasave Error]]&lt;0,Table134[[#This Row],[Notasave Error]]&gt;6000),"-",Table134[[#This Row],[Notasave Error]]/Table134[[#This Row],[Inspection Total]]),"NA")</f>
        <v>3.1542056074766352E-2</v>
      </c>
    </row>
    <row r="1367" spans="1:22" x14ac:dyDescent="0.35">
      <c r="A1367" s="8">
        <v>44852.276018518518</v>
      </c>
      <c r="B1367" s="9" t="s">
        <v>84</v>
      </c>
      <c r="C1367" s="9">
        <v>40038549</v>
      </c>
      <c r="D1367" s="9" t="s">
        <v>107</v>
      </c>
      <c r="E1367" s="9" t="s">
        <v>69</v>
      </c>
      <c r="F1367" s="9" t="s">
        <v>40</v>
      </c>
      <c r="G1367" s="9">
        <v>215</v>
      </c>
      <c r="H1367" s="10">
        <v>5997</v>
      </c>
      <c r="I1367" s="10">
        <v>5997</v>
      </c>
      <c r="J1367" s="10">
        <v>3</v>
      </c>
      <c r="K1367" s="10"/>
      <c r="L1367" s="10">
        <f>SUM(Table134[[#This Row],[Waste (Before Impression)]:[Waste (After Impression)2]])</f>
        <v>3</v>
      </c>
      <c r="M1367" s="10">
        <v>0</v>
      </c>
      <c r="N1367" s="10">
        <v>141</v>
      </c>
      <c r="O1367" s="11">
        <f>SUM(Table134[[#This Row],[Inspection Total]],Table134[[#This Row],[Waste (Before Impression)]])</f>
        <v>6000</v>
      </c>
      <c r="P1367" s="12" t="s">
        <v>39</v>
      </c>
      <c r="Q1367" s="9"/>
      <c r="R1367" s="9">
        <f>IF(Table134[[#This Row],[Balanced]]="YES",0,Table134[[#This Row],[Total]]-6000)</f>
        <v>0</v>
      </c>
      <c r="S13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4485221531415997YES</v>
      </c>
      <c r="T1367">
        <f>ROW()-3</f>
        <v>1364</v>
      </c>
      <c r="U1367" s="1">
        <f>INT(Table134[[#This Row],[Date]])</f>
        <v>44852</v>
      </c>
      <c r="V1367" s="13">
        <f>IFERROR(IF(OR(Table134[[#This Row],[Notasave Error]]&lt;0,Table134[[#This Row],[Notasave Error]]&gt;6000),"-",Table134[[#This Row],[Notasave Error]]/Table134[[#This Row],[Inspection Total]]),"NA")</f>
        <v>2.351175587793897E-2</v>
      </c>
    </row>
    <row r="1368" spans="1:22" x14ac:dyDescent="0.35">
      <c r="A1368" s="8">
        <v>44852.23710648148</v>
      </c>
      <c r="B1368" s="9" t="s">
        <v>84</v>
      </c>
      <c r="C1368" s="9">
        <v>40038549</v>
      </c>
      <c r="D1368" s="9" t="s">
        <v>107</v>
      </c>
      <c r="E1368" s="9" t="s">
        <v>69</v>
      </c>
      <c r="F1368" s="9" t="s">
        <v>40</v>
      </c>
      <c r="G1368" s="9">
        <v>214</v>
      </c>
      <c r="H1368" s="10">
        <v>5996</v>
      </c>
      <c r="I1368" s="10">
        <v>5996</v>
      </c>
      <c r="J1368" s="10">
        <v>4</v>
      </c>
      <c r="K1368" s="10"/>
      <c r="L1368" s="10">
        <f>SUM(Table134[[#This Row],[Waste (Before Impression)]:[Waste (After Impression)2]])</f>
        <v>4</v>
      </c>
      <c r="M1368" s="10">
        <v>0</v>
      </c>
      <c r="N1368" s="10">
        <v>143</v>
      </c>
      <c r="O1368" s="11">
        <f>SUM(Table134[[#This Row],[Inspection Total]],Table134[[#This Row],[Waste (Before Impression)]])</f>
        <v>6000</v>
      </c>
      <c r="P1368" s="12" t="s">
        <v>39</v>
      </c>
      <c r="Q1368" s="9"/>
      <c r="R1368" s="9">
        <f>IF(Table134[[#This Row],[Balanced]]="YES",0,Table134[[#This Row],[Total]]-6000)</f>
        <v>0</v>
      </c>
      <c r="S13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4485221441435996YES</v>
      </c>
      <c r="T1368">
        <f>ROW()-3</f>
        <v>1365</v>
      </c>
      <c r="U1368" s="1">
        <f>INT(Table134[[#This Row],[Date]])</f>
        <v>44852</v>
      </c>
      <c r="V1368" s="13">
        <f>IFERROR(IF(OR(Table134[[#This Row],[Notasave Error]]&lt;0,Table134[[#This Row],[Notasave Error]]&gt;6000),"-",Table134[[#This Row],[Notasave Error]]/Table134[[#This Row],[Inspection Total]]),"NA")</f>
        <v>2.3849232821881255E-2</v>
      </c>
    </row>
    <row r="1369" spans="1:22" x14ac:dyDescent="0.35">
      <c r="A1369" s="8">
        <v>44852.200937499998</v>
      </c>
      <c r="B1369" s="9" t="s">
        <v>84</v>
      </c>
      <c r="C1369" s="9">
        <v>40038549</v>
      </c>
      <c r="D1369" s="9" t="s">
        <v>107</v>
      </c>
      <c r="E1369" s="9" t="s">
        <v>69</v>
      </c>
      <c r="F1369" s="9" t="s">
        <v>40</v>
      </c>
      <c r="G1369" s="9">
        <v>213</v>
      </c>
      <c r="H1369" s="10">
        <v>5995</v>
      </c>
      <c r="I1369" s="10">
        <v>5995</v>
      </c>
      <c r="J1369" s="10">
        <v>5</v>
      </c>
      <c r="K1369" s="10"/>
      <c r="L1369" s="10">
        <f>SUM(Table134[[#This Row],[Waste (Before Impression)]:[Waste (After Impression)2]])</f>
        <v>5</v>
      </c>
      <c r="M1369" s="10">
        <v>0</v>
      </c>
      <c r="N1369" s="10">
        <v>197</v>
      </c>
      <c r="O1369" s="11">
        <f>SUM(Table134[[#This Row],[Inspection Total]],Table134[[#This Row],[Waste (Before Impression)]])</f>
        <v>6000</v>
      </c>
      <c r="P1369" s="12" t="s">
        <v>39</v>
      </c>
      <c r="Q1369" s="9"/>
      <c r="R1369" s="9">
        <f>IF(Table134[[#This Row],[Balanced]]="YES",0,Table134[[#This Row],[Total]]-6000)</f>
        <v>0</v>
      </c>
      <c r="S13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4485221351975995YES</v>
      </c>
      <c r="T1369">
        <f>ROW()-3</f>
        <v>1366</v>
      </c>
      <c r="U1369" s="1">
        <f>INT(Table134[[#This Row],[Date]])</f>
        <v>44852</v>
      </c>
      <c r="V1369" s="13">
        <f>IFERROR(IF(OR(Table134[[#This Row],[Notasave Error]]&lt;0,Table134[[#This Row],[Notasave Error]]&gt;6000),"-",Table134[[#This Row],[Notasave Error]]/Table134[[#This Row],[Inspection Total]]),"NA")</f>
        <v>3.2860717264386989E-2</v>
      </c>
    </row>
    <row r="1370" spans="1:22" x14ac:dyDescent="0.35">
      <c r="A1370" s="8">
        <v>44852.200624999998</v>
      </c>
      <c r="B1370" s="9" t="s">
        <v>84</v>
      </c>
      <c r="C1370" s="9">
        <v>40038549</v>
      </c>
      <c r="D1370" s="9" t="s">
        <v>107</v>
      </c>
      <c r="E1370" s="9" t="s">
        <v>69</v>
      </c>
      <c r="F1370" s="9" t="s">
        <v>40</v>
      </c>
      <c r="G1370" s="9">
        <v>212</v>
      </c>
      <c r="H1370" s="10">
        <v>5993</v>
      </c>
      <c r="I1370" s="10">
        <v>5993</v>
      </c>
      <c r="J1370" s="10">
        <v>7</v>
      </c>
      <c r="K1370" s="10"/>
      <c r="L1370" s="10">
        <f>SUM(Table134[[#This Row],[Waste (Before Impression)]:[Waste (After Impression)2]])</f>
        <v>7</v>
      </c>
      <c r="M1370" s="10">
        <v>0</v>
      </c>
      <c r="N1370" s="10">
        <v>282</v>
      </c>
      <c r="O1370" s="11">
        <f>SUM(Table134[[#This Row],[Inspection Total]],Table134[[#This Row],[Waste (Before Impression)]])</f>
        <v>6000</v>
      </c>
      <c r="P1370" s="12" t="s">
        <v>39</v>
      </c>
      <c r="Q1370" s="9"/>
      <c r="R1370" s="9">
        <f>IF(Table134[[#This Row],[Balanced]]="YES",0,Table134[[#This Row],[Total]]-6000)</f>
        <v>0</v>
      </c>
      <c r="S13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4485221272825993YES</v>
      </c>
      <c r="T1370">
        <f>ROW()-3</f>
        <v>1367</v>
      </c>
      <c r="U1370" s="1">
        <f>INT(Table134[[#This Row],[Date]])</f>
        <v>44852</v>
      </c>
      <c r="V1370" s="13">
        <f>IFERROR(IF(OR(Table134[[#This Row],[Notasave Error]]&lt;0,Table134[[#This Row],[Notasave Error]]&gt;6000),"-",Table134[[#This Row],[Notasave Error]]/Table134[[#This Row],[Inspection Total]]),"NA")</f>
        <v>4.7054897380276989E-2</v>
      </c>
    </row>
    <row r="1371" spans="1:22" x14ac:dyDescent="0.35">
      <c r="A1371" s="8">
        <v>44852.200289351851</v>
      </c>
      <c r="B1371" s="9" t="s">
        <v>84</v>
      </c>
      <c r="C1371" s="9">
        <v>40038549</v>
      </c>
      <c r="D1371" s="9" t="s">
        <v>107</v>
      </c>
      <c r="E1371" s="9" t="s">
        <v>69</v>
      </c>
      <c r="F1371" s="9" t="s">
        <v>40</v>
      </c>
      <c r="G1371" s="9">
        <v>211</v>
      </c>
      <c r="H1371" s="10">
        <v>5993</v>
      </c>
      <c r="I1371" s="10">
        <v>5993</v>
      </c>
      <c r="J1371" s="10">
        <v>7</v>
      </c>
      <c r="K1371" s="10"/>
      <c r="L1371" s="10">
        <f>SUM(Table134[[#This Row],[Waste (Before Impression)]:[Waste (After Impression)2]])</f>
        <v>7</v>
      </c>
      <c r="M1371" s="10">
        <v>0</v>
      </c>
      <c r="N1371" s="10">
        <v>439</v>
      </c>
      <c r="O1371" s="11">
        <f>SUM(Table134[[#This Row],[Inspection Total]],Table134[[#This Row],[Waste (Before Impression)]])</f>
        <v>6000</v>
      </c>
      <c r="P1371" s="12" t="s">
        <v>39</v>
      </c>
      <c r="Q1371" s="9"/>
      <c r="R1371" s="9">
        <f>IF(Table134[[#This Row],[Balanced]]="YES",0,Table134[[#This Row],[Total]]-6000)</f>
        <v>0</v>
      </c>
      <c r="S13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4485221174395993YES</v>
      </c>
      <c r="T1371">
        <f>ROW()-3</f>
        <v>1368</v>
      </c>
      <c r="U1371" s="1">
        <f>INT(Table134[[#This Row],[Date]])</f>
        <v>44852</v>
      </c>
      <c r="V1371" s="13">
        <f>IFERROR(IF(OR(Table134[[#This Row],[Notasave Error]]&lt;0,Table134[[#This Row],[Notasave Error]]&gt;6000),"-",Table134[[#This Row],[Notasave Error]]/Table134[[#This Row],[Inspection Total]]),"NA")</f>
        <v>7.3252127482062404E-2</v>
      </c>
    </row>
    <row r="1372" spans="1:22" x14ac:dyDescent="0.35">
      <c r="A1372" s="8">
        <v>44852.199849537035</v>
      </c>
      <c r="B1372" s="9" t="s">
        <v>84</v>
      </c>
      <c r="C1372" s="9">
        <v>40038549</v>
      </c>
      <c r="D1372" s="9" t="s">
        <v>107</v>
      </c>
      <c r="E1372" s="9" t="s">
        <v>69</v>
      </c>
      <c r="F1372" s="9" t="s">
        <v>40</v>
      </c>
      <c r="G1372" s="9">
        <v>210</v>
      </c>
      <c r="H1372" s="10">
        <v>5998</v>
      </c>
      <c r="I1372" s="10">
        <v>5998</v>
      </c>
      <c r="J1372" s="10">
        <v>2</v>
      </c>
      <c r="K1372" s="10"/>
      <c r="L1372" s="10">
        <f>SUM(Table134[[#This Row],[Waste (Before Impression)]:[Waste (After Impression)2]])</f>
        <v>2</v>
      </c>
      <c r="M1372" s="10">
        <v>0</v>
      </c>
      <c r="N1372" s="10">
        <v>148</v>
      </c>
      <c r="O1372" s="11">
        <f>SUM(Table134[[#This Row],[Inspection Total]],Table134[[#This Row],[Waste (Before Impression)]])</f>
        <v>6000</v>
      </c>
      <c r="P1372" s="12" t="s">
        <v>39</v>
      </c>
      <c r="Q1372" s="9"/>
      <c r="R1372" s="9">
        <f>IF(Table134[[#This Row],[Balanced]]="YES",0,Table134[[#This Row],[Total]]-6000)</f>
        <v>0</v>
      </c>
      <c r="S13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4485221021485998YES</v>
      </c>
      <c r="T1372">
        <f>ROW()-3</f>
        <v>1369</v>
      </c>
      <c r="U1372" s="1">
        <f>INT(Table134[[#This Row],[Date]])</f>
        <v>44852</v>
      </c>
      <c r="V1372" s="13">
        <f>IFERROR(IF(OR(Table134[[#This Row],[Notasave Error]]&lt;0,Table134[[#This Row],[Notasave Error]]&gt;6000),"-",Table134[[#This Row],[Notasave Error]]/Table134[[#This Row],[Inspection Total]]),"NA")</f>
        <v>2.4674891630543514E-2</v>
      </c>
    </row>
    <row r="1373" spans="1:22" x14ac:dyDescent="0.35">
      <c r="A1373" s="8">
        <v>44851.286053240743</v>
      </c>
      <c r="B1373" s="9" t="s">
        <v>84</v>
      </c>
      <c r="C1373" s="9">
        <v>40038549</v>
      </c>
      <c r="D1373" s="9" t="s">
        <v>107</v>
      </c>
      <c r="E1373" s="9" t="s">
        <v>50</v>
      </c>
      <c r="F1373" s="9" t="s">
        <v>40</v>
      </c>
      <c r="G1373" s="9">
        <v>196</v>
      </c>
      <c r="H1373" s="10">
        <v>5995</v>
      </c>
      <c r="I1373" s="10">
        <v>5995</v>
      </c>
      <c r="J1373" s="10">
        <v>5</v>
      </c>
      <c r="K1373" s="10"/>
      <c r="L1373" s="10">
        <f>SUM(Table134[[#This Row],[Waste (Before Impression)]:[Waste (After Impression)2]])</f>
        <v>5</v>
      </c>
      <c r="M1373" s="10">
        <v>0</v>
      </c>
      <c r="N1373" s="10">
        <v>229</v>
      </c>
      <c r="O1373" s="11">
        <f>SUM(Table134[[#This Row],[Inspection Total]],Table134[[#This Row],[Waste (Before Impression)]])</f>
        <v>6000</v>
      </c>
      <c r="P1373" s="12" t="s">
        <v>39</v>
      </c>
      <c r="Q1373" s="9"/>
      <c r="R1373" s="9">
        <f>IF(Table134[[#This Row],[Balanced]]="YES",0,Table134[[#This Row],[Total]]-6000)</f>
        <v>0</v>
      </c>
      <c r="S13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4485119652295995YES</v>
      </c>
      <c r="T1373">
        <f>ROW()-3</f>
        <v>1370</v>
      </c>
      <c r="U1373" s="1">
        <f>INT(Table134[[#This Row],[Date]])</f>
        <v>44851</v>
      </c>
      <c r="V1373" s="13">
        <f>IFERROR(IF(OR(Table134[[#This Row],[Notasave Error]]&lt;0,Table134[[#This Row],[Notasave Error]]&gt;6000),"-",Table134[[#This Row],[Notasave Error]]/Table134[[#This Row],[Inspection Total]]),"NA")</f>
        <v>3.8198498748957463E-2</v>
      </c>
    </row>
    <row r="1374" spans="1:22" x14ac:dyDescent="0.35">
      <c r="A1374" s="8">
        <v>44851.251030092593</v>
      </c>
      <c r="B1374" s="9" t="s">
        <v>84</v>
      </c>
      <c r="C1374" s="9">
        <v>40038549</v>
      </c>
      <c r="D1374" s="9" t="s">
        <v>107</v>
      </c>
      <c r="E1374" s="9" t="s">
        <v>50</v>
      </c>
      <c r="F1374" s="9" t="s">
        <v>40</v>
      </c>
      <c r="G1374" s="9">
        <v>195</v>
      </c>
      <c r="H1374" s="10">
        <v>5994</v>
      </c>
      <c r="I1374" s="10">
        <v>5994</v>
      </c>
      <c r="J1374" s="10">
        <v>6</v>
      </c>
      <c r="K1374" s="10"/>
      <c r="L1374" s="10">
        <f>SUM(Table134[[#This Row],[Waste (Before Impression)]:[Waste (After Impression)2]])</f>
        <v>6</v>
      </c>
      <c r="M1374" s="10">
        <v>0</v>
      </c>
      <c r="N1374" s="10">
        <v>648</v>
      </c>
      <c r="O1374" s="11">
        <f>SUM(Table134[[#This Row],[Inspection Total]],Table134[[#This Row],[Waste (Before Impression)]])</f>
        <v>6000</v>
      </c>
      <c r="P1374" s="12" t="s">
        <v>39</v>
      </c>
      <c r="Q1374" s="9"/>
      <c r="R1374" s="9">
        <f>IF(Table134[[#This Row],[Balanced]]="YES",0,Table134[[#This Row],[Total]]-6000)</f>
        <v>0</v>
      </c>
      <c r="S13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4485119566485994YES</v>
      </c>
      <c r="T1374">
        <f>ROW()-3</f>
        <v>1371</v>
      </c>
      <c r="U1374" s="1">
        <f>INT(Table134[[#This Row],[Date]])</f>
        <v>44851</v>
      </c>
      <c r="V1374" s="13">
        <f>IFERROR(IF(OR(Table134[[#This Row],[Notasave Error]]&lt;0,Table134[[#This Row],[Notasave Error]]&gt;6000),"-",Table134[[#This Row],[Notasave Error]]/Table134[[#This Row],[Inspection Total]]),"NA")</f>
        <v>0.10810810810810811</v>
      </c>
    </row>
    <row r="1375" spans="1:22" x14ac:dyDescent="0.35">
      <c r="A1375" s="8">
        <v>44851.209930555553</v>
      </c>
      <c r="B1375" s="9" t="s">
        <v>84</v>
      </c>
      <c r="C1375" s="9">
        <v>40038549</v>
      </c>
      <c r="D1375" s="9" t="s">
        <v>107</v>
      </c>
      <c r="E1375" s="9" t="s">
        <v>50</v>
      </c>
      <c r="F1375" s="9" t="s">
        <v>40</v>
      </c>
      <c r="G1375" s="9">
        <v>194</v>
      </c>
      <c r="H1375" s="10">
        <v>5981</v>
      </c>
      <c r="I1375" s="10">
        <v>5981</v>
      </c>
      <c r="J1375" s="10">
        <v>19</v>
      </c>
      <c r="K1375" s="10"/>
      <c r="L1375" s="10">
        <f>SUM(Table134[[#This Row],[Waste (Before Impression)]:[Waste (After Impression)2]])</f>
        <v>19</v>
      </c>
      <c r="M1375" s="10">
        <v>0</v>
      </c>
      <c r="N1375" s="10">
        <v>857</v>
      </c>
      <c r="O1375" s="11">
        <f>SUM(Table134[[#This Row],[Inspection Total]],Table134[[#This Row],[Waste (Before Impression)]])</f>
        <v>6000</v>
      </c>
      <c r="P1375" s="12" t="s">
        <v>39</v>
      </c>
      <c r="Q1375" s="9"/>
      <c r="R1375" s="9">
        <f>IF(Table134[[#This Row],[Balanced]]="YES",0,Table134[[#This Row],[Total]]-6000)</f>
        <v>0</v>
      </c>
      <c r="S13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44851194198575981YES</v>
      </c>
      <c r="T1375">
        <f>ROW()-3</f>
        <v>1372</v>
      </c>
      <c r="U1375" s="1">
        <f>INT(Table134[[#This Row],[Date]])</f>
        <v>44851</v>
      </c>
      <c r="V1375" s="13">
        <f>IFERROR(IF(OR(Table134[[#This Row],[Notasave Error]]&lt;0,Table134[[#This Row],[Notasave Error]]&gt;6000),"-",Table134[[#This Row],[Notasave Error]]/Table134[[#This Row],[Inspection Total]]),"NA")</f>
        <v>0.14328707573984284</v>
      </c>
    </row>
    <row r="1376" spans="1:22" x14ac:dyDescent="0.35">
      <c r="A1376" s="8">
        <v>44851.192766203705</v>
      </c>
      <c r="B1376" s="9" t="s">
        <v>84</v>
      </c>
      <c r="C1376" s="9">
        <v>40038549</v>
      </c>
      <c r="D1376" s="9" t="s">
        <v>107</v>
      </c>
      <c r="E1376" s="9" t="s">
        <v>50</v>
      </c>
      <c r="F1376" s="9" t="s">
        <v>40</v>
      </c>
      <c r="G1376" s="9">
        <v>193</v>
      </c>
      <c r="H1376" s="10">
        <v>5995</v>
      </c>
      <c r="I1376" s="10">
        <v>5995</v>
      </c>
      <c r="J1376" s="10">
        <v>5</v>
      </c>
      <c r="K1376" s="10"/>
      <c r="L1376" s="10">
        <f>SUM(Table134[[#This Row],[Waste (Before Impression)]:[Waste (After Impression)2]])</f>
        <v>5</v>
      </c>
      <c r="M1376" s="10">
        <v>0</v>
      </c>
      <c r="N1376" s="10">
        <v>252</v>
      </c>
      <c r="O1376" s="11">
        <f>SUM(Table134[[#This Row],[Inspection Total]],Table134[[#This Row],[Waste (Before Impression)]])</f>
        <v>6000</v>
      </c>
      <c r="P1376" s="12" t="s">
        <v>39</v>
      </c>
      <c r="Q1376" s="9"/>
      <c r="R1376" s="9">
        <f>IF(Table134[[#This Row],[Balanced]]="YES",0,Table134[[#This Row],[Total]]-6000)</f>
        <v>0</v>
      </c>
      <c r="S13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4485119352525995YES</v>
      </c>
      <c r="T1376">
        <f>ROW()-3</f>
        <v>1373</v>
      </c>
      <c r="U1376" s="1">
        <f>INT(Table134[[#This Row],[Date]])</f>
        <v>44851</v>
      </c>
      <c r="V1376" s="13">
        <f>IFERROR(IF(OR(Table134[[#This Row],[Notasave Error]]&lt;0,Table134[[#This Row],[Notasave Error]]&gt;6000),"-",Table134[[#This Row],[Notasave Error]]/Table134[[#This Row],[Inspection Total]]),"NA")</f>
        <v>4.2035029190992494E-2</v>
      </c>
    </row>
    <row r="1377" spans="1:22" x14ac:dyDescent="0.35">
      <c r="A1377" s="8">
        <v>44851.131111111114</v>
      </c>
      <c r="B1377" s="9" t="s">
        <v>84</v>
      </c>
      <c r="C1377" s="9">
        <v>40038549</v>
      </c>
      <c r="D1377" s="9" t="s">
        <v>107</v>
      </c>
      <c r="E1377" s="9" t="s">
        <v>50</v>
      </c>
      <c r="F1377" s="9" t="s">
        <v>40</v>
      </c>
      <c r="G1377" s="9">
        <v>192</v>
      </c>
      <c r="H1377" s="10">
        <v>5994</v>
      </c>
      <c r="I1377" s="10">
        <v>5994</v>
      </c>
      <c r="J1377" s="10">
        <v>6</v>
      </c>
      <c r="K1377" s="10"/>
      <c r="L1377" s="10">
        <f>SUM(Table134[[#This Row],[Waste (Before Impression)]:[Waste (After Impression)2]])</f>
        <v>6</v>
      </c>
      <c r="M1377" s="10">
        <v>0</v>
      </c>
      <c r="N1377" s="10">
        <v>375</v>
      </c>
      <c r="O1377" s="11">
        <f>SUM(Table134[[#This Row],[Inspection Total]],Table134[[#This Row],[Waste (Before Impression)]])</f>
        <v>6000</v>
      </c>
      <c r="P1377" s="12" t="s">
        <v>39</v>
      </c>
      <c r="Q1377" s="9"/>
      <c r="R1377" s="9">
        <f>IF(Table134[[#This Row],[Balanced]]="YES",0,Table134[[#This Row],[Total]]-6000)</f>
        <v>0</v>
      </c>
      <c r="S13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4485119263755994YES</v>
      </c>
      <c r="T1377">
        <f>ROW()-3</f>
        <v>1374</v>
      </c>
      <c r="U1377" s="1">
        <f>INT(Table134[[#This Row],[Date]])</f>
        <v>44851</v>
      </c>
      <c r="V1377" s="13">
        <f>IFERROR(IF(OR(Table134[[#This Row],[Notasave Error]]&lt;0,Table134[[#This Row],[Notasave Error]]&gt;6000),"-",Table134[[#This Row],[Notasave Error]]/Table134[[#This Row],[Inspection Total]]),"NA")</f>
        <v>6.2562562562562568E-2</v>
      </c>
    </row>
    <row r="1378" spans="1:22" x14ac:dyDescent="0.35">
      <c r="A1378" s="8">
        <v>44851.084305555552</v>
      </c>
      <c r="B1378" s="9" t="s">
        <v>84</v>
      </c>
      <c r="C1378" s="9">
        <v>40038549</v>
      </c>
      <c r="D1378" s="9" t="s">
        <v>107</v>
      </c>
      <c r="E1378" s="9" t="s">
        <v>50</v>
      </c>
      <c r="F1378" s="9" t="s">
        <v>40</v>
      </c>
      <c r="G1378" s="9">
        <v>191</v>
      </c>
      <c r="H1378" s="10">
        <v>5994</v>
      </c>
      <c r="I1378" s="10">
        <v>5994</v>
      </c>
      <c r="J1378" s="10">
        <v>6</v>
      </c>
      <c r="K1378" s="10"/>
      <c r="L1378" s="10">
        <f>SUM(Table134[[#This Row],[Waste (Before Impression)]:[Waste (After Impression)2]])</f>
        <v>6</v>
      </c>
      <c r="M1378" s="10">
        <v>0</v>
      </c>
      <c r="N1378" s="10">
        <v>176</v>
      </c>
      <c r="O1378" s="11">
        <f>SUM(Table134[[#This Row],[Inspection Total]],Table134[[#This Row],[Waste (Before Impression)]])</f>
        <v>6000</v>
      </c>
      <c r="P1378" s="12" t="s">
        <v>39</v>
      </c>
      <c r="Q1378" s="9"/>
      <c r="R1378" s="9">
        <f>IF(Table134[[#This Row],[Balanced]]="YES",0,Table134[[#This Row],[Total]]-6000)</f>
        <v>0</v>
      </c>
      <c r="S13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4485119161765994YES</v>
      </c>
      <c r="T1378">
        <f>ROW()-3</f>
        <v>1375</v>
      </c>
      <c r="U1378" s="1">
        <f>INT(Table134[[#This Row],[Date]])</f>
        <v>44851</v>
      </c>
      <c r="V1378" s="13">
        <f>IFERROR(IF(OR(Table134[[#This Row],[Notasave Error]]&lt;0,Table134[[#This Row],[Notasave Error]]&gt;6000),"-",Table134[[#This Row],[Notasave Error]]/Table134[[#This Row],[Inspection Total]]),"NA")</f>
        <v>2.9362696029362697E-2</v>
      </c>
    </row>
    <row r="1379" spans="1:22" x14ac:dyDescent="0.35">
      <c r="A1379" s="8">
        <v>44851.069340277776</v>
      </c>
      <c r="B1379" s="9" t="s">
        <v>84</v>
      </c>
      <c r="C1379" s="9">
        <v>40038549</v>
      </c>
      <c r="D1379" s="9" t="s">
        <v>107</v>
      </c>
      <c r="E1379" s="9" t="s">
        <v>50</v>
      </c>
      <c r="F1379" s="9" t="s">
        <v>40</v>
      </c>
      <c r="G1379" s="9">
        <v>190</v>
      </c>
      <c r="H1379" s="10">
        <v>5989</v>
      </c>
      <c r="I1379" s="10">
        <v>5989</v>
      </c>
      <c r="J1379" s="10">
        <v>11</v>
      </c>
      <c r="K1379" s="10"/>
      <c r="L1379" s="10">
        <f>SUM(Table134[[#This Row],[Waste (Before Impression)]:[Waste (After Impression)2]])</f>
        <v>11</v>
      </c>
      <c r="M1379" s="10">
        <v>0</v>
      </c>
      <c r="N1379" s="10">
        <v>189</v>
      </c>
      <c r="O1379" s="11">
        <f>SUM(Table134[[#This Row],[Inspection Total]],Table134[[#This Row],[Waste (Before Impression)]])</f>
        <v>6000</v>
      </c>
      <c r="P1379" s="12" t="s">
        <v>39</v>
      </c>
      <c r="Q1379" s="9"/>
      <c r="R1379" s="9">
        <f>IF(Table134[[#This Row],[Balanced]]="YES",0,Table134[[#This Row],[Total]]-6000)</f>
        <v>0</v>
      </c>
      <c r="S13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44851190111895989YES</v>
      </c>
      <c r="T1379">
        <f>ROW()-3</f>
        <v>1376</v>
      </c>
      <c r="U1379" s="1">
        <f>INT(Table134[[#This Row],[Date]])</f>
        <v>44851</v>
      </c>
      <c r="V1379" s="13">
        <f>IFERROR(IF(OR(Table134[[#This Row],[Notasave Error]]&lt;0,Table134[[#This Row],[Notasave Error]]&gt;6000),"-",Table134[[#This Row],[Notasave Error]]/Table134[[#This Row],[Inspection Total]]),"NA")</f>
        <v>3.1557856069460676E-2</v>
      </c>
    </row>
    <row r="1380" spans="1:22" x14ac:dyDescent="0.35">
      <c r="A1380" s="8">
        <v>44851.069062499999</v>
      </c>
      <c r="B1380" s="9" t="s">
        <v>84</v>
      </c>
      <c r="C1380" s="9">
        <v>40038549</v>
      </c>
      <c r="D1380" s="9" t="s">
        <v>107</v>
      </c>
      <c r="E1380" s="9" t="s">
        <v>50</v>
      </c>
      <c r="F1380" s="9" t="s">
        <v>40</v>
      </c>
      <c r="G1380" s="9">
        <v>189</v>
      </c>
      <c r="H1380" s="10">
        <v>5995</v>
      </c>
      <c r="I1380" s="10">
        <v>5995</v>
      </c>
      <c r="J1380" s="10">
        <v>5</v>
      </c>
      <c r="K1380" s="10"/>
      <c r="L1380" s="10">
        <f>SUM(Table134[[#This Row],[Waste (Before Impression)]:[Waste (After Impression)2]])</f>
        <v>5</v>
      </c>
      <c r="M1380" s="10">
        <v>0</v>
      </c>
      <c r="N1380" s="10">
        <v>204</v>
      </c>
      <c r="O1380" s="11">
        <f>SUM(Table134[[#This Row],[Inspection Total]],Table134[[#This Row],[Waste (Before Impression)]])</f>
        <v>6000</v>
      </c>
      <c r="P1380" s="12" t="s">
        <v>39</v>
      </c>
      <c r="Q1380" s="9"/>
      <c r="R1380" s="9">
        <f>IF(Table134[[#This Row],[Balanced]]="YES",0,Table134[[#This Row],[Total]]-6000)</f>
        <v>0</v>
      </c>
      <c r="S13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4485118952045995YES</v>
      </c>
      <c r="T1380">
        <f>ROW()-3</f>
        <v>1377</v>
      </c>
      <c r="U1380" s="1">
        <f>INT(Table134[[#This Row],[Date]])</f>
        <v>44851</v>
      </c>
      <c r="V1380" s="13">
        <f>IFERROR(IF(OR(Table134[[#This Row],[Notasave Error]]&lt;0,Table134[[#This Row],[Notasave Error]]&gt;6000),"-",Table134[[#This Row],[Notasave Error]]/Table134[[#This Row],[Inspection Total]]),"NA")</f>
        <v>3.402835696413678E-2</v>
      </c>
    </row>
    <row r="1381" spans="1:22" x14ac:dyDescent="0.35">
      <c r="A1381" s="8">
        <v>44851.068715277775</v>
      </c>
      <c r="B1381" s="9" t="s">
        <v>84</v>
      </c>
      <c r="C1381" s="9">
        <v>40038549</v>
      </c>
      <c r="D1381" s="9" t="s">
        <v>107</v>
      </c>
      <c r="E1381" s="9" t="s">
        <v>50</v>
      </c>
      <c r="F1381" s="9" t="s">
        <v>40</v>
      </c>
      <c r="G1381" s="9">
        <v>188</v>
      </c>
      <c r="H1381" s="10">
        <v>5995</v>
      </c>
      <c r="I1381" s="10">
        <v>5995</v>
      </c>
      <c r="J1381" s="10">
        <v>4</v>
      </c>
      <c r="K1381" s="10"/>
      <c r="L1381" s="10">
        <f>SUM(Table134[[#This Row],[Waste (Before Impression)]:[Waste (After Impression)2]])</f>
        <v>4</v>
      </c>
      <c r="M1381" s="10">
        <v>0</v>
      </c>
      <c r="N1381" s="10">
        <v>132</v>
      </c>
      <c r="O1381" s="11">
        <f>SUM(Table134[[#This Row],[Inspection Total]],Table134[[#This Row],[Waste (Before Impression)]])</f>
        <v>5999</v>
      </c>
      <c r="P1381" s="12" t="s">
        <v>34</v>
      </c>
      <c r="Q1381" s="9">
        <v>-1</v>
      </c>
      <c r="R1381" s="9">
        <f>IF(Table134[[#This Row],[Balanced]]="YES",0,Table134[[#This Row],[Total]]-6000)</f>
        <v>-1</v>
      </c>
      <c r="S13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4485118841325995NO</v>
      </c>
      <c r="T1381">
        <f>ROW()-3</f>
        <v>1378</v>
      </c>
      <c r="U1381" s="1">
        <f>INT(Table134[[#This Row],[Date]])</f>
        <v>44851</v>
      </c>
      <c r="V1381" s="13">
        <f>IFERROR(IF(OR(Table134[[#This Row],[Notasave Error]]&lt;0,Table134[[#This Row],[Notasave Error]]&gt;6000),"-",Table134[[#This Row],[Notasave Error]]/Table134[[#This Row],[Inspection Total]]),"NA")</f>
        <v>2.2018348623853212E-2</v>
      </c>
    </row>
    <row r="1382" spans="1:22" x14ac:dyDescent="0.35">
      <c r="A1382" s="8">
        <v>44851.068402777775</v>
      </c>
      <c r="B1382" s="9" t="s">
        <v>84</v>
      </c>
      <c r="C1382" s="9">
        <v>40038549</v>
      </c>
      <c r="D1382" s="9" t="s">
        <v>107</v>
      </c>
      <c r="E1382" s="9" t="s">
        <v>50</v>
      </c>
      <c r="F1382" s="9" t="s">
        <v>40</v>
      </c>
      <c r="G1382" s="9">
        <v>187</v>
      </c>
      <c r="H1382" s="10">
        <v>5994</v>
      </c>
      <c r="I1382" s="10">
        <v>5994</v>
      </c>
      <c r="J1382" s="10">
        <v>6</v>
      </c>
      <c r="K1382" s="10"/>
      <c r="L1382" s="10">
        <f>SUM(Table134[[#This Row],[Waste (Before Impression)]:[Waste (After Impression)2]])</f>
        <v>6</v>
      </c>
      <c r="M1382" s="10">
        <v>0</v>
      </c>
      <c r="N1382" s="10">
        <v>877</v>
      </c>
      <c r="O1382" s="11">
        <f>SUM(Table134[[#This Row],[Inspection Total]],Table134[[#This Row],[Waste (Before Impression)]])</f>
        <v>6000</v>
      </c>
      <c r="P1382" s="12" t="s">
        <v>39</v>
      </c>
      <c r="Q1382" s="9"/>
      <c r="R1382" s="9">
        <f>IF(Table134[[#This Row],[Balanced]]="YES",0,Table134[[#This Row],[Total]]-6000)</f>
        <v>0</v>
      </c>
      <c r="S13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4485118768775994YES</v>
      </c>
      <c r="T1382">
        <f>ROW()-3</f>
        <v>1379</v>
      </c>
      <c r="U1382" s="1">
        <f>INT(Table134[[#This Row],[Date]])</f>
        <v>44851</v>
      </c>
      <c r="V1382" s="13">
        <f>IFERROR(IF(OR(Table134[[#This Row],[Notasave Error]]&lt;0,Table134[[#This Row],[Notasave Error]]&gt;6000),"-",Table134[[#This Row],[Notasave Error]]/Table134[[#This Row],[Inspection Total]]),"NA")</f>
        <v>0.14631297964631299</v>
      </c>
    </row>
    <row r="1383" spans="1:22" x14ac:dyDescent="0.35">
      <c r="A1383" s="8">
        <v>44848.972291666665</v>
      </c>
      <c r="B1383" s="9" t="s">
        <v>84</v>
      </c>
      <c r="C1383" s="9">
        <v>40038549</v>
      </c>
      <c r="D1383" s="9" t="s">
        <v>107</v>
      </c>
      <c r="E1383" s="9" t="s">
        <v>47</v>
      </c>
      <c r="F1383" s="9" t="s">
        <v>40</v>
      </c>
      <c r="G1383" s="9">
        <v>186</v>
      </c>
      <c r="H1383" s="10">
        <v>5993</v>
      </c>
      <c r="I1383" s="10">
        <v>5993</v>
      </c>
      <c r="J1383" s="10">
        <v>7</v>
      </c>
      <c r="K1383" s="10"/>
      <c r="L1383" s="10">
        <f>SUM(Table134[[#This Row],[Waste (Before Impression)]:[Waste (After Impression)2]])</f>
        <v>7</v>
      </c>
      <c r="M1383" s="10">
        <v>0</v>
      </c>
      <c r="N1383" s="10">
        <v>385</v>
      </c>
      <c r="O1383" s="11">
        <f>SUM(Table134[[#This Row],[Inspection Total]],Table134[[#This Row],[Waste (Before Impression)]])</f>
        <v>6000</v>
      </c>
      <c r="P1383" s="12" t="s">
        <v>39</v>
      </c>
      <c r="Q1383" s="9"/>
      <c r="R1383" s="9">
        <f>IF(Table134[[#This Row],[Balanced]]="YES",0,Table134[[#This Row],[Total]]-6000)</f>
        <v>0</v>
      </c>
      <c r="S13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4484818673855993YES</v>
      </c>
      <c r="T1383">
        <f>ROW()-3</f>
        <v>1380</v>
      </c>
      <c r="U1383" s="1">
        <f>INT(Table134[[#This Row],[Date]])</f>
        <v>44848</v>
      </c>
      <c r="V1383" s="13">
        <f>IFERROR(IF(OR(Table134[[#This Row],[Notasave Error]]&lt;0,Table134[[#This Row],[Notasave Error]]&gt;6000),"-",Table134[[#This Row],[Notasave Error]]/Table134[[#This Row],[Inspection Total]]),"NA")</f>
        <v>6.4241615217754053E-2</v>
      </c>
    </row>
    <row r="1384" spans="1:22" x14ac:dyDescent="0.35">
      <c r="A1384" s="8">
        <v>44848.971643518518</v>
      </c>
      <c r="B1384" s="9" t="s">
        <v>84</v>
      </c>
      <c r="C1384" s="9">
        <v>40038549</v>
      </c>
      <c r="D1384" s="9" t="s">
        <v>107</v>
      </c>
      <c r="E1384" s="9" t="s">
        <v>47</v>
      </c>
      <c r="F1384" s="9" t="s">
        <v>40</v>
      </c>
      <c r="G1384" s="9">
        <v>185</v>
      </c>
      <c r="H1384" s="10">
        <v>5991</v>
      </c>
      <c r="I1384" s="10">
        <v>5991</v>
      </c>
      <c r="J1384" s="10">
        <v>9</v>
      </c>
      <c r="K1384" s="10"/>
      <c r="L1384" s="10">
        <f>SUM(Table134[[#This Row],[Waste (Before Impression)]:[Waste (After Impression)2]])</f>
        <v>9</v>
      </c>
      <c r="M1384" s="10">
        <v>0</v>
      </c>
      <c r="N1384" s="10">
        <v>324</v>
      </c>
      <c r="O1384" s="11">
        <f>SUM(Table134[[#This Row],[Inspection Total]],Table134[[#This Row],[Waste (Before Impression)]])</f>
        <v>6000</v>
      </c>
      <c r="P1384" s="12" t="s">
        <v>39</v>
      </c>
      <c r="Q1384" s="9"/>
      <c r="R1384" s="9">
        <f>IF(Table134[[#This Row],[Balanced]]="YES",0,Table134[[#This Row],[Total]]-6000)</f>
        <v>0</v>
      </c>
      <c r="S13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4484818593245991YES</v>
      </c>
      <c r="T1384">
        <f>ROW()-3</f>
        <v>1381</v>
      </c>
      <c r="U1384" s="1">
        <f>INT(Table134[[#This Row],[Date]])</f>
        <v>44848</v>
      </c>
      <c r="V1384" s="13">
        <f>IFERROR(IF(OR(Table134[[#This Row],[Notasave Error]]&lt;0,Table134[[#This Row],[Notasave Error]]&gt;6000),"-",Table134[[#This Row],[Notasave Error]]/Table134[[#This Row],[Inspection Total]]),"NA")</f>
        <v>5.4081121682523783E-2</v>
      </c>
    </row>
    <row r="1385" spans="1:22" x14ac:dyDescent="0.35">
      <c r="A1385" s="8">
        <v>44848.924629629626</v>
      </c>
      <c r="B1385" s="9" t="s">
        <v>84</v>
      </c>
      <c r="C1385" s="9">
        <v>40038549</v>
      </c>
      <c r="D1385" s="9" t="s">
        <v>107</v>
      </c>
      <c r="E1385" s="9" t="s">
        <v>47</v>
      </c>
      <c r="F1385" s="9" t="s">
        <v>40</v>
      </c>
      <c r="G1385" s="9">
        <v>184</v>
      </c>
      <c r="H1385" s="10">
        <v>5991</v>
      </c>
      <c r="I1385" s="10">
        <v>5991</v>
      </c>
      <c r="J1385" s="10">
        <v>9</v>
      </c>
      <c r="K1385" s="10"/>
      <c r="L1385" s="10">
        <f>SUM(Table134[[#This Row],[Waste (Before Impression)]:[Waste (After Impression)2]])</f>
        <v>9</v>
      </c>
      <c r="M1385" s="10">
        <v>0</v>
      </c>
      <c r="N1385" s="10">
        <v>392</v>
      </c>
      <c r="O1385" s="11">
        <f>SUM(Table134[[#This Row],[Inspection Total]],Table134[[#This Row],[Waste (Before Impression)]])</f>
        <v>6000</v>
      </c>
      <c r="P1385" s="12" t="s">
        <v>39</v>
      </c>
      <c r="Q1385" s="9"/>
      <c r="R1385" s="9">
        <f>IF(Table134[[#This Row],[Balanced]]="YES",0,Table134[[#This Row],[Total]]-6000)</f>
        <v>0</v>
      </c>
      <c r="S13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4484818493925991YES</v>
      </c>
      <c r="T1385">
        <f>ROW()-3</f>
        <v>1382</v>
      </c>
      <c r="U1385" s="1">
        <f>INT(Table134[[#This Row],[Date]])</f>
        <v>44848</v>
      </c>
      <c r="V1385" s="13">
        <f>IFERROR(IF(OR(Table134[[#This Row],[Notasave Error]]&lt;0,Table134[[#This Row],[Notasave Error]]&gt;6000),"-",Table134[[#This Row],[Notasave Error]]/Table134[[#This Row],[Inspection Total]]),"NA")</f>
        <v>6.5431480554164576E-2</v>
      </c>
    </row>
    <row r="1386" spans="1:22" x14ac:dyDescent="0.35">
      <c r="A1386" s="8">
        <v>44848.865532407406</v>
      </c>
      <c r="B1386" s="9" t="s">
        <v>84</v>
      </c>
      <c r="C1386" s="9">
        <v>40038549</v>
      </c>
      <c r="D1386" s="9" t="s">
        <v>107</v>
      </c>
      <c r="E1386" s="9" t="s">
        <v>47</v>
      </c>
      <c r="F1386" s="9" t="s">
        <v>40</v>
      </c>
      <c r="G1386" s="9">
        <v>183</v>
      </c>
      <c r="H1386" s="10">
        <v>5997</v>
      </c>
      <c r="I1386" s="10">
        <v>5997</v>
      </c>
      <c r="J1386" s="10">
        <v>3</v>
      </c>
      <c r="K1386" s="10"/>
      <c r="L1386" s="10">
        <f>SUM(Table134[[#This Row],[Waste (Before Impression)]:[Waste (After Impression)2]])</f>
        <v>3</v>
      </c>
      <c r="M1386" s="10">
        <v>0</v>
      </c>
      <c r="N1386" s="10">
        <v>564</v>
      </c>
      <c r="O1386" s="11">
        <f>SUM(Table134[[#This Row],[Inspection Total]],Table134[[#This Row],[Waste (Before Impression)]])</f>
        <v>6000</v>
      </c>
      <c r="P1386" s="12" t="s">
        <v>39</v>
      </c>
      <c r="Q1386" s="9"/>
      <c r="R1386" s="9">
        <f>IF(Table134[[#This Row],[Balanced]]="YES",0,Table134[[#This Row],[Total]]-6000)</f>
        <v>0</v>
      </c>
      <c r="S13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4484818335645997YES</v>
      </c>
      <c r="T1386">
        <f>ROW()-3</f>
        <v>1383</v>
      </c>
      <c r="U1386" s="1">
        <f>INT(Table134[[#This Row],[Date]])</f>
        <v>44848</v>
      </c>
      <c r="V1386" s="13">
        <f>IFERROR(IF(OR(Table134[[#This Row],[Notasave Error]]&lt;0,Table134[[#This Row],[Notasave Error]]&gt;6000),"-",Table134[[#This Row],[Notasave Error]]/Table134[[#This Row],[Inspection Total]]),"NA")</f>
        <v>9.4047023511755881E-2</v>
      </c>
    </row>
    <row r="1387" spans="1:22" x14ac:dyDescent="0.35">
      <c r="A1387" s="8">
        <v>44848.784861111111</v>
      </c>
      <c r="B1387" s="9" t="s">
        <v>84</v>
      </c>
      <c r="C1387" s="9">
        <v>40038549</v>
      </c>
      <c r="D1387" s="9" t="s">
        <v>107</v>
      </c>
      <c r="E1387" s="9" t="s">
        <v>50</v>
      </c>
      <c r="F1387" s="9" t="s">
        <v>38</v>
      </c>
      <c r="G1387" s="9">
        <v>182</v>
      </c>
      <c r="H1387" s="10">
        <v>5999</v>
      </c>
      <c r="I1387" s="10">
        <v>5999</v>
      </c>
      <c r="J1387" s="10">
        <v>1</v>
      </c>
      <c r="K1387" s="10"/>
      <c r="L1387" s="10">
        <f>SUM(Table134[[#This Row],[Waste (Before Impression)]:[Waste (After Impression)2]])</f>
        <v>1</v>
      </c>
      <c r="M1387" s="10">
        <v>0</v>
      </c>
      <c r="N1387" s="10">
        <v>954</v>
      </c>
      <c r="O1387" s="11">
        <f>SUM(Table134[[#This Row],[Inspection Total]],Table134[[#This Row],[Waste (Before Impression)]])</f>
        <v>6000</v>
      </c>
      <c r="P1387" s="12" t="s">
        <v>39</v>
      </c>
      <c r="Q1387" s="9"/>
      <c r="R1387" s="9">
        <f>IF(Table134[[#This Row],[Balanced]]="YES",0,Table134[[#This Row],[Total]]-6000)</f>
        <v>0</v>
      </c>
      <c r="S13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4484818219545999YES</v>
      </c>
      <c r="T1387">
        <f>ROW()-3</f>
        <v>1384</v>
      </c>
      <c r="U1387" s="1">
        <f>INT(Table134[[#This Row],[Date]])</f>
        <v>44848</v>
      </c>
      <c r="V1387" s="13">
        <f>IFERROR(IF(OR(Table134[[#This Row],[Notasave Error]]&lt;0,Table134[[#This Row],[Notasave Error]]&gt;6000),"-",Table134[[#This Row],[Notasave Error]]/Table134[[#This Row],[Inspection Total]]),"NA")</f>
        <v>0.1590265044174029</v>
      </c>
    </row>
    <row r="1388" spans="1:22" x14ac:dyDescent="0.35">
      <c r="A1388" s="8">
        <v>44848.784618055557</v>
      </c>
      <c r="B1388" s="9" t="s">
        <v>84</v>
      </c>
      <c r="C1388" s="9">
        <v>40038549</v>
      </c>
      <c r="D1388" s="9" t="s">
        <v>107</v>
      </c>
      <c r="E1388" s="9" t="s">
        <v>50</v>
      </c>
      <c r="F1388" s="9" t="s">
        <v>38</v>
      </c>
      <c r="G1388" s="9">
        <v>181</v>
      </c>
      <c r="H1388" s="10">
        <v>6000</v>
      </c>
      <c r="I1388" s="10">
        <v>6000</v>
      </c>
      <c r="J1388" s="10">
        <v>0</v>
      </c>
      <c r="K1388" s="10"/>
      <c r="L1388" s="10">
        <f>SUM(Table134[[#This Row],[Waste (Before Impression)]:[Waste (After Impression)2]])</f>
        <v>0</v>
      </c>
      <c r="M1388" s="10">
        <v>0</v>
      </c>
      <c r="N1388" s="10">
        <v>666</v>
      </c>
      <c r="O1388" s="11">
        <f>SUM(Table134[[#This Row],[Inspection Total]],Table134[[#This Row],[Waste (Before Impression)]])</f>
        <v>6000</v>
      </c>
      <c r="P1388" s="12" t="s">
        <v>39</v>
      </c>
      <c r="Q1388" s="9"/>
      <c r="R1388" s="9">
        <f>IF(Table134[[#This Row],[Balanced]]="YES",0,Table134[[#This Row],[Total]]-6000)</f>
        <v>0</v>
      </c>
      <c r="S13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4484818106666000YES</v>
      </c>
      <c r="T1388">
        <f>ROW()-3</f>
        <v>1385</v>
      </c>
      <c r="U1388" s="1">
        <f>INT(Table134[[#This Row],[Date]])</f>
        <v>44848</v>
      </c>
      <c r="V1388" s="13">
        <f>IFERROR(IF(OR(Table134[[#This Row],[Notasave Error]]&lt;0,Table134[[#This Row],[Notasave Error]]&gt;6000),"-",Table134[[#This Row],[Notasave Error]]/Table134[[#This Row],[Inspection Total]]),"NA")</f>
        <v>0.111</v>
      </c>
    </row>
    <row r="1389" spans="1:22" x14ac:dyDescent="0.35">
      <c r="A1389" s="8">
        <v>44848.658506944441</v>
      </c>
      <c r="B1389" s="9" t="s">
        <v>84</v>
      </c>
      <c r="C1389" s="9">
        <v>40038549</v>
      </c>
      <c r="D1389" s="9" t="s">
        <v>107</v>
      </c>
      <c r="E1389" s="9" t="s">
        <v>50</v>
      </c>
      <c r="F1389" s="9" t="s">
        <v>38</v>
      </c>
      <c r="G1389" s="9">
        <v>180</v>
      </c>
      <c r="H1389" s="10">
        <v>6000</v>
      </c>
      <c r="I1389" s="10">
        <v>6000</v>
      </c>
      <c r="J1389" s="10">
        <v>0</v>
      </c>
      <c r="K1389" s="10"/>
      <c r="L1389" s="10">
        <f>SUM(Table134[[#This Row],[Waste (Before Impression)]:[Waste (After Impression)2]])</f>
        <v>0</v>
      </c>
      <c r="M1389" s="10">
        <v>0</v>
      </c>
      <c r="N1389" s="10">
        <v>805</v>
      </c>
      <c r="O1389" s="11">
        <f>SUM(Table134[[#This Row],[Inspection Total]],Table134[[#This Row],[Waste (Before Impression)]])</f>
        <v>6000</v>
      </c>
      <c r="P1389" s="12" t="s">
        <v>39</v>
      </c>
      <c r="Q1389" s="9"/>
      <c r="R1389" s="9">
        <f>IF(Table134[[#This Row],[Balanced]]="YES",0,Table134[[#This Row],[Total]]-6000)</f>
        <v>0</v>
      </c>
      <c r="S13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4484818008056000YES</v>
      </c>
      <c r="T1389">
        <f>ROW()-3</f>
        <v>1386</v>
      </c>
      <c r="U1389" s="1">
        <f>INT(Table134[[#This Row],[Date]])</f>
        <v>44848</v>
      </c>
      <c r="V1389" s="13">
        <f>IFERROR(IF(OR(Table134[[#This Row],[Notasave Error]]&lt;0,Table134[[#This Row],[Notasave Error]]&gt;6000),"-",Table134[[#This Row],[Notasave Error]]/Table134[[#This Row],[Inspection Total]]),"NA")</f>
        <v>0.13416666666666666</v>
      </c>
    </row>
    <row r="1390" spans="1:22" x14ac:dyDescent="0.35">
      <c r="A1390" s="8">
        <v>44848.658252314817</v>
      </c>
      <c r="B1390" s="9" t="s">
        <v>84</v>
      </c>
      <c r="C1390" s="9">
        <v>40038549</v>
      </c>
      <c r="D1390" s="9" t="s">
        <v>107</v>
      </c>
      <c r="E1390" s="9" t="s">
        <v>50</v>
      </c>
      <c r="F1390" s="9" t="s">
        <v>38</v>
      </c>
      <c r="G1390" s="9">
        <v>179</v>
      </c>
      <c r="H1390" s="10">
        <v>5994</v>
      </c>
      <c r="I1390" s="10">
        <v>5994</v>
      </c>
      <c r="J1390" s="10">
        <v>6</v>
      </c>
      <c r="K1390" s="10"/>
      <c r="L1390" s="10">
        <f>SUM(Table134[[#This Row],[Waste (Before Impression)]:[Waste (After Impression)2]])</f>
        <v>6</v>
      </c>
      <c r="M1390" s="10">
        <v>0</v>
      </c>
      <c r="N1390" s="10">
        <v>598</v>
      </c>
      <c r="O1390" s="11">
        <f>SUM(Table134[[#This Row],[Inspection Total]],Table134[[#This Row],[Waste (Before Impression)]])</f>
        <v>6000</v>
      </c>
      <c r="P1390" s="12" t="s">
        <v>39</v>
      </c>
      <c r="Q1390" s="9"/>
      <c r="R1390" s="9">
        <f>IF(Table134[[#This Row],[Balanced]]="YES",0,Table134[[#This Row],[Total]]-6000)</f>
        <v>0</v>
      </c>
      <c r="S13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4484817965985994YES</v>
      </c>
      <c r="T1390">
        <f>ROW()-3</f>
        <v>1387</v>
      </c>
      <c r="U1390" s="1">
        <f>INT(Table134[[#This Row],[Date]])</f>
        <v>44848</v>
      </c>
      <c r="V1390" s="13">
        <f>IFERROR(IF(OR(Table134[[#This Row],[Notasave Error]]&lt;0,Table134[[#This Row],[Notasave Error]]&gt;6000),"-",Table134[[#This Row],[Notasave Error]]/Table134[[#This Row],[Inspection Total]]),"NA")</f>
        <v>9.9766433099766433E-2</v>
      </c>
    </row>
    <row r="1391" spans="1:22" x14ac:dyDescent="0.35">
      <c r="A1391" s="8">
        <v>44848.585949074077</v>
      </c>
      <c r="B1391" s="9" t="s">
        <v>84</v>
      </c>
      <c r="C1391" s="9">
        <v>40038549</v>
      </c>
      <c r="D1391" s="9" t="s">
        <v>107</v>
      </c>
      <c r="E1391" s="9" t="s">
        <v>50</v>
      </c>
      <c r="F1391" s="9" t="s">
        <v>38</v>
      </c>
      <c r="G1391" s="9">
        <v>178</v>
      </c>
      <c r="H1391" s="10">
        <v>5998</v>
      </c>
      <c r="I1391" s="10">
        <v>5998</v>
      </c>
      <c r="J1391" s="10">
        <v>2</v>
      </c>
      <c r="K1391" s="10"/>
      <c r="L1391" s="10">
        <f>SUM(Table134[[#This Row],[Waste (Before Impression)]:[Waste (After Impression)2]])</f>
        <v>2</v>
      </c>
      <c r="M1391" s="10">
        <v>0</v>
      </c>
      <c r="N1391" s="10">
        <v>659</v>
      </c>
      <c r="O1391" s="11">
        <f>SUM(Table134[[#This Row],[Inspection Total]],Table134[[#This Row],[Waste (Before Impression)]])</f>
        <v>6000</v>
      </c>
      <c r="P1391" s="12" t="s">
        <v>39</v>
      </c>
      <c r="Q1391" s="9"/>
      <c r="R1391" s="9">
        <f>IF(Table134[[#This Row],[Balanced]]="YES",0,Table134[[#This Row],[Total]]-6000)</f>
        <v>0</v>
      </c>
      <c r="S13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4484817826595998YES</v>
      </c>
      <c r="T1391">
        <f>ROW()-3</f>
        <v>1388</v>
      </c>
      <c r="U1391" s="1">
        <f>INT(Table134[[#This Row],[Date]])</f>
        <v>44848</v>
      </c>
      <c r="V1391" s="13">
        <f>IFERROR(IF(OR(Table134[[#This Row],[Notasave Error]]&lt;0,Table134[[#This Row],[Notasave Error]]&gt;6000),"-",Table134[[#This Row],[Notasave Error]]/Table134[[#This Row],[Inspection Total]]),"NA")</f>
        <v>0.10986995665221741</v>
      </c>
    </row>
    <row r="1392" spans="1:22" x14ac:dyDescent="0.35">
      <c r="A1392" s="8">
        <v>44848.557870370372</v>
      </c>
      <c r="B1392" s="9" t="s">
        <v>84</v>
      </c>
      <c r="C1392" s="9">
        <v>40038549</v>
      </c>
      <c r="D1392" s="9" t="s">
        <v>107</v>
      </c>
      <c r="E1392" s="9" t="s">
        <v>50</v>
      </c>
      <c r="F1392" s="9" t="s">
        <v>38</v>
      </c>
      <c r="G1392" s="9">
        <v>177</v>
      </c>
      <c r="H1392" s="10">
        <v>5993</v>
      </c>
      <c r="I1392" s="10">
        <v>5993</v>
      </c>
      <c r="J1392" s="10">
        <v>7</v>
      </c>
      <c r="K1392" s="10"/>
      <c r="L1392" s="10">
        <f>SUM(Table134[[#This Row],[Waste (Before Impression)]:[Waste (After Impression)2]])</f>
        <v>7</v>
      </c>
      <c r="M1392" s="10">
        <v>0</v>
      </c>
      <c r="N1392" s="10">
        <v>695</v>
      </c>
      <c r="O1392" s="11">
        <f>SUM(Table134[[#This Row],[Inspection Total]],Table134[[#This Row],[Waste (Before Impression)]])</f>
        <v>6000</v>
      </c>
      <c r="P1392" s="12" t="s">
        <v>39</v>
      </c>
      <c r="Q1392" s="9"/>
      <c r="R1392" s="9">
        <f>IF(Table134[[#This Row],[Balanced]]="YES",0,Table134[[#This Row],[Total]]-6000)</f>
        <v>0</v>
      </c>
      <c r="S13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4484817776955993YES</v>
      </c>
      <c r="T1392">
        <f>ROW()-3</f>
        <v>1389</v>
      </c>
      <c r="U1392" s="1">
        <f>INT(Table134[[#This Row],[Date]])</f>
        <v>44848</v>
      </c>
      <c r="V1392" s="13">
        <f>IFERROR(IF(OR(Table134[[#This Row],[Notasave Error]]&lt;0,Table134[[#This Row],[Notasave Error]]&gt;6000),"-",Table134[[#This Row],[Notasave Error]]/Table134[[#This Row],[Inspection Total]]),"NA")</f>
        <v>0.11596863006841315</v>
      </c>
    </row>
    <row r="1393" spans="1:22" x14ac:dyDescent="0.35">
      <c r="A1393" s="8">
        <v>44848.557592592595</v>
      </c>
      <c r="B1393" s="9" t="s">
        <v>84</v>
      </c>
      <c r="C1393" s="9">
        <v>40038549</v>
      </c>
      <c r="D1393" s="9" t="s">
        <v>107</v>
      </c>
      <c r="E1393" s="9" t="s">
        <v>50</v>
      </c>
      <c r="F1393" s="9" t="s">
        <v>38</v>
      </c>
      <c r="G1393" s="9">
        <v>176</v>
      </c>
      <c r="H1393" s="10">
        <v>5975</v>
      </c>
      <c r="I1393" s="10">
        <v>5975</v>
      </c>
      <c r="J1393" s="10">
        <v>25</v>
      </c>
      <c r="K1393" s="10"/>
      <c r="L1393" s="10">
        <f>SUM(Table134[[#This Row],[Waste (Before Impression)]:[Waste (After Impression)2]])</f>
        <v>25</v>
      </c>
      <c r="M1393" s="10">
        <v>0</v>
      </c>
      <c r="N1393" s="10">
        <v>497</v>
      </c>
      <c r="O1393" s="11">
        <f>SUM(Table134[[#This Row],[Inspection Total]],Table134[[#This Row],[Waste (Before Impression)]])</f>
        <v>6000</v>
      </c>
      <c r="P1393" s="12" t="s">
        <v>39</v>
      </c>
      <c r="Q1393" s="9"/>
      <c r="R1393" s="9">
        <f>IF(Table134[[#This Row],[Balanced]]="YES",0,Table134[[#This Row],[Total]]-6000)</f>
        <v>0</v>
      </c>
      <c r="S13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44848176254975975YES</v>
      </c>
      <c r="T1393">
        <f>ROW()-3</f>
        <v>1390</v>
      </c>
      <c r="U1393" s="1">
        <f>INT(Table134[[#This Row],[Date]])</f>
        <v>44848</v>
      </c>
      <c r="V1393" s="13">
        <f>IFERROR(IF(OR(Table134[[#This Row],[Notasave Error]]&lt;0,Table134[[#This Row],[Notasave Error]]&gt;6000),"-",Table134[[#This Row],[Notasave Error]]/Table134[[#This Row],[Inspection Total]]),"NA")</f>
        <v>8.3179916317991626E-2</v>
      </c>
    </row>
    <row r="1394" spans="1:22" x14ac:dyDescent="0.35">
      <c r="A1394" s="8">
        <v>44848.557245370372</v>
      </c>
      <c r="B1394" s="9" t="s">
        <v>84</v>
      </c>
      <c r="C1394" s="9">
        <v>40038549</v>
      </c>
      <c r="D1394" s="9" t="s">
        <v>107</v>
      </c>
      <c r="E1394" s="9" t="s">
        <v>50</v>
      </c>
      <c r="F1394" s="9" t="s">
        <v>38</v>
      </c>
      <c r="G1394" s="9">
        <v>175</v>
      </c>
      <c r="H1394" s="10">
        <v>5994</v>
      </c>
      <c r="I1394" s="10">
        <v>5994</v>
      </c>
      <c r="J1394" s="10">
        <v>6</v>
      </c>
      <c r="K1394" s="10"/>
      <c r="L1394" s="10">
        <f>SUM(Table134[[#This Row],[Waste (Before Impression)]:[Waste (After Impression)2]])</f>
        <v>6</v>
      </c>
      <c r="M1394" s="10">
        <v>0</v>
      </c>
      <c r="N1394" s="10">
        <v>437</v>
      </c>
      <c r="O1394" s="11">
        <f>SUM(Table134[[#This Row],[Inspection Total]],Table134[[#This Row],[Waste (Before Impression)]])</f>
        <v>6000</v>
      </c>
      <c r="P1394" s="12" t="s">
        <v>39</v>
      </c>
      <c r="Q1394" s="9"/>
      <c r="R1394" s="9">
        <f>IF(Table134[[#This Row],[Balanced]]="YES",0,Table134[[#This Row],[Total]]-6000)</f>
        <v>0</v>
      </c>
      <c r="S13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4484817564375994YES</v>
      </c>
      <c r="T1394">
        <f>ROW()-3</f>
        <v>1391</v>
      </c>
      <c r="U1394" s="1">
        <f>INT(Table134[[#This Row],[Date]])</f>
        <v>44848</v>
      </c>
      <c r="V1394" s="13">
        <f>IFERROR(IF(OR(Table134[[#This Row],[Notasave Error]]&lt;0,Table134[[#This Row],[Notasave Error]]&gt;6000),"-",Table134[[#This Row],[Notasave Error]]/Table134[[#This Row],[Inspection Total]]),"NA")</f>
        <v>7.2906239572906234E-2</v>
      </c>
    </row>
    <row r="1395" spans="1:22" x14ac:dyDescent="0.35">
      <c r="A1395" s="8">
        <v>44848.556921296295</v>
      </c>
      <c r="B1395" s="9" t="s">
        <v>84</v>
      </c>
      <c r="C1395" s="9">
        <v>40038549</v>
      </c>
      <c r="D1395" s="9" t="s">
        <v>107</v>
      </c>
      <c r="E1395" s="9" t="s">
        <v>50</v>
      </c>
      <c r="F1395" s="9" t="s">
        <v>38</v>
      </c>
      <c r="G1395" s="9">
        <v>174</v>
      </c>
      <c r="H1395" s="10">
        <v>6000</v>
      </c>
      <c r="I1395" s="10">
        <v>6000</v>
      </c>
      <c r="J1395" s="10">
        <v>0</v>
      </c>
      <c r="K1395" s="10"/>
      <c r="L1395" s="10">
        <f>SUM(Table134[[#This Row],[Waste (Before Impression)]:[Waste (After Impression)2]])</f>
        <v>0</v>
      </c>
      <c r="M1395" s="10">
        <v>0</v>
      </c>
      <c r="N1395" s="10">
        <v>449</v>
      </c>
      <c r="O1395" s="11">
        <f>SUM(Table134[[#This Row],[Inspection Total]],Table134[[#This Row],[Waste (Before Impression)]])</f>
        <v>6000</v>
      </c>
      <c r="P1395" s="12" t="s">
        <v>39</v>
      </c>
      <c r="Q1395" s="9"/>
      <c r="R1395" s="9">
        <f>IF(Table134[[#This Row],[Balanced]]="YES",0,Table134[[#This Row],[Total]]-6000)</f>
        <v>0</v>
      </c>
      <c r="S13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4484817404496000YES</v>
      </c>
      <c r="T1395">
        <f>ROW()-3</f>
        <v>1392</v>
      </c>
      <c r="U1395" s="1">
        <f>INT(Table134[[#This Row],[Date]])</f>
        <v>44848</v>
      </c>
      <c r="V1395" s="13">
        <f>IFERROR(IF(OR(Table134[[#This Row],[Notasave Error]]&lt;0,Table134[[#This Row],[Notasave Error]]&gt;6000),"-",Table134[[#This Row],[Notasave Error]]/Table134[[#This Row],[Inspection Total]]),"NA")</f>
        <v>7.4833333333333335E-2</v>
      </c>
    </row>
    <row r="1396" spans="1:22" x14ac:dyDescent="0.35">
      <c r="A1396" s="8">
        <v>44848.556666666664</v>
      </c>
      <c r="B1396" s="9" t="s">
        <v>84</v>
      </c>
      <c r="C1396" s="9">
        <v>40038549</v>
      </c>
      <c r="D1396" s="9" t="s">
        <v>107</v>
      </c>
      <c r="E1396" s="9" t="s">
        <v>50</v>
      </c>
      <c r="F1396" s="9" t="s">
        <v>38</v>
      </c>
      <c r="G1396" s="9">
        <v>173</v>
      </c>
      <c r="H1396" s="10">
        <v>5998</v>
      </c>
      <c r="I1396" s="10">
        <v>5998</v>
      </c>
      <c r="J1396" s="10">
        <v>2</v>
      </c>
      <c r="K1396" s="10"/>
      <c r="L1396" s="10">
        <f>SUM(Table134[[#This Row],[Waste (Before Impression)]:[Waste (After Impression)2]])</f>
        <v>2</v>
      </c>
      <c r="M1396" s="10">
        <v>0</v>
      </c>
      <c r="N1396" s="10">
        <v>495</v>
      </c>
      <c r="O1396" s="11">
        <f>SUM(Table134[[#This Row],[Inspection Total]],Table134[[#This Row],[Waste (Before Impression)]])</f>
        <v>6000</v>
      </c>
      <c r="P1396" s="12" t="s">
        <v>39</v>
      </c>
      <c r="Q1396" s="9"/>
      <c r="R1396" s="9">
        <f>IF(Table134[[#This Row],[Balanced]]="YES",0,Table134[[#This Row],[Total]]-6000)</f>
        <v>0</v>
      </c>
      <c r="S13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4484817324955998YES</v>
      </c>
      <c r="T1396">
        <f>ROW()-3</f>
        <v>1393</v>
      </c>
      <c r="U1396" s="1">
        <f>INT(Table134[[#This Row],[Date]])</f>
        <v>44848</v>
      </c>
      <c r="V1396" s="13">
        <f>IFERROR(IF(OR(Table134[[#This Row],[Notasave Error]]&lt;0,Table134[[#This Row],[Notasave Error]]&gt;6000),"-",Table134[[#This Row],[Notasave Error]]/Table134[[#This Row],[Inspection Total]]),"NA")</f>
        <v>8.2527509169723234E-2</v>
      </c>
    </row>
    <row r="1397" spans="1:22" x14ac:dyDescent="0.35">
      <c r="A1397" s="8">
        <v>44845.625289351854</v>
      </c>
      <c r="B1397" s="9" t="s">
        <v>84</v>
      </c>
      <c r="C1397" s="9">
        <v>40038549</v>
      </c>
      <c r="D1397" s="9" t="s">
        <v>107</v>
      </c>
      <c r="E1397" s="9" t="s">
        <v>69</v>
      </c>
      <c r="F1397" s="9" t="s">
        <v>38</v>
      </c>
      <c r="G1397" s="9">
        <v>146</v>
      </c>
      <c r="H1397" s="10">
        <v>5994</v>
      </c>
      <c r="I1397" s="10">
        <v>5994</v>
      </c>
      <c r="J1397" s="10">
        <v>6</v>
      </c>
      <c r="K1397" s="10"/>
      <c r="L1397" s="10">
        <f>SUM(Table134[[#This Row],[Waste (Before Impression)]:[Waste (After Impression)2]])</f>
        <v>6</v>
      </c>
      <c r="M1397" s="10">
        <v>0</v>
      </c>
      <c r="N1397" s="10">
        <v>463</v>
      </c>
      <c r="O1397" s="11">
        <f>SUM(Table134[[#This Row],[Inspection Total]],Table134[[#This Row],[Waste (Before Impression)]])</f>
        <v>6000</v>
      </c>
      <c r="P1397" s="12" t="s">
        <v>39</v>
      </c>
      <c r="Q1397" s="9"/>
      <c r="R1397" s="9">
        <f>IF(Table134[[#This Row],[Balanced]]="YES",0,Table134[[#This Row],[Total]]-6000)</f>
        <v>0</v>
      </c>
      <c r="S13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4484514664635994YES</v>
      </c>
      <c r="T1397">
        <f>ROW()-3</f>
        <v>1394</v>
      </c>
      <c r="U1397" s="1">
        <f>INT(Table134[[#This Row],[Date]])</f>
        <v>44845</v>
      </c>
      <c r="V1397" s="13">
        <f>IFERROR(IF(OR(Table134[[#This Row],[Notasave Error]]&lt;0,Table134[[#This Row],[Notasave Error]]&gt;6000),"-",Table134[[#This Row],[Notasave Error]]/Table134[[#This Row],[Inspection Total]]),"NA")</f>
        <v>7.7243910577243904E-2</v>
      </c>
    </row>
    <row r="1398" spans="1:22" x14ac:dyDescent="0.35">
      <c r="A1398" s="8">
        <v>44844.924120370371</v>
      </c>
      <c r="B1398" s="9" t="s">
        <v>149</v>
      </c>
      <c r="C1398" s="9">
        <v>40036162</v>
      </c>
      <c r="D1398" s="9" t="s">
        <v>107</v>
      </c>
      <c r="E1398" s="9" t="s">
        <v>91</v>
      </c>
      <c r="F1398" s="9" t="s">
        <v>40</v>
      </c>
      <c r="G1398" s="9">
        <v>123</v>
      </c>
      <c r="H1398" s="10">
        <v>6000</v>
      </c>
      <c r="I1398" s="10">
        <v>6000</v>
      </c>
      <c r="J1398" s="10">
        <v>0</v>
      </c>
      <c r="K1398" s="10"/>
      <c r="L1398" s="10">
        <f>SUM(Table134[[#This Row],[Waste (Before Impression)]:[Waste (After Impression)2]])</f>
        <v>0</v>
      </c>
      <c r="M1398" s="10">
        <v>0</v>
      </c>
      <c r="N1398" s="10">
        <v>233</v>
      </c>
      <c r="O1398" s="11">
        <f>SUM(Table134[[#This Row],[Inspection Total]],Table134[[#This Row],[Waste (Before Impression)]])</f>
        <v>6000</v>
      </c>
      <c r="P1398" s="12" t="s">
        <v>39</v>
      </c>
      <c r="Q1398" s="9"/>
      <c r="R1398" s="9">
        <f>IF(Table134[[#This Row],[Balanced]]="YES",0,Table134[[#This Row],[Total]]-6000)</f>
        <v>0</v>
      </c>
      <c r="S13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4484412302336000YES</v>
      </c>
      <c r="T1398">
        <f>ROW()-3</f>
        <v>1395</v>
      </c>
      <c r="U1398" s="1">
        <f>INT(Table134[[#This Row],[Date]])</f>
        <v>44844</v>
      </c>
      <c r="V1398" s="13">
        <f>IFERROR(IF(OR(Table134[[#This Row],[Notasave Error]]&lt;0,Table134[[#This Row],[Notasave Error]]&gt;6000),"-",Table134[[#This Row],[Notasave Error]]/Table134[[#This Row],[Inspection Total]]),"NA")</f>
        <v>3.8833333333333331E-2</v>
      </c>
    </row>
    <row r="1399" spans="1:22" x14ac:dyDescent="0.35">
      <c r="A1399" s="8">
        <v>44844.923842592594</v>
      </c>
      <c r="B1399" s="9" t="s">
        <v>149</v>
      </c>
      <c r="C1399" s="9">
        <v>40036162</v>
      </c>
      <c r="D1399" s="9" t="s">
        <v>107</v>
      </c>
      <c r="E1399" s="9" t="s">
        <v>91</v>
      </c>
      <c r="F1399" s="9" t="s">
        <v>40</v>
      </c>
      <c r="G1399" s="9">
        <v>122</v>
      </c>
      <c r="H1399" s="10">
        <v>6000</v>
      </c>
      <c r="I1399" s="10">
        <v>6000</v>
      </c>
      <c r="J1399" s="10">
        <v>0</v>
      </c>
      <c r="K1399" s="10"/>
      <c r="L1399" s="10">
        <f>SUM(Table134[[#This Row],[Waste (Before Impression)]:[Waste (After Impression)2]])</f>
        <v>0</v>
      </c>
      <c r="M1399" s="10">
        <v>0</v>
      </c>
      <c r="N1399" s="10">
        <v>401</v>
      </c>
      <c r="O1399" s="11">
        <f>SUM(Table134[[#This Row],[Inspection Total]],Table134[[#This Row],[Waste (Before Impression)]])</f>
        <v>6000</v>
      </c>
      <c r="P1399" s="12" t="s">
        <v>39</v>
      </c>
      <c r="Q1399" s="9"/>
      <c r="R1399" s="9">
        <f>IF(Table134[[#This Row],[Balanced]]="YES",0,Table134[[#This Row],[Total]]-6000)</f>
        <v>0</v>
      </c>
      <c r="S13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4484412204016000YES</v>
      </c>
      <c r="T1399">
        <f>ROW()-3</f>
        <v>1396</v>
      </c>
      <c r="U1399" s="1">
        <f>INT(Table134[[#This Row],[Date]])</f>
        <v>44844</v>
      </c>
      <c r="V1399" s="13">
        <f>IFERROR(IF(OR(Table134[[#This Row],[Notasave Error]]&lt;0,Table134[[#This Row],[Notasave Error]]&gt;6000),"-",Table134[[#This Row],[Notasave Error]]/Table134[[#This Row],[Inspection Total]]),"NA")</f>
        <v>6.6833333333333328E-2</v>
      </c>
    </row>
    <row r="1400" spans="1:22" x14ac:dyDescent="0.35">
      <c r="A1400" s="8">
        <v>44844.865659722222</v>
      </c>
      <c r="B1400" s="9" t="s">
        <v>149</v>
      </c>
      <c r="C1400" s="9">
        <v>40036162</v>
      </c>
      <c r="D1400" s="9" t="s">
        <v>107</v>
      </c>
      <c r="E1400" s="9" t="s">
        <v>69</v>
      </c>
      <c r="F1400" s="9" t="s">
        <v>38</v>
      </c>
      <c r="G1400" s="9">
        <v>121</v>
      </c>
      <c r="H1400" s="10">
        <v>6000</v>
      </c>
      <c r="I1400" s="10">
        <v>6000</v>
      </c>
      <c r="J1400" s="10">
        <v>0</v>
      </c>
      <c r="K1400" s="10"/>
      <c r="L1400" s="10">
        <f>SUM(Table134[[#This Row],[Waste (Before Impression)]:[Waste (After Impression)2]])</f>
        <v>0</v>
      </c>
      <c r="M1400" s="10">
        <v>0</v>
      </c>
      <c r="N1400" s="10">
        <v>115</v>
      </c>
      <c r="O1400" s="11">
        <f>SUM(Table134[[#This Row],[Inspection Total]],Table134[[#This Row],[Waste (Before Impression)]])</f>
        <v>6000</v>
      </c>
      <c r="P1400" s="12" t="s">
        <v>39</v>
      </c>
      <c r="Q1400" s="9"/>
      <c r="R1400" s="9">
        <f>IF(Table134[[#This Row],[Balanced]]="YES",0,Table134[[#This Row],[Total]]-6000)</f>
        <v>0</v>
      </c>
      <c r="S14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4484412101156000YES</v>
      </c>
      <c r="T1400">
        <f>ROW()-3</f>
        <v>1397</v>
      </c>
      <c r="U1400" s="1">
        <f>INT(Table134[[#This Row],[Date]])</f>
        <v>44844</v>
      </c>
      <c r="V1400" s="13">
        <f>IFERROR(IF(OR(Table134[[#This Row],[Notasave Error]]&lt;0,Table134[[#This Row],[Notasave Error]]&gt;6000),"-",Table134[[#This Row],[Notasave Error]]/Table134[[#This Row],[Inspection Total]]),"NA")</f>
        <v>1.9166666666666665E-2</v>
      </c>
    </row>
    <row r="1401" spans="1:22" x14ac:dyDescent="0.35">
      <c r="A1401" s="8">
        <v>44844.769155092596</v>
      </c>
      <c r="B1401" s="9" t="s">
        <v>149</v>
      </c>
      <c r="C1401" s="9">
        <v>40036162</v>
      </c>
      <c r="D1401" s="9" t="s">
        <v>107</v>
      </c>
      <c r="E1401" s="9" t="s">
        <v>69</v>
      </c>
      <c r="F1401" s="9" t="s">
        <v>38</v>
      </c>
      <c r="G1401" s="9">
        <v>120</v>
      </c>
      <c r="H1401" s="10">
        <v>5999</v>
      </c>
      <c r="I1401" s="10">
        <v>5999</v>
      </c>
      <c r="J1401" s="10">
        <v>1</v>
      </c>
      <c r="K1401" s="10"/>
      <c r="L1401" s="10">
        <f>SUM(Table134[[#This Row],[Waste (Before Impression)]:[Waste (After Impression)2]])</f>
        <v>1</v>
      </c>
      <c r="M1401" s="10">
        <v>0</v>
      </c>
      <c r="N1401" s="10">
        <v>285</v>
      </c>
      <c r="O1401" s="11">
        <f>SUM(Table134[[#This Row],[Inspection Total]],Table134[[#This Row],[Waste (Before Impression)]])</f>
        <v>6000</v>
      </c>
      <c r="P1401" s="12" t="s">
        <v>39</v>
      </c>
      <c r="Q1401" s="9"/>
      <c r="R1401" s="9">
        <f>IF(Table134[[#This Row],[Balanced]]="YES",0,Table134[[#This Row],[Total]]-6000)</f>
        <v>0</v>
      </c>
      <c r="S14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4484412012855999YES</v>
      </c>
      <c r="T1401">
        <f>ROW()-3</f>
        <v>1398</v>
      </c>
      <c r="U1401" s="1">
        <f>INT(Table134[[#This Row],[Date]])</f>
        <v>44844</v>
      </c>
      <c r="V1401" s="13">
        <f>IFERROR(IF(OR(Table134[[#This Row],[Notasave Error]]&lt;0,Table134[[#This Row],[Notasave Error]]&gt;6000),"-",Table134[[#This Row],[Notasave Error]]/Table134[[#This Row],[Inspection Total]]),"NA")</f>
        <v>4.7507917986331055E-2</v>
      </c>
    </row>
    <row r="1402" spans="1:22" x14ac:dyDescent="0.35">
      <c r="A1402" s="8">
        <v>44844.758206018516</v>
      </c>
      <c r="B1402" s="9" t="s">
        <v>149</v>
      </c>
      <c r="C1402" s="9">
        <v>40036162</v>
      </c>
      <c r="D1402" s="9" t="s">
        <v>107</v>
      </c>
      <c r="E1402" s="9" t="s">
        <v>69</v>
      </c>
      <c r="F1402" s="9" t="s">
        <v>38</v>
      </c>
      <c r="G1402" s="9">
        <v>119</v>
      </c>
      <c r="H1402" s="10">
        <v>5995</v>
      </c>
      <c r="I1402" s="10">
        <v>5995</v>
      </c>
      <c r="J1402" s="10">
        <v>5</v>
      </c>
      <c r="K1402" s="10"/>
      <c r="L1402" s="10">
        <f>SUM(Table134[[#This Row],[Waste (Before Impression)]:[Waste (After Impression)2]])</f>
        <v>5</v>
      </c>
      <c r="M1402" s="10">
        <v>0</v>
      </c>
      <c r="N1402" s="10">
        <v>195</v>
      </c>
      <c r="O1402" s="11">
        <f>SUM(Table134[[#This Row],[Inspection Total]],Table134[[#This Row],[Waste (Before Impression)]])</f>
        <v>6000</v>
      </c>
      <c r="P1402" s="12" t="s">
        <v>39</v>
      </c>
      <c r="Q1402" s="9"/>
      <c r="R1402" s="9">
        <f>IF(Table134[[#This Row],[Balanced]]="YES",0,Table134[[#This Row],[Total]]-6000)</f>
        <v>0</v>
      </c>
      <c r="S14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4484411951955995YES</v>
      </c>
      <c r="T1402">
        <f>ROW()-3</f>
        <v>1399</v>
      </c>
      <c r="U1402" s="1">
        <f>INT(Table134[[#This Row],[Date]])</f>
        <v>44844</v>
      </c>
      <c r="V1402" s="13">
        <f>IFERROR(IF(OR(Table134[[#This Row],[Notasave Error]]&lt;0,Table134[[#This Row],[Notasave Error]]&gt;6000),"-",Table134[[#This Row],[Notasave Error]]/Table134[[#This Row],[Inspection Total]]),"NA")</f>
        <v>3.2527105921601338E-2</v>
      </c>
    </row>
    <row r="1403" spans="1:22" x14ac:dyDescent="0.35">
      <c r="A1403" s="8">
        <v>44844.757789351854</v>
      </c>
      <c r="B1403" s="9" t="s">
        <v>149</v>
      </c>
      <c r="C1403" s="9">
        <v>40036162</v>
      </c>
      <c r="D1403" s="9" t="s">
        <v>107</v>
      </c>
      <c r="E1403" s="9" t="s">
        <v>69</v>
      </c>
      <c r="F1403" s="9" t="s">
        <v>38</v>
      </c>
      <c r="G1403" s="9">
        <v>118</v>
      </c>
      <c r="H1403" s="10">
        <v>6000</v>
      </c>
      <c r="I1403" s="10">
        <v>6000</v>
      </c>
      <c r="J1403" s="10">
        <v>0</v>
      </c>
      <c r="K1403" s="10"/>
      <c r="L1403" s="10">
        <f>SUM(Table134[[#This Row],[Waste (Before Impression)]:[Waste (After Impression)2]])</f>
        <v>0</v>
      </c>
      <c r="M1403" s="10">
        <v>0</v>
      </c>
      <c r="N1403" s="10">
        <v>70</v>
      </c>
      <c r="O1403" s="11">
        <f>SUM(Table134[[#This Row],[Inspection Total]],Table134[[#This Row],[Waste (Before Impression)]])</f>
        <v>6000</v>
      </c>
      <c r="P1403" s="12" t="s">
        <v>39</v>
      </c>
      <c r="Q1403" s="9"/>
      <c r="R1403" s="9">
        <f>IF(Table134[[#This Row],[Balanced]]="YES",0,Table134[[#This Row],[Total]]-6000)</f>
        <v>0</v>
      </c>
      <c r="S14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448441180706000YES</v>
      </c>
      <c r="T1403">
        <f>ROW()-3</f>
        <v>1400</v>
      </c>
      <c r="U1403" s="1">
        <f>INT(Table134[[#This Row],[Date]])</f>
        <v>44844</v>
      </c>
      <c r="V1403" s="13">
        <f>IFERROR(IF(OR(Table134[[#This Row],[Notasave Error]]&lt;0,Table134[[#This Row],[Notasave Error]]&gt;6000),"-",Table134[[#This Row],[Notasave Error]]/Table134[[#This Row],[Inspection Total]]),"NA")</f>
        <v>1.1666666666666667E-2</v>
      </c>
    </row>
    <row r="1404" spans="1:22" x14ac:dyDescent="0.35">
      <c r="A1404" s="8">
        <v>44844.757465277777</v>
      </c>
      <c r="B1404" s="9" t="s">
        <v>149</v>
      </c>
      <c r="C1404" s="9">
        <v>40036162</v>
      </c>
      <c r="D1404" s="9" t="s">
        <v>107</v>
      </c>
      <c r="E1404" s="9" t="s">
        <v>69</v>
      </c>
      <c r="F1404" s="9" t="s">
        <v>38</v>
      </c>
      <c r="G1404" s="9">
        <v>115</v>
      </c>
      <c r="H1404" s="10">
        <v>5996</v>
      </c>
      <c r="I1404" s="10">
        <v>5996</v>
      </c>
      <c r="J1404" s="10">
        <v>4</v>
      </c>
      <c r="K1404" s="10"/>
      <c r="L1404" s="10">
        <f>SUM(Table134[[#This Row],[Waste (Before Impression)]:[Waste (After Impression)2]])</f>
        <v>4</v>
      </c>
      <c r="M1404" s="10">
        <v>0</v>
      </c>
      <c r="N1404" s="10">
        <v>237</v>
      </c>
      <c r="O1404" s="11">
        <f>SUM(Table134[[#This Row],[Inspection Total]],Table134[[#This Row],[Waste (Before Impression)]])</f>
        <v>6000</v>
      </c>
      <c r="P1404" s="12" t="s">
        <v>39</v>
      </c>
      <c r="Q1404" s="9"/>
      <c r="R1404" s="9">
        <f>IF(Table134[[#This Row],[Balanced]]="YES",0,Table134[[#This Row],[Total]]-6000)</f>
        <v>0</v>
      </c>
      <c r="S14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4484411542375996YES</v>
      </c>
      <c r="T1404">
        <f>ROW()-3</f>
        <v>1401</v>
      </c>
      <c r="U1404" s="1">
        <f>INT(Table134[[#This Row],[Date]])</f>
        <v>44844</v>
      </c>
      <c r="V1404" s="13">
        <f>IFERROR(IF(OR(Table134[[#This Row],[Notasave Error]]&lt;0,Table134[[#This Row],[Notasave Error]]&gt;6000),"-",Table134[[#This Row],[Notasave Error]]/Table134[[#This Row],[Inspection Total]]),"NA")</f>
        <v>3.9526350900600402E-2</v>
      </c>
    </row>
    <row r="1405" spans="1:22" x14ac:dyDescent="0.35">
      <c r="A1405" s="8">
        <v>44844.757060185184</v>
      </c>
      <c r="B1405" s="9" t="s">
        <v>149</v>
      </c>
      <c r="C1405" s="9">
        <v>40036162</v>
      </c>
      <c r="D1405" s="9" t="s">
        <v>107</v>
      </c>
      <c r="E1405" s="9" t="s">
        <v>69</v>
      </c>
      <c r="F1405" s="9" t="s">
        <v>38</v>
      </c>
      <c r="G1405" s="9">
        <v>114</v>
      </c>
      <c r="H1405" s="10">
        <v>6000</v>
      </c>
      <c r="I1405" s="10">
        <v>6000</v>
      </c>
      <c r="J1405" s="10">
        <v>0</v>
      </c>
      <c r="K1405" s="10"/>
      <c r="L1405" s="10">
        <f>SUM(Table134[[#This Row],[Waste (Before Impression)]:[Waste (After Impression)2]])</f>
        <v>0</v>
      </c>
      <c r="M1405" s="10">
        <v>0</v>
      </c>
      <c r="N1405" s="10">
        <v>233</v>
      </c>
      <c r="O1405" s="11">
        <f>SUM(Table134[[#This Row],[Inspection Total]],Table134[[#This Row],[Waste (Before Impression)]])</f>
        <v>6000</v>
      </c>
      <c r="P1405" s="12" t="s">
        <v>39</v>
      </c>
      <c r="Q1405" s="9"/>
      <c r="R1405" s="9">
        <f>IF(Table134[[#This Row],[Balanced]]="YES",0,Table134[[#This Row],[Total]]-6000)</f>
        <v>0</v>
      </c>
      <c r="S14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4484411402336000YES</v>
      </c>
      <c r="T1405">
        <f>ROW()-3</f>
        <v>1402</v>
      </c>
      <c r="U1405" s="1">
        <f>INT(Table134[[#This Row],[Date]])</f>
        <v>44844</v>
      </c>
      <c r="V1405" s="13">
        <f>IFERROR(IF(OR(Table134[[#This Row],[Notasave Error]]&lt;0,Table134[[#This Row],[Notasave Error]]&gt;6000),"-",Table134[[#This Row],[Notasave Error]]/Table134[[#This Row],[Inspection Total]]),"NA")</f>
        <v>3.8833333333333331E-2</v>
      </c>
    </row>
    <row r="1406" spans="1:22" x14ac:dyDescent="0.35">
      <c r="A1406" s="8">
        <v>44844.565185185187</v>
      </c>
      <c r="B1406" s="9" t="s">
        <v>149</v>
      </c>
      <c r="C1406" s="9">
        <v>40036162</v>
      </c>
      <c r="D1406" s="9" t="s">
        <v>107</v>
      </c>
      <c r="E1406" s="9" t="s">
        <v>69</v>
      </c>
      <c r="F1406" s="9" t="s">
        <v>38</v>
      </c>
      <c r="G1406" s="9">
        <v>113</v>
      </c>
      <c r="H1406" s="10">
        <v>5999</v>
      </c>
      <c r="I1406" s="10">
        <v>5999</v>
      </c>
      <c r="J1406" s="10">
        <v>1</v>
      </c>
      <c r="K1406" s="10"/>
      <c r="L1406" s="10">
        <f>SUM(Table134[[#This Row],[Waste (Before Impression)]:[Waste (After Impression)2]])</f>
        <v>1</v>
      </c>
      <c r="M1406" s="10">
        <v>0</v>
      </c>
      <c r="N1406" s="10">
        <v>230</v>
      </c>
      <c r="O1406" s="11">
        <f>SUM(Table134[[#This Row],[Inspection Total]],Table134[[#This Row],[Waste (Before Impression)]])</f>
        <v>6000</v>
      </c>
      <c r="P1406" s="12" t="s">
        <v>39</v>
      </c>
      <c r="Q1406" s="9"/>
      <c r="R1406" s="9">
        <f>IF(Table134[[#This Row],[Balanced]]="YES",0,Table134[[#This Row],[Total]]-6000)</f>
        <v>0</v>
      </c>
      <c r="S14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4484411312305999YES</v>
      </c>
      <c r="T1406">
        <f>ROW()-3</f>
        <v>1403</v>
      </c>
      <c r="U1406" s="1">
        <f>INT(Table134[[#This Row],[Date]])</f>
        <v>44844</v>
      </c>
      <c r="V1406" s="13">
        <f>IFERROR(IF(OR(Table134[[#This Row],[Notasave Error]]&lt;0,Table134[[#This Row],[Notasave Error]]&gt;6000),"-",Table134[[#This Row],[Notasave Error]]/Table134[[#This Row],[Inspection Total]]),"NA")</f>
        <v>3.8339723287214536E-2</v>
      </c>
    </row>
    <row r="1407" spans="1:22" x14ac:dyDescent="0.35">
      <c r="A1407" s="8">
        <v>44844.564803240741</v>
      </c>
      <c r="B1407" s="9" t="s">
        <v>149</v>
      </c>
      <c r="C1407" s="9">
        <v>40036162</v>
      </c>
      <c r="D1407" s="9" t="s">
        <v>107</v>
      </c>
      <c r="E1407" s="9" t="s">
        <v>69</v>
      </c>
      <c r="F1407" s="9" t="s">
        <v>38</v>
      </c>
      <c r="G1407" s="9">
        <v>99</v>
      </c>
      <c r="H1407" s="10">
        <v>6000</v>
      </c>
      <c r="I1407" s="10">
        <v>6000</v>
      </c>
      <c r="J1407" s="10">
        <v>0</v>
      </c>
      <c r="K1407" s="10"/>
      <c r="L1407" s="10">
        <f>SUM(Table134[[#This Row],[Waste (Before Impression)]:[Waste (After Impression)2]])</f>
        <v>0</v>
      </c>
      <c r="M1407" s="10">
        <v>0</v>
      </c>
      <c r="N1407" s="10">
        <v>590</v>
      </c>
      <c r="O1407" s="11">
        <f>SUM(Table134[[#This Row],[Inspection Total]],Table134[[#This Row],[Waste (Before Impression)]])</f>
        <v>6000</v>
      </c>
      <c r="P1407" s="12" t="s">
        <v>39</v>
      </c>
      <c r="Q1407" s="9"/>
      <c r="R1407" s="9">
        <f>IF(Table134[[#This Row],[Balanced]]="YES",0,Table134[[#This Row],[Total]]-6000)</f>
        <v>0</v>
      </c>
      <c r="S14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448449905906000YES</v>
      </c>
      <c r="T1407">
        <f>ROW()-3</f>
        <v>1404</v>
      </c>
      <c r="U1407" s="1">
        <f>INT(Table134[[#This Row],[Date]])</f>
        <v>44844</v>
      </c>
      <c r="V1407" s="13">
        <f>IFERROR(IF(OR(Table134[[#This Row],[Notasave Error]]&lt;0,Table134[[#This Row],[Notasave Error]]&gt;6000),"-",Table134[[#This Row],[Notasave Error]]/Table134[[#This Row],[Inspection Total]]),"NA")</f>
        <v>9.8333333333333328E-2</v>
      </c>
    </row>
    <row r="1408" spans="1:22" x14ac:dyDescent="0.35">
      <c r="A1408" s="8">
        <v>44844.564479166664</v>
      </c>
      <c r="B1408" s="9" t="s">
        <v>149</v>
      </c>
      <c r="C1408" s="9">
        <v>40036162</v>
      </c>
      <c r="D1408" s="9" t="s">
        <v>107</v>
      </c>
      <c r="E1408" s="9" t="s">
        <v>69</v>
      </c>
      <c r="F1408" s="9" t="s">
        <v>38</v>
      </c>
      <c r="G1408" s="9">
        <v>98</v>
      </c>
      <c r="H1408" s="10">
        <v>5998</v>
      </c>
      <c r="I1408" s="10">
        <v>5998</v>
      </c>
      <c r="J1408" s="10">
        <v>2</v>
      </c>
      <c r="K1408" s="10"/>
      <c r="L1408" s="10">
        <f>SUM(Table134[[#This Row],[Waste (Before Impression)]:[Waste (After Impression)2]])</f>
        <v>2</v>
      </c>
      <c r="M1408" s="10">
        <v>0</v>
      </c>
      <c r="N1408" s="10">
        <v>470</v>
      </c>
      <c r="O1408" s="11">
        <f>SUM(Table134[[#This Row],[Inspection Total]],Table134[[#This Row],[Waste (Before Impression)]])</f>
        <v>6000</v>
      </c>
      <c r="P1408" s="12" t="s">
        <v>39</v>
      </c>
      <c r="Q1408" s="9"/>
      <c r="R1408" s="9">
        <f>IF(Table134[[#This Row],[Balanced]]="YES",0,Table134[[#This Row],[Total]]-6000)</f>
        <v>0</v>
      </c>
      <c r="S14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448449824705998YES</v>
      </c>
      <c r="T1408">
        <f>ROW()-3</f>
        <v>1405</v>
      </c>
      <c r="U1408" s="1">
        <f>INT(Table134[[#This Row],[Date]])</f>
        <v>44844</v>
      </c>
      <c r="V1408" s="13">
        <f>IFERROR(IF(OR(Table134[[#This Row],[Notasave Error]]&lt;0,Table134[[#This Row],[Notasave Error]]&gt;6000),"-",Table134[[#This Row],[Notasave Error]]/Table134[[#This Row],[Inspection Total]]),"NA")</f>
        <v>7.8359453151050348E-2</v>
      </c>
    </row>
    <row r="1409" spans="1:22" x14ac:dyDescent="0.35">
      <c r="A1409" s="8">
        <v>44844.297071759262</v>
      </c>
      <c r="B1409" s="9" t="s">
        <v>84</v>
      </c>
      <c r="C1409" s="9">
        <v>40038549</v>
      </c>
      <c r="D1409" s="9" t="s">
        <v>107</v>
      </c>
      <c r="E1409" s="9" t="s">
        <v>91</v>
      </c>
      <c r="F1409" s="9" t="s">
        <v>40</v>
      </c>
      <c r="G1409" s="9">
        <v>141</v>
      </c>
      <c r="H1409" s="10">
        <v>5995</v>
      </c>
      <c r="I1409" s="10">
        <v>5995</v>
      </c>
      <c r="J1409" s="10">
        <v>5</v>
      </c>
      <c r="K1409" s="10"/>
      <c r="L1409" s="10">
        <f>SUM(Table134[[#This Row],[Waste (Before Impression)]:[Waste (After Impression)2]])</f>
        <v>5</v>
      </c>
      <c r="M1409" s="10">
        <v>0</v>
      </c>
      <c r="N1409" s="10">
        <v>200</v>
      </c>
      <c r="O1409" s="11">
        <f>SUM(Table134[[#This Row],[Inspection Total]],Table134[[#This Row],[Waste (Before Impression)]])</f>
        <v>6000</v>
      </c>
      <c r="P1409" s="12" t="s">
        <v>39</v>
      </c>
      <c r="Q1409" s="9"/>
      <c r="R1409" s="9">
        <f>IF(Table134[[#This Row],[Balanced]]="YES",0,Table134[[#This Row],[Total]]-6000)</f>
        <v>0</v>
      </c>
      <c r="S14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4484414152005995YES</v>
      </c>
      <c r="T1409">
        <f>ROW()-3</f>
        <v>1406</v>
      </c>
      <c r="U1409" s="1">
        <f>INT(Table134[[#This Row],[Date]])</f>
        <v>44844</v>
      </c>
      <c r="V1409" s="13">
        <f>IFERROR(IF(OR(Table134[[#This Row],[Notasave Error]]&lt;0,Table134[[#This Row],[Notasave Error]]&gt;6000),"-",Table134[[#This Row],[Notasave Error]]/Table134[[#This Row],[Inspection Total]]),"NA")</f>
        <v>3.336113427856547E-2</v>
      </c>
    </row>
    <row r="1410" spans="1:22" x14ac:dyDescent="0.35">
      <c r="A1410" s="8">
        <v>44844.260381944441</v>
      </c>
      <c r="B1410" s="9" t="s">
        <v>149</v>
      </c>
      <c r="C1410" s="9">
        <v>40036162</v>
      </c>
      <c r="D1410" s="9" t="s">
        <v>107</v>
      </c>
      <c r="E1410" s="9" t="s">
        <v>91</v>
      </c>
      <c r="F1410" s="9" t="s">
        <v>40</v>
      </c>
      <c r="G1410" s="9">
        <v>140</v>
      </c>
      <c r="H1410" s="10">
        <v>5996</v>
      </c>
      <c r="I1410" s="10">
        <v>5996</v>
      </c>
      <c r="J1410" s="10">
        <v>4</v>
      </c>
      <c r="K1410" s="10"/>
      <c r="L1410" s="10">
        <f>SUM(Table134[[#This Row],[Waste (Before Impression)]:[Waste (After Impression)2]])</f>
        <v>4</v>
      </c>
      <c r="M1410" s="10">
        <v>0</v>
      </c>
      <c r="N1410" s="10">
        <v>132</v>
      </c>
      <c r="O1410" s="11">
        <f>SUM(Table134[[#This Row],[Inspection Total]],Table134[[#This Row],[Waste (Before Impression)]])</f>
        <v>6000</v>
      </c>
      <c r="P1410" s="12" t="s">
        <v>39</v>
      </c>
      <c r="Q1410" s="9"/>
      <c r="R1410" s="9">
        <f>IF(Table134[[#This Row],[Balanced]]="YES",0,Table134[[#This Row],[Total]]-6000)</f>
        <v>0</v>
      </c>
      <c r="S14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4484414041325996YES</v>
      </c>
      <c r="T1410">
        <f>ROW()-3</f>
        <v>1407</v>
      </c>
      <c r="U1410" s="1">
        <f>INT(Table134[[#This Row],[Date]])</f>
        <v>44844</v>
      </c>
      <c r="V1410" s="13">
        <f>IFERROR(IF(OR(Table134[[#This Row],[Notasave Error]]&lt;0,Table134[[#This Row],[Notasave Error]]&gt;6000),"-",Table134[[#This Row],[Notasave Error]]/Table134[[#This Row],[Inspection Total]]),"NA")</f>
        <v>2.2014676450967312E-2</v>
      </c>
    </row>
    <row r="1411" spans="1:22" x14ac:dyDescent="0.35">
      <c r="A1411" s="8">
        <v>44844.238599537035</v>
      </c>
      <c r="B1411" s="9" t="s">
        <v>149</v>
      </c>
      <c r="C1411" s="9">
        <v>40036162</v>
      </c>
      <c r="D1411" s="9" t="s">
        <v>107</v>
      </c>
      <c r="E1411" s="9" t="s">
        <v>91</v>
      </c>
      <c r="F1411" s="9" t="s">
        <v>40</v>
      </c>
      <c r="G1411" s="9">
        <v>139</v>
      </c>
      <c r="H1411" s="10">
        <v>6000</v>
      </c>
      <c r="I1411" s="10">
        <v>6000</v>
      </c>
      <c r="J1411" s="10">
        <v>0</v>
      </c>
      <c r="K1411" s="10"/>
      <c r="L1411" s="10">
        <f>SUM(Table134[[#This Row],[Waste (Before Impression)]:[Waste (After Impression)2]])</f>
        <v>0</v>
      </c>
      <c r="M1411" s="10">
        <v>0</v>
      </c>
      <c r="N1411" s="10">
        <v>130</v>
      </c>
      <c r="O1411" s="11">
        <f>SUM(Table134[[#This Row],[Inspection Total]],Table134[[#This Row],[Waste (Before Impression)]])</f>
        <v>6000</v>
      </c>
      <c r="P1411" s="12" t="s">
        <v>39</v>
      </c>
      <c r="Q1411" s="9"/>
      <c r="R1411" s="9">
        <f>IF(Table134[[#This Row],[Balanced]]="YES",0,Table134[[#This Row],[Total]]-6000)</f>
        <v>0</v>
      </c>
      <c r="S14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4484413901306000YES</v>
      </c>
      <c r="T1411">
        <f>ROW()-3</f>
        <v>1408</v>
      </c>
      <c r="U1411" s="1">
        <f>INT(Table134[[#This Row],[Date]])</f>
        <v>44844</v>
      </c>
      <c r="V1411" s="13">
        <f>IFERROR(IF(OR(Table134[[#This Row],[Notasave Error]]&lt;0,Table134[[#This Row],[Notasave Error]]&gt;6000),"-",Table134[[#This Row],[Notasave Error]]/Table134[[#This Row],[Inspection Total]]),"NA")</f>
        <v>2.1666666666666667E-2</v>
      </c>
    </row>
    <row r="1412" spans="1:22" x14ac:dyDescent="0.35">
      <c r="A1412" s="8">
        <v>44844.190312500003</v>
      </c>
      <c r="B1412" s="9" t="s">
        <v>149</v>
      </c>
      <c r="C1412" s="9">
        <v>40036162</v>
      </c>
      <c r="D1412" s="9" t="s">
        <v>107</v>
      </c>
      <c r="E1412" s="9" t="s">
        <v>91</v>
      </c>
      <c r="F1412" s="9" t="s">
        <v>40</v>
      </c>
      <c r="G1412" s="9">
        <v>138</v>
      </c>
      <c r="H1412" s="10">
        <v>5995</v>
      </c>
      <c r="I1412" s="10">
        <v>5995</v>
      </c>
      <c r="J1412" s="10">
        <v>5</v>
      </c>
      <c r="K1412" s="10"/>
      <c r="L1412" s="10">
        <f>SUM(Table134[[#This Row],[Waste (Before Impression)]:[Waste (After Impression)2]])</f>
        <v>5</v>
      </c>
      <c r="M1412" s="10">
        <v>0</v>
      </c>
      <c r="N1412" s="10">
        <v>249</v>
      </c>
      <c r="O1412" s="11">
        <f>SUM(Table134[[#This Row],[Inspection Total]],Table134[[#This Row],[Waste (Before Impression)]])</f>
        <v>6000</v>
      </c>
      <c r="P1412" s="12" t="s">
        <v>39</v>
      </c>
      <c r="Q1412" s="9"/>
      <c r="R1412" s="9">
        <f>IF(Table134[[#This Row],[Balanced]]="YES",0,Table134[[#This Row],[Total]]-6000)</f>
        <v>0</v>
      </c>
      <c r="S14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4484413852495995YES</v>
      </c>
      <c r="T1412">
        <f>ROW()-3</f>
        <v>1409</v>
      </c>
      <c r="U1412" s="1">
        <f>INT(Table134[[#This Row],[Date]])</f>
        <v>44844</v>
      </c>
      <c r="V1412" s="13">
        <f>IFERROR(IF(OR(Table134[[#This Row],[Notasave Error]]&lt;0,Table134[[#This Row],[Notasave Error]]&gt;6000),"-",Table134[[#This Row],[Notasave Error]]/Table134[[#This Row],[Inspection Total]]),"NA")</f>
        <v>4.1534612176814013E-2</v>
      </c>
    </row>
    <row r="1413" spans="1:22" x14ac:dyDescent="0.35">
      <c r="A1413" s="8">
        <v>44844.159537037034</v>
      </c>
      <c r="B1413" s="9" t="s">
        <v>149</v>
      </c>
      <c r="C1413" s="9">
        <v>40036162</v>
      </c>
      <c r="D1413" s="9" t="s">
        <v>107</v>
      </c>
      <c r="E1413" s="9" t="s">
        <v>91</v>
      </c>
      <c r="F1413" s="9" t="s">
        <v>40</v>
      </c>
      <c r="G1413" s="9">
        <v>137</v>
      </c>
      <c r="H1413" s="10">
        <v>5990</v>
      </c>
      <c r="I1413" s="10">
        <v>5990</v>
      </c>
      <c r="J1413" s="10">
        <v>10</v>
      </c>
      <c r="K1413" s="10"/>
      <c r="L1413" s="10">
        <f>SUM(Table134[[#This Row],[Waste (Before Impression)]:[Waste (After Impression)2]])</f>
        <v>10</v>
      </c>
      <c r="M1413" s="10">
        <v>0</v>
      </c>
      <c r="N1413" s="10">
        <v>139</v>
      </c>
      <c r="O1413" s="11">
        <f>SUM(Table134[[#This Row],[Inspection Total]],Table134[[#This Row],[Waste (Before Impression)]])</f>
        <v>6000</v>
      </c>
      <c r="P1413" s="12" t="s">
        <v>39</v>
      </c>
      <c r="Q1413" s="9"/>
      <c r="R1413" s="9">
        <f>IF(Table134[[#This Row],[Balanced]]="YES",0,Table134[[#This Row],[Total]]-6000)</f>
        <v>0</v>
      </c>
      <c r="S14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44844137101395990YES</v>
      </c>
      <c r="T1413">
        <f>ROW()-3</f>
        <v>1410</v>
      </c>
      <c r="U1413" s="1">
        <f>INT(Table134[[#This Row],[Date]])</f>
        <v>44844</v>
      </c>
      <c r="V1413" s="13">
        <f>IFERROR(IF(OR(Table134[[#This Row],[Notasave Error]]&lt;0,Table134[[#This Row],[Notasave Error]]&gt;6000),"-",Table134[[#This Row],[Notasave Error]]/Table134[[#This Row],[Inspection Total]]),"NA")</f>
        <v>2.320534223706177E-2</v>
      </c>
    </row>
    <row r="1414" spans="1:22" x14ac:dyDescent="0.35">
      <c r="A1414" s="8">
        <v>44844.159189814818</v>
      </c>
      <c r="B1414" s="9" t="s">
        <v>149</v>
      </c>
      <c r="C1414" s="9">
        <v>40036162</v>
      </c>
      <c r="D1414" s="9" t="s">
        <v>107</v>
      </c>
      <c r="E1414" s="9" t="s">
        <v>91</v>
      </c>
      <c r="F1414" s="9" t="s">
        <v>40</v>
      </c>
      <c r="G1414" s="9">
        <v>136</v>
      </c>
      <c r="H1414" s="10">
        <v>5994</v>
      </c>
      <c r="I1414" s="10">
        <v>5994</v>
      </c>
      <c r="J1414" s="10">
        <v>6</v>
      </c>
      <c r="K1414" s="10"/>
      <c r="L1414" s="10">
        <f>SUM(Table134[[#This Row],[Waste (Before Impression)]:[Waste (After Impression)2]])</f>
        <v>6</v>
      </c>
      <c r="M1414" s="10">
        <v>0</v>
      </c>
      <c r="N1414" s="10">
        <v>139</v>
      </c>
      <c r="O1414" s="11">
        <f>SUM(Table134[[#This Row],[Inspection Total]],Table134[[#This Row],[Waste (Before Impression)]])</f>
        <v>6000</v>
      </c>
      <c r="P1414" s="12" t="s">
        <v>39</v>
      </c>
      <c r="Q1414" s="9"/>
      <c r="R1414" s="9">
        <f>IF(Table134[[#This Row],[Balanced]]="YES",0,Table134[[#This Row],[Total]]-6000)</f>
        <v>0</v>
      </c>
      <c r="S14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4484413661395994YES</v>
      </c>
      <c r="T1414">
        <f>ROW()-3</f>
        <v>1411</v>
      </c>
      <c r="U1414" s="1">
        <f>INT(Table134[[#This Row],[Date]])</f>
        <v>44844</v>
      </c>
      <c r="V1414" s="13">
        <f>IFERROR(IF(OR(Table134[[#This Row],[Notasave Error]]&lt;0,Table134[[#This Row],[Notasave Error]]&gt;6000),"-",Table134[[#This Row],[Notasave Error]]/Table134[[#This Row],[Inspection Total]]),"NA")</f>
        <v>2.3189856523189858E-2</v>
      </c>
    </row>
    <row r="1415" spans="1:22" x14ac:dyDescent="0.35">
      <c r="A1415" s="8">
        <v>44844.158703703702</v>
      </c>
      <c r="B1415" s="9" t="s">
        <v>149</v>
      </c>
      <c r="C1415" s="9">
        <v>40036162</v>
      </c>
      <c r="D1415" s="9" t="s">
        <v>107</v>
      </c>
      <c r="E1415" s="9" t="s">
        <v>91</v>
      </c>
      <c r="F1415" s="9" t="s">
        <v>40</v>
      </c>
      <c r="G1415" s="9">
        <v>131</v>
      </c>
      <c r="H1415" s="10">
        <v>5998</v>
      </c>
      <c r="I1415" s="10">
        <v>5998</v>
      </c>
      <c r="J1415" s="10">
        <v>2</v>
      </c>
      <c r="K1415" s="10"/>
      <c r="L1415" s="10">
        <f>SUM(Table134[[#This Row],[Waste (Before Impression)]:[Waste (After Impression)2]])</f>
        <v>2</v>
      </c>
      <c r="M1415" s="10">
        <v>0</v>
      </c>
      <c r="N1415" s="10">
        <v>122</v>
      </c>
      <c r="O1415" s="11">
        <f>SUM(Table134[[#This Row],[Inspection Total]],Table134[[#This Row],[Waste (Before Impression)]])</f>
        <v>6000</v>
      </c>
      <c r="P1415" s="12" t="s">
        <v>39</v>
      </c>
      <c r="Q1415" s="9"/>
      <c r="R1415" s="9">
        <f>IF(Table134[[#This Row],[Balanced]]="YES",0,Table134[[#This Row],[Total]]-6000)</f>
        <v>0</v>
      </c>
      <c r="S14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4484413121225998YES</v>
      </c>
      <c r="T1415">
        <f>ROW()-3</f>
        <v>1412</v>
      </c>
      <c r="U1415" s="1">
        <f>INT(Table134[[#This Row],[Date]])</f>
        <v>44844</v>
      </c>
      <c r="V1415" s="13">
        <f>IFERROR(IF(OR(Table134[[#This Row],[Notasave Error]]&lt;0,Table134[[#This Row],[Notasave Error]]&gt;6000),"-",Table134[[#This Row],[Notasave Error]]/Table134[[#This Row],[Inspection Total]]),"NA")</f>
        <v>2.0340113371123708E-2</v>
      </c>
    </row>
    <row r="1416" spans="1:22" x14ac:dyDescent="0.35">
      <c r="A1416" s="8">
        <v>44844.158379629633</v>
      </c>
      <c r="B1416" s="9" t="s">
        <v>149</v>
      </c>
      <c r="C1416" s="9">
        <v>40036162</v>
      </c>
      <c r="D1416" s="9" t="s">
        <v>107</v>
      </c>
      <c r="E1416" s="9" t="s">
        <v>91</v>
      </c>
      <c r="F1416" s="9" t="s">
        <v>40</v>
      </c>
      <c r="G1416" s="9">
        <v>130</v>
      </c>
      <c r="H1416" s="10">
        <v>5999</v>
      </c>
      <c r="I1416" s="10">
        <v>5999</v>
      </c>
      <c r="J1416" s="10">
        <v>1</v>
      </c>
      <c r="K1416" s="10"/>
      <c r="L1416" s="10">
        <f>SUM(Table134[[#This Row],[Waste (Before Impression)]:[Waste (After Impression)2]])</f>
        <v>1</v>
      </c>
      <c r="M1416" s="10">
        <v>0</v>
      </c>
      <c r="N1416" s="10">
        <v>106</v>
      </c>
      <c r="O1416" s="11">
        <f>SUM(Table134[[#This Row],[Inspection Total]],Table134[[#This Row],[Waste (Before Impression)]])</f>
        <v>6000</v>
      </c>
      <c r="P1416" s="12" t="s">
        <v>39</v>
      </c>
      <c r="Q1416" s="9"/>
      <c r="R1416" s="9">
        <f>IF(Table134[[#This Row],[Balanced]]="YES",0,Table134[[#This Row],[Total]]-6000)</f>
        <v>0</v>
      </c>
      <c r="S14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4484413011065999YES</v>
      </c>
      <c r="T1416">
        <f>ROW()-3</f>
        <v>1413</v>
      </c>
      <c r="U1416" s="1">
        <f>INT(Table134[[#This Row],[Date]])</f>
        <v>44844</v>
      </c>
      <c r="V1416" s="13">
        <f>IFERROR(IF(OR(Table134[[#This Row],[Notasave Error]]&lt;0,Table134[[#This Row],[Notasave Error]]&gt;6000),"-",Table134[[#This Row],[Notasave Error]]/Table134[[#This Row],[Inspection Total]]),"NA")</f>
        <v>1.7669611601933654E-2</v>
      </c>
    </row>
    <row r="1417" spans="1:22" x14ac:dyDescent="0.35">
      <c r="A1417" s="8">
        <v>44844.158159722225</v>
      </c>
      <c r="B1417" s="9" t="s">
        <v>149</v>
      </c>
      <c r="C1417" s="9">
        <v>40036162</v>
      </c>
      <c r="D1417" s="9" t="s">
        <v>107</v>
      </c>
      <c r="E1417" s="9" t="s">
        <v>91</v>
      </c>
      <c r="F1417" s="9" t="s">
        <v>40</v>
      </c>
      <c r="G1417" s="9">
        <v>129</v>
      </c>
      <c r="H1417" s="10">
        <v>5999</v>
      </c>
      <c r="I1417" s="10">
        <v>5999</v>
      </c>
      <c r="J1417" s="10">
        <v>1</v>
      </c>
      <c r="K1417" s="10"/>
      <c r="L1417" s="10">
        <f>SUM(Table134[[#This Row],[Waste (Before Impression)]:[Waste (After Impression)2]])</f>
        <v>1</v>
      </c>
      <c r="M1417" s="10">
        <v>0</v>
      </c>
      <c r="N1417" s="10">
        <v>147</v>
      </c>
      <c r="O1417" s="11">
        <f>SUM(Table134[[#This Row],[Inspection Total]],Table134[[#This Row],[Waste (Before Impression)]])</f>
        <v>6000</v>
      </c>
      <c r="P1417" s="12" t="s">
        <v>39</v>
      </c>
      <c r="Q1417" s="9"/>
      <c r="R1417" s="9">
        <f>IF(Table134[[#This Row],[Balanced]]="YES",0,Table134[[#This Row],[Total]]-6000)</f>
        <v>0</v>
      </c>
      <c r="S14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4484412911475999YES</v>
      </c>
      <c r="T1417">
        <f>ROW()-3</f>
        <v>1414</v>
      </c>
      <c r="U1417" s="1">
        <f>INT(Table134[[#This Row],[Date]])</f>
        <v>44844</v>
      </c>
      <c r="V1417" s="13">
        <f>IFERROR(IF(OR(Table134[[#This Row],[Notasave Error]]&lt;0,Table134[[#This Row],[Notasave Error]]&gt;6000),"-",Table134[[#This Row],[Notasave Error]]/Table134[[#This Row],[Inspection Total]]),"NA")</f>
        <v>2.4504084014002333E-2</v>
      </c>
    </row>
    <row r="1418" spans="1:22" x14ac:dyDescent="0.35">
      <c r="A1418" s="8">
        <v>44844.157905092594</v>
      </c>
      <c r="B1418" s="9" t="s">
        <v>149</v>
      </c>
      <c r="C1418" s="9">
        <v>40036162</v>
      </c>
      <c r="D1418" s="9" t="s">
        <v>107</v>
      </c>
      <c r="E1418" s="9" t="s">
        <v>91</v>
      </c>
      <c r="F1418" s="9" t="s">
        <v>40</v>
      </c>
      <c r="G1418" s="9">
        <v>100</v>
      </c>
      <c r="H1418" s="10">
        <v>5995</v>
      </c>
      <c r="I1418" s="10">
        <v>5995</v>
      </c>
      <c r="J1418" s="10">
        <v>5</v>
      </c>
      <c r="K1418" s="10"/>
      <c r="L1418" s="10">
        <f>SUM(Table134[[#This Row],[Waste (Before Impression)]:[Waste (After Impression)2]])</f>
        <v>5</v>
      </c>
      <c r="M1418" s="10">
        <v>0</v>
      </c>
      <c r="N1418" s="10">
        <v>702</v>
      </c>
      <c r="O1418" s="11">
        <f>SUM(Table134[[#This Row],[Inspection Total]],Table134[[#This Row],[Waste (Before Impression)]])</f>
        <v>6000</v>
      </c>
      <c r="P1418" s="12" t="s">
        <v>39</v>
      </c>
      <c r="Q1418" s="9"/>
      <c r="R1418" s="9">
        <f>IF(Table134[[#This Row],[Balanced]]="YES",0,Table134[[#This Row],[Total]]-6000)</f>
        <v>0</v>
      </c>
      <c r="S14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4484410057025995YES</v>
      </c>
      <c r="T1418">
        <f>ROW()-3</f>
        <v>1415</v>
      </c>
      <c r="U1418" s="1">
        <f>INT(Table134[[#This Row],[Date]])</f>
        <v>44844</v>
      </c>
      <c r="V1418" s="13">
        <f>IFERROR(IF(OR(Table134[[#This Row],[Notasave Error]]&lt;0,Table134[[#This Row],[Notasave Error]]&gt;6000),"-",Table134[[#This Row],[Notasave Error]]/Table134[[#This Row],[Inspection Total]]),"NA")</f>
        <v>0.11709758131776481</v>
      </c>
    </row>
    <row r="1419" spans="1:22" x14ac:dyDescent="0.35">
      <c r="A1419" s="8">
        <v>44843.569837962961</v>
      </c>
      <c r="B1419" s="9" t="s">
        <v>149</v>
      </c>
      <c r="C1419" s="9">
        <v>40036162</v>
      </c>
      <c r="D1419" s="9" t="s">
        <v>107</v>
      </c>
      <c r="E1419" s="9" t="s">
        <v>91</v>
      </c>
      <c r="F1419" s="9" t="s">
        <v>38</v>
      </c>
      <c r="G1419" s="9">
        <v>95</v>
      </c>
      <c r="H1419" s="10">
        <v>5999</v>
      </c>
      <c r="I1419" s="10">
        <v>5999</v>
      </c>
      <c r="J1419" s="10">
        <v>1</v>
      </c>
      <c r="K1419" s="10"/>
      <c r="L1419" s="10">
        <f>SUM(Table134[[#This Row],[Waste (Before Impression)]:[Waste (After Impression)2]])</f>
        <v>1</v>
      </c>
      <c r="M1419" s="10">
        <v>0</v>
      </c>
      <c r="N1419" s="10">
        <v>310</v>
      </c>
      <c r="O1419" s="11">
        <f>SUM(Table134[[#This Row],[Inspection Total]],Table134[[#This Row],[Waste (Before Impression)]])</f>
        <v>6000</v>
      </c>
      <c r="P1419" s="12" t="s">
        <v>39</v>
      </c>
      <c r="Q1419" s="9"/>
      <c r="R1419" s="9">
        <f>IF(Table134[[#This Row],[Balanced]]="YES",0,Table134[[#This Row],[Total]]-6000)</f>
        <v>0</v>
      </c>
      <c r="S14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448439513105999YES</v>
      </c>
      <c r="T1419">
        <f>ROW()-3</f>
        <v>1416</v>
      </c>
      <c r="U1419" s="1">
        <f>INT(Table134[[#This Row],[Date]])</f>
        <v>44843</v>
      </c>
      <c r="V1419" s="13">
        <f>IFERROR(IF(OR(Table134[[#This Row],[Notasave Error]]&lt;0,Table134[[#This Row],[Notasave Error]]&gt;6000),"-",Table134[[#This Row],[Notasave Error]]/Table134[[#This Row],[Inspection Total]]),"NA")</f>
        <v>5.1675279213202203E-2</v>
      </c>
    </row>
    <row r="1420" spans="1:22" x14ac:dyDescent="0.35">
      <c r="A1420" s="8">
        <v>44843.569340277776</v>
      </c>
      <c r="B1420" s="9" t="s">
        <v>149</v>
      </c>
      <c r="C1420" s="9">
        <v>40036162</v>
      </c>
      <c r="D1420" s="9" t="s">
        <v>107</v>
      </c>
      <c r="E1420" s="9" t="s">
        <v>91</v>
      </c>
      <c r="F1420" s="9" t="s">
        <v>38</v>
      </c>
      <c r="G1420" s="9">
        <v>94</v>
      </c>
      <c r="H1420" s="10">
        <v>5996</v>
      </c>
      <c r="I1420" s="10">
        <v>5996</v>
      </c>
      <c r="J1420" s="10">
        <v>4</v>
      </c>
      <c r="K1420" s="10"/>
      <c r="L1420" s="10">
        <f>SUM(Table134[[#This Row],[Waste (Before Impression)]:[Waste (After Impression)2]])</f>
        <v>4</v>
      </c>
      <c r="M1420" s="10">
        <v>0</v>
      </c>
      <c r="N1420" s="10">
        <v>603</v>
      </c>
      <c r="O1420" s="11">
        <f>SUM(Table134[[#This Row],[Inspection Total]],Table134[[#This Row],[Waste (Before Impression)]])</f>
        <v>6000</v>
      </c>
      <c r="P1420" s="12" t="s">
        <v>39</v>
      </c>
      <c r="Q1420" s="9"/>
      <c r="R1420" s="9">
        <f>IF(Table134[[#This Row],[Balanced]]="YES",0,Table134[[#This Row],[Total]]-6000)</f>
        <v>0</v>
      </c>
      <c r="S14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448439446035996YES</v>
      </c>
      <c r="T1420">
        <f>ROW()-3</f>
        <v>1417</v>
      </c>
      <c r="U1420" s="1">
        <f>INT(Table134[[#This Row],[Date]])</f>
        <v>44843</v>
      </c>
      <c r="V1420" s="13">
        <f>IFERROR(IF(OR(Table134[[#This Row],[Notasave Error]]&lt;0,Table134[[#This Row],[Notasave Error]]&gt;6000),"-",Table134[[#This Row],[Notasave Error]]/Table134[[#This Row],[Inspection Total]]),"NA")</f>
        <v>0.10056704469646431</v>
      </c>
    </row>
    <row r="1421" spans="1:22" x14ac:dyDescent="0.35">
      <c r="A1421" s="8">
        <v>44843.569131944445</v>
      </c>
      <c r="B1421" s="9" t="s">
        <v>149</v>
      </c>
      <c r="C1421" s="9">
        <v>40036162</v>
      </c>
      <c r="D1421" s="9" t="s">
        <v>107</v>
      </c>
      <c r="E1421" s="9" t="s">
        <v>91</v>
      </c>
      <c r="F1421" s="9" t="s">
        <v>38</v>
      </c>
      <c r="G1421" s="9">
        <v>93</v>
      </c>
      <c r="H1421" s="10">
        <v>5999</v>
      </c>
      <c r="I1421" s="10">
        <v>5999</v>
      </c>
      <c r="J1421" s="10">
        <v>1</v>
      </c>
      <c r="K1421" s="10"/>
      <c r="L1421" s="10">
        <f>SUM(Table134[[#This Row],[Waste (Before Impression)]:[Waste (After Impression)2]])</f>
        <v>1</v>
      </c>
      <c r="M1421" s="10">
        <v>0</v>
      </c>
      <c r="N1421" s="10">
        <v>732</v>
      </c>
      <c r="O1421" s="11">
        <f>SUM(Table134[[#This Row],[Inspection Total]],Table134[[#This Row],[Waste (Before Impression)]])</f>
        <v>6000</v>
      </c>
      <c r="P1421" s="12" t="s">
        <v>39</v>
      </c>
      <c r="Q1421" s="9"/>
      <c r="R1421" s="9">
        <f>IF(Table134[[#This Row],[Balanced]]="YES",0,Table134[[#This Row],[Total]]-6000)</f>
        <v>0</v>
      </c>
      <c r="S14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448439317325999YES</v>
      </c>
      <c r="T1421">
        <f>ROW()-3</f>
        <v>1418</v>
      </c>
      <c r="U1421" s="1">
        <f>INT(Table134[[#This Row],[Date]])</f>
        <v>44843</v>
      </c>
      <c r="V1421" s="13">
        <f>IFERROR(IF(OR(Table134[[#This Row],[Notasave Error]]&lt;0,Table134[[#This Row],[Notasave Error]]&gt;6000),"-",Table134[[#This Row],[Notasave Error]]/Table134[[#This Row],[Inspection Total]]),"NA")</f>
        <v>0.12202033672278713</v>
      </c>
    </row>
    <row r="1422" spans="1:22" x14ac:dyDescent="0.35">
      <c r="A1422" s="8">
        <v>44843.568888888891</v>
      </c>
      <c r="B1422" s="9" t="s">
        <v>149</v>
      </c>
      <c r="C1422" s="9">
        <v>40036162</v>
      </c>
      <c r="D1422" s="9" t="s">
        <v>107</v>
      </c>
      <c r="E1422" s="9" t="s">
        <v>91</v>
      </c>
      <c r="F1422" s="9" t="s">
        <v>38</v>
      </c>
      <c r="G1422" s="9">
        <v>92</v>
      </c>
      <c r="H1422" s="10">
        <v>5999</v>
      </c>
      <c r="I1422" s="10">
        <v>5999</v>
      </c>
      <c r="J1422" s="10">
        <v>1</v>
      </c>
      <c r="K1422" s="10"/>
      <c r="L1422" s="10">
        <f>SUM(Table134[[#This Row],[Waste (Before Impression)]:[Waste (After Impression)2]])</f>
        <v>1</v>
      </c>
      <c r="M1422" s="10">
        <v>0</v>
      </c>
      <c r="N1422" s="10">
        <v>619</v>
      </c>
      <c r="O1422" s="11">
        <f>SUM(Table134[[#This Row],[Inspection Total]],Table134[[#This Row],[Waste (Before Impression)]])</f>
        <v>6000</v>
      </c>
      <c r="P1422" s="12" t="s">
        <v>39</v>
      </c>
      <c r="Q1422" s="9"/>
      <c r="R1422" s="9">
        <f>IF(Table134[[#This Row],[Balanced]]="YES",0,Table134[[#This Row],[Total]]-6000)</f>
        <v>0</v>
      </c>
      <c r="S14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448439216195999YES</v>
      </c>
      <c r="T1422">
        <f>ROW()-3</f>
        <v>1419</v>
      </c>
      <c r="U1422" s="1">
        <f>INT(Table134[[#This Row],[Date]])</f>
        <v>44843</v>
      </c>
      <c r="V1422" s="13">
        <f>IFERROR(IF(OR(Table134[[#This Row],[Notasave Error]]&lt;0,Table134[[#This Row],[Notasave Error]]&gt;6000),"-",Table134[[#This Row],[Notasave Error]]/Table134[[#This Row],[Inspection Total]]),"NA")</f>
        <v>0.10318386397732955</v>
      </c>
    </row>
    <row r="1423" spans="1:22" x14ac:dyDescent="0.35">
      <c r="A1423" s="8">
        <v>44843.568703703706</v>
      </c>
      <c r="B1423" s="9" t="s">
        <v>149</v>
      </c>
      <c r="C1423" s="9">
        <v>40036162</v>
      </c>
      <c r="D1423" s="9" t="s">
        <v>107</v>
      </c>
      <c r="E1423" s="9" t="s">
        <v>91</v>
      </c>
      <c r="F1423" s="9" t="s">
        <v>38</v>
      </c>
      <c r="G1423" s="9">
        <v>91</v>
      </c>
      <c r="H1423" s="10">
        <v>6000</v>
      </c>
      <c r="I1423" s="10">
        <v>6000</v>
      </c>
      <c r="J1423" s="10">
        <v>0</v>
      </c>
      <c r="K1423" s="10"/>
      <c r="L1423" s="10">
        <f>SUM(Table134[[#This Row],[Waste (Before Impression)]:[Waste (After Impression)2]])</f>
        <v>0</v>
      </c>
      <c r="M1423" s="10">
        <v>0</v>
      </c>
      <c r="N1423" s="10">
        <v>340</v>
      </c>
      <c r="O1423" s="11">
        <f>SUM(Table134[[#This Row],[Inspection Total]],Table134[[#This Row],[Waste (Before Impression)]])</f>
        <v>6000</v>
      </c>
      <c r="P1423" s="12" t="s">
        <v>39</v>
      </c>
      <c r="Q1423" s="9"/>
      <c r="R1423" s="9">
        <f>IF(Table134[[#This Row],[Balanced]]="YES",0,Table134[[#This Row],[Total]]-6000)</f>
        <v>0</v>
      </c>
      <c r="S14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448439103406000YES</v>
      </c>
      <c r="T1423">
        <f>ROW()-3</f>
        <v>1420</v>
      </c>
      <c r="U1423" s="1">
        <f>INT(Table134[[#This Row],[Date]])</f>
        <v>44843</v>
      </c>
      <c r="V1423" s="13">
        <f>IFERROR(IF(OR(Table134[[#This Row],[Notasave Error]]&lt;0,Table134[[#This Row],[Notasave Error]]&gt;6000),"-",Table134[[#This Row],[Notasave Error]]/Table134[[#This Row],[Inspection Total]]),"NA")</f>
        <v>5.6666666666666664E-2</v>
      </c>
    </row>
    <row r="1424" spans="1:22" x14ac:dyDescent="0.35">
      <c r="A1424" s="8">
        <v>44842.912164351852</v>
      </c>
      <c r="B1424" s="9" t="s">
        <v>149</v>
      </c>
      <c r="C1424" s="9">
        <v>40036162</v>
      </c>
      <c r="D1424" s="9" t="s">
        <v>107</v>
      </c>
      <c r="E1424" s="9" t="s">
        <v>43</v>
      </c>
      <c r="F1424" s="9" t="s">
        <v>40</v>
      </c>
      <c r="G1424" s="9">
        <v>82</v>
      </c>
      <c r="H1424" s="10">
        <v>5998</v>
      </c>
      <c r="I1424" s="10">
        <v>5998</v>
      </c>
      <c r="J1424" s="10">
        <v>2</v>
      </c>
      <c r="K1424" s="10"/>
      <c r="L1424" s="10">
        <f>SUM(Table134[[#This Row],[Waste (Before Impression)]:[Waste (After Impression)2]])</f>
        <v>2</v>
      </c>
      <c r="M1424" s="10">
        <v>0</v>
      </c>
      <c r="N1424" s="10">
        <v>930</v>
      </c>
      <c r="O1424" s="11">
        <f>SUM(Table134[[#This Row],[Inspection Total]],Table134[[#This Row],[Waste (Before Impression)]])</f>
        <v>6000</v>
      </c>
      <c r="P1424" s="12" t="s">
        <v>39</v>
      </c>
      <c r="Q1424" s="9"/>
      <c r="R1424" s="9">
        <f>IF(Table134[[#This Row],[Balanced]]="YES",0,Table134[[#This Row],[Total]]-6000)</f>
        <v>0</v>
      </c>
      <c r="S14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448428229305998YES</v>
      </c>
      <c r="T1424">
        <f>ROW()-3</f>
        <v>1421</v>
      </c>
      <c r="U1424" s="1">
        <f>INT(Table134[[#This Row],[Date]])</f>
        <v>44842</v>
      </c>
      <c r="V1424" s="13">
        <f>IFERROR(IF(OR(Table134[[#This Row],[Notasave Error]]&lt;0,Table134[[#This Row],[Notasave Error]]&gt;6000),"-",Table134[[#This Row],[Notasave Error]]/Table134[[#This Row],[Inspection Total]]),"NA")</f>
        <v>0.15505168389463153</v>
      </c>
    </row>
    <row r="1425" spans="1:22" x14ac:dyDescent="0.35">
      <c r="A1425" s="8">
        <v>44842.27920138889</v>
      </c>
      <c r="B1425" s="9" t="s">
        <v>149</v>
      </c>
      <c r="C1425" s="9">
        <v>40036162</v>
      </c>
      <c r="D1425" s="9" t="s">
        <v>107</v>
      </c>
      <c r="E1425" s="9" t="s">
        <v>43</v>
      </c>
      <c r="F1425" s="9" t="s">
        <v>40</v>
      </c>
      <c r="G1425" s="9">
        <v>90</v>
      </c>
      <c r="H1425" s="10">
        <v>6000</v>
      </c>
      <c r="I1425" s="10">
        <v>6000</v>
      </c>
      <c r="J1425" s="10">
        <v>0</v>
      </c>
      <c r="K1425" s="10"/>
      <c r="L1425" s="10">
        <f>SUM(Table134[[#This Row],[Waste (Before Impression)]:[Waste (After Impression)2]])</f>
        <v>0</v>
      </c>
      <c r="M1425" s="10">
        <v>0</v>
      </c>
      <c r="N1425" s="10">
        <v>337</v>
      </c>
      <c r="O1425" s="11">
        <f>SUM(Table134[[#This Row],[Inspection Total]],Table134[[#This Row],[Waste (Before Impression)]])</f>
        <v>6000</v>
      </c>
      <c r="P1425" s="12" t="s">
        <v>39</v>
      </c>
      <c r="Q1425" s="9"/>
      <c r="R1425" s="9">
        <f>IF(Table134[[#This Row],[Balanced]]="YES",0,Table134[[#This Row],[Total]]-6000)</f>
        <v>0</v>
      </c>
      <c r="S14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448429003376000YES</v>
      </c>
      <c r="T1425">
        <f>ROW()-3</f>
        <v>1422</v>
      </c>
      <c r="U1425" s="1">
        <f>INT(Table134[[#This Row],[Date]])</f>
        <v>44842</v>
      </c>
      <c r="V1425" s="13">
        <f>IFERROR(IF(OR(Table134[[#This Row],[Notasave Error]]&lt;0,Table134[[#This Row],[Notasave Error]]&gt;6000),"-",Table134[[#This Row],[Notasave Error]]/Table134[[#This Row],[Inspection Total]]),"NA")</f>
        <v>5.6166666666666663E-2</v>
      </c>
    </row>
    <row r="1426" spans="1:22" x14ac:dyDescent="0.35">
      <c r="A1426" s="8">
        <v>44842.27847222222</v>
      </c>
      <c r="B1426" s="9" t="s">
        <v>149</v>
      </c>
      <c r="C1426" s="9">
        <v>40036162</v>
      </c>
      <c r="D1426" s="9" t="s">
        <v>107</v>
      </c>
      <c r="E1426" s="9" t="s">
        <v>43</v>
      </c>
      <c r="F1426" s="9" t="s">
        <v>40</v>
      </c>
      <c r="G1426" s="9">
        <v>89</v>
      </c>
      <c r="H1426" s="10">
        <v>6000</v>
      </c>
      <c r="I1426" s="10">
        <v>6000</v>
      </c>
      <c r="J1426" s="10">
        <v>0</v>
      </c>
      <c r="K1426" s="10"/>
      <c r="L1426" s="10">
        <f>SUM(Table134[[#This Row],[Waste (Before Impression)]:[Waste (After Impression)2]])</f>
        <v>0</v>
      </c>
      <c r="M1426" s="10">
        <v>0</v>
      </c>
      <c r="N1426" s="10">
        <v>185</v>
      </c>
      <c r="O1426" s="11">
        <f>SUM(Table134[[#This Row],[Inspection Total]],Table134[[#This Row],[Waste (Before Impression)]])</f>
        <v>6000</v>
      </c>
      <c r="P1426" s="12" t="s">
        <v>39</v>
      </c>
      <c r="Q1426" s="9"/>
      <c r="R1426" s="9">
        <f>IF(Table134[[#This Row],[Balanced]]="YES",0,Table134[[#This Row],[Total]]-6000)</f>
        <v>0</v>
      </c>
      <c r="S14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448428901856000YES</v>
      </c>
      <c r="T1426">
        <f>ROW()-3</f>
        <v>1423</v>
      </c>
      <c r="U1426" s="1">
        <f>INT(Table134[[#This Row],[Date]])</f>
        <v>44842</v>
      </c>
      <c r="V1426" s="13">
        <f>IFERROR(IF(OR(Table134[[#This Row],[Notasave Error]]&lt;0,Table134[[#This Row],[Notasave Error]]&gt;6000),"-",Table134[[#This Row],[Notasave Error]]/Table134[[#This Row],[Inspection Total]]),"NA")</f>
        <v>3.0833333333333334E-2</v>
      </c>
    </row>
    <row r="1427" spans="1:22" x14ac:dyDescent="0.35">
      <c r="A1427" s="8">
        <v>44842.278009259258</v>
      </c>
      <c r="B1427" s="9" t="s">
        <v>149</v>
      </c>
      <c r="C1427" s="9">
        <v>40036162</v>
      </c>
      <c r="D1427" s="9" t="s">
        <v>107</v>
      </c>
      <c r="E1427" s="9" t="s">
        <v>43</v>
      </c>
      <c r="F1427" s="9" t="s">
        <v>40</v>
      </c>
      <c r="G1427" s="9">
        <v>88</v>
      </c>
      <c r="H1427" s="10">
        <v>5999</v>
      </c>
      <c r="I1427" s="10">
        <v>5999</v>
      </c>
      <c r="J1427" s="10">
        <v>1</v>
      </c>
      <c r="K1427" s="10"/>
      <c r="L1427" s="10">
        <f>SUM(Table134[[#This Row],[Waste (Before Impression)]:[Waste (After Impression)2]])</f>
        <v>1</v>
      </c>
      <c r="M1427" s="10">
        <v>0</v>
      </c>
      <c r="N1427" s="10">
        <v>646</v>
      </c>
      <c r="O1427" s="11">
        <f>SUM(Table134[[#This Row],[Inspection Total]],Table134[[#This Row],[Waste (Before Impression)]])</f>
        <v>6000</v>
      </c>
      <c r="P1427" s="12" t="s">
        <v>39</v>
      </c>
      <c r="Q1427" s="9"/>
      <c r="R1427" s="9">
        <f>IF(Table134[[#This Row],[Balanced]]="YES",0,Table134[[#This Row],[Total]]-6000)</f>
        <v>0</v>
      </c>
      <c r="S14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448428816465999YES</v>
      </c>
      <c r="T1427">
        <f>ROW()-3</f>
        <v>1424</v>
      </c>
      <c r="U1427" s="1">
        <f>INT(Table134[[#This Row],[Date]])</f>
        <v>44842</v>
      </c>
      <c r="V1427" s="13">
        <f>IFERROR(IF(OR(Table134[[#This Row],[Notasave Error]]&lt;0,Table134[[#This Row],[Notasave Error]]&gt;6000),"-",Table134[[#This Row],[Notasave Error]]/Table134[[#This Row],[Inspection Total]]),"NA")</f>
        <v>0.10768461410235039</v>
      </c>
    </row>
    <row r="1428" spans="1:22" x14ac:dyDescent="0.35">
      <c r="A1428" s="8">
        <v>44842.277372685188</v>
      </c>
      <c r="B1428" s="9" t="s">
        <v>149</v>
      </c>
      <c r="C1428" s="9">
        <v>40036162</v>
      </c>
      <c r="D1428" s="9" t="s">
        <v>107</v>
      </c>
      <c r="E1428" s="9" t="s">
        <v>43</v>
      </c>
      <c r="F1428" s="9" t="s">
        <v>40</v>
      </c>
      <c r="G1428" s="9">
        <v>87</v>
      </c>
      <c r="H1428" s="10">
        <v>5999</v>
      </c>
      <c r="I1428" s="10">
        <v>5999</v>
      </c>
      <c r="J1428" s="10">
        <v>1</v>
      </c>
      <c r="K1428" s="10"/>
      <c r="L1428" s="10">
        <f>SUM(Table134[[#This Row],[Waste (Before Impression)]:[Waste (After Impression)2]])</f>
        <v>1</v>
      </c>
      <c r="M1428" s="10">
        <v>0</v>
      </c>
      <c r="N1428" s="10">
        <v>677</v>
      </c>
      <c r="O1428" s="11">
        <f>SUM(Table134[[#This Row],[Inspection Total]],Table134[[#This Row],[Waste (Before Impression)]])</f>
        <v>6000</v>
      </c>
      <c r="P1428" s="12" t="s">
        <v>39</v>
      </c>
      <c r="Q1428" s="9"/>
      <c r="R1428" s="9">
        <f>IF(Table134[[#This Row],[Balanced]]="YES",0,Table134[[#This Row],[Total]]-6000)</f>
        <v>0</v>
      </c>
      <c r="S14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448428716775999YES</v>
      </c>
      <c r="T1428">
        <f>ROW()-3</f>
        <v>1425</v>
      </c>
      <c r="U1428" s="1">
        <f>INT(Table134[[#This Row],[Date]])</f>
        <v>44842</v>
      </c>
      <c r="V1428" s="13">
        <f>IFERROR(IF(OR(Table134[[#This Row],[Notasave Error]]&lt;0,Table134[[#This Row],[Notasave Error]]&gt;6000),"-",Table134[[#This Row],[Notasave Error]]/Table134[[#This Row],[Inspection Total]]),"NA")</f>
        <v>0.11285214202367061</v>
      </c>
    </row>
    <row r="1429" spans="1:22" x14ac:dyDescent="0.35">
      <c r="A1429" s="8">
        <v>44842.105567129627</v>
      </c>
      <c r="B1429" s="9" t="s">
        <v>149</v>
      </c>
      <c r="C1429" s="9">
        <v>40036162</v>
      </c>
      <c r="D1429" s="9" t="s">
        <v>107</v>
      </c>
      <c r="E1429" s="9" t="s">
        <v>43</v>
      </c>
      <c r="F1429" s="9" t="s">
        <v>40</v>
      </c>
      <c r="G1429" s="9">
        <v>86</v>
      </c>
      <c r="H1429" s="10">
        <v>5993</v>
      </c>
      <c r="I1429" s="10">
        <v>5993</v>
      </c>
      <c r="J1429" s="10">
        <v>7</v>
      </c>
      <c r="K1429" s="10"/>
      <c r="L1429" s="10">
        <f>SUM(Table134[[#This Row],[Waste (Before Impression)]:[Waste (After Impression)2]])</f>
        <v>7</v>
      </c>
      <c r="M1429" s="10">
        <v>0</v>
      </c>
      <c r="N1429" s="10">
        <v>518</v>
      </c>
      <c r="O1429" s="11">
        <f>SUM(Table134[[#This Row],[Inspection Total]],Table134[[#This Row],[Waste (Before Impression)]])</f>
        <v>6000</v>
      </c>
      <c r="P1429" s="12" t="s">
        <v>39</v>
      </c>
      <c r="Q1429" s="9"/>
      <c r="R1429" s="9">
        <f>IF(Table134[[#This Row],[Balanced]]="YES",0,Table134[[#This Row],[Total]]-6000)</f>
        <v>0</v>
      </c>
      <c r="S14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448428675185993YES</v>
      </c>
      <c r="T1429">
        <f>ROW()-3</f>
        <v>1426</v>
      </c>
      <c r="U1429" s="1">
        <f>INT(Table134[[#This Row],[Date]])</f>
        <v>44842</v>
      </c>
      <c r="V1429" s="13">
        <f>IFERROR(IF(OR(Table134[[#This Row],[Notasave Error]]&lt;0,Table134[[#This Row],[Notasave Error]]&gt;6000),"-",Table134[[#This Row],[Notasave Error]]/Table134[[#This Row],[Inspection Total]]),"NA")</f>
        <v>8.6434173202069087E-2</v>
      </c>
    </row>
    <row r="1430" spans="1:22" x14ac:dyDescent="0.35">
      <c r="A1430" s="8">
        <v>44842.040578703702</v>
      </c>
      <c r="B1430" s="9" t="s">
        <v>149</v>
      </c>
      <c r="C1430" s="9">
        <v>40036162</v>
      </c>
      <c r="D1430" s="9" t="s">
        <v>107</v>
      </c>
      <c r="E1430" s="9" t="s">
        <v>43</v>
      </c>
      <c r="F1430" s="9" t="s">
        <v>40</v>
      </c>
      <c r="G1430" s="9">
        <v>85</v>
      </c>
      <c r="H1430" s="10">
        <v>5994</v>
      </c>
      <c r="I1430" s="10">
        <v>5994</v>
      </c>
      <c r="J1430" s="10">
        <v>6</v>
      </c>
      <c r="K1430" s="10"/>
      <c r="L1430" s="10">
        <f>SUM(Table134[[#This Row],[Waste (Before Impression)]:[Waste (After Impression)2]])</f>
        <v>6</v>
      </c>
      <c r="M1430" s="10">
        <v>0</v>
      </c>
      <c r="N1430" s="10">
        <v>540</v>
      </c>
      <c r="O1430" s="11">
        <f>SUM(Table134[[#This Row],[Inspection Total]],Table134[[#This Row],[Waste (Before Impression)]])</f>
        <v>6000</v>
      </c>
      <c r="P1430" s="12" t="s">
        <v>39</v>
      </c>
      <c r="Q1430" s="9"/>
      <c r="R1430" s="9">
        <f>IF(Table134[[#This Row],[Balanced]]="YES",0,Table134[[#This Row],[Total]]-6000)</f>
        <v>0</v>
      </c>
      <c r="S14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448428565405994YES</v>
      </c>
      <c r="T1430">
        <f>ROW()-3</f>
        <v>1427</v>
      </c>
      <c r="U1430" s="1">
        <f>INT(Table134[[#This Row],[Date]])</f>
        <v>44842</v>
      </c>
      <c r="V1430" s="13">
        <f>IFERROR(IF(OR(Table134[[#This Row],[Notasave Error]]&lt;0,Table134[[#This Row],[Notasave Error]]&gt;6000),"-",Table134[[#This Row],[Notasave Error]]/Table134[[#This Row],[Inspection Total]]),"NA")</f>
        <v>9.0090090090090086E-2</v>
      </c>
    </row>
    <row r="1431" spans="1:22" x14ac:dyDescent="0.35">
      <c r="A1431" s="8">
        <v>44842.039837962962</v>
      </c>
      <c r="B1431" s="9" t="s">
        <v>149</v>
      </c>
      <c r="C1431" s="9">
        <v>40036162</v>
      </c>
      <c r="D1431" s="9" t="s">
        <v>107</v>
      </c>
      <c r="E1431" s="9" t="s">
        <v>43</v>
      </c>
      <c r="F1431" s="9" t="s">
        <v>40</v>
      </c>
      <c r="G1431" s="9">
        <v>84</v>
      </c>
      <c r="H1431" s="10">
        <v>6000</v>
      </c>
      <c r="I1431" s="10">
        <v>6000</v>
      </c>
      <c r="J1431" s="10">
        <v>0</v>
      </c>
      <c r="K1431" s="10"/>
      <c r="L1431" s="10">
        <f>SUM(Table134[[#This Row],[Waste (Before Impression)]:[Waste (After Impression)2]])</f>
        <v>0</v>
      </c>
      <c r="M1431" s="10">
        <v>0</v>
      </c>
      <c r="N1431" s="10">
        <v>740</v>
      </c>
      <c r="O1431" s="11">
        <f>SUM(Table134[[#This Row],[Inspection Total]],Table134[[#This Row],[Waste (Before Impression)]])</f>
        <v>6000</v>
      </c>
      <c r="P1431" s="12" t="s">
        <v>39</v>
      </c>
      <c r="Q1431" s="9"/>
      <c r="R1431" s="9">
        <f>IF(Table134[[#This Row],[Balanced]]="YES",0,Table134[[#This Row],[Total]]-6000)</f>
        <v>0</v>
      </c>
      <c r="S14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448428407406000YES</v>
      </c>
      <c r="T1431">
        <f>ROW()-3</f>
        <v>1428</v>
      </c>
      <c r="U1431" s="1">
        <f>INT(Table134[[#This Row],[Date]])</f>
        <v>44842</v>
      </c>
      <c r="V1431" s="13">
        <f>IFERROR(IF(OR(Table134[[#This Row],[Notasave Error]]&lt;0,Table134[[#This Row],[Notasave Error]]&gt;6000),"-",Table134[[#This Row],[Notasave Error]]/Table134[[#This Row],[Inspection Total]]),"NA")</f>
        <v>0.12333333333333334</v>
      </c>
    </row>
    <row r="1432" spans="1:22" x14ac:dyDescent="0.35">
      <c r="A1432" s="8">
        <v>44842.039467592593</v>
      </c>
      <c r="B1432" s="9" t="s">
        <v>149</v>
      </c>
      <c r="C1432" s="9">
        <v>40036162</v>
      </c>
      <c r="D1432" s="9" t="s">
        <v>107</v>
      </c>
      <c r="E1432" s="9" t="s">
        <v>43</v>
      </c>
      <c r="F1432" s="9" t="s">
        <v>40</v>
      </c>
      <c r="G1432" s="9">
        <v>83</v>
      </c>
      <c r="H1432" s="10">
        <v>6000</v>
      </c>
      <c r="I1432" s="10">
        <v>6000</v>
      </c>
      <c r="J1432" s="10">
        <v>0</v>
      </c>
      <c r="K1432" s="10"/>
      <c r="L1432" s="10">
        <f>SUM(Table134[[#This Row],[Waste (Before Impression)]:[Waste (After Impression)2]])</f>
        <v>0</v>
      </c>
      <c r="M1432" s="10">
        <v>0</v>
      </c>
      <c r="N1432" s="10">
        <v>495</v>
      </c>
      <c r="O1432" s="11">
        <f>SUM(Table134[[#This Row],[Inspection Total]],Table134[[#This Row],[Waste (Before Impression)]])</f>
        <v>6000</v>
      </c>
      <c r="P1432" s="12" t="s">
        <v>39</v>
      </c>
      <c r="Q1432" s="9"/>
      <c r="R1432" s="9">
        <f>IF(Table134[[#This Row],[Balanced]]="YES",0,Table134[[#This Row],[Total]]-6000)</f>
        <v>0</v>
      </c>
      <c r="S14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448428304956000YES</v>
      </c>
      <c r="T1432">
        <f>ROW()-3</f>
        <v>1429</v>
      </c>
      <c r="U1432" s="1">
        <f>INT(Table134[[#This Row],[Date]])</f>
        <v>44842</v>
      </c>
      <c r="V1432" s="13">
        <f>IFERROR(IF(OR(Table134[[#This Row],[Notasave Error]]&lt;0,Table134[[#This Row],[Notasave Error]]&gt;6000),"-",Table134[[#This Row],[Notasave Error]]/Table134[[#This Row],[Inspection Total]]),"NA")</f>
        <v>8.2500000000000004E-2</v>
      </c>
    </row>
    <row r="1433" spans="1:22" x14ac:dyDescent="0.35">
      <c r="A1433" s="8">
        <v>44824.977997685186</v>
      </c>
      <c r="B1433" s="9" t="s">
        <v>36</v>
      </c>
      <c r="C1433" s="9">
        <v>40036162</v>
      </c>
      <c r="D1433" s="9" t="s">
        <v>107</v>
      </c>
      <c r="E1433" s="9" t="s">
        <v>43</v>
      </c>
      <c r="F1433" s="9" t="s">
        <v>40</v>
      </c>
      <c r="G1433" s="9">
        <v>853</v>
      </c>
      <c r="H1433" s="10">
        <v>5997</v>
      </c>
      <c r="I1433" s="10">
        <v>5997</v>
      </c>
      <c r="J1433" s="10">
        <v>3</v>
      </c>
      <c r="K1433" s="10">
        <v>0</v>
      </c>
      <c r="L1433" s="10">
        <f>SUM(Table134[[#This Row],[Waste (Before Impression)]:[Waste (After Impression)2]])</f>
        <v>3</v>
      </c>
      <c r="M1433" s="10">
        <v>0</v>
      </c>
      <c r="N1433" s="10">
        <v>189</v>
      </c>
      <c r="O1433" s="11">
        <f>SUM(Table134[[#This Row],[Inspection Total]],Table134[[#This Row],[Waste (Before Impression)]])</f>
        <v>6000</v>
      </c>
      <c r="P1433" s="12" t="s">
        <v>39</v>
      </c>
      <c r="Q1433" s="9"/>
      <c r="R1433" s="9">
        <f>IF(Table134[[#This Row],[Balanced]]="YES",0,Table134[[#This Row],[Total]]-6000)</f>
        <v>0</v>
      </c>
      <c r="S14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4482485331895997YES</v>
      </c>
      <c r="T1433">
        <f>ROW()-3</f>
        <v>1430</v>
      </c>
      <c r="U1433" s="1">
        <f>INT(Table134[[#This Row],[Date]])</f>
        <v>44824</v>
      </c>
      <c r="V1433" s="13">
        <f>IFERROR(IF(OR(Table134[[#This Row],[Notasave Error]]&lt;0,Table134[[#This Row],[Notasave Error]]&gt;6000),"-",Table134[[#This Row],[Notasave Error]]/Table134[[#This Row],[Inspection Total]]),"NA")</f>
        <v>3.1515757878939468E-2</v>
      </c>
    </row>
    <row r="1434" spans="1:22" x14ac:dyDescent="0.35">
      <c r="A1434" s="8">
        <v>44824.936805555553</v>
      </c>
      <c r="B1434" s="9" t="s">
        <v>36</v>
      </c>
      <c r="C1434" s="9">
        <v>40036162</v>
      </c>
      <c r="D1434" s="9" t="s">
        <v>107</v>
      </c>
      <c r="E1434" s="9" t="s">
        <v>50</v>
      </c>
      <c r="F1434" s="9" t="s">
        <v>38</v>
      </c>
      <c r="G1434" s="9">
        <v>852</v>
      </c>
      <c r="H1434" s="10">
        <v>5998</v>
      </c>
      <c r="I1434" s="10">
        <v>5998</v>
      </c>
      <c r="J1434" s="10">
        <v>2</v>
      </c>
      <c r="K1434" s="10">
        <v>0</v>
      </c>
      <c r="L1434" s="10">
        <f>SUM(Table134[[#This Row],[Waste (Before Impression)]:[Waste (After Impression)2]])</f>
        <v>2</v>
      </c>
      <c r="M1434" s="10">
        <v>0</v>
      </c>
      <c r="N1434" s="10">
        <v>273</v>
      </c>
      <c r="O1434" s="11">
        <f>SUM(Table134[[#This Row],[Inspection Total]],Table134[[#This Row],[Waste (Before Impression)]])</f>
        <v>6000</v>
      </c>
      <c r="P1434" s="12" t="s">
        <v>39</v>
      </c>
      <c r="Q1434" s="9"/>
      <c r="R1434" s="9">
        <f>IF(Table134[[#This Row],[Balanced]]="YES",0,Table134[[#This Row],[Total]]-6000)</f>
        <v>0</v>
      </c>
      <c r="S14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4482485222735998YES</v>
      </c>
      <c r="T1434">
        <f>ROW()-3</f>
        <v>1431</v>
      </c>
      <c r="U1434" s="1">
        <f>INT(Table134[[#This Row],[Date]])</f>
        <v>44824</v>
      </c>
      <c r="V1434" s="13">
        <f>IFERROR(IF(OR(Table134[[#This Row],[Notasave Error]]&lt;0,Table134[[#This Row],[Notasave Error]]&gt;6000),"-",Table134[[#This Row],[Notasave Error]]/Table134[[#This Row],[Inspection Total]]),"NA")</f>
        <v>4.5515171723907968E-2</v>
      </c>
    </row>
    <row r="1435" spans="1:22" x14ac:dyDescent="0.35">
      <c r="A1435" s="8">
        <v>44824.428865740738</v>
      </c>
      <c r="B1435" s="9" t="s">
        <v>36</v>
      </c>
      <c r="C1435" s="9">
        <v>40036162</v>
      </c>
      <c r="D1435" s="9" t="s">
        <v>107</v>
      </c>
      <c r="E1435" s="9" t="s">
        <v>50</v>
      </c>
      <c r="F1435" s="9" t="s">
        <v>38</v>
      </c>
      <c r="G1435" s="9">
        <v>851</v>
      </c>
      <c r="H1435" s="10">
        <v>5995</v>
      </c>
      <c r="I1435" s="10">
        <v>5995</v>
      </c>
      <c r="J1435" s="10">
        <v>5</v>
      </c>
      <c r="K1435" s="10"/>
      <c r="L1435" s="10">
        <f>SUM(Table134[[#This Row],[Waste (Before Impression)]:[Waste (After Impression)2]])</f>
        <v>5</v>
      </c>
      <c r="M1435" s="10">
        <v>0</v>
      </c>
      <c r="N1435" s="10">
        <v>294</v>
      </c>
      <c r="O1435" s="11">
        <f>SUM(Table134[[#This Row],[Inspection Total]],Table134[[#This Row],[Waste (Before Impression)]])</f>
        <v>6000</v>
      </c>
      <c r="P1435" s="12" t="s">
        <v>39</v>
      </c>
      <c r="Q1435" s="9"/>
      <c r="R1435" s="9">
        <f>IF(Table134[[#This Row],[Balanced]]="YES",0,Table134[[#This Row],[Total]]-6000)</f>
        <v>0</v>
      </c>
      <c r="S14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4482485152945995YES</v>
      </c>
      <c r="T1435">
        <f>ROW()-3</f>
        <v>1432</v>
      </c>
      <c r="U1435" s="1">
        <f>INT(Table134[[#This Row],[Date]])</f>
        <v>44824</v>
      </c>
      <c r="V1435" s="13">
        <f>IFERROR(IF(OR(Table134[[#This Row],[Notasave Error]]&lt;0,Table134[[#This Row],[Notasave Error]]&gt;6000),"-",Table134[[#This Row],[Notasave Error]]/Table134[[#This Row],[Inspection Total]]),"NA")</f>
        <v>4.904086738949124E-2</v>
      </c>
    </row>
    <row r="1436" spans="1:22" x14ac:dyDescent="0.35">
      <c r="A1436" s="8">
        <v>44824.428217592591</v>
      </c>
      <c r="B1436" s="9" t="s">
        <v>36</v>
      </c>
      <c r="C1436" s="9">
        <v>40036162</v>
      </c>
      <c r="D1436" s="9" t="s">
        <v>107</v>
      </c>
      <c r="E1436" s="9" t="s">
        <v>50</v>
      </c>
      <c r="F1436" s="9" t="s">
        <v>38</v>
      </c>
      <c r="G1436" s="9">
        <v>850</v>
      </c>
      <c r="H1436" s="10">
        <v>5989</v>
      </c>
      <c r="I1436" s="10">
        <v>5989</v>
      </c>
      <c r="J1436" s="10">
        <v>11</v>
      </c>
      <c r="K1436" s="10"/>
      <c r="L1436" s="10">
        <f>SUM(Table134[[#This Row],[Waste (Before Impression)]:[Waste (After Impression)2]])</f>
        <v>11</v>
      </c>
      <c r="M1436" s="10">
        <v>0</v>
      </c>
      <c r="N1436" s="10">
        <v>166</v>
      </c>
      <c r="O1436" s="11">
        <f>SUM(Table134[[#This Row],[Inspection Total]],Table134[[#This Row],[Waste (Before Impression)]])</f>
        <v>6000</v>
      </c>
      <c r="P1436" s="12" t="s">
        <v>39</v>
      </c>
      <c r="Q1436" s="9"/>
      <c r="R1436" s="9">
        <f>IF(Table134[[#This Row],[Balanced]]="YES",0,Table134[[#This Row],[Total]]-6000)</f>
        <v>0</v>
      </c>
      <c r="S14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44824850111665989YES</v>
      </c>
      <c r="T1436">
        <f>ROW()-3</f>
        <v>1433</v>
      </c>
      <c r="U1436" s="1">
        <f>INT(Table134[[#This Row],[Date]])</f>
        <v>44824</v>
      </c>
      <c r="V1436" s="13">
        <f>IFERROR(IF(OR(Table134[[#This Row],[Notasave Error]]&lt;0,Table134[[#This Row],[Notasave Error]]&gt;6000),"-",Table134[[#This Row],[Notasave Error]]/Table134[[#This Row],[Inspection Total]]),"NA")</f>
        <v>2.771748205042578E-2</v>
      </c>
    </row>
    <row r="1437" spans="1:22" x14ac:dyDescent="0.35">
      <c r="A1437" s="8">
        <v>44824.015520833331</v>
      </c>
      <c r="B1437" s="9" t="s">
        <v>36</v>
      </c>
      <c r="C1437" s="9">
        <v>40036162</v>
      </c>
      <c r="D1437" s="9" t="s">
        <v>107</v>
      </c>
      <c r="E1437" s="9" t="s">
        <v>43</v>
      </c>
      <c r="F1437" s="9" t="s">
        <v>40</v>
      </c>
      <c r="G1437" s="9">
        <v>854</v>
      </c>
      <c r="H1437" s="10">
        <v>5995</v>
      </c>
      <c r="I1437" s="10">
        <v>5995</v>
      </c>
      <c r="J1437" s="10">
        <v>5</v>
      </c>
      <c r="K1437" s="10">
        <v>0</v>
      </c>
      <c r="L1437" s="10">
        <f>SUM(Table134[[#This Row],[Waste (Before Impression)]:[Waste (After Impression)2]])</f>
        <v>5</v>
      </c>
      <c r="M1437" s="10">
        <v>0</v>
      </c>
      <c r="N1437" s="10">
        <v>188</v>
      </c>
      <c r="O1437" s="11">
        <f>SUM(Table134[[#This Row],[Inspection Total]],Table134[[#This Row],[Waste (Before Impression)]])</f>
        <v>6000</v>
      </c>
      <c r="P1437" s="12" t="s">
        <v>39</v>
      </c>
      <c r="Q1437" s="9"/>
      <c r="R1437" s="9">
        <f>IF(Table134[[#This Row],[Balanced]]="YES",0,Table134[[#This Row],[Total]]-6000)</f>
        <v>0</v>
      </c>
      <c r="S14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4482485451885995YES</v>
      </c>
      <c r="T1437">
        <f>ROW()-3</f>
        <v>1434</v>
      </c>
      <c r="U1437" s="1">
        <f>INT(Table134[[#This Row],[Date]])</f>
        <v>44824</v>
      </c>
      <c r="V1437" s="13">
        <f>IFERROR(IF(OR(Table134[[#This Row],[Notasave Error]]&lt;0,Table134[[#This Row],[Notasave Error]]&gt;6000),"-",Table134[[#This Row],[Notasave Error]]/Table134[[#This Row],[Inspection Total]]),"NA")</f>
        <v>3.135946622185154E-2</v>
      </c>
    </row>
    <row r="1438" spans="1:22" x14ac:dyDescent="0.35">
      <c r="A1438" s="8">
        <v>44823.785497685189</v>
      </c>
      <c r="B1438" s="9" t="s">
        <v>36</v>
      </c>
      <c r="C1438" s="9">
        <v>40036162</v>
      </c>
      <c r="D1438" s="9" t="s">
        <v>107</v>
      </c>
      <c r="E1438" s="9" t="s">
        <v>53</v>
      </c>
      <c r="F1438" s="9" t="s">
        <v>38</v>
      </c>
      <c r="G1438" s="9">
        <v>840</v>
      </c>
      <c r="H1438" s="10">
        <v>6000</v>
      </c>
      <c r="I1438" s="10">
        <v>6000</v>
      </c>
      <c r="J1438" s="10">
        <v>0</v>
      </c>
      <c r="K1438" s="10"/>
      <c r="L1438" s="10">
        <f>SUM(Table134[[#This Row],[Waste (Before Impression)]:[Waste (After Impression)2]])</f>
        <v>0</v>
      </c>
      <c r="M1438" s="10">
        <v>0</v>
      </c>
      <c r="N1438" s="10">
        <v>286</v>
      </c>
      <c r="O1438" s="11">
        <f>SUM(Table134[[#This Row],[Inspection Total]],Table134[[#This Row],[Waste (Before Impression)]])</f>
        <v>6000</v>
      </c>
      <c r="P1438" s="12" t="s">
        <v>39</v>
      </c>
      <c r="Q1438" s="9"/>
      <c r="R1438" s="9">
        <f>IF(Table134[[#This Row],[Balanced]]="YES",0,Table134[[#This Row],[Total]]-6000)</f>
        <v>0</v>
      </c>
      <c r="S14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4482384002866000YES</v>
      </c>
      <c r="T1438">
        <f>ROW()-3</f>
        <v>1435</v>
      </c>
      <c r="U1438" s="1">
        <f>INT(Table134[[#This Row],[Date]])</f>
        <v>44823</v>
      </c>
      <c r="V1438" s="13">
        <f>IFERROR(IF(OR(Table134[[#This Row],[Notasave Error]]&lt;0,Table134[[#This Row],[Notasave Error]]&gt;6000),"-",Table134[[#This Row],[Notasave Error]]/Table134[[#This Row],[Inspection Total]]),"NA")</f>
        <v>4.766666666666667E-2</v>
      </c>
    </row>
    <row r="1439" spans="1:22" x14ac:dyDescent="0.35">
      <c r="A1439" s="8">
        <v>44823.756608796299</v>
      </c>
      <c r="B1439" s="9" t="s">
        <v>36</v>
      </c>
      <c r="C1439" s="9">
        <v>40036162</v>
      </c>
      <c r="D1439" s="9" t="s">
        <v>107</v>
      </c>
      <c r="E1439" s="9" t="s">
        <v>53</v>
      </c>
      <c r="F1439" s="9" t="s">
        <v>38</v>
      </c>
      <c r="G1439" s="9">
        <v>839</v>
      </c>
      <c r="H1439" s="10">
        <v>6127</v>
      </c>
      <c r="I1439" s="10">
        <v>6127</v>
      </c>
      <c r="J1439" s="10">
        <v>12</v>
      </c>
      <c r="K1439" s="10"/>
      <c r="L1439" s="10">
        <f>SUM(Table134[[#This Row],[Waste (Before Impression)]:[Waste (After Impression)2]])</f>
        <v>12</v>
      </c>
      <c r="M1439" s="10">
        <v>0</v>
      </c>
      <c r="N1439" s="10">
        <v>464</v>
      </c>
      <c r="O1439" s="11">
        <f>SUM(Table134[[#This Row],[Inspection Total]],Table134[[#This Row],[Waste (Before Impression)]])</f>
        <v>6139</v>
      </c>
      <c r="P1439" s="12" t="s">
        <v>34</v>
      </c>
      <c r="Q1439" s="9"/>
      <c r="R1439" s="9">
        <f>IF(Table134[[#This Row],[Balanced]]="YES",0,Table134[[#This Row],[Total]]-6000)</f>
        <v>139</v>
      </c>
      <c r="S14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44823839124646127NO</v>
      </c>
      <c r="T1439">
        <f>ROW()-3</f>
        <v>1436</v>
      </c>
      <c r="U1439" s="1">
        <f>INT(Table134[[#This Row],[Date]])</f>
        <v>44823</v>
      </c>
      <c r="V1439" s="13">
        <f>IFERROR(IF(OR(Table134[[#This Row],[Notasave Error]]&lt;0,Table134[[#This Row],[Notasave Error]]&gt;6000),"-",Table134[[#This Row],[Notasave Error]]/Table134[[#This Row],[Inspection Total]]),"NA")</f>
        <v>7.5730373755508409E-2</v>
      </c>
    </row>
    <row r="1440" spans="1:22" x14ac:dyDescent="0.35">
      <c r="A1440" s="8">
        <v>44823.521377314813</v>
      </c>
      <c r="B1440" s="9" t="s">
        <v>36</v>
      </c>
      <c r="C1440" s="9">
        <v>40036162</v>
      </c>
      <c r="D1440" s="9" t="s">
        <v>107</v>
      </c>
      <c r="E1440" s="9" t="s">
        <v>69</v>
      </c>
      <c r="F1440" s="9" t="s">
        <v>38</v>
      </c>
      <c r="G1440" s="9">
        <v>838</v>
      </c>
      <c r="H1440" s="10">
        <v>5999</v>
      </c>
      <c r="I1440" s="10">
        <v>5999</v>
      </c>
      <c r="J1440" s="10">
        <v>1</v>
      </c>
      <c r="K1440" s="10"/>
      <c r="L1440" s="10">
        <f>SUM(Table134[[#This Row],[Waste (Before Impression)]:[Waste (After Impression)2]])</f>
        <v>1</v>
      </c>
      <c r="M1440" s="10">
        <v>0</v>
      </c>
      <c r="N1440" s="10">
        <v>-1800</v>
      </c>
      <c r="O1440" s="11">
        <f>SUM(Table134[[#This Row],[Inspection Total]],Table134[[#This Row],[Waste (Before Impression)]])</f>
        <v>6000</v>
      </c>
      <c r="P1440" s="12" t="s">
        <v>39</v>
      </c>
      <c r="Q1440" s="9"/>
      <c r="R1440" s="9">
        <f>IF(Table134[[#This Row],[Balanced]]="YES",0,Table134[[#This Row],[Total]]-6000)</f>
        <v>0</v>
      </c>
      <c r="S14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448238381-18005999YES</v>
      </c>
      <c r="T1440">
        <f>ROW()-3</f>
        <v>1437</v>
      </c>
      <c r="U1440" s="1">
        <f>INT(Table134[[#This Row],[Date]])</f>
        <v>44823</v>
      </c>
      <c r="V1440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441" spans="1:22" x14ac:dyDescent="0.35">
      <c r="A1441" s="8">
        <v>44823.327916666669</v>
      </c>
      <c r="B1441" s="9" t="s">
        <v>36</v>
      </c>
      <c r="C1441" s="9">
        <v>40036162</v>
      </c>
      <c r="D1441" s="9" t="s">
        <v>107</v>
      </c>
      <c r="E1441" s="9" t="s">
        <v>45</v>
      </c>
      <c r="F1441" s="9" t="s">
        <v>40</v>
      </c>
      <c r="G1441" s="9">
        <v>849</v>
      </c>
      <c r="H1441" s="10">
        <v>5988</v>
      </c>
      <c r="I1441" s="10">
        <v>5988</v>
      </c>
      <c r="J1441" s="10">
        <v>12</v>
      </c>
      <c r="K1441" s="10"/>
      <c r="L1441" s="10">
        <f>SUM(Table134[[#This Row],[Waste (Before Impression)]:[Waste (After Impression)2]])</f>
        <v>12</v>
      </c>
      <c r="M1441" s="10">
        <v>0</v>
      </c>
      <c r="N1441" s="10">
        <v>204</v>
      </c>
      <c r="O1441" s="11">
        <f>SUM(Table134[[#This Row],[Inspection Total]],Table134[[#This Row],[Waste (Before Impression)]])</f>
        <v>6000</v>
      </c>
      <c r="P1441" s="12" t="s">
        <v>39</v>
      </c>
      <c r="Q1441" s="9"/>
      <c r="R1441" s="9">
        <f>IF(Table134[[#This Row],[Balanced]]="YES",0,Table134[[#This Row],[Total]]-6000)</f>
        <v>0</v>
      </c>
      <c r="S14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44823849122045988YES</v>
      </c>
      <c r="T1441">
        <f>ROW()-3</f>
        <v>1438</v>
      </c>
      <c r="U1441" s="1">
        <f>INT(Table134[[#This Row],[Date]])</f>
        <v>44823</v>
      </c>
      <c r="V1441" s="13">
        <f>IFERROR(IF(OR(Table134[[#This Row],[Notasave Error]]&lt;0,Table134[[#This Row],[Notasave Error]]&gt;6000),"-",Table134[[#This Row],[Notasave Error]]/Table134[[#This Row],[Inspection Total]]),"NA")</f>
        <v>3.406813627254509E-2</v>
      </c>
    </row>
    <row r="1442" spans="1:22" x14ac:dyDescent="0.35">
      <c r="A1442" s="8">
        <v>44823.268217592595</v>
      </c>
      <c r="B1442" s="9" t="s">
        <v>36</v>
      </c>
      <c r="C1442" s="9">
        <v>40036162</v>
      </c>
      <c r="D1442" s="9" t="s">
        <v>107</v>
      </c>
      <c r="E1442" s="9" t="s">
        <v>45</v>
      </c>
      <c r="F1442" s="9" t="s">
        <v>40</v>
      </c>
      <c r="G1442" s="9">
        <v>848</v>
      </c>
      <c r="H1442" s="10">
        <v>5994</v>
      </c>
      <c r="I1442" s="10">
        <v>5994</v>
      </c>
      <c r="J1442" s="10">
        <v>6</v>
      </c>
      <c r="K1442" s="10"/>
      <c r="L1442" s="10">
        <f>SUM(Table134[[#This Row],[Waste (Before Impression)]:[Waste (After Impression)2]])</f>
        <v>6</v>
      </c>
      <c r="M1442" s="10">
        <v>0</v>
      </c>
      <c r="N1442" s="10">
        <v>292</v>
      </c>
      <c r="O1442" s="11">
        <f>SUM(Table134[[#This Row],[Inspection Total]],Table134[[#This Row],[Waste (Before Impression)]])</f>
        <v>6000</v>
      </c>
      <c r="P1442" s="12" t="s">
        <v>39</v>
      </c>
      <c r="Q1442" s="9"/>
      <c r="R1442" s="9">
        <f>IF(Table134[[#This Row],[Balanced]]="YES",0,Table134[[#This Row],[Total]]-6000)</f>
        <v>0</v>
      </c>
      <c r="S14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4482384862925994YES</v>
      </c>
      <c r="T1442">
        <f>ROW()-3</f>
        <v>1439</v>
      </c>
      <c r="U1442" s="1">
        <f>INT(Table134[[#This Row],[Date]])</f>
        <v>44823</v>
      </c>
      <c r="V1442" s="13">
        <f>IFERROR(IF(OR(Table134[[#This Row],[Notasave Error]]&lt;0,Table134[[#This Row],[Notasave Error]]&gt;6000),"-",Table134[[#This Row],[Notasave Error]]/Table134[[#This Row],[Inspection Total]]),"NA")</f>
        <v>4.871538204871538E-2</v>
      </c>
    </row>
    <row r="1443" spans="1:22" x14ac:dyDescent="0.35">
      <c r="A1443" s="8">
        <v>44823.261377314811</v>
      </c>
      <c r="B1443" s="9" t="s">
        <v>36</v>
      </c>
      <c r="C1443" s="9">
        <v>40036162</v>
      </c>
      <c r="D1443" s="9" t="s">
        <v>107</v>
      </c>
      <c r="E1443" s="9" t="s">
        <v>45</v>
      </c>
      <c r="F1443" s="9" t="s">
        <v>40</v>
      </c>
      <c r="G1443" s="9">
        <v>847</v>
      </c>
      <c r="H1443" s="10">
        <v>5997</v>
      </c>
      <c r="I1443" s="10">
        <v>5997</v>
      </c>
      <c r="J1443" s="10">
        <v>3</v>
      </c>
      <c r="K1443" s="10"/>
      <c r="L1443" s="10">
        <f>SUM(Table134[[#This Row],[Waste (Before Impression)]:[Waste (After Impression)2]])</f>
        <v>3</v>
      </c>
      <c r="M1443" s="10">
        <v>0</v>
      </c>
      <c r="N1443" s="10">
        <v>321</v>
      </c>
      <c r="O1443" s="11">
        <f>SUM(Table134[[#This Row],[Inspection Total]],Table134[[#This Row],[Waste (Before Impression)]])</f>
        <v>6000</v>
      </c>
      <c r="P1443" s="12" t="s">
        <v>39</v>
      </c>
      <c r="Q1443" s="9"/>
      <c r="R1443" s="9">
        <f>IF(Table134[[#This Row],[Balanced]]="YES",0,Table134[[#This Row],[Total]]-6000)</f>
        <v>0</v>
      </c>
      <c r="S14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4482384733215997YES</v>
      </c>
      <c r="T1443">
        <f>ROW()-3</f>
        <v>1440</v>
      </c>
      <c r="U1443" s="1">
        <f>INT(Table134[[#This Row],[Date]])</f>
        <v>44823</v>
      </c>
      <c r="V1443" s="13">
        <f>IFERROR(IF(OR(Table134[[#This Row],[Notasave Error]]&lt;0,Table134[[#This Row],[Notasave Error]]&gt;6000),"-",Table134[[#This Row],[Notasave Error]]/Table134[[#This Row],[Inspection Total]]),"NA")</f>
        <v>5.3526763381690844E-2</v>
      </c>
    </row>
    <row r="1444" spans="1:22" x14ac:dyDescent="0.35">
      <c r="A1444" s="8">
        <v>44823.260995370372</v>
      </c>
      <c r="B1444" s="9" t="s">
        <v>36</v>
      </c>
      <c r="C1444" s="9">
        <v>40036162</v>
      </c>
      <c r="D1444" s="9" t="s">
        <v>107</v>
      </c>
      <c r="E1444" s="9" t="s">
        <v>45</v>
      </c>
      <c r="F1444" s="9" t="s">
        <v>40</v>
      </c>
      <c r="G1444" s="9">
        <v>846</v>
      </c>
      <c r="H1444" s="10">
        <v>5996</v>
      </c>
      <c r="I1444" s="10">
        <v>5996</v>
      </c>
      <c r="J1444" s="10">
        <v>4</v>
      </c>
      <c r="K1444" s="10"/>
      <c r="L1444" s="10">
        <f>SUM(Table134[[#This Row],[Waste (Before Impression)]:[Waste (After Impression)2]])</f>
        <v>4</v>
      </c>
      <c r="M1444" s="10">
        <v>0</v>
      </c>
      <c r="N1444" s="10">
        <v>163</v>
      </c>
      <c r="O1444" s="11">
        <f>SUM(Table134[[#This Row],[Inspection Total]],Table134[[#This Row],[Waste (Before Impression)]])</f>
        <v>6000</v>
      </c>
      <c r="P1444" s="12" t="s">
        <v>39</v>
      </c>
      <c r="Q1444" s="9"/>
      <c r="R1444" s="9">
        <f>IF(Table134[[#This Row],[Balanced]]="YES",0,Table134[[#This Row],[Total]]-6000)</f>
        <v>0</v>
      </c>
      <c r="S14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4482384641635996YES</v>
      </c>
      <c r="T1444">
        <f>ROW()-3</f>
        <v>1441</v>
      </c>
      <c r="U1444" s="1">
        <f>INT(Table134[[#This Row],[Date]])</f>
        <v>44823</v>
      </c>
      <c r="V1444" s="13">
        <f>IFERROR(IF(OR(Table134[[#This Row],[Notasave Error]]&lt;0,Table134[[#This Row],[Notasave Error]]&gt;6000),"-",Table134[[#This Row],[Notasave Error]]/Table134[[#This Row],[Inspection Total]]),"NA")</f>
        <v>2.7184789859906605E-2</v>
      </c>
    </row>
    <row r="1445" spans="1:22" x14ac:dyDescent="0.35">
      <c r="A1445" s="8">
        <v>44823.260567129626</v>
      </c>
      <c r="B1445" s="9" t="s">
        <v>36</v>
      </c>
      <c r="C1445" s="9">
        <v>40036162</v>
      </c>
      <c r="D1445" s="9" t="s">
        <v>107</v>
      </c>
      <c r="E1445" s="9" t="s">
        <v>45</v>
      </c>
      <c r="F1445" s="9" t="s">
        <v>40</v>
      </c>
      <c r="G1445" s="9">
        <v>845</v>
      </c>
      <c r="H1445" s="10">
        <v>5997</v>
      </c>
      <c r="I1445" s="10">
        <v>5997</v>
      </c>
      <c r="J1445" s="10">
        <v>3</v>
      </c>
      <c r="K1445" s="10"/>
      <c r="L1445" s="10">
        <f>SUM(Table134[[#This Row],[Waste (Before Impression)]:[Waste (After Impression)2]])</f>
        <v>3</v>
      </c>
      <c r="M1445" s="10">
        <v>0</v>
      </c>
      <c r="N1445" s="10">
        <v>106</v>
      </c>
      <c r="O1445" s="11">
        <f>SUM(Table134[[#This Row],[Inspection Total]],Table134[[#This Row],[Waste (Before Impression)]])</f>
        <v>6000</v>
      </c>
      <c r="P1445" s="12" t="s">
        <v>39</v>
      </c>
      <c r="Q1445" s="9"/>
      <c r="R1445" s="9">
        <f>IF(Table134[[#This Row],[Balanced]]="YES",0,Table134[[#This Row],[Total]]-6000)</f>
        <v>0</v>
      </c>
      <c r="S14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4482384531065997YES</v>
      </c>
      <c r="T1445">
        <f>ROW()-3</f>
        <v>1442</v>
      </c>
      <c r="U1445" s="1">
        <f>INT(Table134[[#This Row],[Date]])</f>
        <v>44823</v>
      </c>
      <c r="V1445" s="13">
        <f>IFERROR(IF(OR(Table134[[#This Row],[Notasave Error]]&lt;0,Table134[[#This Row],[Notasave Error]]&gt;6000),"-",Table134[[#This Row],[Notasave Error]]/Table134[[#This Row],[Inspection Total]]),"NA")</f>
        <v>1.7675504418876106E-2</v>
      </c>
    </row>
    <row r="1446" spans="1:22" x14ac:dyDescent="0.35">
      <c r="A1446" s="8">
        <v>44823.075879629629</v>
      </c>
      <c r="B1446" s="9" t="s">
        <v>36</v>
      </c>
      <c r="C1446" s="9">
        <v>40036162</v>
      </c>
      <c r="D1446" s="9" t="s">
        <v>107</v>
      </c>
      <c r="E1446" s="9" t="s">
        <v>45</v>
      </c>
      <c r="F1446" s="9" t="s">
        <v>40</v>
      </c>
      <c r="G1446" s="9">
        <v>844</v>
      </c>
      <c r="H1446" s="10">
        <v>5990</v>
      </c>
      <c r="I1446" s="10">
        <v>5990</v>
      </c>
      <c r="J1446" s="10">
        <v>10</v>
      </c>
      <c r="K1446" s="10"/>
      <c r="L1446" s="10">
        <f>SUM(Table134[[#This Row],[Waste (Before Impression)]:[Waste (After Impression)2]])</f>
        <v>10</v>
      </c>
      <c r="M1446" s="10">
        <v>0</v>
      </c>
      <c r="N1446" s="10">
        <v>226</v>
      </c>
      <c r="O1446" s="11">
        <f>SUM(Table134[[#This Row],[Inspection Total]],Table134[[#This Row],[Waste (Before Impression)]])</f>
        <v>6000</v>
      </c>
      <c r="P1446" s="12" t="s">
        <v>39</v>
      </c>
      <c r="Q1446" s="9"/>
      <c r="R1446" s="9">
        <f>IF(Table134[[#This Row],[Balanced]]="YES",0,Table134[[#This Row],[Total]]-6000)</f>
        <v>0</v>
      </c>
      <c r="S14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44823844102265990YES</v>
      </c>
      <c r="T1446">
        <f>ROW()-3</f>
        <v>1443</v>
      </c>
      <c r="U1446" s="1">
        <f>INT(Table134[[#This Row],[Date]])</f>
        <v>44823</v>
      </c>
      <c r="V1446" s="13">
        <f>IFERROR(IF(OR(Table134[[#This Row],[Notasave Error]]&lt;0,Table134[[#This Row],[Notasave Error]]&gt;6000),"-",Table134[[#This Row],[Notasave Error]]/Table134[[#This Row],[Inspection Total]]),"NA")</f>
        <v>3.7729549248747912E-2</v>
      </c>
    </row>
    <row r="1447" spans="1:22" x14ac:dyDescent="0.35">
      <c r="A1447" s="8">
        <v>44823.075601851851</v>
      </c>
      <c r="B1447" s="9" t="s">
        <v>36</v>
      </c>
      <c r="C1447" s="9">
        <v>40036162</v>
      </c>
      <c r="D1447" s="9" t="s">
        <v>107</v>
      </c>
      <c r="E1447" s="9" t="s">
        <v>45</v>
      </c>
      <c r="F1447" s="9" t="s">
        <v>40</v>
      </c>
      <c r="G1447" s="9">
        <v>843</v>
      </c>
      <c r="H1447" s="10">
        <v>5975</v>
      </c>
      <c r="I1447" s="10">
        <v>5975</v>
      </c>
      <c r="J1447" s="10">
        <v>25</v>
      </c>
      <c r="K1447" s="10"/>
      <c r="L1447" s="10">
        <f>SUM(Table134[[#This Row],[Waste (Before Impression)]:[Waste (After Impression)2]])</f>
        <v>25</v>
      </c>
      <c r="M1447" s="10">
        <v>0</v>
      </c>
      <c r="N1447" s="10">
        <v>340</v>
      </c>
      <c r="O1447" s="11">
        <f>SUM(Table134[[#This Row],[Inspection Total]],Table134[[#This Row],[Waste (Before Impression)]])</f>
        <v>6000</v>
      </c>
      <c r="P1447" s="12" t="s">
        <v>39</v>
      </c>
      <c r="Q1447" s="9"/>
      <c r="R1447" s="9">
        <f>IF(Table134[[#This Row],[Balanced]]="YES",0,Table134[[#This Row],[Total]]-6000)</f>
        <v>0</v>
      </c>
      <c r="S14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44823843253405975YES</v>
      </c>
      <c r="T1447">
        <f>ROW()-3</f>
        <v>1444</v>
      </c>
      <c r="U1447" s="1">
        <f>INT(Table134[[#This Row],[Date]])</f>
        <v>44823</v>
      </c>
      <c r="V1447" s="13">
        <f>IFERROR(IF(OR(Table134[[#This Row],[Notasave Error]]&lt;0,Table134[[#This Row],[Notasave Error]]&gt;6000),"-",Table134[[#This Row],[Notasave Error]]/Table134[[#This Row],[Inspection Total]]),"NA")</f>
        <v>5.690376569037657E-2</v>
      </c>
    </row>
    <row r="1448" spans="1:22" x14ac:dyDescent="0.35">
      <c r="A1448" s="8">
        <v>44823.07503472222</v>
      </c>
      <c r="B1448" s="9" t="s">
        <v>36</v>
      </c>
      <c r="C1448" s="9">
        <v>40036162</v>
      </c>
      <c r="D1448" s="9" t="s">
        <v>107</v>
      </c>
      <c r="E1448" s="9" t="s">
        <v>45</v>
      </c>
      <c r="F1448" s="9" t="s">
        <v>40</v>
      </c>
      <c r="G1448" s="9">
        <v>842</v>
      </c>
      <c r="H1448" s="10">
        <v>5997</v>
      </c>
      <c r="I1448" s="10">
        <v>5997</v>
      </c>
      <c r="J1448" s="10">
        <v>9</v>
      </c>
      <c r="K1448" s="10"/>
      <c r="L1448" s="10">
        <f>SUM(Table134[[#This Row],[Waste (Before Impression)]:[Waste (After Impression)2]])</f>
        <v>9</v>
      </c>
      <c r="M1448" s="10">
        <v>0</v>
      </c>
      <c r="N1448" s="10">
        <v>330</v>
      </c>
      <c r="O1448" s="11">
        <f>SUM(Table134[[#This Row],[Inspection Total]],Table134[[#This Row],[Waste (Before Impression)]])</f>
        <v>6006</v>
      </c>
      <c r="P1448" s="12" t="s">
        <v>34</v>
      </c>
      <c r="Q1448" s="9" t="s">
        <v>148</v>
      </c>
      <c r="R1448" s="9">
        <f>IF(Table134[[#This Row],[Balanced]]="YES",0,Table134[[#This Row],[Total]]-6000)</f>
        <v>6</v>
      </c>
      <c r="S14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4482384293305997NO</v>
      </c>
      <c r="T1448">
        <f>ROW()-3</f>
        <v>1445</v>
      </c>
      <c r="U1448" s="1">
        <f>INT(Table134[[#This Row],[Date]])</f>
        <v>44823</v>
      </c>
      <c r="V1448" s="13">
        <f>IFERROR(IF(OR(Table134[[#This Row],[Notasave Error]]&lt;0,Table134[[#This Row],[Notasave Error]]&gt;6000),"-",Table134[[#This Row],[Notasave Error]]/Table134[[#This Row],[Inspection Total]]),"NA")</f>
        <v>5.5027513756878442E-2</v>
      </c>
    </row>
    <row r="1449" spans="1:22" x14ac:dyDescent="0.35">
      <c r="A1449" s="8">
        <v>44823.073912037034</v>
      </c>
      <c r="B1449" s="9" t="s">
        <v>36</v>
      </c>
      <c r="C1449" s="9">
        <v>40036162</v>
      </c>
      <c r="D1449" s="9" t="s">
        <v>107</v>
      </c>
      <c r="E1449" s="9" t="s">
        <v>45</v>
      </c>
      <c r="F1449" s="9" t="s">
        <v>40</v>
      </c>
      <c r="G1449" s="9">
        <v>841</v>
      </c>
      <c r="H1449" s="10">
        <v>5976</v>
      </c>
      <c r="I1449" s="10">
        <v>5976</v>
      </c>
      <c r="J1449" s="10">
        <v>18</v>
      </c>
      <c r="K1449" s="10"/>
      <c r="L1449" s="10">
        <f>SUM(Table134[[#This Row],[Waste (Before Impression)]:[Waste (After Impression)2]])</f>
        <v>18</v>
      </c>
      <c r="M1449" s="10">
        <v>0</v>
      </c>
      <c r="N1449" s="10">
        <v>236</v>
      </c>
      <c r="O1449" s="11">
        <f>SUM(Table134[[#This Row],[Inspection Total]],Table134[[#This Row],[Waste (Before Impression)]])</f>
        <v>5994</v>
      </c>
      <c r="P1449" s="12" t="s">
        <v>34</v>
      </c>
      <c r="Q1449" s="9"/>
      <c r="R1449" s="9">
        <f>IF(Table134[[#This Row],[Balanced]]="YES",0,Table134[[#This Row],[Total]]-6000)</f>
        <v>-6</v>
      </c>
      <c r="S14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44823841182365976NO</v>
      </c>
      <c r="T1449">
        <f>ROW()-3</f>
        <v>1446</v>
      </c>
      <c r="U1449" s="1">
        <f>INT(Table134[[#This Row],[Date]])</f>
        <v>44823</v>
      </c>
      <c r="V1449" s="13">
        <f>IFERROR(IF(OR(Table134[[#This Row],[Notasave Error]]&lt;0,Table134[[#This Row],[Notasave Error]]&gt;6000),"-",Table134[[#This Row],[Notasave Error]]/Table134[[#This Row],[Inspection Total]]),"NA")</f>
        <v>3.9491298527443104E-2</v>
      </c>
    </row>
    <row r="1450" spans="1:22" x14ac:dyDescent="0.35">
      <c r="A1450" s="8">
        <v>44822.929247685184</v>
      </c>
      <c r="B1450" s="9" t="s">
        <v>36</v>
      </c>
      <c r="C1450" s="9">
        <v>40036162</v>
      </c>
      <c r="D1450" s="9" t="s">
        <v>107</v>
      </c>
      <c r="E1450" s="9" t="s">
        <v>69</v>
      </c>
      <c r="F1450" s="9" t="s">
        <v>40</v>
      </c>
      <c r="G1450" s="9">
        <v>830</v>
      </c>
      <c r="H1450" s="10">
        <v>5974</v>
      </c>
      <c r="I1450" s="10">
        <v>5974</v>
      </c>
      <c r="J1450" s="10">
        <v>26</v>
      </c>
      <c r="K1450" s="10"/>
      <c r="L1450" s="10">
        <f>SUM(Table134[[#This Row],[Waste (Before Impression)]:[Waste (After Impression)2]])</f>
        <v>26</v>
      </c>
      <c r="M1450" s="10">
        <v>0</v>
      </c>
      <c r="N1450" s="10">
        <v>372</v>
      </c>
      <c r="O1450" s="11">
        <f>SUM(Table134[[#This Row],[Inspection Total]],Table134[[#This Row],[Waste (Before Impression)]])</f>
        <v>6000</v>
      </c>
      <c r="P1450" s="12" t="s">
        <v>39</v>
      </c>
      <c r="Q1450" s="9"/>
      <c r="R1450" s="9">
        <f>IF(Table134[[#This Row],[Balanced]]="YES",0,Table134[[#This Row],[Total]]-6000)</f>
        <v>0</v>
      </c>
      <c r="S14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44822830263725974YES</v>
      </c>
      <c r="T1450">
        <f>ROW()-3</f>
        <v>1447</v>
      </c>
      <c r="U1450" s="1">
        <f>INT(Table134[[#This Row],[Date]])</f>
        <v>44822</v>
      </c>
      <c r="V1450" s="13">
        <f>IFERROR(IF(OR(Table134[[#This Row],[Notasave Error]]&lt;0,Table134[[#This Row],[Notasave Error]]&gt;6000),"-",Table134[[#This Row],[Notasave Error]]/Table134[[#This Row],[Inspection Total]]),"NA")</f>
        <v>6.2269835955808504E-2</v>
      </c>
    </row>
    <row r="1451" spans="1:22" x14ac:dyDescent="0.35">
      <c r="A1451" s="8">
        <v>44822.927233796298</v>
      </c>
      <c r="B1451" s="9" t="s">
        <v>36</v>
      </c>
      <c r="C1451" s="9">
        <v>40036162</v>
      </c>
      <c r="D1451" s="9" t="s">
        <v>107</v>
      </c>
      <c r="E1451" s="9" t="s">
        <v>78</v>
      </c>
      <c r="F1451" s="9" t="s">
        <v>38</v>
      </c>
      <c r="G1451" s="9">
        <v>829</v>
      </c>
      <c r="H1451" s="10">
        <v>5998</v>
      </c>
      <c r="I1451" s="10">
        <v>5998</v>
      </c>
      <c r="J1451" s="10">
        <v>2</v>
      </c>
      <c r="K1451" s="10"/>
      <c r="L1451" s="10">
        <f>SUM(Table134[[#This Row],[Waste (Before Impression)]:[Waste (After Impression)2]])</f>
        <v>2</v>
      </c>
      <c r="M1451" s="10">
        <v>0</v>
      </c>
      <c r="N1451" s="10">
        <v>105</v>
      </c>
      <c r="O1451" s="11">
        <f>SUM(Table134[[#This Row],[Inspection Total]],Table134[[#This Row],[Waste (Before Impression)]])</f>
        <v>6000</v>
      </c>
      <c r="P1451" s="12" t="s">
        <v>39</v>
      </c>
      <c r="Q1451" s="9"/>
      <c r="R1451" s="9">
        <f>IF(Table134[[#This Row],[Balanced]]="YES",0,Table134[[#This Row],[Total]]-6000)</f>
        <v>0</v>
      </c>
      <c r="S14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4482282921055998YES</v>
      </c>
      <c r="T1451">
        <f>ROW()-3</f>
        <v>1448</v>
      </c>
      <c r="U1451" s="1">
        <f>INT(Table134[[#This Row],[Date]])</f>
        <v>44822</v>
      </c>
      <c r="V1451" s="13">
        <f>IFERROR(IF(OR(Table134[[#This Row],[Notasave Error]]&lt;0,Table134[[#This Row],[Notasave Error]]&gt;6000),"-",Table134[[#This Row],[Notasave Error]]/Table134[[#This Row],[Inspection Total]]),"NA")</f>
        <v>1.7505835278426141E-2</v>
      </c>
    </row>
    <row r="1452" spans="1:22" x14ac:dyDescent="0.35">
      <c r="A1452" s="8">
        <v>44822.783842592595</v>
      </c>
      <c r="B1452" s="9" t="s">
        <v>36</v>
      </c>
      <c r="C1452" s="9">
        <v>40036162</v>
      </c>
      <c r="D1452" s="9" t="s">
        <v>107</v>
      </c>
      <c r="E1452" s="9" t="s">
        <v>78</v>
      </c>
      <c r="F1452" s="9" t="s">
        <v>38</v>
      </c>
      <c r="G1452" s="9">
        <v>828</v>
      </c>
      <c r="H1452" s="10">
        <v>5990</v>
      </c>
      <c r="I1452" s="10">
        <v>5990</v>
      </c>
      <c r="J1452" s="10">
        <v>10</v>
      </c>
      <c r="K1452" s="10"/>
      <c r="L1452" s="10">
        <f>SUM(Table134[[#This Row],[Waste (Before Impression)]:[Waste (After Impression)2]])</f>
        <v>10</v>
      </c>
      <c r="M1452" s="10">
        <v>0</v>
      </c>
      <c r="N1452" s="10">
        <v>220</v>
      </c>
      <c r="O1452" s="11">
        <f>SUM(Table134[[#This Row],[Inspection Total]],Table134[[#This Row],[Waste (Before Impression)]])</f>
        <v>6000</v>
      </c>
      <c r="P1452" s="12" t="s">
        <v>39</v>
      </c>
      <c r="Q1452" s="9"/>
      <c r="R1452" s="9">
        <f>IF(Table134[[#This Row],[Balanced]]="YES",0,Table134[[#This Row],[Total]]-6000)</f>
        <v>0</v>
      </c>
      <c r="S14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44822828102205990YES</v>
      </c>
      <c r="T1452">
        <f>ROW()-3</f>
        <v>1449</v>
      </c>
      <c r="U1452" s="1">
        <f>INT(Table134[[#This Row],[Date]])</f>
        <v>44822</v>
      </c>
      <c r="V1452" s="13">
        <f>IFERROR(IF(OR(Table134[[#This Row],[Notasave Error]]&lt;0,Table134[[#This Row],[Notasave Error]]&gt;6000),"-",Table134[[#This Row],[Notasave Error]]/Table134[[#This Row],[Inspection Total]]),"NA")</f>
        <v>3.6727879799666109E-2</v>
      </c>
    </row>
    <row r="1453" spans="1:22" x14ac:dyDescent="0.35">
      <c r="A1453" s="8">
        <v>44822.749074074076</v>
      </c>
      <c r="B1453" s="9" t="s">
        <v>36</v>
      </c>
      <c r="C1453" s="9">
        <v>40036162</v>
      </c>
      <c r="D1453" s="9" t="s">
        <v>107</v>
      </c>
      <c r="E1453" s="9" t="s">
        <v>78</v>
      </c>
      <c r="F1453" s="9" t="s">
        <v>38</v>
      </c>
      <c r="G1453" s="9">
        <v>827</v>
      </c>
      <c r="H1453" s="10">
        <v>5995</v>
      </c>
      <c r="I1453" s="10">
        <v>5995</v>
      </c>
      <c r="J1453" s="10">
        <v>5</v>
      </c>
      <c r="K1453" s="10"/>
      <c r="L1453" s="10">
        <f>SUM(Table134[[#This Row],[Waste (Before Impression)]:[Waste (After Impression)2]])</f>
        <v>5</v>
      </c>
      <c r="M1453" s="10">
        <v>0</v>
      </c>
      <c r="N1453" s="10">
        <v>180</v>
      </c>
      <c r="O1453" s="11">
        <f>SUM(Table134[[#This Row],[Inspection Total]],Table134[[#This Row],[Waste (Before Impression)]])</f>
        <v>6000</v>
      </c>
      <c r="P1453" s="12" t="s">
        <v>39</v>
      </c>
      <c r="Q1453" s="9"/>
      <c r="R1453" s="9">
        <f>IF(Table134[[#This Row],[Balanced]]="YES",0,Table134[[#This Row],[Total]]-6000)</f>
        <v>0</v>
      </c>
      <c r="S14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4482282751805995YES</v>
      </c>
      <c r="T1453">
        <f>ROW()-3</f>
        <v>1450</v>
      </c>
      <c r="U1453" s="1">
        <f>INT(Table134[[#This Row],[Date]])</f>
        <v>44822</v>
      </c>
      <c r="V1453" s="13">
        <f>IFERROR(IF(OR(Table134[[#This Row],[Notasave Error]]&lt;0,Table134[[#This Row],[Notasave Error]]&gt;6000),"-",Table134[[#This Row],[Notasave Error]]/Table134[[#This Row],[Inspection Total]]),"NA")</f>
        <v>3.0025020850708923E-2</v>
      </c>
    </row>
    <row r="1454" spans="1:22" x14ac:dyDescent="0.35">
      <c r="A1454" s="8">
        <v>44822.666770833333</v>
      </c>
      <c r="B1454" s="9" t="s">
        <v>36</v>
      </c>
      <c r="C1454" s="9">
        <v>40036162</v>
      </c>
      <c r="D1454" s="9" t="s">
        <v>107</v>
      </c>
      <c r="E1454" s="9" t="s">
        <v>78</v>
      </c>
      <c r="F1454" s="9" t="s">
        <v>38</v>
      </c>
      <c r="G1454" s="9">
        <v>826</v>
      </c>
      <c r="H1454" s="10">
        <v>5996</v>
      </c>
      <c r="I1454" s="10">
        <v>5996</v>
      </c>
      <c r="J1454" s="10">
        <v>4</v>
      </c>
      <c r="K1454" s="10"/>
      <c r="L1454" s="10">
        <f>SUM(Table134[[#This Row],[Waste (Before Impression)]:[Waste (After Impression)2]])</f>
        <v>4</v>
      </c>
      <c r="M1454" s="10">
        <v>0</v>
      </c>
      <c r="N1454" s="10">
        <v>120</v>
      </c>
      <c r="O1454" s="11">
        <f>SUM(Table134[[#This Row],[Inspection Total]],Table134[[#This Row],[Waste (Before Impression)]])</f>
        <v>6000</v>
      </c>
      <c r="P1454" s="12" t="s">
        <v>39</v>
      </c>
      <c r="Q1454" s="9"/>
      <c r="R1454" s="9">
        <f>IF(Table134[[#This Row],[Balanced]]="YES",0,Table134[[#This Row],[Total]]-6000)</f>
        <v>0</v>
      </c>
      <c r="S14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4482282641205996YES</v>
      </c>
      <c r="T1454">
        <f>ROW()-3</f>
        <v>1451</v>
      </c>
      <c r="U1454" s="1">
        <f>INT(Table134[[#This Row],[Date]])</f>
        <v>44822</v>
      </c>
      <c r="V1454" s="13">
        <f>IFERROR(IF(OR(Table134[[#This Row],[Notasave Error]]&lt;0,Table134[[#This Row],[Notasave Error]]&gt;6000),"-",Table134[[#This Row],[Notasave Error]]/Table134[[#This Row],[Inspection Total]]),"NA")</f>
        <v>2.0013342228152101E-2</v>
      </c>
    </row>
    <row r="1455" spans="1:22" x14ac:dyDescent="0.35">
      <c r="A1455" s="8">
        <v>44822.620451388888</v>
      </c>
      <c r="B1455" s="9" t="s">
        <v>36</v>
      </c>
      <c r="C1455" s="9">
        <v>40036162</v>
      </c>
      <c r="D1455" s="9" t="s">
        <v>107</v>
      </c>
      <c r="E1455" s="9" t="s">
        <v>78</v>
      </c>
      <c r="F1455" s="9" t="s">
        <v>38</v>
      </c>
      <c r="G1455" s="9">
        <v>825</v>
      </c>
      <c r="H1455" s="10">
        <v>5998</v>
      </c>
      <c r="I1455" s="10">
        <v>5998</v>
      </c>
      <c r="J1455" s="10">
        <v>2</v>
      </c>
      <c r="K1455" s="10"/>
      <c r="L1455" s="10">
        <f>SUM(Table134[[#This Row],[Waste (Before Impression)]:[Waste (After Impression)2]])</f>
        <v>2</v>
      </c>
      <c r="M1455" s="10">
        <v>0</v>
      </c>
      <c r="N1455" s="10">
        <v>83</v>
      </c>
      <c r="O1455" s="11">
        <f>SUM(Table134[[#This Row],[Inspection Total]],Table134[[#This Row],[Waste (Before Impression)]])</f>
        <v>6000</v>
      </c>
      <c r="P1455" s="12" t="s">
        <v>39</v>
      </c>
      <c r="Q1455" s="9"/>
      <c r="R1455" s="9">
        <f>IF(Table134[[#This Row],[Balanced]]="YES",0,Table134[[#This Row],[Total]]-6000)</f>
        <v>0</v>
      </c>
      <c r="S14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448228252835998YES</v>
      </c>
      <c r="T1455">
        <f>ROW()-3</f>
        <v>1452</v>
      </c>
      <c r="U1455" s="1">
        <f>INT(Table134[[#This Row],[Date]])</f>
        <v>44822</v>
      </c>
      <c r="V1455" s="13">
        <f>IFERROR(IF(OR(Table134[[#This Row],[Notasave Error]]&lt;0,Table134[[#This Row],[Notasave Error]]&gt;6000),"-",Table134[[#This Row],[Notasave Error]]/Table134[[#This Row],[Inspection Total]]),"NA")</f>
        <v>1.3837945981993997E-2</v>
      </c>
    </row>
    <row r="1456" spans="1:22" x14ac:dyDescent="0.35">
      <c r="A1456" s="8">
        <v>44822.619849537034</v>
      </c>
      <c r="B1456" s="9" t="s">
        <v>36</v>
      </c>
      <c r="C1456" s="9">
        <v>40036162</v>
      </c>
      <c r="D1456" s="9" t="s">
        <v>107</v>
      </c>
      <c r="E1456" s="9" t="s">
        <v>78</v>
      </c>
      <c r="F1456" s="9" t="s">
        <v>38</v>
      </c>
      <c r="G1456" s="9">
        <v>824</v>
      </c>
      <c r="H1456" s="10">
        <v>5999</v>
      </c>
      <c r="I1456" s="10">
        <v>5999</v>
      </c>
      <c r="J1456" s="10">
        <v>1</v>
      </c>
      <c r="K1456" s="10"/>
      <c r="L1456" s="10">
        <f>SUM(Table134[[#This Row],[Waste (Before Impression)]:[Waste (After Impression)2]])</f>
        <v>1</v>
      </c>
      <c r="M1456" s="10">
        <v>0</v>
      </c>
      <c r="N1456" s="10">
        <v>147</v>
      </c>
      <c r="O1456" s="11">
        <f>SUM(Table134[[#This Row],[Inspection Total]],Table134[[#This Row],[Waste (Before Impression)]])</f>
        <v>6000</v>
      </c>
      <c r="P1456" s="12" t="s">
        <v>39</v>
      </c>
      <c r="Q1456" s="9"/>
      <c r="R1456" s="9">
        <f>IF(Table134[[#This Row],[Balanced]]="YES",0,Table134[[#This Row],[Total]]-6000)</f>
        <v>0</v>
      </c>
      <c r="S14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4482282411475999YES</v>
      </c>
      <c r="T1456">
        <f>ROW()-3</f>
        <v>1453</v>
      </c>
      <c r="U1456" s="1">
        <f>INT(Table134[[#This Row],[Date]])</f>
        <v>44822</v>
      </c>
      <c r="V1456" s="13">
        <f>IFERROR(IF(OR(Table134[[#This Row],[Notasave Error]]&lt;0,Table134[[#This Row],[Notasave Error]]&gt;6000),"-",Table134[[#This Row],[Notasave Error]]/Table134[[#This Row],[Inspection Total]]),"NA")</f>
        <v>2.4504084014002333E-2</v>
      </c>
    </row>
    <row r="1457" spans="1:22" x14ac:dyDescent="0.35">
      <c r="A1457" s="8">
        <v>44822.617418981485</v>
      </c>
      <c r="B1457" s="9" t="s">
        <v>36</v>
      </c>
      <c r="C1457" s="9">
        <v>40036162</v>
      </c>
      <c r="D1457" s="9" t="s">
        <v>107</v>
      </c>
      <c r="E1457" s="9" t="s">
        <v>78</v>
      </c>
      <c r="F1457" s="9" t="s">
        <v>38</v>
      </c>
      <c r="G1457" s="9">
        <v>823</v>
      </c>
      <c r="H1457" s="10">
        <v>5989</v>
      </c>
      <c r="I1457" s="10">
        <v>5989</v>
      </c>
      <c r="J1457" s="10">
        <v>9</v>
      </c>
      <c r="K1457" s="10"/>
      <c r="L1457" s="10">
        <f>SUM(Table134[[#This Row],[Waste (Before Impression)]:[Waste (After Impression)2]])</f>
        <v>9</v>
      </c>
      <c r="M1457" s="10">
        <v>0</v>
      </c>
      <c r="N1457" s="10">
        <v>165</v>
      </c>
      <c r="O1457" s="11">
        <f>SUM(Table134[[#This Row],[Inspection Total]],Table134[[#This Row],[Waste (Before Impression)]])</f>
        <v>5998</v>
      </c>
      <c r="P1457" s="12" t="s">
        <v>34</v>
      </c>
      <c r="Q1457" s="9" t="s">
        <v>86</v>
      </c>
      <c r="R1457" s="9">
        <f>IF(Table134[[#This Row],[Balanced]]="YES",0,Table134[[#This Row],[Total]]-6000)</f>
        <v>-2</v>
      </c>
      <c r="S14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4482282391655989NO</v>
      </c>
      <c r="T1457">
        <f>ROW()-3</f>
        <v>1454</v>
      </c>
      <c r="U1457" s="1">
        <f>INT(Table134[[#This Row],[Date]])</f>
        <v>44822</v>
      </c>
      <c r="V1457" s="13">
        <f>IFERROR(IF(OR(Table134[[#This Row],[Notasave Error]]&lt;0,Table134[[#This Row],[Notasave Error]]&gt;6000),"-",Table134[[#This Row],[Notasave Error]]/Table134[[#This Row],[Inspection Total]]),"NA")</f>
        <v>2.755050926698948E-2</v>
      </c>
    </row>
    <row r="1458" spans="1:22" x14ac:dyDescent="0.35">
      <c r="A1458" s="8">
        <v>44822.616203703707</v>
      </c>
      <c r="B1458" s="9" t="s">
        <v>36</v>
      </c>
      <c r="C1458" s="9">
        <v>40036162</v>
      </c>
      <c r="D1458" s="9" t="s">
        <v>107</v>
      </c>
      <c r="E1458" s="9" t="s">
        <v>78</v>
      </c>
      <c r="F1458" s="9" t="s">
        <v>38</v>
      </c>
      <c r="G1458" s="9">
        <v>822</v>
      </c>
      <c r="H1458" s="10">
        <v>6001</v>
      </c>
      <c r="I1458" s="10">
        <v>6001</v>
      </c>
      <c r="J1458" s="10">
        <v>1</v>
      </c>
      <c r="K1458" s="10"/>
      <c r="L1458" s="10">
        <f>SUM(Table134[[#This Row],[Waste (Before Impression)]:[Waste (After Impression)2]])</f>
        <v>1</v>
      </c>
      <c r="M1458" s="10">
        <v>0</v>
      </c>
      <c r="N1458" s="10">
        <v>155</v>
      </c>
      <c r="O1458" s="11">
        <f>SUM(Table134[[#This Row],[Inspection Total]],Table134[[#This Row],[Waste (Before Impression)]])</f>
        <v>6002</v>
      </c>
      <c r="P1458" s="12" t="s">
        <v>34</v>
      </c>
      <c r="Q1458" s="9" t="s">
        <v>147</v>
      </c>
      <c r="R1458" s="9">
        <f>IF(Table134[[#This Row],[Balanced]]="YES",0,Table134[[#This Row],[Total]]-6000)</f>
        <v>2</v>
      </c>
      <c r="S14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4482282211556001NO</v>
      </c>
      <c r="T1458">
        <f>ROW()-3</f>
        <v>1455</v>
      </c>
      <c r="U1458" s="1">
        <f>INT(Table134[[#This Row],[Date]])</f>
        <v>44822</v>
      </c>
      <c r="V1458" s="13">
        <f>IFERROR(IF(OR(Table134[[#This Row],[Notasave Error]]&lt;0,Table134[[#This Row],[Notasave Error]]&gt;6000),"-",Table134[[#This Row],[Notasave Error]]/Table134[[#This Row],[Inspection Total]]),"NA")</f>
        <v>2.5829028495250792E-2</v>
      </c>
    </row>
    <row r="1459" spans="1:22" x14ac:dyDescent="0.35">
      <c r="A1459" s="8">
        <v>44822.614884259259</v>
      </c>
      <c r="B1459" s="9" t="s">
        <v>36</v>
      </c>
      <c r="C1459" s="9">
        <v>40036162</v>
      </c>
      <c r="D1459" s="9" t="s">
        <v>107</v>
      </c>
      <c r="E1459" s="9" t="s">
        <v>59</v>
      </c>
      <c r="F1459" s="9" t="s">
        <v>40</v>
      </c>
      <c r="G1459" s="9">
        <v>821</v>
      </c>
      <c r="H1459" s="10">
        <v>5999</v>
      </c>
      <c r="I1459" s="10">
        <v>5999</v>
      </c>
      <c r="J1459" s="10">
        <v>1</v>
      </c>
      <c r="K1459" s="10"/>
      <c r="L1459" s="10">
        <f>SUM(Table134[[#This Row],[Waste (Before Impression)]:[Waste (After Impression)2]])</f>
        <v>1</v>
      </c>
      <c r="M1459" s="10">
        <v>0</v>
      </c>
      <c r="N1459" s="10">
        <v>488</v>
      </c>
      <c r="O1459" s="11">
        <f>SUM(Table134[[#This Row],[Inspection Total]],Table134[[#This Row],[Waste (Before Impression)]])</f>
        <v>6000</v>
      </c>
      <c r="P1459" s="12" t="s">
        <v>39</v>
      </c>
      <c r="Q1459" s="9"/>
      <c r="R1459" s="9">
        <f>IF(Table134[[#This Row],[Balanced]]="YES",0,Table134[[#This Row],[Total]]-6000)</f>
        <v>0</v>
      </c>
      <c r="S14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4482282114885999YES</v>
      </c>
      <c r="T1459">
        <f>ROW()-3</f>
        <v>1456</v>
      </c>
      <c r="U1459" s="1">
        <f>INT(Table134[[#This Row],[Date]])</f>
        <v>44822</v>
      </c>
      <c r="V1459" s="13">
        <f>IFERROR(IF(OR(Table134[[#This Row],[Notasave Error]]&lt;0,Table134[[#This Row],[Notasave Error]]&gt;6000),"-",Table134[[#This Row],[Notasave Error]]/Table134[[#This Row],[Inspection Total]]),"NA")</f>
        <v>8.1346891148524753E-2</v>
      </c>
    </row>
    <row r="1460" spans="1:22" x14ac:dyDescent="0.35">
      <c r="A1460" s="8">
        <v>44822.613032407404</v>
      </c>
      <c r="B1460" s="9" t="s">
        <v>36</v>
      </c>
      <c r="C1460" s="9">
        <v>40036162</v>
      </c>
      <c r="D1460" s="9" t="s">
        <v>107</v>
      </c>
      <c r="E1460" s="9" t="s">
        <v>59</v>
      </c>
      <c r="F1460" s="9" t="s">
        <v>40</v>
      </c>
      <c r="G1460" s="9">
        <v>820</v>
      </c>
      <c r="H1460" s="10">
        <v>6000</v>
      </c>
      <c r="I1460" s="10">
        <v>6000</v>
      </c>
      <c r="J1460" s="10">
        <v>0</v>
      </c>
      <c r="K1460" s="10"/>
      <c r="L1460" s="10">
        <f>SUM(Table134[[#This Row],[Waste (Before Impression)]:[Waste (After Impression)2]])</f>
        <v>0</v>
      </c>
      <c r="M1460" s="10">
        <v>0</v>
      </c>
      <c r="N1460" s="10">
        <v>240</v>
      </c>
      <c r="O1460" s="11">
        <f>SUM(Table134[[#This Row],[Inspection Total]],Table134[[#This Row],[Waste (Before Impression)]])</f>
        <v>6000</v>
      </c>
      <c r="P1460" s="12" t="s">
        <v>39</v>
      </c>
      <c r="Q1460" s="9"/>
      <c r="R1460" s="9">
        <f>IF(Table134[[#This Row],[Balanced]]="YES",0,Table134[[#This Row],[Total]]-6000)</f>
        <v>0</v>
      </c>
      <c r="S14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4482282002406000YES</v>
      </c>
      <c r="T1460">
        <f>ROW()-3</f>
        <v>1457</v>
      </c>
      <c r="U1460" s="1">
        <f>INT(Table134[[#This Row],[Date]])</f>
        <v>44822</v>
      </c>
      <c r="V1460" s="13">
        <f>IFERROR(IF(OR(Table134[[#This Row],[Notasave Error]]&lt;0,Table134[[#This Row],[Notasave Error]]&gt;6000),"-",Table134[[#This Row],[Notasave Error]]/Table134[[#This Row],[Inspection Total]]),"NA")</f>
        <v>0.04</v>
      </c>
    </row>
    <row r="1461" spans="1:22" x14ac:dyDescent="0.35">
      <c r="A1461" s="8">
        <v>44822.218182870369</v>
      </c>
      <c r="B1461" s="9" t="s">
        <v>36</v>
      </c>
      <c r="C1461" s="9">
        <v>40036162</v>
      </c>
      <c r="D1461" s="9" t="s">
        <v>107</v>
      </c>
      <c r="E1461" s="9" t="s">
        <v>69</v>
      </c>
      <c r="F1461" s="9" t="s">
        <v>40</v>
      </c>
      <c r="G1461" s="9">
        <v>836</v>
      </c>
      <c r="H1461" s="10">
        <v>5996</v>
      </c>
      <c r="I1461" s="10">
        <v>5996</v>
      </c>
      <c r="J1461" s="10">
        <v>4</v>
      </c>
      <c r="K1461" s="10"/>
      <c r="L1461" s="10">
        <f>SUM(Table134[[#This Row],[Waste (Before Impression)]:[Waste (After Impression)2]])</f>
        <v>4</v>
      </c>
      <c r="M1461" s="10">
        <v>0</v>
      </c>
      <c r="N1461" s="10">
        <v>270</v>
      </c>
      <c r="O1461" s="11">
        <f>SUM(Table134[[#This Row],[Inspection Total]],Table134[[#This Row],[Waste (Before Impression)]])</f>
        <v>6000</v>
      </c>
      <c r="P1461" s="12" t="s">
        <v>39</v>
      </c>
      <c r="Q1461" s="9"/>
      <c r="R1461" s="9">
        <f>IF(Table134[[#This Row],[Balanced]]="YES",0,Table134[[#This Row],[Total]]-6000)</f>
        <v>0</v>
      </c>
      <c r="S14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4482283642705996YES</v>
      </c>
      <c r="T1461">
        <f>ROW()-3</f>
        <v>1458</v>
      </c>
      <c r="U1461" s="1">
        <f>INT(Table134[[#This Row],[Date]])</f>
        <v>44822</v>
      </c>
      <c r="V1461" s="13">
        <f>IFERROR(IF(OR(Table134[[#This Row],[Notasave Error]]&lt;0,Table134[[#This Row],[Notasave Error]]&gt;6000),"-",Table134[[#This Row],[Notasave Error]]/Table134[[#This Row],[Inspection Total]]),"NA")</f>
        <v>4.5030020013342227E-2</v>
      </c>
    </row>
    <row r="1462" spans="1:22" x14ac:dyDescent="0.35">
      <c r="A1462" s="8">
        <v>44822.179212962961</v>
      </c>
      <c r="B1462" s="9" t="s">
        <v>36</v>
      </c>
      <c r="C1462" s="9">
        <v>40036162</v>
      </c>
      <c r="D1462" s="9" t="s">
        <v>107</v>
      </c>
      <c r="E1462" s="9" t="s">
        <v>69</v>
      </c>
      <c r="F1462" s="9" t="s">
        <v>40</v>
      </c>
      <c r="G1462" s="9">
        <v>835</v>
      </c>
      <c r="H1462" s="10">
        <v>6000</v>
      </c>
      <c r="I1462" s="10">
        <v>6000</v>
      </c>
      <c r="J1462" s="10">
        <v>0</v>
      </c>
      <c r="K1462" s="10"/>
      <c r="L1462" s="10">
        <f>SUM(Table134[[#This Row],[Waste (Before Impression)]:[Waste (After Impression)2]])</f>
        <v>0</v>
      </c>
      <c r="M1462" s="10">
        <v>0</v>
      </c>
      <c r="N1462" s="10">
        <v>330</v>
      </c>
      <c r="O1462" s="11">
        <f>SUM(Table134[[#This Row],[Inspection Total]],Table134[[#This Row],[Waste (Before Impression)]])</f>
        <v>6000</v>
      </c>
      <c r="P1462" s="12" t="s">
        <v>39</v>
      </c>
      <c r="Q1462" s="9"/>
      <c r="R1462" s="9">
        <f>IF(Table134[[#This Row],[Balanced]]="YES",0,Table134[[#This Row],[Total]]-6000)</f>
        <v>0</v>
      </c>
      <c r="S14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4482283503306000YES</v>
      </c>
      <c r="T1462">
        <f>ROW()-3</f>
        <v>1459</v>
      </c>
      <c r="U1462" s="1">
        <f>INT(Table134[[#This Row],[Date]])</f>
        <v>44822</v>
      </c>
      <c r="V1462" s="13">
        <f>IFERROR(IF(OR(Table134[[#This Row],[Notasave Error]]&lt;0,Table134[[#This Row],[Notasave Error]]&gt;6000),"-",Table134[[#This Row],[Notasave Error]]/Table134[[#This Row],[Inspection Total]]),"NA")</f>
        <v>5.5E-2</v>
      </c>
    </row>
    <row r="1463" spans="1:22" x14ac:dyDescent="0.35">
      <c r="A1463" s="8">
        <v>44822.178877314815</v>
      </c>
      <c r="B1463" s="9" t="s">
        <v>36</v>
      </c>
      <c r="C1463" s="9">
        <v>40036162</v>
      </c>
      <c r="D1463" s="9" t="s">
        <v>107</v>
      </c>
      <c r="E1463" s="9" t="s">
        <v>69</v>
      </c>
      <c r="F1463" s="9" t="s">
        <v>40</v>
      </c>
      <c r="G1463" s="9">
        <v>834</v>
      </c>
      <c r="H1463" s="10">
        <v>5996</v>
      </c>
      <c r="I1463" s="10">
        <v>5996</v>
      </c>
      <c r="J1463" s="10">
        <v>4</v>
      </c>
      <c r="K1463" s="10"/>
      <c r="L1463" s="10">
        <f>SUM(Table134[[#This Row],[Waste (Before Impression)]:[Waste (After Impression)2]])</f>
        <v>4</v>
      </c>
      <c r="M1463" s="10">
        <v>0</v>
      </c>
      <c r="N1463" s="10">
        <v>240</v>
      </c>
      <c r="O1463" s="11">
        <f>SUM(Table134[[#This Row],[Inspection Total]],Table134[[#This Row],[Waste (Before Impression)]])</f>
        <v>6000</v>
      </c>
      <c r="P1463" s="12" t="s">
        <v>39</v>
      </c>
      <c r="Q1463" s="9"/>
      <c r="R1463" s="9">
        <f>IF(Table134[[#This Row],[Balanced]]="YES",0,Table134[[#This Row],[Total]]-6000)</f>
        <v>0</v>
      </c>
      <c r="S14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4482283442405996YES</v>
      </c>
      <c r="T1463">
        <f>ROW()-3</f>
        <v>1460</v>
      </c>
      <c r="U1463" s="1">
        <f>INT(Table134[[#This Row],[Date]])</f>
        <v>44822</v>
      </c>
      <c r="V1463" s="13">
        <f>IFERROR(IF(OR(Table134[[#This Row],[Notasave Error]]&lt;0,Table134[[#This Row],[Notasave Error]]&gt;6000),"-",Table134[[#This Row],[Notasave Error]]/Table134[[#This Row],[Inspection Total]]),"NA")</f>
        <v>4.0026684456304203E-2</v>
      </c>
    </row>
    <row r="1464" spans="1:22" x14ac:dyDescent="0.35">
      <c r="A1464" s="8">
        <v>44822.092430555553</v>
      </c>
      <c r="B1464" s="9" t="s">
        <v>36</v>
      </c>
      <c r="C1464" s="9">
        <v>40036162</v>
      </c>
      <c r="D1464" s="9" t="s">
        <v>107</v>
      </c>
      <c r="E1464" s="9" t="s">
        <v>69</v>
      </c>
      <c r="F1464" s="9" t="s">
        <v>40</v>
      </c>
      <c r="G1464" s="9">
        <v>833</v>
      </c>
      <c r="H1464" s="10">
        <v>5998</v>
      </c>
      <c r="I1464" s="10">
        <v>5998</v>
      </c>
      <c r="J1464" s="10">
        <v>2</v>
      </c>
      <c r="K1464" s="10"/>
      <c r="L1464" s="10">
        <f>SUM(Table134[[#This Row],[Waste (Before Impression)]:[Waste (After Impression)2]])</f>
        <v>2</v>
      </c>
      <c r="M1464" s="10">
        <v>0</v>
      </c>
      <c r="N1464" s="10">
        <v>212</v>
      </c>
      <c r="O1464" s="11">
        <f>SUM(Table134[[#This Row],[Inspection Total]],Table134[[#This Row],[Waste (Before Impression)]])</f>
        <v>6000</v>
      </c>
      <c r="P1464" s="12" t="s">
        <v>39</v>
      </c>
      <c r="Q1464" s="9"/>
      <c r="R1464" s="9">
        <f>IF(Table134[[#This Row],[Balanced]]="YES",0,Table134[[#This Row],[Total]]-6000)</f>
        <v>0</v>
      </c>
      <c r="S14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4482283322125998YES</v>
      </c>
      <c r="T1464">
        <f>ROW()-3</f>
        <v>1461</v>
      </c>
      <c r="U1464" s="1">
        <f>INT(Table134[[#This Row],[Date]])</f>
        <v>44822</v>
      </c>
      <c r="V1464" s="13">
        <f>IFERROR(IF(OR(Table134[[#This Row],[Notasave Error]]&lt;0,Table134[[#This Row],[Notasave Error]]&gt;6000),"-",Table134[[#This Row],[Notasave Error]]/Table134[[#This Row],[Inspection Total]]),"NA")</f>
        <v>3.5345115038346114E-2</v>
      </c>
    </row>
    <row r="1465" spans="1:22" x14ac:dyDescent="0.35">
      <c r="A1465" s="8">
        <v>44822.069641203707</v>
      </c>
      <c r="B1465" s="9" t="s">
        <v>36</v>
      </c>
      <c r="C1465" s="9">
        <v>40036162</v>
      </c>
      <c r="D1465" s="9" t="s">
        <v>107</v>
      </c>
      <c r="E1465" s="9" t="s">
        <v>69</v>
      </c>
      <c r="F1465" s="9" t="s">
        <v>40</v>
      </c>
      <c r="G1465" s="9">
        <v>832</v>
      </c>
      <c r="H1465" s="10">
        <v>5998</v>
      </c>
      <c r="I1465" s="10">
        <v>5998</v>
      </c>
      <c r="J1465" s="10">
        <v>2</v>
      </c>
      <c r="K1465" s="10"/>
      <c r="L1465" s="10">
        <f>SUM(Table134[[#This Row],[Waste (Before Impression)]:[Waste (After Impression)2]])</f>
        <v>2</v>
      </c>
      <c r="M1465" s="10">
        <v>0</v>
      </c>
      <c r="N1465" s="10">
        <v>189</v>
      </c>
      <c r="O1465" s="11">
        <f>SUM(Table134[[#This Row],[Inspection Total]],Table134[[#This Row],[Waste (Before Impression)]])</f>
        <v>6000</v>
      </c>
      <c r="P1465" s="12" t="s">
        <v>39</v>
      </c>
      <c r="Q1465" s="9"/>
      <c r="R1465" s="9">
        <f>IF(Table134[[#This Row],[Balanced]]="YES",0,Table134[[#This Row],[Total]]-6000)</f>
        <v>0</v>
      </c>
      <c r="S14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4482283221895998YES</v>
      </c>
      <c r="T1465">
        <f>ROW()-3</f>
        <v>1462</v>
      </c>
      <c r="U1465" s="1">
        <f>INT(Table134[[#This Row],[Date]])</f>
        <v>44822</v>
      </c>
      <c r="V1465" s="13">
        <f>IFERROR(IF(OR(Table134[[#This Row],[Notasave Error]]&lt;0,Table134[[#This Row],[Notasave Error]]&gt;6000),"-",Table134[[#This Row],[Notasave Error]]/Table134[[#This Row],[Inspection Total]]),"NA")</f>
        <v>3.1510503501167055E-2</v>
      </c>
    </row>
    <row r="1466" spans="1:22" x14ac:dyDescent="0.35">
      <c r="A1466" s="8">
        <v>44822.069340277776</v>
      </c>
      <c r="B1466" s="9" t="s">
        <v>36</v>
      </c>
      <c r="C1466" s="9">
        <v>40036162</v>
      </c>
      <c r="D1466" s="9" t="s">
        <v>107</v>
      </c>
      <c r="E1466" s="9" t="s">
        <v>69</v>
      </c>
      <c r="F1466" s="9" t="s">
        <v>40</v>
      </c>
      <c r="G1466" s="9">
        <v>831</v>
      </c>
      <c r="H1466" s="10">
        <v>5999</v>
      </c>
      <c r="I1466" s="10">
        <v>5999</v>
      </c>
      <c r="J1466" s="10">
        <v>1</v>
      </c>
      <c r="K1466" s="10"/>
      <c r="L1466" s="10">
        <f>SUM(Table134[[#This Row],[Waste (Before Impression)]:[Waste (After Impression)2]])</f>
        <v>1</v>
      </c>
      <c r="M1466" s="10">
        <v>0</v>
      </c>
      <c r="N1466" s="10">
        <v>287</v>
      </c>
      <c r="O1466" s="11">
        <f>SUM(Table134[[#This Row],[Inspection Total]],Table134[[#This Row],[Waste (Before Impression)]])</f>
        <v>6000</v>
      </c>
      <c r="P1466" s="12" t="s">
        <v>39</v>
      </c>
      <c r="Q1466" s="9"/>
      <c r="R1466" s="9">
        <f>IF(Table134[[#This Row],[Balanced]]="YES",0,Table134[[#This Row],[Total]]-6000)</f>
        <v>0</v>
      </c>
      <c r="S14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4482283112875999YES</v>
      </c>
      <c r="T1466">
        <f>ROW()-3</f>
        <v>1463</v>
      </c>
      <c r="U1466" s="1">
        <f>INT(Table134[[#This Row],[Date]])</f>
        <v>44822</v>
      </c>
      <c r="V1466" s="13">
        <f>IFERROR(IF(OR(Table134[[#This Row],[Notasave Error]]&lt;0,Table134[[#This Row],[Notasave Error]]&gt;6000),"-",Table134[[#This Row],[Notasave Error]]/Table134[[#This Row],[Inspection Total]]),"NA")</f>
        <v>4.7841306884480746E-2</v>
      </c>
    </row>
    <row r="1467" spans="1:22" x14ac:dyDescent="0.35">
      <c r="A1467" s="8">
        <v>44821.402858796297</v>
      </c>
      <c r="B1467" s="9" t="s">
        <v>36</v>
      </c>
      <c r="C1467" s="9">
        <v>40036162</v>
      </c>
      <c r="D1467" s="9" t="s">
        <v>107</v>
      </c>
      <c r="E1467" s="9" t="s">
        <v>55</v>
      </c>
      <c r="F1467" s="9" t="s">
        <v>38</v>
      </c>
      <c r="G1467" s="9">
        <v>805</v>
      </c>
      <c r="H1467" s="10">
        <v>5997</v>
      </c>
      <c r="I1467" s="10">
        <v>5997</v>
      </c>
      <c r="J1467" s="10">
        <v>3</v>
      </c>
      <c r="K1467" s="10"/>
      <c r="L1467" s="10">
        <f>SUM(Table134[[#This Row],[Waste (Before Impression)]:[Waste (After Impression)2]])</f>
        <v>3</v>
      </c>
      <c r="M1467" s="10">
        <v>0</v>
      </c>
      <c r="N1467" s="10">
        <v>550</v>
      </c>
      <c r="O1467" s="11">
        <f>SUM(Table134[[#This Row],[Inspection Total]],Table134[[#This Row],[Waste (Before Impression)]])</f>
        <v>6000</v>
      </c>
      <c r="P1467" s="12" t="s">
        <v>39</v>
      </c>
      <c r="Q1467" s="9"/>
      <c r="R1467" s="9">
        <f>IF(Table134[[#This Row],[Balanced]]="YES",0,Table134[[#This Row],[Total]]-6000)</f>
        <v>0</v>
      </c>
      <c r="S14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4482180535505997YES</v>
      </c>
      <c r="T1467">
        <f>ROW()-3</f>
        <v>1464</v>
      </c>
      <c r="U1467" s="1">
        <f>INT(Table134[[#This Row],[Date]])</f>
        <v>44821</v>
      </c>
      <c r="V1467" s="13">
        <f>IFERROR(IF(OR(Table134[[#This Row],[Notasave Error]]&lt;0,Table134[[#This Row],[Notasave Error]]&gt;6000),"-",Table134[[#This Row],[Notasave Error]]/Table134[[#This Row],[Inspection Total]]),"NA")</f>
        <v>9.171252292813073E-2</v>
      </c>
    </row>
    <row r="1468" spans="1:22" x14ac:dyDescent="0.35">
      <c r="A1468" s="8">
        <v>44821.247291666667</v>
      </c>
      <c r="B1468" s="9" t="s">
        <v>36</v>
      </c>
      <c r="C1468" s="9">
        <v>40036162</v>
      </c>
      <c r="D1468" s="9" t="s">
        <v>107</v>
      </c>
      <c r="E1468" s="9" t="s">
        <v>59</v>
      </c>
      <c r="F1468" s="9" t="s">
        <v>40</v>
      </c>
      <c r="G1468" s="9">
        <v>819</v>
      </c>
      <c r="H1468" s="10">
        <v>5999</v>
      </c>
      <c r="I1468" s="10">
        <v>5999</v>
      </c>
      <c r="J1468" s="10">
        <v>1</v>
      </c>
      <c r="K1468" s="10"/>
      <c r="L1468" s="10">
        <f>SUM(Table134[[#This Row],[Waste (Before Impression)]:[Waste (After Impression)2]])</f>
        <v>1</v>
      </c>
      <c r="M1468" s="10">
        <v>0</v>
      </c>
      <c r="N1468" s="10">
        <v>252</v>
      </c>
      <c r="O1468" s="11">
        <f>SUM(Table134[[#This Row],[Inspection Total]],Table134[[#This Row],[Waste (Before Impression)]])</f>
        <v>6000</v>
      </c>
      <c r="P1468" s="12" t="s">
        <v>39</v>
      </c>
      <c r="Q1468" s="9"/>
      <c r="R1468" s="9">
        <f>IF(Table134[[#This Row],[Balanced]]="YES",0,Table134[[#This Row],[Total]]-6000)</f>
        <v>0</v>
      </c>
      <c r="S14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4482181912525999YES</v>
      </c>
      <c r="T1468">
        <f>ROW()-3</f>
        <v>1465</v>
      </c>
      <c r="U1468" s="1">
        <f>INT(Table134[[#This Row],[Date]])</f>
        <v>44821</v>
      </c>
      <c r="V1468" s="13">
        <f>IFERROR(IF(OR(Table134[[#This Row],[Notasave Error]]&lt;0,Table134[[#This Row],[Notasave Error]]&gt;6000),"-",Table134[[#This Row],[Notasave Error]]/Table134[[#This Row],[Inspection Total]]),"NA")</f>
        <v>4.2007001166861145E-2</v>
      </c>
    </row>
    <row r="1469" spans="1:22" x14ac:dyDescent="0.35">
      <c r="A1469" s="8">
        <v>44821.22011574074</v>
      </c>
      <c r="B1469" s="9" t="s">
        <v>36</v>
      </c>
      <c r="C1469" s="9">
        <v>40036162</v>
      </c>
      <c r="D1469" s="9" t="s">
        <v>107</v>
      </c>
      <c r="E1469" s="9" t="s">
        <v>59</v>
      </c>
      <c r="F1469" s="9" t="s">
        <v>40</v>
      </c>
      <c r="G1469" s="9">
        <v>818</v>
      </c>
      <c r="H1469" s="10">
        <v>5990</v>
      </c>
      <c r="I1469" s="10">
        <v>5990</v>
      </c>
      <c r="J1469" s="10">
        <v>10</v>
      </c>
      <c r="K1469" s="10"/>
      <c r="L1469" s="10">
        <f>SUM(Table134[[#This Row],[Waste (Before Impression)]:[Waste (After Impression)2]])</f>
        <v>10</v>
      </c>
      <c r="M1469" s="10">
        <v>0</v>
      </c>
      <c r="N1469" s="10">
        <v>374</v>
      </c>
      <c r="O1469" s="11">
        <f>SUM(Table134[[#This Row],[Inspection Total]],Table134[[#This Row],[Waste (Before Impression)]])</f>
        <v>6000</v>
      </c>
      <c r="P1469" s="12" t="s">
        <v>39</v>
      </c>
      <c r="Q1469" s="9"/>
      <c r="R1469" s="9">
        <f>IF(Table134[[#This Row],[Balanced]]="YES",0,Table134[[#This Row],[Total]]-6000)</f>
        <v>0</v>
      </c>
      <c r="S14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44821818103745990YES</v>
      </c>
      <c r="T1469">
        <f>ROW()-3</f>
        <v>1466</v>
      </c>
      <c r="U1469" s="1">
        <f>INT(Table134[[#This Row],[Date]])</f>
        <v>44821</v>
      </c>
      <c r="V1469" s="13">
        <f>IFERROR(IF(OR(Table134[[#This Row],[Notasave Error]]&lt;0,Table134[[#This Row],[Notasave Error]]&gt;6000),"-",Table134[[#This Row],[Notasave Error]]/Table134[[#This Row],[Inspection Total]]),"NA")</f>
        <v>6.243739565943239E-2</v>
      </c>
    </row>
    <row r="1470" spans="1:22" x14ac:dyDescent="0.35">
      <c r="A1470" s="8">
        <v>44821.219733796293</v>
      </c>
      <c r="B1470" s="9" t="s">
        <v>36</v>
      </c>
      <c r="C1470" s="9">
        <v>40036162</v>
      </c>
      <c r="D1470" s="9" t="s">
        <v>107</v>
      </c>
      <c r="E1470" s="9" t="s">
        <v>59</v>
      </c>
      <c r="F1470" s="9" t="s">
        <v>40</v>
      </c>
      <c r="G1470" s="9">
        <v>817</v>
      </c>
      <c r="H1470" s="10">
        <v>6000</v>
      </c>
      <c r="I1470" s="10">
        <v>6000</v>
      </c>
      <c r="J1470" s="10">
        <v>0</v>
      </c>
      <c r="K1470" s="10">
        <v>2</v>
      </c>
      <c r="L1470" s="10">
        <f>SUM(Table134[[#This Row],[Waste (Before Impression)]:[Waste (After Impression)2]])</f>
        <v>2</v>
      </c>
      <c r="M1470" s="10">
        <v>0</v>
      </c>
      <c r="N1470" s="10">
        <v>254</v>
      </c>
      <c r="O1470" s="11">
        <f>SUM(Table134[[#This Row],[Inspection Total]],Table134[[#This Row],[Waste (Before Impression)]])</f>
        <v>6000</v>
      </c>
      <c r="P1470" s="12" t="s">
        <v>39</v>
      </c>
      <c r="Q1470" s="9"/>
      <c r="R1470" s="9">
        <f>IF(Table134[[#This Row],[Balanced]]="YES",0,Table134[[#This Row],[Total]]-6000)</f>
        <v>0</v>
      </c>
      <c r="S14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4482181702546000YES</v>
      </c>
      <c r="T1470">
        <f>ROW()-3</f>
        <v>1467</v>
      </c>
      <c r="U1470" s="1">
        <f>INT(Table134[[#This Row],[Date]])</f>
        <v>44821</v>
      </c>
      <c r="V1470" s="13">
        <f>IFERROR(IF(OR(Table134[[#This Row],[Notasave Error]]&lt;0,Table134[[#This Row],[Notasave Error]]&gt;6000),"-",Table134[[#This Row],[Notasave Error]]/Table134[[#This Row],[Inspection Total]]),"NA")</f>
        <v>4.2333333333333334E-2</v>
      </c>
    </row>
    <row r="1471" spans="1:22" x14ac:dyDescent="0.35">
      <c r="A1471" s="8">
        <v>44821.219236111108</v>
      </c>
      <c r="B1471" s="9" t="s">
        <v>36</v>
      </c>
      <c r="C1471" s="9">
        <v>40036162</v>
      </c>
      <c r="D1471" s="9" t="s">
        <v>107</v>
      </c>
      <c r="E1471" s="9" t="s">
        <v>59</v>
      </c>
      <c r="F1471" s="9" t="s">
        <v>40</v>
      </c>
      <c r="G1471" s="9">
        <v>816</v>
      </c>
      <c r="H1471" s="10">
        <v>5995</v>
      </c>
      <c r="I1471" s="10">
        <v>5995</v>
      </c>
      <c r="J1471" s="10">
        <v>5</v>
      </c>
      <c r="K1471" s="10"/>
      <c r="L1471" s="10">
        <f>SUM(Table134[[#This Row],[Waste (Before Impression)]:[Waste (After Impression)2]])</f>
        <v>5</v>
      </c>
      <c r="M1471" s="10">
        <v>0</v>
      </c>
      <c r="N1471" s="10">
        <v>185</v>
      </c>
      <c r="O1471" s="11">
        <f>SUM(Table134[[#This Row],[Inspection Total]],Table134[[#This Row],[Waste (Before Impression)]])</f>
        <v>6000</v>
      </c>
      <c r="P1471" s="12" t="s">
        <v>39</v>
      </c>
      <c r="Q1471" s="9"/>
      <c r="R1471" s="9">
        <f>IF(Table134[[#This Row],[Balanced]]="YES",0,Table134[[#This Row],[Total]]-6000)</f>
        <v>0</v>
      </c>
      <c r="S14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4482181651855995YES</v>
      </c>
      <c r="T1471">
        <f>ROW()-3</f>
        <v>1468</v>
      </c>
      <c r="U1471" s="1">
        <f>INT(Table134[[#This Row],[Date]])</f>
        <v>44821</v>
      </c>
      <c r="V1471" s="13">
        <f>IFERROR(IF(OR(Table134[[#This Row],[Notasave Error]]&lt;0,Table134[[#This Row],[Notasave Error]]&gt;6000),"-",Table134[[#This Row],[Notasave Error]]/Table134[[#This Row],[Inspection Total]]),"NA")</f>
        <v>3.0859049207673062E-2</v>
      </c>
    </row>
    <row r="1472" spans="1:22" x14ac:dyDescent="0.35">
      <c r="A1472" s="8">
        <v>44821.218900462962</v>
      </c>
      <c r="B1472" s="9" t="s">
        <v>36</v>
      </c>
      <c r="C1472" s="9">
        <v>40036162</v>
      </c>
      <c r="D1472" s="9" t="s">
        <v>107</v>
      </c>
      <c r="E1472" s="9" t="s">
        <v>59</v>
      </c>
      <c r="F1472" s="9" t="s">
        <v>40</v>
      </c>
      <c r="G1472" s="9">
        <v>815</v>
      </c>
      <c r="H1472" s="10">
        <v>5993</v>
      </c>
      <c r="I1472" s="10">
        <v>5993</v>
      </c>
      <c r="J1472" s="10">
        <v>7</v>
      </c>
      <c r="K1472" s="10"/>
      <c r="L1472" s="10">
        <f>SUM(Table134[[#This Row],[Waste (Before Impression)]:[Waste (After Impression)2]])</f>
        <v>7</v>
      </c>
      <c r="M1472" s="10">
        <v>0</v>
      </c>
      <c r="N1472" s="10">
        <v>153</v>
      </c>
      <c r="O1472" s="11">
        <f>SUM(Table134[[#This Row],[Inspection Total]],Table134[[#This Row],[Waste (Before Impression)]])</f>
        <v>6000</v>
      </c>
      <c r="P1472" s="12" t="s">
        <v>39</v>
      </c>
      <c r="Q1472" s="9"/>
      <c r="R1472" s="9">
        <f>IF(Table134[[#This Row],[Balanced]]="YES",0,Table134[[#This Row],[Total]]-6000)</f>
        <v>0</v>
      </c>
      <c r="S14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4482181571535993YES</v>
      </c>
      <c r="T1472">
        <f>ROW()-3</f>
        <v>1469</v>
      </c>
      <c r="U1472" s="1">
        <f>INT(Table134[[#This Row],[Date]])</f>
        <v>44821</v>
      </c>
      <c r="V1472" s="13">
        <f>IFERROR(IF(OR(Table134[[#This Row],[Notasave Error]]&lt;0,Table134[[#This Row],[Notasave Error]]&gt;6000),"-",Table134[[#This Row],[Notasave Error]]/Table134[[#This Row],[Inspection Total]]),"NA")</f>
        <v>2.5529784748873685E-2</v>
      </c>
    </row>
    <row r="1473" spans="1:22" x14ac:dyDescent="0.35">
      <c r="A1473" s="8">
        <v>44821.023553240739</v>
      </c>
      <c r="B1473" s="9" t="s">
        <v>36</v>
      </c>
      <c r="C1473" s="9">
        <v>40036162</v>
      </c>
      <c r="D1473" s="9" t="s">
        <v>107</v>
      </c>
      <c r="E1473" s="9" t="s">
        <v>59</v>
      </c>
      <c r="F1473" s="9" t="s">
        <v>40</v>
      </c>
      <c r="G1473" s="9">
        <v>814</v>
      </c>
      <c r="H1473" s="10">
        <v>6000</v>
      </c>
      <c r="I1473" s="10">
        <v>6000</v>
      </c>
      <c r="J1473" s="10">
        <v>0</v>
      </c>
      <c r="K1473" s="10"/>
      <c r="L1473" s="10">
        <f>SUM(Table134[[#This Row],[Waste (Before Impression)]:[Waste (After Impression)2]])</f>
        <v>0</v>
      </c>
      <c r="M1473" s="10">
        <v>0</v>
      </c>
      <c r="N1473" s="10">
        <v>204</v>
      </c>
      <c r="O1473" s="11">
        <f>SUM(Table134[[#This Row],[Inspection Total]],Table134[[#This Row],[Waste (Before Impression)]])</f>
        <v>6000</v>
      </c>
      <c r="P1473" s="12" t="s">
        <v>39</v>
      </c>
      <c r="Q1473" s="9"/>
      <c r="R1473" s="9">
        <f>IF(Table134[[#This Row],[Balanced]]="YES",0,Table134[[#This Row],[Total]]-6000)</f>
        <v>0</v>
      </c>
      <c r="S14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4482181402046000YES</v>
      </c>
      <c r="T1473">
        <f>ROW()-3</f>
        <v>1470</v>
      </c>
      <c r="U1473" s="1">
        <f>INT(Table134[[#This Row],[Date]])</f>
        <v>44821</v>
      </c>
      <c r="V1473" s="13">
        <f>IFERROR(IF(OR(Table134[[#This Row],[Notasave Error]]&lt;0,Table134[[#This Row],[Notasave Error]]&gt;6000),"-",Table134[[#This Row],[Notasave Error]]/Table134[[#This Row],[Inspection Total]]),"NA")</f>
        <v>3.4000000000000002E-2</v>
      </c>
    </row>
    <row r="1474" spans="1:22" x14ac:dyDescent="0.35">
      <c r="A1474" s="8">
        <v>44821.02306712963</v>
      </c>
      <c r="B1474" s="9" t="s">
        <v>36</v>
      </c>
      <c r="C1474" s="9">
        <v>40036162</v>
      </c>
      <c r="D1474" s="9" t="s">
        <v>107</v>
      </c>
      <c r="E1474" s="9" t="s">
        <v>59</v>
      </c>
      <c r="F1474" s="9" t="s">
        <v>40</v>
      </c>
      <c r="G1474" s="9">
        <v>813</v>
      </c>
      <c r="H1474" s="10">
        <v>5964</v>
      </c>
      <c r="I1474" s="10">
        <v>5964</v>
      </c>
      <c r="J1474" s="10">
        <v>36</v>
      </c>
      <c r="K1474" s="10"/>
      <c r="L1474" s="10">
        <f>SUM(Table134[[#This Row],[Waste (Before Impression)]:[Waste (After Impression)2]])</f>
        <v>36</v>
      </c>
      <c r="M1474" s="10">
        <v>0</v>
      </c>
      <c r="N1474" s="10">
        <v>405</v>
      </c>
      <c r="O1474" s="11">
        <f>SUM(Table134[[#This Row],[Inspection Total]],Table134[[#This Row],[Waste (Before Impression)]])</f>
        <v>6000</v>
      </c>
      <c r="P1474" s="12" t="s">
        <v>39</v>
      </c>
      <c r="Q1474" s="9"/>
      <c r="R1474" s="9">
        <f>IF(Table134[[#This Row],[Balanced]]="YES",0,Table134[[#This Row],[Total]]-6000)</f>
        <v>0</v>
      </c>
      <c r="S14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44821813364055964YES</v>
      </c>
      <c r="T1474">
        <f>ROW()-3</f>
        <v>1471</v>
      </c>
      <c r="U1474" s="1">
        <f>INT(Table134[[#This Row],[Date]])</f>
        <v>44821</v>
      </c>
      <c r="V1474" s="13">
        <f>IFERROR(IF(OR(Table134[[#This Row],[Notasave Error]]&lt;0,Table134[[#This Row],[Notasave Error]]&gt;6000),"-",Table134[[#This Row],[Notasave Error]]/Table134[[#This Row],[Inspection Total]]),"NA")</f>
        <v>6.7907444668008049E-2</v>
      </c>
    </row>
    <row r="1475" spans="1:22" x14ac:dyDescent="0.35">
      <c r="A1475" s="8">
        <v>44821.022604166668</v>
      </c>
      <c r="B1475" s="9" t="s">
        <v>36</v>
      </c>
      <c r="C1475" s="9">
        <v>40036162</v>
      </c>
      <c r="D1475" s="9" t="s">
        <v>107</v>
      </c>
      <c r="E1475" s="9" t="s">
        <v>59</v>
      </c>
      <c r="F1475" s="9" t="s">
        <v>40</v>
      </c>
      <c r="G1475" s="9">
        <v>812</v>
      </c>
      <c r="H1475" s="10">
        <v>6000</v>
      </c>
      <c r="I1475" s="10">
        <v>6000</v>
      </c>
      <c r="J1475" s="10">
        <v>0</v>
      </c>
      <c r="K1475" s="10"/>
      <c r="L1475" s="10">
        <f>SUM(Table134[[#This Row],[Waste (Before Impression)]:[Waste (After Impression)2]])</f>
        <v>0</v>
      </c>
      <c r="M1475" s="10">
        <v>0</v>
      </c>
      <c r="N1475" s="10">
        <v>155</v>
      </c>
      <c r="O1475" s="11">
        <f>SUM(Table134[[#This Row],[Inspection Total]],Table134[[#This Row],[Waste (Before Impression)]])</f>
        <v>6000</v>
      </c>
      <c r="P1475" s="12" t="s">
        <v>39</v>
      </c>
      <c r="Q1475" s="9"/>
      <c r="R1475" s="9">
        <f>IF(Table134[[#This Row],[Balanced]]="YES",0,Table134[[#This Row],[Total]]-6000)</f>
        <v>0</v>
      </c>
      <c r="S14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4482181201556000YES</v>
      </c>
      <c r="T1475">
        <f>ROW()-3</f>
        <v>1472</v>
      </c>
      <c r="U1475" s="1">
        <f>INT(Table134[[#This Row],[Date]])</f>
        <v>44821</v>
      </c>
      <c r="V1475" s="13">
        <f>IFERROR(IF(OR(Table134[[#This Row],[Notasave Error]]&lt;0,Table134[[#This Row],[Notasave Error]]&gt;6000),"-",Table134[[#This Row],[Notasave Error]]/Table134[[#This Row],[Inspection Total]]),"NA")</f>
        <v>2.5833333333333333E-2</v>
      </c>
    </row>
    <row r="1476" spans="1:22" x14ac:dyDescent="0.35">
      <c r="A1476" s="8">
        <v>44820.896296296298</v>
      </c>
      <c r="B1476" s="9" t="s">
        <v>36</v>
      </c>
      <c r="C1476" s="9">
        <v>40036162</v>
      </c>
      <c r="D1476" s="9" t="s">
        <v>107</v>
      </c>
      <c r="E1476" s="9" t="s">
        <v>83</v>
      </c>
      <c r="F1476" s="9" t="s">
        <v>40</v>
      </c>
      <c r="G1476" s="9">
        <v>799</v>
      </c>
      <c r="H1476" s="10">
        <v>5989</v>
      </c>
      <c r="I1476" s="10">
        <v>5989</v>
      </c>
      <c r="J1476" s="10">
        <v>11</v>
      </c>
      <c r="K1476" s="10"/>
      <c r="L1476" s="10">
        <f>SUM(Table134[[#This Row],[Waste (Before Impression)]:[Waste (After Impression)2]])</f>
        <v>11</v>
      </c>
      <c r="M1476" s="10">
        <v>0</v>
      </c>
      <c r="N1476" s="10">
        <v>-74</v>
      </c>
      <c r="O1476" s="11">
        <f>SUM(Table134[[#This Row],[Inspection Total]],Table134[[#This Row],[Waste (Before Impression)]])</f>
        <v>6000</v>
      </c>
      <c r="P1476" s="12" t="s">
        <v>39</v>
      </c>
      <c r="Q1476" s="9"/>
      <c r="R1476" s="9">
        <f>IF(Table134[[#This Row],[Balanced]]="YES",0,Table134[[#This Row],[Total]]-6000)</f>
        <v>0</v>
      </c>
      <c r="S14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4482079911-745989YES</v>
      </c>
      <c r="T1476">
        <f>ROW()-3</f>
        <v>1473</v>
      </c>
      <c r="U1476" s="1">
        <f>INT(Table134[[#This Row],[Date]])</f>
        <v>44820</v>
      </c>
      <c r="V1476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477" spans="1:22" x14ac:dyDescent="0.35">
      <c r="A1477" s="8">
        <v>44820.895115740743</v>
      </c>
      <c r="B1477" s="9" t="s">
        <v>36</v>
      </c>
      <c r="C1477" s="9">
        <v>40036162</v>
      </c>
      <c r="D1477" s="9" t="s">
        <v>107</v>
      </c>
      <c r="E1477" s="9" t="s">
        <v>55</v>
      </c>
      <c r="F1477" s="9" t="s">
        <v>38</v>
      </c>
      <c r="G1477" s="9">
        <v>798</v>
      </c>
      <c r="H1477" s="10">
        <v>5989</v>
      </c>
      <c r="I1477" s="10">
        <v>5989</v>
      </c>
      <c r="J1477" s="10">
        <v>11</v>
      </c>
      <c r="K1477" s="10"/>
      <c r="L1477" s="10">
        <f>SUM(Table134[[#This Row],[Waste (Before Impression)]:[Waste (After Impression)2]])</f>
        <v>11</v>
      </c>
      <c r="M1477" s="10">
        <v>0</v>
      </c>
      <c r="N1477" s="10">
        <v>268</v>
      </c>
      <c r="O1477" s="11">
        <f>SUM(Table134[[#This Row],[Inspection Total]],Table134[[#This Row],[Waste (Before Impression)]])</f>
        <v>6000</v>
      </c>
      <c r="P1477" s="12" t="s">
        <v>39</v>
      </c>
      <c r="Q1477" s="9" t="s">
        <v>71</v>
      </c>
      <c r="R1477" s="9">
        <f>IF(Table134[[#This Row],[Balanced]]="YES",0,Table134[[#This Row],[Total]]-6000)</f>
        <v>0</v>
      </c>
      <c r="S14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44820798112685989YES</v>
      </c>
      <c r="T1477">
        <f>ROW()-3</f>
        <v>1474</v>
      </c>
      <c r="U1477" s="1">
        <f>INT(Table134[[#This Row],[Date]])</f>
        <v>44820</v>
      </c>
      <c r="V1477" s="13">
        <f>IFERROR(IF(OR(Table134[[#This Row],[Notasave Error]]&lt;0,Table134[[#This Row],[Notasave Error]]&gt;6000),"-",Table134[[#This Row],[Notasave Error]]/Table134[[#This Row],[Inspection Total]]),"NA")</f>
        <v>4.4748705960928371E-2</v>
      </c>
    </row>
    <row r="1478" spans="1:22" x14ac:dyDescent="0.35">
      <c r="A1478" s="8">
        <v>44820.749328703707</v>
      </c>
      <c r="B1478" s="9" t="s">
        <v>36</v>
      </c>
      <c r="C1478" s="9">
        <v>40036162</v>
      </c>
      <c r="D1478" s="9" t="s">
        <v>107</v>
      </c>
      <c r="E1478" s="9" t="s">
        <v>55</v>
      </c>
      <c r="F1478" s="9" t="s">
        <v>38</v>
      </c>
      <c r="G1478" s="9">
        <v>797</v>
      </c>
      <c r="H1478" s="10">
        <v>5994</v>
      </c>
      <c r="I1478" s="10">
        <v>5994</v>
      </c>
      <c r="J1478" s="10">
        <v>6</v>
      </c>
      <c r="K1478" s="10"/>
      <c r="L1478" s="10">
        <f>SUM(Table134[[#This Row],[Waste (Before Impression)]:[Waste (After Impression)2]])</f>
        <v>6</v>
      </c>
      <c r="M1478" s="10">
        <v>0</v>
      </c>
      <c r="N1478" s="10">
        <v>266</v>
      </c>
      <c r="O1478" s="11">
        <f>SUM(Table134[[#This Row],[Inspection Total]],Table134[[#This Row],[Waste (Before Impression)]])</f>
        <v>6000</v>
      </c>
      <c r="P1478" s="12" t="s">
        <v>39</v>
      </c>
      <c r="Q1478" s="9"/>
      <c r="R1478" s="9">
        <f>IF(Table134[[#This Row],[Balanced]]="YES",0,Table134[[#This Row],[Total]]-6000)</f>
        <v>0</v>
      </c>
      <c r="S14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4482079762665994YES</v>
      </c>
      <c r="T1478">
        <f>ROW()-3</f>
        <v>1475</v>
      </c>
      <c r="U1478" s="1">
        <f>INT(Table134[[#This Row],[Date]])</f>
        <v>44820</v>
      </c>
      <c r="V1478" s="13">
        <f>IFERROR(IF(OR(Table134[[#This Row],[Notasave Error]]&lt;0,Table134[[#This Row],[Notasave Error]]&gt;6000),"-",Table134[[#This Row],[Notasave Error]]/Table134[[#This Row],[Inspection Total]]),"NA")</f>
        <v>4.437771104437771E-2</v>
      </c>
    </row>
    <row r="1479" spans="1:22" x14ac:dyDescent="0.35">
      <c r="A1479" s="8">
        <v>44820.74895833333</v>
      </c>
      <c r="B1479" s="9" t="s">
        <v>36</v>
      </c>
      <c r="C1479" s="9">
        <v>40036162</v>
      </c>
      <c r="D1479" s="9" t="s">
        <v>107</v>
      </c>
      <c r="E1479" s="9" t="s">
        <v>55</v>
      </c>
      <c r="F1479" s="9" t="s">
        <v>38</v>
      </c>
      <c r="G1479" s="9">
        <v>796</v>
      </c>
      <c r="H1479" s="10">
        <v>5990</v>
      </c>
      <c r="I1479" s="10">
        <v>5990</v>
      </c>
      <c r="J1479" s="10">
        <v>10</v>
      </c>
      <c r="K1479" s="10"/>
      <c r="L1479" s="10">
        <f>SUM(Table134[[#This Row],[Waste (Before Impression)]:[Waste (After Impression)2]])</f>
        <v>10</v>
      </c>
      <c r="M1479" s="10">
        <v>0</v>
      </c>
      <c r="N1479" s="10">
        <v>120</v>
      </c>
      <c r="O1479" s="11">
        <f>SUM(Table134[[#This Row],[Inspection Total]],Table134[[#This Row],[Waste (Before Impression)]])</f>
        <v>6000</v>
      </c>
      <c r="P1479" s="12" t="s">
        <v>39</v>
      </c>
      <c r="Q1479" s="9" t="s">
        <v>71</v>
      </c>
      <c r="R1479" s="9">
        <f>IF(Table134[[#This Row],[Balanced]]="YES",0,Table134[[#This Row],[Total]]-6000)</f>
        <v>0</v>
      </c>
      <c r="S14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44820796101205990YES</v>
      </c>
      <c r="T1479">
        <f>ROW()-3</f>
        <v>1476</v>
      </c>
      <c r="U1479" s="1">
        <f>INT(Table134[[#This Row],[Date]])</f>
        <v>44820</v>
      </c>
      <c r="V1479" s="13">
        <f>IFERROR(IF(OR(Table134[[#This Row],[Notasave Error]]&lt;0,Table134[[#This Row],[Notasave Error]]&gt;6000),"-",Table134[[#This Row],[Notasave Error]]/Table134[[#This Row],[Inspection Total]]),"NA")</f>
        <v>2.003338898163606E-2</v>
      </c>
    </row>
    <row r="1480" spans="1:22" x14ac:dyDescent="0.35">
      <c r="A1480" s="8">
        <v>44820.748564814814</v>
      </c>
      <c r="B1480" s="9" t="s">
        <v>36</v>
      </c>
      <c r="C1480" s="9">
        <v>40036162</v>
      </c>
      <c r="D1480" s="9" t="s">
        <v>107</v>
      </c>
      <c r="E1480" s="9" t="s">
        <v>55</v>
      </c>
      <c r="F1480" s="9" t="s">
        <v>38</v>
      </c>
      <c r="G1480" s="9">
        <v>795</v>
      </c>
      <c r="H1480" s="10">
        <v>5997</v>
      </c>
      <c r="I1480" s="10">
        <v>5997</v>
      </c>
      <c r="J1480" s="10">
        <v>3</v>
      </c>
      <c r="K1480" s="10"/>
      <c r="L1480" s="10">
        <f>SUM(Table134[[#This Row],[Waste (Before Impression)]:[Waste (After Impression)2]])</f>
        <v>3</v>
      </c>
      <c r="M1480" s="10">
        <v>0</v>
      </c>
      <c r="N1480" s="10">
        <v>211</v>
      </c>
      <c r="O1480" s="11">
        <f>SUM(Table134[[#This Row],[Inspection Total]],Table134[[#This Row],[Waste (Before Impression)]])</f>
        <v>6000</v>
      </c>
      <c r="P1480" s="12" t="s">
        <v>39</v>
      </c>
      <c r="Q1480" s="9" t="s">
        <v>71</v>
      </c>
      <c r="R1480" s="9">
        <f>IF(Table134[[#This Row],[Balanced]]="YES",0,Table134[[#This Row],[Total]]-6000)</f>
        <v>0</v>
      </c>
      <c r="S14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4482079532115997YES</v>
      </c>
      <c r="T1480">
        <f>ROW()-3</f>
        <v>1477</v>
      </c>
      <c r="U1480" s="1">
        <f>INT(Table134[[#This Row],[Date]])</f>
        <v>44820</v>
      </c>
      <c r="V1480" s="13">
        <f>IFERROR(IF(OR(Table134[[#This Row],[Notasave Error]]&lt;0,Table134[[#This Row],[Notasave Error]]&gt;6000),"-",Table134[[#This Row],[Notasave Error]]/Table134[[#This Row],[Inspection Total]]),"NA")</f>
        <v>3.5184258796064696E-2</v>
      </c>
    </row>
    <row r="1481" spans="1:22" x14ac:dyDescent="0.35">
      <c r="A1481" s="8">
        <v>44820.747928240744</v>
      </c>
      <c r="B1481" s="9" t="s">
        <v>36</v>
      </c>
      <c r="C1481" s="9">
        <v>40036162</v>
      </c>
      <c r="D1481" s="9" t="s">
        <v>107</v>
      </c>
      <c r="E1481" s="9" t="s">
        <v>55</v>
      </c>
      <c r="F1481" s="9" t="s">
        <v>38</v>
      </c>
      <c r="G1481" s="9">
        <v>794</v>
      </c>
      <c r="H1481" s="10">
        <v>6005</v>
      </c>
      <c r="I1481" s="10">
        <v>6005</v>
      </c>
      <c r="J1481" s="10">
        <v>7</v>
      </c>
      <c r="K1481" s="10"/>
      <c r="L1481" s="10">
        <f>SUM(Table134[[#This Row],[Waste (Before Impression)]:[Waste (After Impression)2]])</f>
        <v>7</v>
      </c>
      <c r="M1481" s="10">
        <v>0</v>
      </c>
      <c r="N1481" s="10">
        <v>324</v>
      </c>
      <c r="O1481" s="11">
        <f>SUM(Table134[[#This Row],[Inspection Total]],Table134[[#This Row],[Waste (Before Impression)]])</f>
        <v>6012</v>
      </c>
      <c r="P1481" s="12" t="s">
        <v>34</v>
      </c>
      <c r="Q1481" s="9" t="s">
        <v>71</v>
      </c>
      <c r="R1481" s="9">
        <f>IF(Table134[[#This Row],[Balanced]]="YES",0,Table134[[#This Row],[Total]]-6000)</f>
        <v>12</v>
      </c>
      <c r="S14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4482079473246005NO</v>
      </c>
      <c r="T1481">
        <f>ROW()-3</f>
        <v>1478</v>
      </c>
      <c r="U1481" s="1">
        <f>INT(Table134[[#This Row],[Date]])</f>
        <v>44820</v>
      </c>
      <c r="V1481" s="13">
        <f>IFERROR(IF(OR(Table134[[#This Row],[Notasave Error]]&lt;0,Table134[[#This Row],[Notasave Error]]&gt;6000),"-",Table134[[#This Row],[Notasave Error]]/Table134[[#This Row],[Inspection Total]]),"NA")</f>
        <v>5.3955037468776022E-2</v>
      </c>
    </row>
    <row r="1482" spans="1:22" x14ac:dyDescent="0.35">
      <c r="A1482" s="8">
        <v>44820.74690972222</v>
      </c>
      <c r="B1482" s="9" t="s">
        <v>36</v>
      </c>
      <c r="C1482" s="9">
        <v>40036162</v>
      </c>
      <c r="D1482" s="9" t="s">
        <v>107</v>
      </c>
      <c r="E1482" s="9" t="s">
        <v>55</v>
      </c>
      <c r="F1482" s="9" t="s">
        <v>38</v>
      </c>
      <c r="G1482" s="9">
        <v>793</v>
      </c>
      <c r="H1482" s="10">
        <v>5930</v>
      </c>
      <c r="I1482" s="10">
        <v>5930</v>
      </c>
      <c r="J1482" s="10">
        <v>61</v>
      </c>
      <c r="K1482" s="10"/>
      <c r="L1482" s="10">
        <f>SUM(Table134[[#This Row],[Waste (Before Impression)]:[Waste (After Impression)2]])</f>
        <v>61</v>
      </c>
      <c r="M1482" s="10">
        <v>0</v>
      </c>
      <c r="N1482" s="10">
        <v>196</v>
      </c>
      <c r="O1482" s="11">
        <f>SUM(Table134[[#This Row],[Inspection Total]],Table134[[#This Row],[Waste (Before Impression)]])</f>
        <v>5991</v>
      </c>
      <c r="P1482" s="12" t="s">
        <v>34</v>
      </c>
      <c r="Q1482" s="9" t="s">
        <v>71</v>
      </c>
      <c r="R1482" s="9">
        <f>IF(Table134[[#This Row],[Balanced]]="YES",0,Table134[[#This Row],[Total]]-6000)</f>
        <v>-9</v>
      </c>
      <c r="S14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44820793611965930NO</v>
      </c>
      <c r="T1482">
        <f>ROW()-3</f>
        <v>1479</v>
      </c>
      <c r="U1482" s="1">
        <f>INT(Table134[[#This Row],[Date]])</f>
        <v>44820</v>
      </c>
      <c r="V1482" s="13">
        <f>IFERROR(IF(OR(Table134[[#This Row],[Notasave Error]]&lt;0,Table134[[#This Row],[Notasave Error]]&gt;6000),"-",Table134[[#This Row],[Notasave Error]]/Table134[[#This Row],[Inspection Total]]),"NA")</f>
        <v>3.305227655986509E-2</v>
      </c>
    </row>
    <row r="1483" spans="1:22" x14ac:dyDescent="0.35">
      <c r="A1483" s="8">
        <v>44820.746145833335</v>
      </c>
      <c r="B1483" s="9" t="s">
        <v>36</v>
      </c>
      <c r="C1483" s="9">
        <v>40036162</v>
      </c>
      <c r="D1483" s="9" t="s">
        <v>107</v>
      </c>
      <c r="E1483" s="9" t="s">
        <v>55</v>
      </c>
      <c r="F1483" s="9" t="s">
        <v>38</v>
      </c>
      <c r="G1483" s="9">
        <v>792</v>
      </c>
      <c r="H1483" s="10">
        <v>5978</v>
      </c>
      <c r="I1483" s="10">
        <v>5978</v>
      </c>
      <c r="J1483" s="10">
        <v>22</v>
      </c>
      <c r="K1483" s="10"/>
      <c r="L1483" s="10">
        <f>SUM(Table134[[#This Row],[Waste (Before Impression)]:[Waste (After Impression)2]])</f>
        <v>22</v>
      </c>
      <c r="M1483" s="10">
        <v>0</v>
      </c>
      <c r="N1483" s="10">
        <v>280</v>
      </c>
      <c r="O1483" s="11">
        <f>SUM(Table134[[#This Row],[Inspection Total]],Table134[[#This Row],[Waste (Before Impression)]])</f>
        <v>6000</v>
      </c>
      <c r="P1483" s="12" t="s">
        <v>39</v>
      </c>
      <c r="Q1483" s="9" t="s">
        <v>71</v>
      </c>
      <c r="R1483" s="9">
        <f>IF(Table134[[#This Row],[Balanced]]="YES",0,Table134[[#This Row],[Total]]-6000)</f>
        <v>0</v>
      </c>
      <c r="S14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44820792222805978YES</v>
      </c>
      <c r="T1483">
        <f>ROW()-3</f>
        <v>1480</v>
      </c>
      <c r="U1483" s="1">
        <f>INT(Table134[[#This Row],[Date]])</f>
        <v>44820</v>
      </c>
      <c r="V1483" s="13">
        <f>IFERROR(IF(OR(Table134[[#This Row],[Notasave Error]]&lt;0,Table134[[#This Row],[Notasave Error]]&gt;6000),"-",Table134[[#This Row],[Notasave Error]]/Table134[[#This Row],[Inspection Total]]),"NA")</f>
        <v>4.6838407494145202E-2</v>
      </c>
    </row>
    <row r="1484" spans="1:22" x14ac:dyDescent="0.35">
      <c r="A1484" s="8">
        <v>44820.396874999999</v>
      </c>
      <c r="B1484" s="9" t="s">
        <v>36</v>
      </c>
      <c r="C1484" s="9">
        <v>40036162</v>
      </c>
      <c r="D1484" s="9" t="s">
        <v>107</v>
      </c>
      <c r="E1484" s="9" t="s">
        <v>55</v>
      </c>
      <c r="F1484" s="9" t="s">
        <v>38</v>
      </c>
      <c r="G1484" s="9">
        <v>791</v>
      </c>
      <c r="H1484" s="10">
        <v>5984</v>
      </c>
      <c r="I1484" s="10">
        <v>5984</v>
      </c>
      <c r="J1484" s="10">
        <v>16</v>
      </c>
      <c r="K1484" s="10"/>
      <c r="L1484" s="10">
        <f>SUM(Table134[[#This Row],[Waste (Before Impression)]:[Waste (After Impression)2]])</f>
        <v>16</v>
      </c>
      <c r="M1484" s="10">
        <v>0</v>
      </c>
      <c r="N1484" s="10">
        <v>304</v>
      </c>
      <c r="O1484" s="11">
        <f>SUM(Table134[[#This Row],[Inspection Total]],Table134[[#This Row],[Waste (Before Impression)]])</f>
        <v>6000</v>
      </c>
      <c r="P1484" s="12" t="s">
        <v>39</v>
      </c>
      <c r="Q1484" s="9" t="s">
        <v>71</v>
      </c>
      <c r="R1484" s="9">
        <f>IF(Table134[[#This Row],[Balanced]]="YES",0,Table134[[#This Row],[Total]]-6000)</f>
        <v>0</v>
      </c>
      <c r="S14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44820791163045984YES</v>
      </c>
      <c r="T1484">
        <f>ROW()-3</f>
        <v>1481</v>
      </c>
      <c r="U1484" s="1">
        <f>INT(Table134[[#This Row],[Date]])</f>
        <v>44820</v>
      </c>
      <c r="V1484" s="13">
        <f>IFERROR(IF(OR(Table134[[#This Row],[Notasave Error]]&lt;0,Table134[[#This Row],[Notasave Error]]&gt;6000),"-",Table134[[#This Row],[Notasave Error]]/Table134[[#This Row],[Inspection Total]]),"NA")</f>
        <v>5.0802139037433157E-2</v>
      </c>
    </row>
    <row r="1485" spans="1:22" x14ac:dyDescent="0.35">
      <c r="A1485" s="8">
        <v>44820.280844907407</v>
      </c>
      <c r="B1485" s="9" t="s">
        <v>36</v>
      </c>
      <c r="C1485" s="9">
        <v>40036162</v>
      </c>
      <c r="D1485" s="9" t="s">
        <v>107</v>
      </c>
      <c r="E1485" s="9" t="s">
        <v>83</v>
      </c>
      <c r="F1485" s="9" t="s">
        <v>40</v>
      </c>
      <c r="G1485" s="9">
        <v>804</v>
      </c>
      <c r="H1485" s="10">
        <v>5986</v>
      </c>
      <c r="I1485" s="10">
        <v>5986</v>
      </c>
      <c r="J1485" s="10">
        <v>14</v>
      </c>
      <c r="K1485" s="10"/>
      <c r="L1485" s="10">
        <f>SUM(Table134[[#This Row],[Waste (Before Impression)]:[Waste (After Impression)2]])</f>
        <v>14</v>
      </c>
      <c r="M1485" s="10">
        <v>0</v>
      </c>
      <c r="N1485" s="10">
        <v>457</v>
      </c>
      <c r="O1485" s="11">
        <f>SUM(Table134[[#This Row],[Inspection Total]],Table134[[#This Row],[Waste (Before Impression)]])</f>
        <v>6000</v>
      </c>
      <c r="P1485" s="12" t="s">
        <v>39</v>
      </c>
      <c r="Q1485" s="9" t="s">
        <v>71</v>
      </c>
      <c r="R1485" s="9">
        <f>IF(Table134[[#This Row],[Balanced]]="YES",0,Table134[[#This Row],[Total]]-6000)</f>
        <v>0</v>
      </c>
      <c r="S14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44820804144575986YES</v>
      </c>
      <c r="T1485">
        <f>ROW()-3</f>
        <v>1482</v>
      </c>
      <c r="U1485" s="1">
        <f>INT(Table134[[#This Row],[Date]])</f>
        <v>44820</v>
      </c>
      <c r="V1485" s="13">
        <f>IFERROR(IF(OR(Table134[[#This Row],[Notasave Error]]&lt;0,Table134[[#This Row],[Notasave Error]]&gt;6000),"-",Table134[[#This Row],[Notasave Error]]/Table134[[#This Row],[Inspection Total]]),"NA")</f>
        <v>7.6344804543935857E-2</v>
      </c>
    </row>
    <row r="1486" spans="1:22" x14ac:dyDescent="0.35">
      <c r="A1486" s="8">
        <v>44820.229513888888</v>
      </c>
      <c r="B1486" s="9" t="s">
        <v>36</v>
      </c>
      <c r="C1486" s="9">
        <v>40036162</v>
      </c>
      <c r="D1486" s="9" t="s">
        <v>107</v>
      </c>
      <c r="E1486" s="9" t="s">
        <v>83</v>
      </c>
      <c r="F1486" s="9" t="s">
        <v>40</v>
      </c>
      <c r="G1486" s="9">
        <v>803</v>
      </c>
      <c r="H1486" s="10">
        <v>5969</v>
      </c>
      <c r="I1486" s="10">
        <v>5969</v>
      </c>
      <c r="J1486" s="10">
        <v>31</v>
      </c>
      <c r="K1486" s="10"/>
      <c r="L1486" s="10">
        <f>SUM(Table134[[#This Row],[Waste (Before Impression)]:[Waste (After Impression)2]])</f>
        <v>31</v>
      </c>
      <c r="M1486" s="10">
        <v>0</v>
      </c>
      <c r="N1486" s="10">
        <v>403</v>
      </c>
      <c r="O1486" s="11">
        <f>SUM(Table134[[#This Row],[Inspection Total]],Table134[[#This Row],[Waste (Before Impression)]])</f>
        <v>6000</v>
      </c>
      <c r="P1486" s="12" t="s">
        <v>39</v>
      </c>
      <c r="Q1486" s="9" t="s">
        <v>71</v>
      </c>
      <c r="R1486" s="9">
        <f>IF(Table134[[#This Row],[Balanced]]="YES",0,Table134[[#This Row],[Total]]-6000)</f>
        <v>0</v>
      </c>
      <c r="S14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44820803314035969YES</v>
      </c>
      <c r="T1486">
        <f>ROW()-3</f>
        <v>1483</v>
      </c>
      <c r="U1486" s="1">
        <f>INT(Table134[[#This Row],[Date]])</f>
        <v>44820</v>
      </c>
      <c r="V1486" s="13">
        <f>IFERROR(IF(OR(Table134[[#This Row],[Notasave Error]]&lt;0,Table134[[#This Row],[Notasave Error]]&gt;6000),"-",Table134[[#This Row],[Notasave Error]]/Table134[[#This Row],[Inspection Total]]),"NA")</f>
        <v>6.7515496733121128E-2</v>
      </c>
    </row>
    <row r="1487" spans="1:22" x14ac:dyDescent="0.35">
      <c r="A1487" s="8">
        <v>44820.202719907407</v>
      </c>
      <c r="B1487" s="9" t="s">
        <v>36</v>
      </c>
      <c r="C1487" s="9">
        <v>40036162</v>
      </c>
      <c r="D1487" s="9" t="s">
        <v>107</v>
      </c>
      <c r="E1487" s="9" t="s">
        <v>83</v>
      </c>
      <c r="F1487" s="9" t="s">
        <v>40</v>
      </c>
      <c r="G1487" s="9">
        <v>802</v>
      </c>
      <c r="H1487" s="10">
        <v>5985</v>
      </c>
      <c r="I1487" s="10">
        <v>5985</v>
      </c>
      <c r="J1487" s="10">
        <v>15</v>
      </c>
      <c r="K1487" s="10"/>
      <c r="L1487" s="10">
        <f>SUM(Table134[[#This Row],[Waste (Before Impression)]:[Waste (After Impression)2]])</f>
        <v>15</v>
      </c>
      <c r="M1487" s="10">
        <v>0</v>
      </c>
      <c r="N1487" s="10">
        <v>306</v>
      </c>
      <c r="O1487" s="11">
        <f>SUM(Table134[[#This Row],[Inspection Total]],Table134[[#This Row],[Waste (Before Impression)]])</f>
        <v>6000</v>
      </c>
      <c r="P1487" s="12" t="s">
        <v>39</v>
      </c>
      <c r="Q1487" s="9" t="s">
        <v>71</v>
      </c>
      <c r="R1487" s="9">
        <f>IF(Table134[[#This Row],[Balanced]]="YES",0,Table134[[#This Row],[Total]]-6000)</f>
        <v>0</v>
      </c>
      <c r="S14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44820802153065985YES</v>
      </c>
      <c r="T1487">
        <f>ROW()-3</f>
        <v>1484</v>
      </c>
      <c r="U1487" s="1">
        <f>INT(Table134[[#This Row],[Date]])</f>
        <v>44820</v>
      </c>
      <c r="V1487" s="13">
        <f>IFERROR(IF(OR(Table134[[#This Row],[Notasave Error]]&lt;0,Table134[[#This Row],[Notasave Error]]&gt;6000),"-",Table134[[#This Row],[Notasave Error]]/Table134[[#This Row],[Inspection Total]]),"NA")</f>
        <v>5.1127819548872182E-2</v>
      </c>
    </row>
    <row r="1488" spans="1:22" x14ac:dyDescent="0.35">
      <c r="A1488" s="8">
        <v>44820.201770833337</v>
      </c>
      <c r="B1488" s="9" t="s">
        <v>36</v>
      </c>
      <c r="C1488" s="9">
        <v>40036162</v>
      </c>
      <c r="D1488" s="9" t="s">
        <v>107</v>
      </c>
      <c r="E1488" s="9" t="s">
        <v>83</v>
      </c>
      <c r="F1488" s="9" t="s">
        <v>40</v>
      </c>
      <c r="G1488" s="9">
        <v>801</v>
      </c>
      <c r="H1488" s="10">
        <v>5992</v>
      </c>
      <c r="I1488" s="10">
        <v>5992</v>
      </c>
      <c r="J1488" s="10">
        <v>4</v>
      </c>
      <c r="K1488" s="10"/>
      <c r="L1488" s="10">
        <f>SUM(Table134[[#This Row],[Waste (Before Impression)]:[Waste (After Impression)2]])</f>
        <v>4</v>
      </c>
      <c r="M1488" s="10">
        <v>0</v>
      </c>
      <c r="N1488" s="10">
        <v>770</v>
      </c>
      <c r="O1488" s="11">
        <f>SUM(Table134[[#This Row],[Inspection Total]],Table134[[#This Row],[Waste (Before Impression)]])</f>
        <v>5996</v>
      </c>
      <c r="P1488" s="12" t="s">
        <v>34</v>
      </c>
      <c r="Q1488" s="9" t="s">
        <v>71</v>
      </c>
      <c r="R1488" s="9">
        <f>IF(Table134[[#This Row],[Balanced]]="YES",0,Table134[[#This Row],[Total]]-6000)</f>
        <v>-4</v>
      </c>
      <c r="S14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4482080147705992NO</v>
      </c>
      <c r="T1488">
        <f>ROW()-3</f>
        <v>1485</v>
      </c>
      <c r="U1488" s="1">
        <f>INT(Table134[[#This Row],[Date]])</f>
        <v>44820</v>
      </c>
      <c r="V1488" s="13">
        <f>IFERROR(IF(OR(Table134[[#This Row],[Notasave Error]]&lt;0,Table134[[#This Row],[Notasave Error]]&gt;6000),"-",Table134[[#This Row],[Notasave Error]]/Table134[[#This Row],[Inspection Total]]),"NA")</f>
        <v>0.12850467289719625</v>
      </c>
    </row>
    <row r="1489" spans="1:22" x14ac:dyDescent="0.35">
      <c r="A1489" s="8">
        <v>44820.201064814813</v>
      </c>
      <c r="B1489" s="9" t="s">
        <v>36</v>
      </c>
      <c r="C1489" s="9">
        <v>40036162</v>
      </c>
      <c r="D1489" s="9" t="s">
        <v>107</v>
      </c>
      <c r="E1489" s="9" t="s">
        <v>83</v>
      </c>
      <c r="F1489" s="9" t="s">
        <v>40</v>
      </c>
      <c r="G1489" s="9">
        <v>800</v>
      </c>
      <c r="H1489" s="10">
        <v>5991</v>
      </c>
      <c r="I1489" s="10">
        <v>5991</v>
      </c>
      <c r="J1489" s="10">
        <v>4</v>
      </c>
      <c r="K1489" s="10"/>
      <c r="L1489" s="10">
        <f>SUM(Table134[[#This Row],[Waste (Before Impression)]:[Waste (After Impression)2]])</f>
        <v>4</v>
      </c>
      <c r="M1489" s="10">
        <v>0</v>
      </c>
      <c r="N1489" s="10">
        <v>740</v>
      </c>
      <c r="O1489" s="11">
        <f>SUM(Table134[[#This Row],[Inspection Total]],Table134[[#This Row],[Waste (Before Impression)]])</f>
        <v>5995</v>
      </c>
      <c r="P1489" s="12" t="s">
        <v>34</v>
      </c>
      <c r="Q1489" s="9">
        <v>-5</v>
      </c>
      <c r="R1489" s="9">
        <f>IF(Table134[[#This Row],[Balanced]]="YES",0,Table134[[#This Row],[Total]]-6000)</f>
        <v>-5</v>
      </c>
      <c r="S14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4482080047405991NO</v>
      </c>
      <c r="T1489">
        <f>ROW()-3</f>
        <v>1486</v>
      </c>
      <c r="U1489" s="1">
        <f>INT(Table134[[#This Row],[Date]])</f>
        <v>44820</v>
      </c>
      <c r="V1489" s="13">
        <f>IFERROR(IF(OR(Table134[[#This Row],[Notasave Error]]&lt;0,Table134[[#This Row],[Notasave Error]]&gt;6000),"-",Table134[[#This Row],[Notasave Error]]/Table134[[#This Row],[Inspection Total]]),"NA")</f>
        <v>0.12351861125020865</v>
      </c>
    </row>
    <row r="1490" spans="1:22" x14ac:dyDescent="0.35">
      <c r="A1490" s="8">
        <v>44819.788854166669</v>
      </c>
      <c r="B1490" s="9" t="s">
        <v>36</v>
      </c>
      <c r="C1490" s="9">
        <v>40036162</v>
      </c>
      <c r="D1490" s="9" t="s">
        <v>107</v>
      </c>
      <c r="E1490" s="9" t="s">
        <v>45</v>
      </c>
      <c r="F1490" s="9" t="s">
        <v>38</v>
      </c>
      <c r="G1490" s="9">
        <v>784</v>
      </c>
      <c r="H1490" s="10">
        <v>5997</v>
      </c>
      <c r="I1490" s="10">
        <v>5997</v>
      </c>
      <c r="J1490" s="10">
        <v>3</v>
      </c>
      <c r="K1490" s="10"/>
      <c r="L1490" s="10">
        <f>SUM(Table134[[#This Row],[Waste (Before Impression)]:[Waste (After Impression)2]])</f>
        <v>3</v>
      </c>
      <c r="M1490" s="10">
        <v>0</v>
      </c>
      <c r="N1490" s="10">
        <v>-2570</v>
      </c>
      <c r="O1490" s="11">
        <f>SUM(Table134[[#This Row],[Inspection Total]],Table134[[#This Row],[Waste (Before Impression)]])</f>
        <v>6000</v>
      </c>
      <c r="P1490" s="12" t="s">
        <v>39</v>
      </c>
      <c r="Q1490" s="9"/>
      <c r="R1490" s="9">
        <f>IF(Table134[[#This Row],[Balanced]]="YES",0,Table134[[#This Row],[Total]]-6000)</f>
        <v>0</v>
      </c>
      <c r="S14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448197843-25705997YES</v>
      </c>
      <c r="T1490">
        <f>ROW()-3</f>
        <v>1487</v>
      </c>
      <c r="U1490" s="1">
        <f>INT(Table134[[#This Row],[Date]])</f>
        <v>44819</v>
      </c>
      <c r="V1490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491" spans="1:22" x14ac:dyDescent="0.35">
      <c r="A1491" s="8">
        <v>44819.788495370369</v>
      </c>
      <c r="B1491" s="9" t="s">
        <v>36</v>
      </c>
      <c r="C1491" s="9">
        <v>40036162</v>
      </c>
      <c r="D1491" s="9" t="s">
        <v>107</v>
      </c>
      <c r="E1491" s="9" t="s">
        <v>45</v>
      </c>
      <c r="F1491" s="9" t="s">
        <v>38</v>
      </c>
      <c r="G1491" s="9">
        <v>783</v>
      </c>
      <c r="H1491" s="10">
        <v>6000</v>
      </c>
      <c r="I1491" s="10">
        <v>6000</v>
      </c>
      <c r="J1491" s="10">
        <v>0</v>
      </c>
      <c r="K1491" s="10"/>
      <c r="L1491" s="10">
        <f>SUM(Table134[[#This Row],[Waste (Before Impression)]:[Waste (After Impression)2]])</f>
        <v>0</v>
      </c>
      <c r="M1491" s="10">
        <v>0</v>
      </c>
      <c r="N1491" s="10">
        <v>-3105</v>
      </c>
      <c r="O1491" s="11">
        <f>SUM(Table134[[#This Row],[Inspection Total]],Table134[[#This Row],[Waste (Before Impression)]])</f>
        <v>6000</v>
      </c>
      <c r="P1491" s="12" t="s">
        <v>39</v>
      </c>
      <c r="Q1491" s="9"/>
      <c r="R1491" s="9">
        <f>IF(Table134[[#This Row],[Balanced]]="YES",0,Table134[[#This Row],[Total]]-6000)</f>
        <v>0</v>
      </c>
      <c r="S14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448197830-31056000YES</v>
      </c>
      <c r="T1491">
        <f>ROW()-3</f>
        <v>1488</v>
      </c>
      <c r="U1491" s="1">
        <f>INT(Table134[[#This Row],[Date]])</f>
        <v>44819</v>
      </c>
      <c r="V1491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492" spans="1:22" x14ac:dyDescent="0.35">
      <c r="A1492" s="8">
        <v>44819.243703703702</v>
      </c>
      <c r="B1492" s="9" t="s">
        <v>36</v>
      </c>
      <c r="C1492" s="9">
        <v>40036162</v>
      </c>
      <c r="D1492" s="9" t="s">
        <v>107</v>
      </c>
      <c r="E1492" s="9" t="s">
        <v>88</v>
      </c>
      <c r="F1492" s="9" t="s">
        <v>40</v>
      </c>
      <c r="G1492" s="9">
        <v>789</v>
      </c>
      <c r="H1492" s="10">
        <v>5963</v>
      </c>
      <c r="I1492" s="10">
        <v>5963</v>
      </c>
      <c r="J1492" s="10">
        <v>37</v>
      </c>
      <c r="K1492" s="10"/>
      <c r="L1492" s="10">
        <f>SUM(Table134[[#This Row],[Waste (Before Impression)]:[Waste (After Impression)2]])</f>
        <v>37</v>
      </c>
      <c r="M1492" s="10">
        <v>0</v>
      </c>
      <c r="N1492" s="10">
        <v>509</v>
      </c>
      <c r="O1492" s="11">
        <f>SUM(Table134[[#This Row],[Inspection Total]],Table134[[#This Row],[Waste (Before Impression)]])</f>
        <v>6000</v>
      </c>
      <c r="P1492" s="12" t="s">
        <v>39</v>
      </c>
      <c r="Q1492" s="9"/>
      <c r="R1492" s="9">
        <f>IF(Table134[[#This Row],[Balanced]]="YES",0,Table134[[#This Row],[Total]]-6000)</f>
        <v>0</v>
      </c>
      <c r="S14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44819789375095963YES</v>
      </c>
      <c r="T1492">
        <f>ROW()-3</f>
        <v>1489</v>
      </c>
      <c r="U1492" s="1">
        <f>INT(Table134[[#This Row],[Date]])</f>
        <v>44819</v>
      </c>
      <c r="V1492" s="13">
        <f>IFERROR(IF(OR(Table134[[#This Row],[Notasave Error]]&lt;0,Table134[[#This Row],[Notasave Error]]&gt;6000),"-",Table134[[#This Row],[Notasave Error]]/Table134[[#This Row],[Inspection Total]]),"NA")</f>
        <v>8.5359718262619483E-2</v>
      </c>
    </row>
    <row r="1493" spans="1:22" x14ac:dyDescent="0.35">
      <c r="A1493" s="8">
        <v>44819.24322916667</v>
      </c>
      <c r="B1493" s="9" t="s">
        <v>36</v>
      </c>
      <c r="C1493" s="9">
        <v>40036162</v>
      </c>
      <c r="D1493" s="9" t="s">
        <v>107</v>
      </c>
      <c r="E1493" s="9" t="s">
        <v>88</v>
      </c>
      <c r="F1493" s="9" t="s">
        <v>40</v>
      </c>
      <c r="G1493" s="9">
        <v>788</v>
      </c>
      <c r="H1493" s="10">
        <v>5993</v>
      </c>
      <c r="I1493" s="10">
        <v>5993</v>
      </c>
      <c r="J1493" s="10">
        <v>7</v>
      </c>
      <c r="K1493" s="10"/>
      <c r="L1493" s="10">
        <f>SUM(Table134[[#This Row],[Waste (Before Impression)]:[Waste (After Impression)2]])</f>
        <v>7</v>
      </c>
      <c r="M1493" s="10">
        <v>0</v>
      </c>
      <c r="N1493" s="10">
        <v>454</v>
      </c>
      <c r="O1493" s="11">
        <f>SUM(Table134[[#This Row],[Inspection Total]],Table134[[#This Row],[Waste (Before Impression)]])</f>
        <v>6000</v>
      </c>
      <c r="P1493" s="12" t="s">
        <v>39</v>
      </c>
      <c r="Q1493" s="9"/>
      <c r="R1493" s="9">
        <f>IF(Table134[[#This Row],[Balanced]]="YES",0,Table134[[#This Row],[Total]]-6000)</f>
        <v>0</v>
      </c>
      <c r="S14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4481978874545993YES</v>
      </c>
      <c r="T1493">
        <f>ROW()-3</f>
        <v>1490</v>
      </c>
      <c r="U1493" s="1">
        <f>INT(Table134[[#This Row],[Date]])</f>
        <v>44819</v>
      </c>
      <c r="V1493" s="13">
        <f>IFERROR(IF(OR(Table134[[#This Row],[Notasave Error]]&lt;0,Table134[[#This Row],[Notasave Error]]&gt;6000),"-",Table134[[#This Row],[Notasave Error]]/Table134[[#This Row],[Inspection Total]]),"NA")</f>
        <v>7.5755047555481389E-2</v>
      </c>
    </row>
    <row r="1494" spans="1:22" x14ac:dyDescent="0.35">
      <c r="A1494" s="8">
        <v>44819.242858796293</v>
      </c>
      <c r="B1494" s="9" t="s">
        <v>36</v>
      </c>
      <c r="C1494" s="9">
        <v>40036162</v>
      </c>
      <c r="D1494" s="9" t="s">
        <v>107</v>
      </c>
      <c r="E1494" s="9" t="s">
        <v>88</v>
      </c>
      <c r="F1494" s="9" t="s">
        <v>40</v>
      </c>
      <c r="G1494" s="9">
        <v>787</v>
      </c>
      <c r="H1494" s="10">
        <v>6000</v>
      </c>
      <c r="I1494" s="10">
        <v>6000</v>
      </c>
      <c r="J1494" s="10">
        <v>0</v>
      </c>
      <c r="K1494" s="10"/>
      <c r="L1494" s="10">
        <f>SUM(Table134[[#This Row],[Waste (Before Impression)]:[Waste (After Impression)2]])</f>
        <v>0</v>
      </c>
      <c r="M1494" s="10">
        <v>0</v>
      </c>
      <c r="N1494" s="10">
        <v>323</v>
      </c>
      <c r="O1494" s="11">
        <f>SUM(Table134[[#This Row],[Inspection Total]],Table134[[#This Row],[Waste (Before Impression)]])</f>
        <v>6000</v>
      </c>
      <c r="P1494" s="12" t="s">
        <v>39</v>
      </c>
      <c r="Q1494" s="9"/>
      <c r="R1494" s="9">
        <f>IF(Table134[[#This Row],[Balanced]]="YES",0,Table134[[#This Row],[Total]]-6000)</f>
        <v>0</v>
      </c>
      <c r="S14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4481978703236000YES</v>
      </c>
      <c r="T1494">
        <f>ROW()-3</f>
        <v>1491</v>
      </c>
      <c r="U1494" s="1">
        <f>INT(Table134[[#This Row],[Date]])</f>
        <v>44819</v>
      </c>
      <c r="V1494" s="13">
        <f>IFERROR(IF(OR(Table134[[#This Row],[Notasave Error]]&lt;0,Table134[[#This Row],[Notasave Error]]&gt;6000),"-",Table134[[#This Row],[Notasave Error]]/Table134[[#This Row],[Inspection Total]]),"NA")</f>
        <v>5.383333333333333E-2</v>
      </c>
    </row>
    <row r="1495" spans="1:22" x14ac:dyDescent="0.35">
      <c r="A1495" s="8">
        <v>44819.242083333331</v>
      </c>
      <c r="B1495" s="9" t="s">
        <v>36</v>
      </c>
      <c r="C1495" s="9">
        <v>40036162</v>
      </c>
      <c r="D1495" s="9" t="s">
        <v>107</v>
      </c>
      <c r="E1495" s="9" t="s">
        <v>88</v>
      </c>
      <c r="F1495" s="9" t="s">
        <v>40</v>
      </c>
      <c r="G1495" s="9">
        <v>786</v>
      </c>
      <c r="H1495" s="10">
        <v>5913</v>
      </c>
      <c r="I1495" s="10">
        <v>5913</v>
      </c>
      <c r="J1495" s="10">
        <v>65</v>
      </c>
      <c r="K1495" s="10"/>
      <c r="L1495" s="10">
        <f>SUM(Table134[[#This Row],[Waste (Before Impression)]:[Waste (After Impression)2]])</f>
        <v>65</v>
      </c>
      <c r="M1495" s="10">
        <v>0</v>
      </c>
      <c r="N1495" s="10">
        <v>313</v>
      </c>
      <c r="O1495" s="11">
        <f>SUM(Table134[[#This Row],[Inspection Total]],Table134[[#This Row],[Waste (Before Impression)]])</f>
        <v>5978</v>
      </c>
      <c r="P1495" s="12" t="s">
        <v>34</v>
      </c>
      <c r="Q1495" s="9" t="s">
        <v>146</v>
      </c>
      <c r="R1495" s="9">
        <f>IF(Table134[[#This Row],[Balanced]]="YES",0,Table134[[#This Row],[Total]]-6000)</f>
        <v>-22</v>
      </c>
      <c r="S14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44819786653135913NO</v>
      </c>
      <c r="T1495">
        <f>ROW()-3</f>
        <v>1492</v>
      </c>
      <c r="U1495" s="1">
        <f>INT(Table134[[#This Row],[Date]])</f>
        <v>44819</v>
      </c>
      <c r="V1495" s="13">
        <f>IFERROR(IF(OR(Table134[[#This Row],[Notasave Error]]&lt;0,Table134[[#This Row],[Notasave Error]]&gt;6000),"-",Table134[[#This Row],[Notasave Error]]/Table134[[#This Row],[Inspection Total]]),"NA")</f>
        <v>5.2934212751564347E-2</v>
      </c>
    </row>
    <row r="1496" spans="1:22" x14ac:dyDescent="0.35">
      <c r="A1496" s="8">
        <v>44819.240659722222</v>
      </c>
      <c r="B1496" s="9" t="s">
        <v>36</v>
      </c>
      <c r="C1496" s="9">
        <v>40036162</v>
      </c>
      <c r="D1496" s="9" t="s">
        <v>107</v>
      </c>
      <c r="E1496" s="9" t="s">
        <v>88</v>
      </c>
      <c r="F1496" s="9" t="s">
        <v>40</v>
      </c>
      <c r="G1496" s="9">
        <v>785</v>
      </c>
      <c r="H1496" s="10">
        <v>5983</v>
      </c>
      <c r="I1496" s="10">
        <v>5983</v>
      </c>
      <c r="J1496" s="10">
        <v>3</v>
      </c>
      <c r="K1496" s="10"/>
      <c r="L1496" s="10">
        <f>SUM(Table134[[#This Row],[Waste (Before Impression)]:[Waste (After Impression)2]])</f>
        <v>3</v>
      </c>
      <c r="M1496" s="10">
        <v>0</v>
      </c>
      <c r="N1496" s="10">
        <v>1002</v>
      </c>
      <c r="O1496" s="11">
        <f>SUM(Table134[[#This Row],[Inspection Total]],Table134[[#This Row],[Waste (Before Impression)]])</f>
        <v>5986</v>
      </c>
      <c r="P1496" s="12" t="s">
        <v>34</v>
      </c>
      <c r="Q1496" s="9" t="s">
        <v>146</v>
      </c>
      <c r="R1496" s="9">
        <f>IF(Table134[[#This Row],[Balanced]]="YES",0,Table134[[#This Row],[Total]]-6000)</f>
        <v>-14</v>
      </c>
      <c r="S14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44819785310025983NO</v>
      </c>
      <c r="T1496">
        <f>ROW()-3</f>
        <v>1493</v>
      </c>
      <c r="U1496" s="1">
        <f>INT(Table134[[#This Row],[Date]])</f>
        <v>44819</v>
      </c>
      <c r="V1496" s="13">
        <f>IFERROR(IF(OR(Table134[[#This Row],[Notasave Error]]&lt;0,Table134[[#This Row],[Notasave Error]]&gt;6000),"-",Table134[[#This Row],[Notasave Error]]/Table134[[#This Row],[Inspection Total]]),"NA")</f>
        <v>0.16747451111482534</v>
      </c>
    </row>
    <row r="1497" spans="1:22" x14ac:dyDescent="0.35">
      <c r="A1497" s="8">
        <v>44818.284270833334</v>
      </c>
      <c r="B1497" s="9" t="s">
        <v>36</v>
      </c>
      <c r="C1497" s="9">
        <v>40036162</v>
      </c>
      <c r="D1497" s="9" t="s">
        <v>107</v>
      </c>
      <c r="E1497" s="9" t="s">
        <v>49</v>
      </c>
      <c r="F1497" s="9" t="s">
        <v>40</v>
      </c>
      <c r="G1497" s="9">
        <v>781</v>
      </c>
      <c r="H1497" s="10">
        <v>5977</v>
      </c>
      <c r="I1497" s="10">
        <v>5977</v>
      </c>
      <c r="J1497" s="10">
        <v>23</v>
      </c>
      <c r="K1497" s="10"/>
      <c r="L1497" s="10">
        <f>SUM(Table134[[#This Row],[Waste (Before Impression)]:[Waste (After Impression)2]])</f>
        <v>23</v>
      </c>
      <c r="M1497" s="10">
        <v>0</v>
      </c>
      <c r="N1497" s="10">
        <v>735</v>
      </c>
      <c r="O1497" s="11">
        <f>SUM(Table134[[#This Row],[Inspection Total]],Table134[[#This Row],[Waste (Before Impression)]])</f>
        <v>6000</v>
      </c>
      <c r="P1497" s="12" t="s">
        <v>39</v>
      </c>
      <c r="Q1497" s="9"/>
      <c r="R1497" s="9">
        <f>IF(Table134[[#This Row],[Balanced]]="YES",0,Table134[[#This Row],[Total]]-6000)</f>
        <v>0</v>
      </c>
      <c r="S14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44818781237355977YES</v>
      </c>
      <c r="T1497">
        <f>ROW()-3</f>
        <v>1494</v>
      </c>
      <c r="U1497" s="1">
        <f>INT(Table134[[#This Row],[Date]])</f>
        <v>44818</v>
      </c>
      <c r="V1497" s="13">
        <f>IFERROR(IF(OR(Table134[[#This Row],[Notasave Error]]&lt;0,Table134[[#This Row],[Notasave Error]]&gt;6000),"-",Table134[[#This Row],[Notasave Error]]/Table134[[#This Row],[Inspection Total]]),"NA")</f>
        <v>0.12297139032959679</v>
      </c>
    </row>
    <row r="1498" spans="1:22" x14ac:dyDescent="0.35">
      <c r="A1498" s="8">
        <v>44818.283854166664</v>
      </c>
      <c r="B1498" s="9" t="s">
        <v>36</v>
      </c>
      <c r="C1498" s="9">
        <v>40036162</v>
      </c>
      <c r="D1498" s="9" t="s">
        <v>107</v>
      </c>
      <c r="E1498" s="9" t="s">
        <v>49</v>
      </c>
      <c r="F1498" s="9" t="s">
        <v>40</v>
      </c>
      <c r="G1498" s="9">
        <v>780</v>
      </c>
      <c r="H1498" s="10">
        <v>5992</v>
      </c>
      <c r="I1498" s="10">
        <v>5992</v>
      </c>
      <c r="J1498" s="10">
        <v>8</v>
      </c>
      <c r="K1498" s="10"/>
      <c r="L1498" s="10">
        <f>SUM(Table134[[#This Row],[Waste (Before Impression)]:[Waste (After Impression)2]])</f>
        <v>8</v>
      </c>
      <c r="M1498" s="10">
        <v>0</v>
      </c>
      <c r="N1498" s="10">
        <v>245</v>
      </c>
      <c r="O1498" s="11">
        <f>SUM(Table134[[#This Row],[Inspection Total]],Table134[[#This Row],[Waste (Before Impression)]])</f>
        <v>6000</v>
      </c>
      <c r="P1498" s="12" t="s">
        <v>39</v>
      </c>
      <c r="Q1498" s="9"/>
      <c r="R1498" s="9">
        <f>IF(Table134[[#This Row],[Balanced]]="YES",0,Table134[[#This Row],[Total]]-6000)</f>
        <v>0</v>
      </c>
      <c r="S14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4481878082455992YES</v>
      </c>
      <c r="T1498">
        <f>ROW()-3</f>
        <v>1495</v>
      </c>
      <c r="U1498" s="1">
        <f>INT(Table134[[#This Row],[Date]])</f>
        <v>44818</v>
      </c>
      <c r="V1498" s="13">
        <f>IFERROR(IF(OR(Table134[[#This Row],[Notasave Error]]&lt;0,Table134[[#This Row],[Notasave Error]]&gt;6000),"-",Table134[[#This Row],[Notasave Error]]/Table134[[#This Row],[Inspection Total]]),"NA")</f>
        <v>4.0887850467289717E-2</v>
      </c>
    </row>
    <row r="1499" spans="1:22" x14ac:dyDescent="0.35">
      <c r="A1499" s="8">
        <v>44818.031018518515</v>
      </c>
      <c r="B1499" s="9" t="s">
        <v>36</v>
      </c>
      <c r="C1499" s="9">
        <v>40036162</v>
      </c>
      <c r="D1499" s="9" t="s">
        <v>107</v>
      </c>
      <c r="E1499" s="9" t="s">
        <v>49</v>
      </c>
      <c r="F1499" s="9" t="s">
        <v>40</v>
      </c>
      <c r="G1499" s="9">
        <v>779</v>
      </c>
      <c r="H1499" s="10">
        <v>5999</v>
      </c>
      <c r="I1499" s="10">
        <v>5999</v>
      </c>
      <c r="J1499" s="10">
        <v>1</v>
      </c>
      <c r="K1499" s="10"/>
      <c r="L1499" s="10">
        <f>SUM(Table134[[#This Row],[Waste (Before Impression)]:[Waste (After Impression)2]])</f>
        <v>1</v>
      </c>
      <c r="M1499" s="10">
        <v>0</v>
      </c>
      <c r="N1499" s="10">
        <v>550</v>
      </c>
      <c r="O1499" s="11">
        <f>SUM(Table134[[#This Row],[Inspection Total]],Table134[[#This Row],[Waste (Before Impression)]])</f>
        <v>6000</v>
      </c>
      <c r="P1499" s="12" t="s">
        <v>39</v>
      </c>
      <c r="Q1499" s="9"/>
      <c r="R1499" s="9">
        <f>IF(Table134[[#This Row],[Balanced]]="YES",0,Table134[[#This Row],[Total]]-6000)</f>
        <v>0</v>
      </c>
      <c r="S14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4481877915505999YES</v>
      </c>
      <c r="T1499">
        <f>ROW()-3</f>
        <v>1496</v>
      </c>
      <c r="U1499" s="1">
        <f>INT(Table134[[#This Row],[Date]])</f>
        <v>44818</v>
      </c>
      <c r="V1499" s="13">
        <f>IFERROR(IF(OR(Table134[[#This Row],[Notasave Error]]&lt;0,Table134[[#This Row],[Notasave Error]]&gt;6000),"-",Table134[[#This Row],[Notasave Error]]/Table134[[#This Row],[Inspection Total]]),"NA")</f>
        <v>9.1681946991165192E-2</v>
      </c>
    </row>
    <row r="1500" spans="1:22" x14ac:dyDescent="0.35">
      <c r="A1500" s="8">
        <v>44818.009375000001</v>
      </c>
      <c r="B1500" s="9" t="s">
        <v>36</v>
      </c>
      <c r="C1500" s="9">
        <v>40036162</v>
      </c>
      <c r="D1500" s="9" t="s">
        <v>107</v>
      </c>
      <c r="E1500" s="9" t="s">
        <v>49</v>
      </c>
      <c r="F1500" s="9" t="s">
        <v>40</v>
      </c>
      <c r="G1500" s="9">
        <v>778</v>
      </c>
      <c r="H1500" s="10">
        <v>5978</v>
      </c>
      <c r="I1500" s="10">
        <v>5978</v>
      </c>
      <c r="J1500" s="10">
        <v>7</v>
      </c>
      <c r="K1500" s="10"/>
      <c r="L1500" s="10">
        <f>SUM(Table134[[#This Row],[Waste (Before Impression)]:[Waste (After Impression)2]])</f>
        <v>7</v>
      </c>
      <c r="M1500" s="10">
        <v>0</v>
      </c>
      <c r="N1500" s="10">
        <v>900</v>
      </c>
      <c r="O1500" s="11">
        <f>SUM(Table134[[#This Row],[Inspection Total]],Table134[[#This Row],[Waste (Before Impression)]])</f>
        <v>5985</v>
      </c>
      <c r="P1500" s="12" t="s">
        <v>34</v>
      </c>
      <c r="Q1500" s="9" t="s">
        <v>71</v>
      </c>
      <c r="R1500" s="9">
        <f>IF(Table134[[#This Row],[Balanced]]="YES",0,Table134[[#This Row],[Total]]-6000)</f>
        <v>-15</v>
      </c>
      <c r="S15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4481877879005978NO</v>
      </c>
      <c r="T1500">
        <f>ROW()-3</f>
        <v>1497</v>
      </c>
      <c r="U1500" s="1">
        <f>INT(Table134[[#This Row],[Date]])</f>
        <v>44818</v>
      </c>
      <c r="V1500" s="13">
        <f>IFERROR(IF(OR(Table134[[#This Row],[Notasave Error]]&lt;0,Table134[[#This Row],[Notasave Error]]&gt;6000),"-",Table134[[#This Row],[Notasave Error]]/Table134[[#This Row],[Inspection Total]]),"NA")</f>
        <v>0.15055202408832385</v>
      </c>
    </row>
    <row r="1501" spans="1:22" x14ac:dyDescent="0.35">
      <c r="A1501" s="8">
        <v>44818.008726851855</v>
      </c>
      <c r="B1501" s="9" t="s">
        <v>36</v>
      </c>
      <c r="C1501" s="9">
        <v>40036162</v>
      </c>
      <c r="D1501" s="9" t="s">
        <v>107</v>
      </c>
      <c r="E1501" s="9" t="s">
        <v>49</v>
      </c>
      <c r="F1501" s="9" t="s">
        <v>40</v>
      </c>
      <c r="G1501" s="9">
        <v>777</v>
      </c>
      <c r="H1501" s="10">
        <v>5998</v>
      </c>
      <c r="I1501" s="10">
        <v>5998</v>
      </c>
      <c r="J1501" s="10">
        <v>2</v>
      </c>
      <c r="K1501" s="10"/>
      <c r="L1501" s="10">
        <f>SUM(Table134[[#This Row],[Waste (Before Impression)]:[Waste (After Impression)2]])</f>
        <v>2</v>
      </c>
      <c r="M1501" s="10">
        <v>0</v>
      </c>
      <c r="N1501" s="10">
        <v>800</v>
      </c>
      <c r="O1501" s="11">
        <f>SUM(Table134[[#This Row],[Inspection Total]],Table134[[#This Row],[Waste (Before Impression)]])</f>
        <v>6000</v>
      </c>
      <c r="P1501" s="12" t="s">
        <v>39</v>
      </c>
      <c r="Q1501" s="9" t="s">
        <v>71</v>
      </c>
      <c r="R1501" s="9">
        <f>IF(Table134[[#This Row],[Balanced]]="YES",0,Table134[[#This Row],[Total]]-6000)</f>
        <v>0</v>
      </c>
      <c r="S15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4481877728005998YES</v>
      </c>
      <c r="T1501">
        <f>ROW()-3</f>
        <v>1498</v>
      </c>
      <c r="U1501" s="1">
        <f>INT(Table134[[#This Row],[Date]])</f>
        <v>44818</v>
      </c>
      <c r="V1501" s="13">
        <f>IFERROR(IF(OR(Table134[[#This Row],[Notasave Error]]&lt;0,Table134[[#This Row],[Notasave Error]]&gt;6000),"-",Table134[[#This Row],[Notasave Error]]/Table134[[#This Row],[Inspection Total]]),"NA")</f>
        <v>0.13337779259753252</v>
      </c>
    </row>
    <row r="1502" spans="1:22" x14ac:dyDescent="0.35">
      <c r="A1502" s="8">
        <v>44818.008425925924</v>
      </c>
      <c r="B1502" s="9" t="s">
        <v>36</v>
      </c>
      <c r="C1502" s="9">
        <v>40036162</v>
      </c>
      <c r="D1502" s="9" t="s">
        <v>107</v>
      </c>
      <c r="E1502" s="9" t="s">
        <v>49</v>
      </c>
      <c r="F1502" s="9" t="s">
        <v>40</v>
      </c>
      <c r="G1502" s="9">
        <v>776</v>
      </c>
      <c r="H1502" s="10">
        <v>5994</v>
      </c>
      <c r="I1502" s="10">
        <v>5994</v>
      </c>
      <c r="J1502" s="10">
        <v>6</v>
      </c>
      <c r="K1502" s="10"/>
      <c r="L1502" s="10">
        <f>SUM(Table134[[#This Row],[Waste (Before Impression)]:[Waste (After Impression)2]])</f>
        <v>6</v>
      </c>
      <c r="M1502" s="10">
        <v>0</v>
      </c>
      <c r="N1502" s="10">
        <v>350</v>
      </c>
      <c r="O1502" s="11">
        <f>SUM(Table134[[#This Row],[Inspection Total]],Table134[[#This Row],[Waste (Before Impression)]])</f>
        <v>6000</v>
      </c>
      <c r="P1502" s="12" t="s">
        <v>39</v>
      </c>
      <c r="Q1502" s="9"/>
      <c r="R1502" s="9">
        <f>IF(Table134[[#This Row],[Balanced]]="YES",0,Table134[[#This Row],[Total]]-6000)</f>
        <v>0</v>
      </c>
      <c r="S15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4481877663505994YES</v>
      </c>
      <c r="T1502">
        <f>ROW()-3</f>
        <v>1499</v>
      </c>
      <c r="U1502" s="1">
        <f>INT(Table134[[#This Row],[Date]])</f>
        <v>44818</v>
      </c>
      <c r="V1502" s="13">
        <f>IFERROR(IF(OR(Table134[[#This Row],[Notasave Error]]&lt;0,Table134[[#This Row],[Notasave Error]]&gt;6000),"-",Table134[[#This Row],[Notasave Error]]/Table134[[#This Row],[Inspection Total]]),"NA")</f>
        <v>5.8391725058391727E-2</v>
      </c>
    </row>
    <row r="1503" spans="1:22" x14ac:dyDescent="0.35">
      <c r="A1503" s="8">
        <v>44817.75472222222</v>
      </c>
      <c r="B1503" s="9" t="s">
        <v>36</v>
      </c>
      <c r="C1503" s="9">
        <v>40036162</v>
      </c>
      <c r="D1503" s="9" t="s">
        <v>107</v>
      </c>
      <c r="E1503" s="9" t="s">
        <v>55</v>
      </c>
      <c r="F1503" s="9" t="s">
        <v>38</v>
      </c>
      <c r="G1503" s="9">
        <v>759</v>
      </c>
      <c r="H1503" s="10">
        <v>5974</v>
      </c>
      <c r="I1503" s="10">
        <v>5974</v>
      </c>
      <c r="J1503" s="10">
        <v>26</v>
      </c>
      <c r="K1503" s="10">
        <v>0</v>
      </c>
      <c r="L1503" s="10">
        <f>SUM(Table134[[#This Row],[Waste (Before Impression)]:[Waste (After Impression)2]])</f>
        <v>26</v>
      </c>
      <c r="M1503" s="10">
        <v>0</v>
      </c>
      <c r="N1503" s="10">
        <v>655</v>
      </c>
      <c r="O1503" s="11">
        <f>SUM(Table134[[#This Row],[Inspection Total]],Table134[[#This Row],[Waste (Before Impression)]])</f>
        <v>6000</v>
      </c>
      <c r="P1503" s="12" t="s">
        <v>39</v>
      </c>
      <c r="Q1503" s="9"/>
      <c r="R1503" s="9">
        <f>IF(Table134[[#This Row],[Balanced]]="YES",0,Table134[[#This Row],[Total]]-6000)</f>
        <v>0</v>
      </c>
      <c r="S15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44817759266555974YES</v>
      </c>
      <c r="T1503">
        <f>ROW()-3</f>
        <v>1500</v>
      </c>
      <c r="U1503" s="1">
        <f>INT(Table134[[#This Row],[Date]])</f>
        <v>44817</v>
      </c>
      <c r="V1503" s="13">
        <f>IFERROR(IF(OR(Table134[[#This Row],[Notasave Error]]&lt;0,Table134[[#This Row],[Notasave Error]]&gt;6000),"-",Table134[[#This Row],[Notasave Error]]/Table134[[#This Row],[Inspection Total]]),"NA")</f>
        <v>0.10964178105122196</v>
      </c>
    </row>
    <row r="1504" spans="1:22" x14ac:dyDescent="0.35">
      <c r="A1504" s="8">
        <v>44817.751250000001</v>
      </c>
      <c r="B1504" s="9" t="s">
        <v>36</v>
      </c>
      <c r="C1504" s="9">
        <v>40036162</v>
      </c>
      <c r="D1504" s="9" t="s">
        <v>107</v>
      </c>
      <c r="E1504" s="9" t="s">
        <v>55</v>
      </c>
      <c r="F1504" s="9" t="s">
        <v>38</v>
      </c>
      <c r="G1504" s="9">
        <v>758</v>
      </c>
      <c r="H1504" s="10">
        <v>5998</v>
      </c>
      <c r="I1504" s="10">
        <v>5998</v>
      </c>
      <c r="J1504" s="10">
        <v>2</v>
      </c>
      <c r="K1504" s="10">
        <v>0</v>
      </c>
      <c r="L1504" s="10">
        <f>SUM(Table134[[#This Row],[Waste (Before Impression)]:[Waste (After Impression)2]])</f>
        <v>2</v>
      </c>
      <c r="M1504" s="10">
        <v>0</v>
      </c>
      <c r="N1504" s="10">
        <v>3945</v>
      </c>
      <c r="O1504" s="11">
        <f>SUM(Table134[[#This Row],[Inspection Total]],Table134[[#This Row],[Waste (Before Impression)]])</f>
        <v>6000</v>
      </c>
      <c r="P1504" s="12" t="s">
        <v>39</v>
      </c>
      <c r="Q1504" s="9"/>
      <c r="R1504" s="9">
        <f>IF(Table134[[#This Row],[Balanced]]="YES",0,Table134[[#This Row],[Total]]-6000)</f>
        <v>0</v>
      </c>
      <c r="S15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44817758239455998YES</v>
      </c>
      <c r="T1504">
        <f>ROW()-3</f>
        <v>1501</v>
      </c>
      <c r="U1504" s="1">
        <f>INT(Table134[[#This Row],[Date]])</f>
        <v>44817</v>
      </c>
      <c r="V1504" s="13">
        <f>IFERROR(IF(OR(Table134[[#This Row],[Notasave Error]]&lt;0,Table134[[#This Row],[Notasave Error]]&gt;6000),"-",Table134[[#This Row],[Notasave Error]]/Table134[[#This Row],[Inspection Total]]),"NA")</f>
        <v>0.6577192397465822</v>
      </c>
    </row>
    <row r="1505" spans="1:22" x14ac:dyDescent="0.35">
      <c r="A1505" s="8">
        <v>44817.681157407409</v>
      </c>
      <c r="B1505" s="9" t="s">
        <v>36</v>
      </c>
      <c r="C1505" s="9">
        <v>40036162</v>
      </c>
      <c r="D1505" s="9" t="s">
        <v>107</v>
      </c>
      <c r="E1505" s="9" t="s">
        <v>42</v>
      </c>
      <c r="F1505" s="9" t="s">
        <v>40</v>
      </c>
      <c r="G1505" s="9">
        <v>750</v>
      </c>
      <c r="H1505" s="10">
        <v>5979</v>
      </c>
      <c r="I1505" s="10">
        <v>5979</v>
      </c>
      <c r="J1505" s="10">
        <v>21</v>
      </c>
      <c r="K1505" s="10">
        <v>0</v>
      </c>
      <c r="L1505" s="10">
        <f>SUM(Table134[[#This Row],[Waste (Before Impression)]:[Waste (After Impression)2]])</f>
        <v>21</v>
      </c>
      <c r="M1505" s="10">
        <v>0</v>
      </c>
      <c r="N1505" s="10">
        <v>763</v>
      </c>
      <c r="O1505" s="11">
        <f>SUM(Table134[[#This Row],[Inspection Total]],Table134[[#This Row],[Waste (Before Impression)]])</f>
        <v>6000</v>
      </c>
      <c r="P1505" s="12" t="s">
        <v>39</v>
      </c>
      <c r="Q1505" s="9"/>
      <c r="R1505" s="9">
        <f>IF(Table134[[#This Row],[Balanced]]="YES",0,Table134[[#This Row],[Total]]-6000)</f>
        <v>0</v>
      </c>
      <c r="S15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44817750217635979YES</v>
      </c>
      <c r="T1505">
        <f>ROW()-3</f>
        <v>1502</v>
      </c>
      <c r="U1505" s="1">
        <f>INT(Table134[[#This Row],[Date]])</f>
        <v>44817</v>
      </c>
      <c r="V1505" s="13">
        <f>IFERROR(IF(OR(Table134[[#This Row],[Notasave Error]]&lt;0,Table134[[#This Row],[Notasave Error]]&gt;6000),"-",Table134[[#This Row],[Notasave Error]]/Table134[[#This Row],[Inspection Total]]),"NA")</f>
        <v>0.12761331326308747</v>
      </c>
    </row>
    <row r="1506" spans="1:22" x14ac:dyDescent="0.35">
      <c r="A1506" s="8">
        <v>44817.29074074074</v>
      </c>
      <c r="B1506" s="9" t="s">
        <v>36</v>
      </c>
      <c r="C1506" s="9">
        <v>40036162</v>
      </c>
      <c r="D1506" s="9" t="s">
        <v>107</v>
      </c>
      <c r="E1506" s="9" t="s">
        <v>42</v>
      </c>
      <c r="F1506" s="9" t="s">
        <v>40</v>
      </c>
      <c r="G1506" s="9">
        <v>768</v>
      </c>
      <c r="H1506" s="10">
        <v>5957</v>
      </c>
      <c r="I1506" s="10">
        <v>5957</v>
      </c>
      <c r="J1506" s="10">
        <v>43</v>
      </c>
      <c r="K1506" s="10"/>
      <c r="L1506" s="10">
        <f>SUM(Table134[[#This Row],[Waste (Before Impression)]:[Waste (After Impression)2]])</f>
        <v>43</v>
      </c>
      <c r="M1506" s="10">
        <v>0</v>
      </c>
      <c r="N1506" s="10">
        <v>250</v>
      </c>
      <c r="O1506" s="11">
        <f>SUM(Table134[[#This Row],[Inspection Total]],Table134[[#This Row],[Waste (Before Impression)]])</f>
        <v>6000</v>
      </c>
      <c r="P1506" s="12" t="s">
        <v>39</v>
      </c>
      <c r="Q1506" s="9"/>
      <c r="R1506" s="9">
        <f>IF(Table134[[#This Row],[Balanced]]="YES",0,Table134[[#This Row],[Total]]-6000)</f>
        <v>0</v>
      </c>
      <c r="S15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44817768432505957YES</v>
      </c>
      <c r="T1506">
        <f>ROW()-3</f>
        <v>1503</v>
      </c>
      <c r="U1506" s="1">
        <f>INT(Table134[[#This Row],[Date]])</f>
        <v>44817</v>
      </c>
      <c r="V1506" s="13">
        <f>IFERROR(IF(OR(Table134[[#This Row],[Notasave Error]]&lt;0,Table134[[#This Row],[Notasave Error]]&gt;6000),"-",Table134[[#This Row],[Notasave Error]]/Table134[[#This Row],[Inspection Total]]),"NA")</f>
        <v>4.1967433271781096E-2</v>
      </c>
    </row>
    <row r="1507" spans="1:22" x14ac:dyDescent="0.35">
      <c r="A1507" s="8">
        <v>44817.265868055554</v>
      </c>
      <c r="B1507" s="9" t="s">
        <v>36</v>
      </c>
      <c r="C1507" s="9">
        <v>40036162</v>
      </c>
      <c r="D1507" s="9" t="s">
        <v>107</v>
      </c>
      <c r="E1507" s="9" t="s">
        <v>42</v>
      </c>
      <c r="F1507" s="9" t="s">
        <v>40</v>
      </c>
      <c r="G1507" s="9">
        <v>767</v>
      </c>
      <c r="H1507" s="10">
        <v>5986</v>
      </c>
      <c r="I1507" s="10">
        <v>5986</v>
      </c>
      <c r="J1507" s="10">
        <v>14</v>
      </c>
      <c r="K1507" s="10"/>
      <c r="L1507" s="10">
        <f>SUM(Table134[[#This Row],[Waste (Before Impression)]:[Waste (After Impression)2]])</f>
        <v>14</v>
      </c>
      <c r="M1507" s="10">
        <v>0</v>
      </c>
      <c r="N1507" s="10">
        <v>262</v>
      </c>
      <c r="O1507" s="11">
        <f>SUM(Table134[[#This Row],[Inspection Total]],Table134[[#This Row],[Waste (Before Impression)]])</f>
        <v>6000</v>
      </c>
      <c r="P1507" s="12" t="s">
        <v>39</v>
      </c>
      <c r="Q1507" s="9"/>
      <c r="R1507" s="9">
        <f>IF(Table134[[#This Row],[Balanced]]="YES",0,Table134[[#This Row],[Total]]-6000)</f>
        <v>0</v>
      </c>
      <c r="S15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44817767142625986YES</v>
      </c>
      <c r="T1507">
        <f>ROW()-3</f>
        <v>1504</v>
      </c>
      <c r="U1507" s="1">
        <f>INT(Table134[[#This Row],[Date]])</f>
        <v>44817</v>
      </c>
      <c r="V1507" s="13">
        <f>IFERROR(IF(OR(Table134[[#This Row],[Notasave Error]]&lt;0,Table134[[#This Row],[Notasave Error]]&gt;6000),"-",Table134[[#This Row],[Notasave Error]]/Table134[[#This Row],[Inspection Total]]),"NA")</f>
        <v>4.3768793852322088E-2</v>
      </c>
    </row>
    <row r="1508" spans="1:22" x14ac:dyDescent="0.35">
      <c r="A1508" s="8">
        <v>44817.224849537037</v>
      </c>
      <c r="B1508" s="9" t="s">
        <v>36</v>
      </c>
      <c r="C1508" s="9">
        <v>40036162</v>
      </c>
      <c r="D1508" s="9" t="s">
        <v>107</v>
      </c>
      <c r="E1508" s="9" t="s">
        <v>42</v>
      </c>
      <c r="F1508" s="9" t="s">
        <v>40</v>
      </c>
      <c r="G1508" s="9">
        <v>766</v>
      </c>
      <c r="H1508" s="10">
        <v>5979</v>
      </c>
      <c r="I1508" s="10">
        <v>5979</v>
      </c>
      <c r="J1508" s="10">
        <v>21</v>
      </c>
      <c r="K1508" s="10"/>
      <c r="L1508" s="10">
        <f>SUM(Table134[[#This Row],[Waste (Before Impression)]:[Waste (After Impression)2]])</f>
        <v>21</v>
      </c>
      <c r="M1508" s="10">
        <v>0</v>
      </c>
      <c r="N1508" s="10">
        <v>254</v>
      </c>
      <c r="O1508" s="11">
        <f>SUM(Table134[[#This Row],[Inspection Total]],Table134[[#This Row],[Waste (Before Impression)]])</f>
        <v>6000</v>
      </c>
      <c r="P1508" s="12" t="s">
        <v>39</v>
      </c>
      <c r="Q1508" s="9"/>
      <c r="R1508" s="9">
        <f>IF(Table134[[#This Row],[Balanced]]="YES",0,Table134[[#This Row],[Total]]-6000)</f>
        <v>0</v>
      </c>
      <c r="S15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44817766212545979YES</v>
      </c>
      <c r="T1508">
        <f>ROW()-3</f>
        <v>1505</v>
      </c>
      <c r="U1508" s="1">
        <f>INT(Table134[[#This Row],[Date]])</f>
        <v>44817</v>
      </c>
      <c r="V1508" s="13">
        <f>IFERROR(IF(OR(Table134[[#This Row],[Notasave Error]]&lt;0,Table134[[#This Row],[Notasave Error]]&gt;6000),"-",Table134[[#This Row],[Notasave Error]]/Table134[[#This Row],[Inspection Total]]),"NA")</f>
        <v>4.2482020404749958E-2</v>
      </c>
    </row>
    <row r="1509" spans="1:22" x14ac:dyDescent="0.35">
      <c r="A1509" s="8">
        <v>44817.224479166667</v>
      </c>
      <c r="B1509" s="9" t="s">
        <v>36</v>
      </c>
      <c r="C1509" s="9">
        <v>40036162</v>
      </c>
      <c r="D1509" s="9" t="s">
        <v>107</v>
      </c>
      <c r="E1509" s="9" t="s">
        <v>42</v>
      </c>
      <c r="F1509" s="9" t="s">
        <v>40</v>
      </c>
      <c r="G1509" s="9">
        <v>765</v>
      </c>
      <c r="H1509" s="10">
        <v>5968</v>
      </c>
      <c r="I1509" s="10">
        <v>5968</v>
      </c>
      <c r="J1509" s="10">
        <v>32</v>
      </c>
      <c r="K1509" s="10"/>
      <c r="L1509" s="10">
        <f>SUM(Table134[[#This Row],[Waste (Before Impression)]:[Waste (After Impression)2]])</f>
        <v>32</v>
      </c>
      <c r="M1509" s="10">
        <v>0</v>
      </c>
      <c r="N1509" s="10">
        <v>789</v>
      </c>
      <c r="O1509" s="11">
        <f>SUM(Table134[[#This Row],[Inspection Total]],Table134[[#This Row],[Waste (Before Impression)]])</f>
        <v>6000</v>
      </c>
      <c r="P1509" s="12" t="s">
        <v>39</v>
      </c>
      <c r="Q1509" s="9"/>
      <c r="R1509" s="9">
        <f>IF(Table134[[#This Row],[Balanced]]="YES",0,Table134[[#This Row],[Total]]-6000)</f>
        <v>0</v>
      </c>
      <c r="S15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44817765327895968YES</v>
      </c>
      <c r="T1509">
        <f>ROW()-3</f>
        <v>1506</v>
      </c>
      <c r="U1509" s="1">
        <f>INT(Table134[[#This Row],[Date]])</f>
        <v>44817</v>
      </c>
      <c r="V1509" s="13">
        <f>IFERROR(IF(OR(Table134[[#This Row],[Notasave Error]]&lt;0,Table134[[#This Row],[Notasave Error]]&gt;6000),"-",Table134[[#This Row],[Notasave Error]]/Table134[[#This Row],[Inspection Total]]),"NA")</f>
        <v>0.13220509383378015</v>
      </c>
    </row>
    <row r="1510" spans="1:22" x14ac:dyDescent="0.35">
      <c r="A1510" s="8">
        <v>44817.179340277777</v>
      </c>
      <c r="B1510" s="9" t="s">
        <v>36</v>
      </c>
      <c r="C1510" s="9">
        <v>40036162</v>
      </c>
      <c r="D1510" s="9" t="s">
        <v>107</v>
      </c>
      <c r="E1510" s="9" t="s">
        <v>42</v>
      </c>
      <c r="F1510" s="9" t="s">
        <v>40</v>
      </c>
      <c r="G1510" s="9">
        <v>764</v>
      </c>
      <c r="H1510" s="10">
        <v>5971</v>
      </c>
      <c r="I1510" s="10">
        <v>5971</v>
      </c>
      <c r="J1510" s="10">
        <v>29</v>
      </c>
      <c r="K1510" s="10"/>
      <c r="L1510" s="10">
        <f>SUM(Table134[[#This Row],[Waste (Before Impression)]:[Waste (After Impression)2]])</f>
        <v>29</v>
      </c>
      <c r="M1510" s="10">
        <v>0</v>
      </c>
      <c r="N1510" s="10">
        <v>277</v>
      </c>
      <c r="O1510" s="11">
        <f>SUM(Table134[[#This Row],[Inspection Total]],Table134[[#This Row],[Waste (Before Impression)]])</f>
        <v>6000</v>
      </c>
      <c r="P1510" s="12" t="s">
        <v>39</v>
      </c>
      <c r="Q1510" s="9"/>
      <c r="R1510" s="9">
        <f>IF(Table134[[#This Row],[Balanced]]="YES",0,Table134[[#This Row],[Total]]-6000)</f>
        <v>0</v>
      </c>
      <c r="S15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44817764292775971YES</v>
      </c>
      <c r="T1510">
        <f>ROW()-3</f>
        <v>1507</v>
      </c>
      <c r="U1510" s="1">
        <f>INT(Table134[[#This Row],[Date]])</f>
        <v>44817</v>
      </c>
      <c r="V1510" s="13">
        <f>IFERROR(IF(OR(Table134[[#This Row],[Notasave Error]]&lt;0,Table134[[#This Row],[Notasave Error]]&gt;6000),"-",Table134[[#This Row],[Notasave Error]]/Table134[[#This Row],[Inspection Total]]),"NA")</f>
        <v>4.6390889298274993E-2</v>
      </c>
    </row>
    <row r="1511" spans="1:22" x14ac:dyDescent="0.35">
      <c r="A1511" s="8">
        <v>44817.011412037034</v>
      </c>
      <c r="B1511" s="9" t="s">
        <v>36</v>
      </c>
      <c r="C1511" s="9">
        <v>40036162</v>
      </c>
      <c r="D1511" s="9" t="s">
        <v>107</v>
      </c>
      <c r="E1511" s="9" t="s">
        <v>42</v>
      </c>
      <c r="F1511" s="9" t="s">
        <v>40</v>
      </c>
      <c r="G1511" s="9">
        <v>763</v>
      </c>
      <c r="H1511" s="10">
        <v>5968</v>
      </c>
      <c r="I1511" s="10">
        <v>5968</v>
      </c>
      <c r="J1511" s="10">
        <v>32</v>
      </c>
      <c r="K1511" s="10"/>
      <c r="L1511" s="10">
        <f>SUM(Table134[[#This Row],[Waste (Before Impression)]:[Waste (After Impression)2]])</f>
        <v>32</v>
      </c>
      <c r="M1511" s="10">
        <v>0</v>
      </c>
      <c r="N1511" s="10">
        <v>161</v>
      </c>
      <c r="O1511" s="11">
        <f>SUM(Table134[[#This Row],[Inspection Total]],Table134[[#This Row],[Waste (Before Impression)]])</f>
        <v>6000</v>
      </c>
      <c r="P1511" s="12" t="s">
        <v>39</v>
      </c>
      <c r="Q1511" s="9"/>
      <c r="R1511" s="9">
        <f>IF(Table134[[#This Row],[Balanced]]="YES",0,Table134[[#This Row],[Total]]-6000)</f>
        <v>0</v>
      </c>
      <c r="S15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44817763321615968YES</v>
      </c>
      <c r="T1511">
        <f>ROW()-3</f>
        <v>1508</v>
      </c>
      <c r="U1511" s="1">
        <f>INT(Table134[[#This Row],[Date]])</f>
        <v>44817</v>
      </c>
      <c r="V1511" s="13">
        <f>IFERROR(IF(OR(Table134[[#This Row],[Notasave Error]]&lt;0,Table134[[#This Row],[Notasave Error]]&gt;6000),"-",Table134[[#This Row],[Notasave Error]]/Table134[[#This Row],[Inspection Total]]),"NA")</f>
        <v>2.6977211796246649E-2</v>
      </c>
    </row>
    <row r="1512" spans="1:22" x14ac:dyDescent="0.35">
      <c r="A1512" s="8">
        <v>44817.010972222219</v>
      </c>
      <c r="B1512" s="9" t="s">
        <v>36</v>
      </c>
      <c r="C1512" s="9">
        <v>40036162</v>
      </c>
      <c r="D1512" s="9" t="s">
        <v>107</v>
      </c>
      <c r="E1512" s="9" t="s">
        <v>42</v>
      </c>
      <c r="F1512" s="9" t="s">
        <v>40</v>
      </c>
      <c r="G1512" s="9">
        <v>762</v>
      </c>
      <c r="H1512" s="10">
        <v>5989</v>
      </c>
      <c r="I1512" s="10">
        <v>5989</v>
      </c>
      <c r="J1512" s="10">
        <v>11</v>
      </c>
      <c r="K1512" s="10"/>
      <c r="L1512" s="10">
        <f>SUM(Table134[[#This Row],[Waste (Before Impression)]:[Waste (After Impression)2]])</f>
        <v>11</v>
      </c>
      <c r="M1512" s="10">
        <v>0</v>
      </c>
      <c r="N1512" s="10">
        <v>717</v>
      </c>
      <c r="O1512" s="11">
        <f>SUM(Table134[[#This Row],[Inspection Total]],Table134[[#This Row],[Waste (Before Impression)]])</f>
        <v>6000</v>
      </c>
      <c r="P1512" s="12" t="s">
        <v>39</v>
      </c>
      <c r="Q1512" s="9"/>
      <c r="R1512" s="9">
        <f>IF(Table134[[#This Row],[Balanced]]="YES",0,Table134[[#This Row],[Total]]-6000)</f>
        <v>0</v>
      </c>
      <c r="S15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44817762117175989YES</v>
      </c>
      <c r="T1512">
        <f>ROW()-3</f>
        <v>1509</v>
      </c>
      <c r="U1512" s="1">
        <f>INT(Table134[[#This Row],[Date]])</f>
        <v>44817</v>
      </c>
      <c r="V1512" s="13">
        <f>IFERROR(IF(OR(Table134[[#This Row],[Notasave Error]]&lt;0,Table134[[#This Row],[Notasave Error]]&gt;6000),"-",Table134[[#This Row],[Notasave Error]]/Table134[[#This Row],[Inspection Total]]),"NA")</f>
        <v>0.11971948572382701</v>
      </c>
    </row>
    <row r="1513" spans="1:22" x14ac:dyDescent="0.35">
      <c r="A1513" s="8">
        <v>44817.010613425926</v>
      </c>
      <c r="B1513" s="9" t="s">
        <v>36</v>
      </c>
      <c r="C1513" s="9">
        <v>40036162</v>
      </c>
      <c r="D1513" s="9" t="s">
        <v>107</v>
      </c>
      <c r="E1513" s="9" t="s">
        <v>42</v>
      </c>
      <c r="F1513" s="9" t="s">
        <v>40</v>
      </c>
      <c r="G1513" s="9">
        <v>761</v>
      </c>
      <c r="H1513" s="10">
        <v>5964</v>
      </c>
      <c r="I1513" s="10">
        <v>5964</v>
      </c>
      <c r="J1513" s="10">
        <v>36</v>
      </c>
      <c r="K1513" s="10"/>
      <c r="L1513" s="10">
        <f>SUM(Table134[[#This Row],[Waste (Before Impression)]:[Waste (After Impression)2]])</f>
        <v>36</v>
      </c>
      <c r="M1513" s="10">
        <v>0</v>
      </c>
      <c r="N1513" s="10">
        <v>710</v>
      </c>
      <c r="O1513" s="11">
        <f>SUM(Table134[[#This Row],[Inspection Total]],Table134[[#This Row],[Waste (Before Impression)]])</f>
        <v>6000</v>
      </c>
      <c r="P1513" s="12" t="s">
        <v>39</v>
      </c>
      <c r="Q1513" s="9"/>
      <c r="R1513" s="9">
        <f>IF(Table134[[#This Row],[Balanced]]="YES",0,Table134[[#This Row],[Total]]-6000)</f>
        <v>0</v>
      </c>
      <c r="S15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44817761367105964YES</v>
      </c>
      <c r="T1513">
        <f>ROW()-3</f>
        <v>1510</v>
      </c>
      <c r="U1513" s="1">
        <f>INT(Table134[[#This Row],[Date]])</f>
        <v>44817</v>
      </c>
      <c r="V1513" s="13">
        <f>IFERROR(IF(OR(Table134[[#This Row],[Notasave Error]]&lt;0,Table134[[#This Row],[Notasave Error]]&gt;6000),"-",Table134[[#This Row],[Notasave Error]]/Table134[[#This Row],[Inspection Total]]),"NA")</f>
        <v>0.11904761904761904</v>
      </c>
    </row>
    <row r="1514" spans="1:22" x14ac:dyDescent="0.35">
      <c r="A1514" s="8">
        <v>44817.01021990741</v>
      </c>
      <c r="B1514" s="9" t="s">
        <v>36</v>
      </c>
      <c r="C1514" s="9">
        <v>40036162</v>
      </c>
      <c r="D1514" s="9" t="s">
        <v>107</v>
      </c>
      <c r="E1514" s="9" t="s">
        <v>42</v>
      </c>
      <c r="F1514" s="9" t="s">
        <v>40</v>
      </c>
      <c r="G1514" s="9">
        <v>760</v>
      </c>
      <c r="H1514" s="10">
        <v>5984</v>
      </c>
      <c r="I1514" s="10">
        <v>5984</v>
      </c>
      <c r="J1514" s="10">
        <v>16</v>
      </c>
      <c r="K1514" s="10"/>
      <c r="L1514" s="10">
        <f>SUM(Table134[[#This Row],[Waste (Before Impression)]:[Waste (After Impression)2]])</f>
        <v>16</v>
      </c>
      <c r="M1514" s="10">
        <v>0</v>
      </c>
      <c r="N1514" s="10">
        <v>590</v>
      </c>
      <c r="O1514" s="11">
        <f>SUM(Table134[[#This Row],[Inspection Total]],Table134[[#This Row],[Waste (Before Impression)]])</f>
        <v>6000</v>
      </c>
      <c r="P1514" s="12" t="s">
        <v>39</v>
      </c>
      <c r="Q1514" s="9"/>
      <c r="R1514" s="9">
        <f>IF(Table134[[#This Row],[Balanced]]="YES",0,Table134[[#This Row],[Total]]-6000)</f>
        <v>0</v>
      </c>
      <c r="S15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44817760165905984YES</v>
      </c>
      <c r="T1514">
        <f>ROW()-3</f>
        <v>1511</v>
      </c>
      <c r="U1514" s="1">
        <f>INT(Table134[[#This Row],[Date]])</f>
        <v>44817</v>
      </c>
      <c r="V1514" s="13">
        <f>IFERROR(IF(OR(Table134[[#This Row],[Notasave Error]]&lt;0,Table134[[#This Row],[Notasave Error]]&gt;6000),"-",Table134[[#This Row],[Notasave Error]]/Table134[[#This Row],[Inspection Total]]),"NA")</f>
        <v>9.8596256684491984E-2</v>
      </c>
    </row>
    <row r="1515" spans="1:22" x14ac:dyDescent="0.35">
      <c r="A1515" s="8">
        <v>44816.779074074075</v>
      </c>
      <c r="B1515" s="9" t="s">
        <v>36</v>
      </c>
      <c r="C1515" s="9">
        <v>40036162</v>
      </c>
      <c r="D1515" s="9" t="s">
        <v>107</v>
      </c>
      <c r="E1515" s="9" t="s">
        <v>55</v>
      </c>
      <c r="F1515" s="9" t="s">
        <v>38</v>
      </c>
      <c r="G1515" s="9">
        <v>752</v>
      </c>
      <c r="H1515" s="10">
        <v>5984</v>
      </c>
      <c r="I1515" s="10">
        <v>5984</v>
      </c>
      <c r="J1515" s="10">
        <v>16</v>
      </c>
      <c r="K1515" s="10">
        <v>0</v>
      </c>
      <c r="L1515" s="10">
        <f>SUM(Table134[[#This Row],[Waste (Before Impression)]:[Waste (After Impression)2]])</f>
        <v>16</v>
      </c>
      <c r="M1515" s="10">
        <v>0</v>
      </c>
      <c r="N1515" s="10">
        <v>1138</v>
      </c>
      <c r="O1515" s="11">
        <f>SUM(Table134[[#This Row],[Inspection Total]],Table134[[#This Row],[Waste (Before Impression)]])</f>
        <v>6000</v>
      </c>
      <c r="P1515" s="12" t="s">
        <v>39</v>
      </c>
      <c r="Q1515" s="9"/>
      <c r="R1515" s="9">
        <f>IF(Table134[[#This Row],[Balanced]]="YES",0,Table134[[#This Row],[Total]]-6000)</f>
        <v>0</v>
      </c>
      <c r="S15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448167521611385984YES</v>
      </c>
      <c r="T1515">
        <f>ROW()-3</f>
        <v>1512</v>
      </c>
      <c r="U1515" s="1">
        <f>INT(Table134[[#This Row],[Date]])</f>
        <v>44816</v>
      </c>
      <c r="V1515" s="13">
        <f>IFERROR(IF(OR(Table134[[#This Row],[Notasave Error]]&lt;0,Table134[[#This Row],[Notasave Error]]&gt;6000),"-",Table134[[#This Row],[Notasave Error]]/Table134[[#This Row],[Inspection Total]]),"NA")</f>
        <v>0.19017379679144386</v>
      </c>
    </row>
    <row r="1516" spans="1:22" x14ac:dyDescent="0.35">
      <c r="A1516" s="8">
        <v>44816.737523148149</v>
      </c>
      <c r="B1516" s="9" t="s">
        <v>36</v>
      </c>
      <c r="C1516" s="9">
        <v>40036162</v>
      </c>
      <c r="D1516" s="9" t="s">
        <v>107</v>
      </c>
      <c r="E1516" s="9" t="s">
        <v>55</v>
      </c>
      <c r="F1516" s="9" t="s">
        <v>38</v>
      </c>
      <c r="G1516" s="9">
        <v>751</v>
      </c>
      <c r="H1516" s="10">
        <v>5996</v>
      </c>
      <c r="I1516" s="10">
        <v>5996</v>
      </c>
      <c r="J1516" s="10">
        <v>4</v>
      </c>
      <c r="K1516" s="10">
        <v>0</v>
      </c>
      <c r="L1516" s="10">
        <f>SUM(Table134[[#This Row],[Waste (Before Impression)]:[Waste (After Impression)2]])</f>
        <v>4</v>
      </c>
      <c r="M1516" s="10">
        <v>0</v>
      </c>
      <c r="N1516" s="10">
        <v>469</v>
      </c>
      <c r="O1516" s="11">
        <f>SUM(Table134[[#This Row],[Inspection Total]],Table134[[#This Row],[Waste (Before Impression)]])</f>
        <v>6000</v>
      </c>
      <c r="P1516" s="12" t="s">
        <v>39</v>
      </c>
      <c r="Q1516" s="9"/>
      <c r="R1516" s="9">
        <f>IF(Table134[[#This Row],[Balanced]]="YES",0,Table134[[#This Row],[Total]]-6000)</f>
        <v>0</v>
      </c>
      <c r="S15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4481675144695996YES</v>
      </c>
      <c r="T1516">
        <f>ROW()-3</f>
        <v>1513</v>
      </c>
      <c r="U1516" s="1">
        <f>INT(Table134[[#This Row],[Date]])</f>
        <v>44816</v>
      </c>
      <c r="V1516" s="13">
        <f>IFERROR(IF(OR(Table134[[#This Row],[Notasave Error]]&lt;0,Table134[[#This Row],[Notasave Error]]&gt;6000),"-",Table134[[#This Row],[Notasave Error]]/Table134[[#This Row],[Inspection Total]]),"NA")</f>
        <v>7.8218812541694466E-2</v>
      </c>
    </row>
    <row r="1517" spans="1:22" x14ac:dyDescent="0.35">
      <c r="A1517" s="8">
        <v>44816.680046296293</v>
      </c>
      <c r="B1517" s="9" t="s">
        <v>36</v>
      </c>
      <c r="C1517" s="9">
        <v>40036162</v>
      </c>
      <c r="D1517" s="9" t="s">
        <v>107</v>
      </c>
      <c r="E1517" s="9" t="s">
        <v>55</v>
      </c>
      <c r="F1517" s="9" t="s">
        <v>38</v>
      </c>
      <c r="G1517" s="9">
        <v>705</v>
      </c>
      <c r="H1517" s="10">
        <v>5985</v>
      </c>
      <c r="I1517" s="10">
        <v>5985</v>
      </c>
      <c r="J1517" s="10">
        <v>14</v>
      </c>
      <c r="K1517" s="10">
        <v>0</v>
      </c>
      <c r="L1517" s="10">
        <f>SUM(Table134[[#This Row],[Waste (Before Impression)]:[Waste (After Impression)2]])</f>
        <v>14</v>
      </c>
      <c r="M1517" s="10">
        <v>0</v>
      </c>
      <c r="N1517" s="10">
        <v>430</v>
      </c>
      <c r="O1517" s="11">
        <f>SUM(Table134[[#This Row],[Inspection Total]],Table134[[#This Row],[Waste (Before Impression)]])</f>
        <v>5999</v>
      </c>
      <c r="P1517" s="12" t="s">
        <v>34</v>
      </c>
      <c r="Q1517" s="9" t="s">
        <v>73</v>
      </c>
      <c r="R1517" s="9">
        <f>IF(Table134[[#This Row],[Balanced]]="YES",0,Table134[[#This Row],[Total]]-6000)</f>
        <v>-1</v>
      </c>
      <c r="S15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44816705144305985NO</v>
      </c>
      <c r="T1517">
        <f>ROW()-3</f>
        <v>1514</v>
      </c>
      <c r="U1517" s="1">
        <f>INT(Table134[[#This Row],[Date]])</f>
        <v>44816</v>
      </c>
      <c r="V1517" s="13">
        <f>IFERROR(IF(OR(Table134[[#This Row],[Notasave Error]]&lt;0,Table134[[#This Row],[Notasave Error]]&gt;6000),"-",Table134[[#This Row],[Notasave Error]]/Table134[[#This Row],[Inspection Total]]),"NA")</f>
        <v>7.1846282372598158E-2</v>
      </c>
    </row>
    <row r="1518" spans="1:22" x14ac:dyDescent="0.35">
      <c r="A1518" s="8">
        <v>44816.666493055556</v>
      </c>
      <c r="B1518" s="9" t="s">
        <v>36</v>
      </c>
      <c r="C1518" s="9">
        <v>40036162</v>
      </c>
      <c r="D1518" s="9" t="s">
        <v>107</v>
      </c>
      <c r="E1518" s="9" t="s">
        <v>55</v>
      </c>
      <c r="F1518" s="9" t="s">
        <v>38</v>
      </c>
      <c r="G1518" s="9">
        <v>704</v>
      </c>
      <c r="H1518" s="10">
        <v>5994</v>
      </c>
      <c r="I1518" s="10">
        <v>5994</v>
      </c>
      <c r="J1518" s="10">
        <v>6</v>
      </c>
      <c r="K1518" s="10">
        <v>0</v>
      </c>
      <c r="L1518" s="10">
        <f>SUM(Table134[[#This Row],[Waste (Before Impression)]:[Waste (After Impression)2]])</f>
        <v>6</v>
      </c>
      <c r="M1518" s="10">
        <v>0</v>
      </c>
      <c r="N1518" s="10">
        <v>763</v>
      </c>
      <c r="O1518" s="11">
        <f>SUM(Table134[[#This Row],[Inspection Total]],Table134[[#This Row],[Waste (Before Impression)]])</f>
        <v>6000</v>
      </c>
      <c r="P1518" s="12" t="s">
        <v>39</v>
      </c>
      <c r="Q1518" s="9"/>
      <c r="R1518" s="9">
        <f>IF(Table134[[#This Row],[Balanced]]="YES",0,Table134[[#This Row],[Total]]-6000)</f>
        <v>0</v>
      </c>
      <c r="S15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4481670467635994YES</v>
      </c>
      <c r="T1518">
        <f>ROW()-3</f>
        <v>1515</v>
      </c>
      <c r="U1518" s="1">
        <f>INT(Table134[[#This Row],[Date]])</f>
        <v>44816</v>
      </c>
      <c r="V1518" s="13">
        <f>IFERROR(IF(OR(Table134[[#This Row],[Notasave Error]]&lt;0,Table134[[#This Row],[Notasave Error]]&gt;6000),"-",Table134[[#This Row],[Notasave Error]]/Table134[[#This Row],[Inspection Total]]),"NA")</f>
        <v>0.12729396062729395</v>
      </c>
    </row>
    <row r="1519" spans="1:22" x14ac:dyDescent="0.35">
      <c r="A1519" s="8">
        <v>44816.554467592592</v>
      </c>
      <c r="B1519" s="9" t="s">
        <v>36</v>
      </c>
      <c r="C1519" s="9">
        <v>40036162</v>
      </c>
      <c r="D1519" s="9" t="s">
        <v>107</v>
      </c>
      <c r="E1519" s="9" t="s">
        <v>55</v>
      </c>
      <c r="F1519" s="9" t="s">
        <v>38</v>
      </c>
      <c r="G1519" s="9">
        <v>703</v>
      </c>
      <c r="H1519" s="10">
        <v>5995</v>
      </c>
      <c r="I1519" s="10">
        <v>5995</v>
      </c>
      <c r="J1519" s="10">
        <v>5</v>
      </c>
      <c r="K1519" s="10">
        <v>0</v>
      </c>
      <c r="L1519" s="10">
        <f>SUM(Table134[[#This Row],[Waste (Before Impression)]:[Waste (After Impression)2]])</f>
        <v>5</v>
      </c>
      <c r="M1519" s="10">
        <v>0</v>
      </c>
      <c r="N1519" s="10">
        <v>384</v>
      </c>
      <c r="O1519" s="11">
        <f>SUM(Table134[[#This Row],[Inspection Total]],Table134[[#This Row],[Waste (Before Impression)]])</f>
        <v>6000</v>
      </c>
      <c r="P1519" s="12" t="s">
        <v>39</v>
      </c>
      <c r="Q1519" s="9"/>
      <c r="R1519" s="9">
        <f>IF(Table134[[#This Row],[Balanced]]="YES",0,Table134[[#This Row],[Total]]-6000)</f>
        <v>0</v>
      </c>
      <c r="S15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4481670353845995YES</v>
      </c>
      <c r="T1519">
        <f>ROW()-3</f>
        <v>1516</v>
      </c>
      <c r="U1519" s="1">
        <f>INT(Table134[[#This Row],[Date]])</f>
        <v>44816</v>
      </c>
      <c r="V1519" s="13">
        <f>IFERROR(IF(OR(Table134[[#This Row],[Notasave Error]]&lt;0,Table134[[#This Row],[Notasave Error]]&gt;6000),"-",Table134[[#This Row],[Notasave Error]]/Table134[[#This Row],[Inspection Total]]),"NA")</f>
        <v>6.4053377814845699E-2</v>
      </c>
    </row>
    <row r="1520" spans="1:22" x14ac:dyDescent="0.35">
      <c r="A1520" s="8">
        <v>44816.496666666666</v>
      </c>
      <c r="B1520" s="9" t="s">
        <v>36</v>
      </c>
      <c r="C1520" s="9">
        <v>40036162</v>
      </c>
      <c r="D1520" s="9" t="s">
        <v>107</v>
      </c>
      <c r="E1520" s="9" t="s">
        <v>55</v>
      </c>
      <c r="F1520" s="9" t="s">
        <v>38</v>
      </c>
      <c r="G1520" s="9">
        <v>702</v>
      </c>
      <c r="H1520" s="10">
        <v>5989</v>
      </c>
      <c r="I1520" s="10">
        <v>5989</v>
      </c>
      <c r="J1520" s="10">
        <v>11</v>
      </c>
      <c r="K1520" s="10">
        <v>19</v>
      </c>
      <c r="L1520" s="10">
        <f>SUM(Table134[[#This Row],[Waste (Before Impression)]:[Waste (After Impression)2]])</f>
        <v>30</v>
      </c>
      <c r="M1520" s="10">
        <v>0</v>
      </c>
      <c r="N1520" s="10">
        <v>2211</v>
      </c>
      <c r="O1520" s="11">
        <f>SUM(Table134[[#This Row],[Inspection Total]],Table134[[#This Row],[Waste (Before Impression)]])</f>
        <v>6000</v>
      </c>
      <c r="P1520" s="12" t="s">
        <v>39</v>
      </c>
      <c r="Q1520" s="9"/>
      <c r="R1520" s="9">
        <f>IF(Table134[[#This Row],[Balanced]]="YES",0,Table134[[#This Row],[Total]]-6000)</f>
        <v>0</v>
      </c>
      <c r="S15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448167021122115989YES</v>
      </c>
      <c r="T1520">
        <f>ROW()-3</f>
        <v>1517</v>
      </c>
      <c r="U1520" s="1">
        <f>INT(Table134[[#This Row],[Date]])</f>
        <v>44816</v>
      </c>
      <c r="V1520" s="13">
        <f>IFERROR(IF(OR(Table134[[#This Row],[Notasave Error]]&lt;0,Table134[[#This Row],[Notasave Error]]&gt;6000),"-",Table134[[#This Row],[Notasave Error]]/Table134[[#This Row],[Inspection Total]]),"NA")</f>
        <v>0.36917682417765907</v>
      </c>
    </row>
    <row r="1521" spans="1:22" x14ac:dyDescent="0.35">
      <c r="A1521" s="8">
        <v>44816.298981481479</v>
      </c>
      <c r="B1521" s="9" t="s">
        <v>36</v>
      </c>
      <c r="C1521" s="9">
        <v>40036162</v>
      </c>
      <c r="D1521" s="9" t="s">
        <v>107</v>
      </c>
      <c r="E1521" s="9" t="s">
        <v>42</v>
      </c>
      <c r="F1521" s="9" t="s">
        <v>40</v>
      </c>
      <c r="G1521" s="9">
        <v>749</v>
      </c>
      <c r="H1521" s="10">
        <v>6000</v>
      </c>
      <c r="I1521" s="10">
        <v>6000</v>
      </c>
      <c r="J1521" s="10">
        <v>0</v>
      </c>
      <c r="K1521" s="10"/>
      <c r="L1521" s="10">
        <f>SUM(Table134[[#This Row],[Waste (Before Impression)]:[Waste (After Impression)2]])</f>
        <v>0</v>
      </c>
      <c r="M1521" s="10">
        <v>0</v>
      </c>
      <c r="N1521" s="10">
        <v>693</v>
      </c>
      <c r="O1521" s="11">
        <f>SUM(Table134[[#This Row],[Inspection Total]],Table134[[#This Row],[Waste (Before Impression)]])</f>
        <v>6000</v>
      </c>
      <c r="P1521" s="12" t="s">
        <v>39</v>
      </c>
      <c r="Q1521" s="9"/>
      <c r="R1521" s="9">
        <f>IF(Table134[[#This Row],[Balanced]]="YES",0,Table134[[#This Row],[Total]]-6000)</f>
        <v>0</v>
      </c>
      <c r="S15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4481674906936000YES</v>
      </c>
      <c r="T1521">
        <f>ROW()-3</f>
        <v>1518</v>
      </c>
      <c r="U1521" s="1">
        <f>INT(Table134[[#This Row],[Date]])</f>
        <v>44816</v>
      </c>
      <c r="V1521" s="13">
        <f>IFERROR(IF(OR(Table134[[#This Row],[Notasave Error]]&lt;0,Table134[[#This Row],[Notasave Error]]&gt;6000),"-",Table134[[#This Row],[Notasave Error]]/Table134[[#This Row],[Inspection Total]]),"NA")</f>
        <v>0.11550000000000001</v>
      </c>
    </row>
    <row r="1522" spans="1:22" x14ac:dyDescent="0.35">
      <c r="A1522" s="8">
        <v>44816.298472222225</v>
      </c>
      <c r="B1522" s="9" t="s">
        <v>36</v>
      </c>
      <c r="C1522" s="9">
        <v>40036162</v>
      </c>
      <c r="D1522" s="9" t="s">
        <v>107</v>
      </c>
      <c r="E1522" s="9" t="s">
        <v>42</v>
      </c>
      <c r="F1522" s="9" t="s">
        <v>40</v>
      </c>
      <c r="G1522" s="9">
        <v>757</v>
      </c>
      <c r="H1522" s="10">
        <v>6000</v>
      </c>
      <c r="I1522" s="10">
        <v>6000</v>
      </c>
      <c r="J1522" s="10">
        <v>0</v>
      </c>
      <c r="K1522" s="10"/>
      <c r="L1522" s="10">
        <f>SUM(Table134[[#This Row],[Waste (Before Impression)]:[Waste (After Impression)2]])</f>
        <v>0</v>
      </c>
      <c r="M1522" s="10">
        <v>0</v>
      </c>
      <c r="N1522" s="10">
        <v>0</v>
      </c>
      <c r="O1522" s="11">
        <f>SUM(Table134[[#This Row],[Inspection Total]],Table134[[#This Row],[Waste (Before Impression)]])</f>
        <v>6000</v>
      </c>
      <c r="P1522" s="12" t="s">
        <v>39</v>
      </c>
      <c r="Q1522" s="9"/>
      <c r="R1522" s="9">
        <f>IF(Table134[[#This Row],[Balanced]]="YES",0,Table134[[#This Row],[Total]]-6000)</f>
        <v>0</v>
      </c>
      <c r="S15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44816757006000YES</v>
      </c>
      <c r="T1522">
        <f>ROW()-3</f>
        <v>1519</v>
      </c>
      <c r="U1522" s="1">
        <f>INT(Table134[[#This Row],[Date]])</f>
        <v>44816</v>
      </c>
      <c r="V1522" s="13">
        <f>IFERROR(IF(OR(Table134[[#This Row],[Notasave Error]]&lt;0,Table134[[#This Row],[Notasave Error]]&gt;6000),"-",Table134[[#This Row],[Notasave Error]]/Table134[[#This Row],[Inspection Total]]),"NA")</f>
        <v>0</v>
      </c>
    </row>
    <row r="1523" spans="1:22" x14ac:dyDescent="0.35">
      <c r="A1523" s="8">
        <v>44816.224722222221</v>
      </c>
      <c r="B1523" s="9" t="s">
        <v>36</v>
      </c>
      <c r="C1523" s="9">
        <v>40036162</v>
      </c>
      <c r="D1523" s="9" t="s">
        <v>107</v>
      </c>
      <c r="E1523" s="9" t="s">
        <v>42</v>
      </c>
      <c r="F1523" s="9" t="s">
        <v>40</v>
      </c>
      <c r="G1523" s="9">
        <v>756</v>
      </c>
      <c r="H1523" s="10">
        <v>5992</v>
      </c>
      <c r="I1523" s="10">
        <v>5992</v>
      </c>
      <c r="J1523" s="10">
        <v>8</v>
      </c>
      <c r="K1523" s="10"/>
      <c r="L1523" s="10">
        <f>SUM(Table134[[#This Row],[Waste (Before Impression)]:[Waste (After Impression)2]])</f>
        <v>8</v>
      </c>
      <c r="M1523" s="10">
        <v>0</v>
      </c>
      <c r="N1523" s="10">
        <v>834</v>
      </c>
      <c r="O1523" s="11">
        <f>SUM(Table134[[#This Row],[Inspection Total]],Table134[[#This Row],[Waste (Before Impression)]])</f>
        <v>6000</v>
      </c>
      <c r="P1523" s="12" t="s">
        <v>39</v>
      </c>
      <c r="Q1523" s="9"/>
      <c r="R1523" s="9">
        <f>IF(Table134[[#This Row],[Balanced]]="YES",0,Table134[[#This Row],[Total]]-6000)</f>
        <v>0</v>
      </c>
      <c r="S15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4481675688345992YES</v>
      </c>
      <c r="T1523">
        <f>ROW()-3</f>
        <v>1520</v>
      </c>
      <c r="U1523" s="1">
        <f>INT(Table134[[#This Row],[Date]])</f>
        <v>44816</v>
      </c>
      <c r="V1523" s="13">
        <f>IFERROR(IF(OR(Table134[[#This Row],[Notasave Error]]&lt;0,Table134[[#This Row],[Notasave Error]]&gt;6000),"-",Table134[[#This Row],[Notasave Error]]/Table134[[#This Row],[Inspection Total]]),"NA")</f>
        <v>0.13918558077436582</v>
      </c>
    </row>
    <row r="1524" spans="1:22" x14ac:dyDescent="0.35">
      <c r="A1524" s="8">
        <v>44816.224317129629</v>
      </c>
      <c r="B1524" s="9" t="s">
        <v>36</v>
      </c>
      <c r="C1524" s="9">
        <v>40036162</v>
      </c>
      <c r="D1524" s="9" t="s">
        <v>107</v>
      </c>
      <c r="E1524" s="9" t="s">
        <v>42</v>
      </c>
      <c r="F1524" s="9" t="s">
        <v>40</v>
      </c>
      <c r="G1524" s="9">
        <v>755</v>
      </c>
      <c r="H1524" s="10">
        <v>5997</v>
      </c>
      <c r="I1524" s="10">
        <v>5997</v>
      </c>
      <c r="J1524" s="10">
        <v>3</v>
      </c>
      <c r="K1524" s="10"/>
      <c r="L1524" s="10">
        <f>SUM(Table134[[#This Row],[Waste (Before Impression)]:[Waste (After Impression)2]])</f>
        <v>3</v>
      </c>
      <c r="M1524" s="10">
        <v>0</v>
      </c>
      <c r="N1524" s="10">
        <v>645</v>
      </c>
      <c r="O1524" s="11">
        <f>SUM(Table134[[#This Row],[Inspection Total]],Table134[[#This Row],[Waste (Before Impression)]])</f>
        <v>6000</v>
      </c>
      <c r="P1524" s="12" t="s">
        <v>39</v>
      </c>
      <c r="Q1524" s="9"/>
      <c r="R1524" s="9">
        <f>IF(Table134[[#This Row],[Balanced]]="YES",0,Table134[[#This Row],[Total]]-6000)</f>
        <v>0</v>
      </c>
      <c r="S15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4481675536455997YES</v>
      </c>
      <c r="T1524">
        <f>ROW()-3</f>
        <v>1521</v>
      </c>
      <c r="U1524" s="1">
        <f>INT(Table134[[#This Row],[Date]])</f>
        <v>44816</v>
      </c>
      <c r="V1524" s="13">
        <f>IFERROR(IF(OR(Table134[[#This Row],[Notasave Error]]&lt;0,Table134[[#This Row],[Notasave Error]]&gt;6000),"-",Table134[[#This Row],[Notasave Error]]/Table134[[#This Row],[Inspection Total]]),"NA")</f>
        <v>0.10755377688844422</v>
      </c>
    </row>
    <row r="1525" spans="1:22" x14ac:dyDescent="0.35">
      <c r="A1525" s="8">
        <v>44816.223935185182</v>
      </c>
      <c r="B1525" s="9" t="s">
        <v>36</v>
      </c>
      <c r="C1525" s="9">
        <v>40036162</v>
      </c>
      <c r="D1525" s="9" t="s">
        <v>107</v>
      </c>
      <c r="E1525" s="9" t="s">
        <v>42</v>
      </c>
      <c r="F1525" s="9" t="s">
        <v>40</v>
      </c>
      <c r="G1525" s="9">
        <v>754</v>
      </c>
      <c r="H1525" s="10">
        <v>5992</v>
      </c>
      <c r="I1525" s="10">
        <v>5992</v>
      </c>
      <c r="J1525" s="10">
        <v>8</v>
      </c>
      <c r="K1525" s="10"/>
      <c r="L1525" s="10">
        <f>SUM(Table134[[#This Row],[Waste (Before Impression)]:[Waste (After Impression)2]])</f>
        <v>8</v>
      </c>
      <c r="M1525" s="10">
        <v>0</v>
      </c>
      <c r="N1525" s="10">
        <v>655</v>
      </c>
      <c r="O1525" s="11">
        <f>SUM(Table134[[#This Row],[Inspection Total]],Table134[[#This Row],[Waste (Before Impression)]])</f>
        <v>6000</v>
      </c>
      <c r="P1525" s="12" t="s">
        <v>39</v>
      </c>
      <c r="Q1525" s="9"/>
      <c r="R1525" s="9">
        <f>IF(Table134[[#This Row],[Balanced]]="YES",0,Table134[[#This Row],[Total]]-6000)</f>
        <v>0</v>
      </c>
      <c r="S15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4481675486555992YES</v>
      </c>
      <c r="T1525">
        <f>ROW()-3</f>
        <v>1522</v>
      </c>
      <c r="U1525" s="1">
        <f>INT(Table134[[#This Row],[Date]])</f>
        <v>44816</v>
      </c>
      <c r="V1525" s="13">
        <f>IFERROR(IF(OR(Table134[[#This Row],[Notasave Error]]&lt;0,Table134[[#This Row],[Notasave Error]]&gt;6000),"-",Table134[[#This Row],[Notasave Error]]/Table134[[#This Row],[Inspection Total]]),"NA")</f>
        <v>0.10931241655540722</v>
      </c>
    </row>
    <row r="1526" spans="1:22" x14ac:dyDescent="0.35">
      <c r="A1526" s="8">
        <v>44815.665462962963</v>
      </c>
      <c r="B1526" s="9" t="s">
        <v>63</v>
      </c>
      <c r="C1526" s="9">
        <v>40036162</v>
      </c>
      <c r="D1526" s="9" t="s">
        <v>107</v>
      </c>
      <c r="E1526" s="9" t="s">
        <v>42</v>
      </c>
      <c r="F1526" s="9" t="s">
        <v>38</v>
      </c>
      <c r="G1526" s="9">
        <v>701</v>
      </c>
      <c r="H1526" s="10">
        <v>5990</v>
      </c>
      <c r="I1526" s="10">
        <v>5990</v>
      </c>
      <c r="J1526" s="10">
        <v>10</v>
      </c>
      <c r="K1526" s="10"/>
      <c r="L1526" s="10">
        <f>SUM(Table134[[#This Row],[Waste (Before Impression)]:[Waste (After Impression)2]])</f>
        <v>10</v>
      </c>
      <c r="M1526" s="10">
        <v>0</v>
      </c>
      <c r="N1526" s="10">
        <v>-3063</v>
      </c>
      <c r="O1526" s="11">
        <f>SUM(Table134[[#This Row],[Inspection Total]],Table134[[#This Row],[Waste (Before Impression)]])</f>
        <v>6000</v>
      </c>
      <c r="P1526" s="12" t="s">
        <v>39</v>
      </c>
      <c r="Q1526" s="9"/>
      <c r="R1526" s="9">
        <f>IF(Table134[[#This Row],[Balanced]]="YES",0,Table134[[#This Row],[Total]]-6000)</f>
        <v>0</v>
      </c>
      <c r="S15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4481570110-30635990YES</v>
      </c>
      <c r="T1526">
        <f>ROW()-3</f>
        <v>1523</v>
      </c>
      <c r="U1526" s="1">
        <f>INT(Table134[[#This Row],[Date]])</f>
        <v>44815</v>
      </c>
      <c r="V1526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527" spans="1:22" x14ac:dyDescent="0.35">
      <c r="A1527" s="8">
        <v>44815.664849537039</v>
      </c>
      <c r="B1527" s="9" t="s">
        <v>63</v>
      </c>
      <c r="C1527" s="9">
        <v>40036162</v>
      </c>
      <c r="D1527" s="9" t="s">
        <v>107</v>
      </c>
      <c r="E1527" s="9" t="s">
        <v>42</v>
      </c>
      <c r="F1527" s="9" t="s">
        <v>38</v>
      </c>
      <c r="G1527" s="9">
        <v>686</v>
      </c>
      <c r="H1527" s="10">
        <v>5990</v>
      </c>
      <c r="I1527" s="10">
        <v>5990</v>
      </c>
      <c r="J1527" s="10">
        <v>10</v>
      </c>
      <c r="K1527" s="10"/>
      <c r="L1527" s="10">
        <f>SUM(Table134[[#This Row],[Waste (Before Impression)]:[Waste (After Impression)2]])</f>
        <v>10</v>
      </c>
      <c r="M1527" s="10">
        <v>0</v>
      </c>
      <c r="N1527" s="10">
        <v>-3054</v>
      </c>
      <c r="O1527" s="11">
        <f>SUM(Table134[[#This Row],[Inspection Total]],Table134[[#This Row],[Waste (Before Impression)]])</f>
        <v>6000</v>
      </c>
      <c r="P1527" s="12" t="s">
        <v>39</v>
      </c>
      <c r="Q1527" s="9"/>
      <c r="R1527" s="9">
        <f>IF(Table134[[#This Row],[Balanced]]="YES",0,Table134[[#This Row],[Total]]-6000)</f>
        <v>0</v>
      </c>
      <c r="S15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4481568610-30545990YES</v>
      </c>
      <c r="T1527">
        <f>ROW()-3</f>
        <v>1524</v>
      </c>
      <c r="U1527" s="1">
        <f>INT(Table134[[#This Row],[Date]])</f>
        <v>44815</v>
      </c>
      <c r="V1527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528" spans="1:22" x14ac:dyDescent="0.35">
      <c r="A1528" s="8">
        <v>44811.991493055553</v>
      </c>
      <c r="B1528" s="9" t="s">
        <v>63</v>
      </c>
      <c r="C1528" s="9">
        <v>40036162</v>
      </c>
      <c r="D1528" s="9" t="s">
        <v>107</v>
      </c>
      <c r="E1528" s="9" t="s">
        <v>55</v>
      </c>
      <c r="F1528" s="9" t="s">
        <v>40</v>
      </c>
      <c r="G1528" s="9">
        <v>802</v>
      </c>
      <c r="H1528" s="10">
        <v>5985</v>
      </c>
      <c r="I1528" s="10">
        <v>5985</v>
      </c>
      <c r="J1528" s="10">
        <v>15</v>
      </c>
      <c r="K1528" s="10">
        <v>0</v>
      </c>
      <c r="L1528" s="10">
        <f>SUM(Table134[[#This Row],[Waste (Before Impression)]:[Waste (After Impression)2]])</f>
        <v>15</v>
      </c>
      <c r="M1528" s="10">
        <v>0</v>
      </c>
      <c r="N1528" s="10">
        <v>162</v>
      </c>
      <c r="O1528" s="11">
        <f>SUM(Table134[[#This Row],[Inspection Total]],Table134[[#This Row],[Waste (Before Impression)]])</f>
        <v>6000</v>
      </c>
      <c r="P1528" s="12" t="s">
        <v>39</v>
      </c>
      <c r="Q1528" s="9"/>
      <c r="R1528" s="9">
        <f>IF(Table134[[#This Row],[Balanced]]="YES",0,Table134[[#This Row],[Total]]-6000)</f>
        <v>0</v>
      </c>
      <c r="S15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44811802151625985YES</v>
      </c>
      <c r="T1528">
        <f>ROW()-3</f>
        <v>1525</v>
      </c>
      <c r="U1528" s="1">
        <f>INT(Table134[[#This Row],[Date]])</f>
        <v>44811</v>
      </c>
      <c r="V1528" s="13">
        <f>IFERROR(IF(OR(Table134[[#This Row],[Notasave Error]]&lt;0,Table134[[#This Row],[Notasave Error]]&gt;6000),"-",Table134[[#This Row],[Notasave Error]]/Table134[[#This Row],[Inspection Total]]),"NA")</f>
        <v>2.7067669172932331E-2</v>
      </c>
    </row>
    <row r="1529" spans="1:22" x14ac:dyDescent="0.35">
      <c r="A1529" s="8">
        <v>44811.960648148146</v>
      </c>
      <c r="B1529" s="9" t="s">
        <v>63</v>
      </c>
      <c r="C1529" s="9">
        <v>40036162</v>
      </c>
      <c r="D1529" s="9" t="s">
        <v>107</v>
      </c>
      <c r="E1529" s="9" t="s">
        <v>55</v>
      </c>
      <c r="F1529" s="9" t="s">
        <v>40</v>
      </c>
      <c r="G1529" s="9">
        <v>801</v>
      </c>
      <c r="H1529" s="10">
        <v>5999</v>
      </c>
      <c r="I1529" s="10">
        <v>5999</v>
      </c>
      <c r="J1529" s="10">
        <v>1</v>
      </c>
      <c r="K1529" s="10">
        <v>0</v>
      </c>
      <c r="L1529" s="10">
        <f>SUM(Table134[[#This Row],[Waste (Before Impression)]:[Waste (After Impression)2]])</f>
        <v>1</v>
      </c>
      <c r="M1529" s="10">
        <v>0</v>
      </c>
      <c r="N1529" s="10">
        <v>194</v>
      </c>
      <c r="O1529" s="11">
        <f>SUM(Table134[[#This Row],[Inspection Total]],Table134[[#This Row],[Waste (Before Impression)]])</f>
        <v>6000</v>
      </c>
      <c r="P1529" s="12" t="s">
        <v>39</v>
      </c>
      <c r="Q1529" s="9"/>
      <c r="R1529" s="9">
        <f>IF(Table134[[#This Row],[Balanced]]="YES",0,Table134[[#This Row],[Total]]-6000)</f>
        <v>0</v>
      </c>
      <c r="S15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4481180111945999YES</v>
      </c>
      <c r="T1529">
        <f>ROW()-3</f>
        <v>1526</v>
      </c>
      <c r="U1529" s="1">
        <f>INT(Table134[[#This Row],[Date]])</f>
        <v>44811</v>
      </c>
      <c r="V1529" s="13">
        <f>IFERROR(IF(OR(Table134[[#This Row],[Notasave Error]]&lt;0,Table134[[#This Row],[Notasave Error]]&gt;6000),"-",Table134[[#This Row],[Notasave Error]]/Table134[[#This Row],[Inspection Total]]),"NA")</f>
        <v>3.2338723120520087E-2</v>
      </c>
    </row>
    <row r="1530" spans="1:22" x14ac:dyDescent="0.35">
      <c r="A1530" s="8">
        <v>44811.959652777776</v>
      </c>
      <c r="B1530" s="9" t="s">
        <v>63</v>
      </c>
      <c r="C1530" s="9">
        <v>40036162</v>
      </c>
      <c r="D1530" s="9" t="s">
        <v>107</v>
      </c>
      <c r="E1530" s="9" t="s">
        <v>55</v>
      </c>
      <c r="F1530" s="9" t="s">
        <v>40</v>
      </c>
      <c r="G1530" s="9">
        <v>800</v>
      </c>
      <c r="H1530" s="10">
        <v>5997</v>
      </c>
      <c r="I1530" s="10">
        <v>5997</v>
      </c>
      <c r="J1530" s="10">
        <v>3</v>
      </c>
      <c r="K1530" s="10">
        <v>0</v>
      </c>
      <c r="L1530" s="10">
        <f>SUM(Table134[[#This Row],[Waste (Before Impression)]:[Waste (After Impression)2]])</f>
        <v>3</v>
      </c>
      <c r="M1530" s="10">
        <v>0</v>
      </c>
      <c r="N1530" s="10">
        <v>599</v>
      </c>
      <c r="O1530" s="11">
        <f>SUM(Table134[[#This Row],[Inspection Total]],Table134[[#This Row],[Waste (Before Impression)]])</f>
        <v>6000</v>
      </c>
      <c r="P1530" s="12" t="s">
        <v>39</v>
      </c>
      <c r="Q1530" s="9"/>
      <c r="R1530" s="9">
        <f>IF(Table134[[#This Row],[Balanced]]="YES",0,Table134[[#This Row],[Total]]-6000)</f>
        <v>0</v>
      </c>
      <c r="S15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4481180035995997YES</v>
      </c>
      <c r="T1530">
        <f>ROW()-3</f>
        <v>1527</v>
      </c>
      <c r="U1530" s="1">
        <f>INT(Table134[[#This Row],[Date]])</f>
        <v>44811</v>
      </c>
      <c r="V1530" s="13">
        <f>IFERROR(IF(OR(Table134[[#This Row],[Notasave Error]]&lt;0,Table134[[#This Row],[Notasave Error]]&gt;6000),"-",Table134[[#This Row],[Notasave Error]]/Table134[[#This Row],[Inspection Total]]),"NA")</f>
        <v>9.9883274970818739E-2</v>
      </c>
    </row>
    <row r="1531" spans="1:22" x14ac:dyDescent="0.35">
      <c r="A1531" s="8">
        <v>44811.956284722219</v>
      </c>
      <c r="B1531" s="9" t="s">
        <v>63</v>
      </c>
      <c r="C1531" s="9">
        <v>40036162</v>
      </c>
      <c r="D1531" s="9" t="s">
        <v>107</v>
      </c>
      <c r="E1531" s="9" t="s">
        <v>55</v>
      </c>
      <c r="F1531" s="9" t="s">
        <v>40</v>
      </c>
      <c r="G1531" s="9">
        <v>779</v>
      </c>
      <c r="H1531" s="10">
        <v>5999</v>
      </c>
      <c r="I1531" s="10">
        <v>5999</v>
      </c>
      <c r="J1531" s="10">
        <v>1</v>
      </c>
      <c r="K1531" s="10">
        <v>0</v>
      </c>
      <c r="L1531" s="10">
        <f>SUM(Table134[[#This Row],[Waste (Before Impression)]:[Waste (After Impression)2]])</f>
        <v>1</v>
      </c>
      <c r="M1531" s="10">
        <v>0</v>
      </c>
      <c r="N1531" s="10">
        <v>831</v>
      </c>
      <c r="O1531" s="11">
        <f>SUM(Table134[[#This Row],[Inspection Total]],Table134[[#This Row],[Waste (Before Impression)]])</f>
        <v>6000</v>
      </c>
      <c r="P1531" s="12" t="s">
        <v>39</v>
      </c>
      <c r="Q1531" s="9"/>
      <c r="R1531" s="9">
        <f>IF(Table134[[#This Row],[Balanced]]="YES",0,Table134[[#This Row],[Total]]-6000)</f>
        <v>0</v>
      </c>
      <c r="S15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4481177918315999YES</v>
      </c>
      <c r="T1531">
        <f>ROW()-3</f>
        <v>1528</v>
      </c>
      <c r="U1531" s="1">
        <f>INT(Table134[[#This Row],[Date]])</f>
        <v>44811</v>
      </c>
      <c r="V1531" s="13">
        <f>IFERROR(IF(OR(Table134[[#This Row],[Notasave Error]]&lt;0,Table134[[#This Row],[Notasave Error]]&gt;6000),"-",Table134[[#This Row],[Notasave Error]]/Table134[[#This Row],[Inspection Total]]),"NA")</f>
        <v>0.13852308718119685</v>
      </c>
    </row>
    <row r="1532" spans="1:22" x14ac:dyDescent="0.35">
      <c r="A1532" s="8">
        <v>44811.757592592592</v>
      </c>
      <c r="B1532" s="9" t="s">
        <v>63</v>
      </c>
      <c r="C1532" s="9">
        <v>40036162</v>
      </c>
      <c r="D1532" s="9" t="s">
        <v>107</v>
      </c>
      <c r="E1532" s="9" t="s">
        <v>53</v>
      </c>
      <c r="F1532" s="9" t="s">
        <v>38</v>
      </c>
      <c r="G1532" s="9">
        <v>776</v>
      </c>
      <c r="H1532" s="10">
        <v>5994</v>
      </c>
      <c r="I1532" s="10">
        <v>5994</v>
      </c>
      <c r="J1532" s="10">
        <v>6</v>
      </c>
      <c r="K1532" s="10"/>
      <c r="L1532" s="10">
        <f>SUM(Table134[[#This Row],[Waste (Before Impression)]:[Waste (After Impression)2]])</f>
        <v>6</v>
      </c>
      <c r="M1532" s="10">
        <v>0</v>
      </c>
      <c r="N1532" s="10">
        <v>245</v>
      </c>
      <c r="O1532" s="11">
        <f>SUM(Table134[[#This Row],[Inspection Total]],Table134[[#This Row],[Waste (Before Impression)]])</f>
        <v>6000</v>
      </c>
      <c r="P1532" s="12" t="s">
        <v>39</v>
      </c>
      <c r="Q1532" s="9"/>
      <c r="R1532" s="9">
        <f>IF(Table134[[#This Row],[Balanced]]="YES",0,Table134[[#This Row],[Total]]-6000)</f>
        <v>0</v>
      </c>
      <c r="S15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4481177662455994YES</v>
      </c>
      <c r="T1532">
        <f>ROW()-3</f>
        <v>1529</v>
      </c>
      <c r="U1532" s="1">
        <f>INT(Table134[[#This Row],[Date]])</f>
        <v>44811</v>
      </c>
      <c r="V1532" s="13">
        <f>IFERROR(IF(OR(Table134[[#This Row],[Notasave Error]]&lt;0,Table134[[#This Row],[Notasave Error]]&gt;6000),"-",Table134[[#This Row],[Notasave Error]]/Table134[[#This Row],[Inspection Total]]),"NA")</f>
        <v>4.0874207540874209E-2</v>
      </c>
    </row>
    <row r="1533" spans="1:22" x14ac:dyDescent="0.35">
      <c r="A1533" s="8">
        <v>44811.757303240738</v>
      </c>
      <c r="B1533" s="9" t="s">
        <v>63</v>
      </c>
      <c r="C1533" s="9">
        <v>40036162</v>
      </c>
      <c r="D1533" s="9" t="s">
        <v>107</v>
      </c>
      <c r="E1533" s="9" t="s">
        <v>53</v>
      </c>
      <c r="F1533" s="9" t="s">
        <v>38</v>
      </c>
      <c r="G1533" s="9">
        <v>775</v>
      </c>
      <c r="H1533" s="10">
        <v>6000</v>
      </c>
      <c r="I1533" s="10">
        <v>6000</v>
      </c>
      <c r="J1533" s="10">
        <v>0</v>
      </c>
      <c r="K1533" s="10"/>
      <c r="L1533" s="10">
        <f>SUM(Table134[[#This Row],[Waste (Before Impression)]:[Waste (After Impression)2]])</f>
        <v>0</v>
      </c>
      <c r="M1533" s="10">
        <v>0</v>
      </c>
      <c r="N1533" s="10">
        <v>350</v>
      </c>
      <c r="O1533" s="11">
        <f>SUM(Table134[[#This Row],[Inspection Total]],Table134[[#This Row],[Waste (Before Impression)]])</f>
        <v>6000</v>
      </c>
      <c r="P1533" s="12" t="s">
        <v>39</v>
      </c>
      <c r="Q1533" s="9"/>
      <c r="R1533" s="9">
        <f>IF(Table134[[#This Row],[Balanced]]="YES",0,Table134[[#This Row],[Total]]-6000)</f>
        <v>0</v>
      </c>
      <c r="S15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4481177503506000YES</v>
      </c>
      <c r="T1533">
        <f>ROW()-3</f>
        <v>1530</v>
      </c>
      <c r="U1533" s="1">
        <f>INT(Table134[[#This Row],[Date]])</f>
        <v>44811</v>
      </c>
      <c r="V1533" s="13">
        <f>IFERROR(IF(OR(Table134[[#This Row],[Notasave Error]]&lt;0,Table134[[#This Row],[Notasave Error]]&gt;6000),"-",Table134[[#This Row],[Notasave Error]]/Table134[[#This Row],[Inspection Total]]),"NA")</f>
        <v>5.8333333333333334E-2</v>
      </c>
    </row>
    <row r="1534" spans="1:22" x14ac:dyDescent="0.35">
      <c r="A1534" s="8">
        <v>44811.756828703707</v>
      </c>
      <c r="B1534" s="9" t="s">
        <v>63</v>
      </c>
      <c r="C1534" s="9">
        <v>40036162</v>
      </c>
      <c r="D1534" s="9" t="s">
        <v>107</v>
      </c>
      <c r="E1534" s="9" t="s">
        <v>53</v>
      </c>
      <c r="F1534" s="9" t="s">
        <v>38</v>
      </c>
      <c r="G1534" s="9">
        <v>774</v>
      </c>
      <c r="H1534" s="10">
        <v>6000</v>
      </c>
      <c r="I1534" s="10">
        <v>6000</v>
      </c>
      <c r="J1534" s="10"/>
      <c r="K1534" s="10"/>
      <c r="L1534" s="10">
        <f>SUM(Table134[[#This Row],[Waste (Before Impression)]:[Waste (After Impression)2]])</f>
        <v>0</v>
      </c>
      <c r="M1534" s="10">
        <v>0</v>
      </c>
      <c r="N1534" s="10">
        <v>300</v>
      </c>
      <c r="O1534" s="11">
        <f>SUM(Table134[[#This Row],[Inspection Total]],Table134[[#This Row],[Waste (Before Impression)]])</f>
        <v>6000</v>
      </c>
      <c r="P1534" s="12" t="s">
        <v>39</v>
      </c>
      <c r="Q1534" s="9"/>
      <c r="R1534" s="9">
        <f>IF(Table134[[#This Row],[Balanced]]="YES",0,Table134[[#This Row],[Total]]-6000)</f>
        <v>0</v>
      </c>
      <c r="S15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448117743006000YES</v>
      </c>
      <c r="T1534">
        <f>ROW()-3</f>
        <v>1531</v>
      </c>
      <c r="U1534" s="1">
        <f>INT(Table134[[#This Row],[Date]])</f>
        <v>44811</v>
      </c>
      <c r="V1534" s="13">
        <f>IFERROR(IF(OR(Table134[[#This Row],[Notasave Error]]&lt;0,Table134[[#This Row],[Notasave Error]]&gt;6000),"-",Table134[[#This Row],[Notasave Error]]/Table134[[#This Row],[Inspection Total]]),"NA")</f>
        <v>0.05</v>
      </c>
    </row>
    <row r="1535" spans="1:22" x14ac:dyDescent="0.35">
      <c r="A1535" s="8">
        <v>44811.660543981481</v>
      </c>
      <c r="B1535" s="9" t="s">
        <v>63</v>
      </c>
      <c r="C1535" s="9">
        <v>40036162</v>
      </c>
      <c r="D1535" s="9" t="s">
        <v>107</v>
      </c>
      <c r="E1535" s="9" t="s">
        <v>53</v>
      </c>
      <c r="F1535" s="9" t="s">
        <v>38</v>
      </c>
      <c r="G1535" s="9">
        <v>773</v>
      </c>
      <c r="H1535" s="10">
        <v>5998</v>
      </c>
      <c r="I1535" s="10">
        <v>5998</v>
      </c>
      <c r="J1535" s="10">
        <v>2</v>
      </c>
      <c r="K1535" s="10"/>
      <c r="L1535" s="10">
        <f>SUM(Table134[[#This Row],[Waste (Before Impression)]:[Waste (After Impression)2]])</f>
        <v>2</v>
      </c>
      <c r="M1535" s="10">
        <v>0</v>
      </c>
      <c r="N1535" s="10">
        <v>410</v>
      </c>
      <c r="O1535" s="11">
        <f>SUM(Table134[[#This Row],[Inspection Total]],Table134[[#This Row],[Waste (Before Impression)]])</f>
        <v>6000</v>
      </c>
      <c r="P1535" s="12" t="s">
        <v>39</v>
      </c>
      <c r="Q1535" s="9"/>
      <c r="R1535" s="9">
        <f>IF(Table134[[#This Row],[Balanced]]="YES",0,Table134[[#This Row],[Total]]-6000)</f>
        <v>0</v>
      </c>
      <c r="S15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4481177324105998YES</v>
      </c>
      <c r="T1535">
        <f>ROW()-3</f>
        <v>1532</v>
      </c>
      <c r="U1535" s="1">
        <f>INT(Table134[[#This Row],[Date]])</f>
        <v>44811</v>
      </c>
      <c r="V1535" s="13">
        <f>IFERROR(IF(OR(Table134[[#This Row],[Notasave Error]]&lt;0,Table134[[#This Row],[Notasave Error]]&gt;6000),"-",Table134[[#This Row],[Notasave Error]]/Table134[[#This Row],[Inspection Total]]),"NA")</f>
        <v>6.8356118706235411E-2</v>
      </c>
    </row>
    <row r="1536" spans="1:22" x14ac:dyDescent="0.35">
      <c r="A1536" s="8">
        <v>44811.66028935185</v>
      </c>
      <c r="B1536" s="9" t="s">
        <v>63</v>
      </c>
      <c r="C1536" s="9">
        <v>40036162</v>
      </c>
      <c r="D1536" s="9" t="s">
        <v>107</v>
      </c>
      <c r="E1536" s="9" t="s">
        <v>53</v>
      </c>
      <c r="F1536" s="9" t="s">
        <v>38</v>
      </c>
      <c r="G1536" s="9">
        <v>769</v>
      </c>
      <c r="H1536" s="10">
        <v>5998</v>
      </c>
      <c r="I1536" s="10">
        <v>5998</v>
      </c>
      <c r="J1536" s="10">
        <v>2</v>
      </c>
      <c r="K1536" s="10"/>
      <c r="L1536" s="10">
        <f>SUM(Table134[[#This Row],[Waste (Before Impression)]:[Waste (After Impression)2]])</f>
        <v>2</v>
      </c>
      <c r="M1536" s="10">
        <v>0</v>
      </c>
      <c r="N1536" s="10">
        <v>390</v>
      </c>
      <c r="O1536" s="11">
        <f>SUM(Table134[[#This Row],[Inspection Total]],Table134[[#This Row],[Waste (Before Impression)]])</f>
        <v>6000</v>
      </c>
      <c r="P1536" s="12" t="s">
        <v>39</v>
      </c>
      <c r="Q1536" s="9"/>
      <c r="R1536" s="9">
        <f>IF(Table134[[#This Row],[Balanced]]="YES",0,Table134[[#This Row],[Total]]-6000)</f>
        <v>0</v>
      </c>
      <c r="S15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4481176923905998YES</v>
      </c>
      <c r="T1536">
        <f>ROW()-3</f>
        <v>1533</v>
      </c>
      <c r="U1536" s="1">
        <f>INT(Table134[[#This Row],[Date]])</f>
        <v>44811</v>
      </c>
      <c r="V1536" s="13">
        <f>IFERROR(IF(OR(Table134[[#This Row],[Notasave Error]]&lt;0,Table134[[#This Row],[Notasave Error]]&gt;6000),"-",Table134[[#This Row],[Notasave Error]]/Table134[[#This Row],[Inspection Total]]),"NA")</f>
        <v>6.5021673891297094E-2</v>
      </c>
    </row>
    <row r="1537" spans="1:22" x14ac:dyDescent="0.35">
      <c r="A1537" s="8">
        <v>44811.659930555557</v>
      </c>
      <c r="B1537" s="9" t="s">
        <v>63</v>
      </c>
      <c r="C1537" s="9">
        <v>40036162</v>
      </c>
      <c r="D1537" s="9" t="s">
        <v>107</v>
      </c>
      <c r="E1537" s="9" t="s">
        <v>53</v>
      </c>
      <c r="F1537" s="9" t="s">
        <v>38</v>
      </c>
      <c r="G1537" s="9">
        <v>768</v>
      </c>
      <c r="H1537" s="10">
        <v>5996</v>
      </c>
      <c r="I1537" s="10">
        <v>5996</v>
      </c>
      <c r="J1537" s="10">
        <v>4</v>
      </c>
      <c r="K1537" s="10"/>
      <c r="L1537" s="10">
        <f>SUM(Table134[[#This Row],[Waste (Before Impression)]:[Waste (After Impression)2]])</f>
        <v>4</v>
      </c>
      <c r="M1537" s="10">
        <v>0</v>
      </c>
      <c r="N1537" s="10">
        <v>450</v>
      </c>
      <c r="O1537" s="11">
        <f>SUM(Table134[[#This Row],[Inspection Total]],Table134[[#This Row],[Waste (Before Impression)]])</f>
        <v>6000</v>
      </c>
      <c r="P1537" s="12" t="s">
        <v>39</v>
      </c>
      <c r="Q1537" s="9"/>
      <c r="R1537" s="9">
        <f>IF(Table134[[#This Row],[Balanced]]="YES",0,Table134[[#This Row],[Total]]-6000)</f>
        <v>0</v>
      </c>
      <c r="S15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4481176844505996YES</v>
      </c>
      <c r="T1537">
        <f>ROW()-3</f>
        <v>1534</v>
      </c>
      <c r="U1537" s="1">
        <f>INT(Table134[[#This Row],[Date]])</f>
        <v>44811</v>
      </c>
      <c r="V1537" s="13">
        <f>IFERROR(IF(OR(Table134[[#This Row],[Notasave Error]]&lt;0,Table134[[#This Row],[Notasave Error]]&gt;6000),"-",Table134[[#This Row],[Notasave Error]]/Table134[[#This Row],[Inspection Total]]),"NA")</f>
        <v>7.5050033355570381E-2</v>
      </c>
    </row>
    <row r="1538" spans="1:22" x14ac:dyDescent="0.35">
      <c r="A1538" s="8">
        <v>44811.659571759257</v>
      </c>
      <c r="B1538" s="9" t="s">
        <v>63</v>
      </c>
      <c r="C1538" s="9">
        <v>40036162</v>
      </c>
      <c r="D1538" s="9" t="s">
        <v>107</v>
      </c>
      <c r="E1538" s="9" t="s">
        <v>53</v>
      </c>
      <c r="F1538" s="9" t="s">
        <v>38</v>
      </c>
      <c r="G1538" s="9">
        <v>767</v>
      </c>
      <c r="H1538" s="10">
        <v>5988</v>
      </c>
      <c r="I1538" s="10">
        <v>5988</v>
      </c>
      <c r="J1538" s="10">
        <v>12</v>
      </c>
      <c r="K1538" s="10"/>
      <c r="L1538" s="10">
        <f>SUM(Table134[[#This Row],[Waste (Before Impression)]:[Waste (After Impression)2]])</f>
        <v>12</v>
      </c>
      <c r="M1538" s="10">
        <v>0</v>
      </c>
      <c r="N1538" s="10">
        <v>781</v>
      </c>
      <c r="O1538" s="11">
        <f>SUM(Table134[[#This Row],[Inspection Total]],Table134[[#This Row],[Waste (Before Impression)]])</f>
        <v>6000</v>
      </c>
      <c r="P1538" s="12" t="s">
        <v>39</v>
      </c>
      <c r="Q1538" s="9"/>
      <c r="R1538" s="9">
        <f>IF(Table134[[#This Row],[Balanced]]="YES",0,Table134[[#This Row],[Total]]-6000)</f>
        <v>0</v>
      </c>
      <c r="S15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44811767127815988YES</v>
      </c>
      <c r="T1538">
        <f>ROW()-3</f>
        <v>1535</v>
      </c>
      <c r="U1538" s="1">
        <f>INT(Table134[[#This Row],[Date]])</f>
        <v>44811</v>
      </c>
      <c r="V1538" s="13">
        <f>IFERROR(IF(OR(Table134[[#This Row],[Notasave Error]]&lt;0,Table134[[#This Row],[Notasave Error]]&gt;6000),"-",Table134[[#This Row],[Notasave Error]]/Table134[[#This Row],[Inspection Total]]),"NA")</f>
        <v>0.13042752171008684</v>
      </c>
    </row>
    <row r="1539" spans="1:22" x14ac:dyDescent="0.35">
      <c r="A1539" s="8">
        <v>44811.589849537035</v>
      </c>
      <c r="B1539" s="9" t="s">
        <v>63</v>
      </c>
      <c r="C1539" s="9">
        <v>40036162</v>
      </c>
      <c r="D1539" s="9" t="s">
        <v>107</v>
      </c>
      <c r="E1539" s="9" t="s">
        <v>53</v>
      </c>
      <c r="F1539" s="9" t="s">
        <v>38</v>
      </c>
      <c r="G1539" s="9">
        <v>766</v>
      </c>
      <c r="H1539" s="10">
        <v>5995</v>
      </c>
      <c r="I1539" s="10">
        <v>5995</v>
      </c>
      <c r="J1539" s="10">
        <v>5</v>
      </c>
      <c r="K1539" s="10"/>
      <c r="L1539" s="10">
        <f>SUM(Table134[[#This Row],[Waste (Before Impression)]:[Waste (After Impression)2]])</f>
        <v>5</v>
      </c>
      <c r="M1539" s="10">
        <v>0</v>
      </c>
      <c r="N1539" s="10">
        <v>300</v>
      </c>
      <c r="O1539" s="11">
        <f>SUM(Table134[[#This Row],[Inspection Total]],Table134[[#This Row],[Waste (Before Impression)]])</f>
        <v>6000</v>
      </c>
      <c r="P1539" s="12" t="s">
        <v>39</v>
      </c>
      <c r="Q1539" s="9" t="s">
        <v>71</v>
      </c>
      <c r="R1539" s="9">
        <f>IF(Table134[[#This Row],[Balanced]]="YES",0,Table134[[#This Row],[Total]]-6000)</f>
        <v>0</v>
      </c>
      <c r="S15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4481176653005995YES</v>
      </c>
      <c r="T1539">
        <f>ROW()-3</f>
        <v>1536</v>
      </c>
      <c r="U1539" s="1">
        <f>INT(Table134[[#This Row],[Date]])</f>
        <v>44811</v>
      </c>
      <c r="V1539" s="13">
        <f>IFERROR(IF(OR(Table134[[#This Row],[Notasave Error]]&lt;0,Table134[[#This Row],[Notasave Error]]&gt;6000),"-",Table134[[#This Row],[Notasave Error]]/Table134[[#This Row],[Inspection Total]]),"NA")</f>
        <v>5.0041701417848208E-2</v>
      </c>
    </row>
    <row r="1540" spans="1:22" x14ac:dyDescent="0.35">
      <c r="A1540" s="8">
        <v>44811.585358796299</v>
      </c>
      <c r="B1540" s="9" t="s">
        <v>63</v>
      </c>
      <c r="C1540" s="9">
        <v>40036162</v>
      </c>
      <c r="D1540" s="9" t="s">
        <v>107</v>
      </c>
      <c r="E1540" s="9" t="s">
        <v>53</v>
      </c>
      <c r="F1540" s="9" t="s">
        <v>38</v>
      </c>
      <c r="G1540" s="9">
        <v>765</v>
      </c>
      <c r="H1540" s="10">
        <v>5977</v>
      </c>
      <c r="I1540" s="10">
        <v>5977</v>
      </c>
      <c r="J1540" s="10">
        <v>23</v>
      </c>
      <c r="K1540" s="10"/>
      <c r="L1540" s="10">
        <f>SUM(Table134[[#This Row],[Waste (Before Impression)]:[Waste (After Impression)2]])</f>
        <v>23</v>
      </c>
      <c r="M1540" s="10">
        <v>0</v>
      </c>
      <c r="N1540" s="10">
        <v>869</v>
      </c>
      <c r="O1540" s="11">
        <f>SUM(Table134[[#This Row],[Inspection Total]],Table134[[#This Row],[Waste (Before Impression)]])</f>
        <v>6000</v>
      </c>
      <c r="P1540" s="12" t="s">
        <v>39</v>
      </c>
      <c r="Q1540" s="9"/>
      <c r="R1540" s="9">
        <f>IF(Table134[[#This Row],[Balanced]]="YES",0,Table134[[#This Row],[Total]]-6000)</f>
        <v>0</v>
      </c>
      <c r="S15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44811765238695977YES</v>
      </c>
      <c r="T1540">
        <f>ROW()-3</f>
        <v>1537</v>
      </c>
      <c r="U1540" s="1">
        <f>INT(Table134[[#This Row],[Date]])</f>
        <v>44811</v>
      </c>
      <c r="V1540" s="13">
        <f>IFERROR(IF(OR(Table134[[#This Row],[Notasave Error]]&lt;0,Table134[[#This Row],[Notasave Error]]&gt;6000),"-",Table134[[#This Row],[Notasave Error]]/Table134[[#This Row],[Inspection Total]]),"NA")</f>
        <v>0.1453906642128158</v>
      </c>
    </row>
    <row r="1541" spans="1:22" x14ac:dyDescent="0.35">
      <c r="A1541" s="8">
        <v>44811.585092592592</v>
      </c>
      <c r="B1541" s="9" t="s">
        <v>63</v>
      </c>
      <c r="C1541" s="9">
        <v>40036162</v>
      </c>
      <c r="D1541" s="9" t="s">
        <v>107</v>
      </c>
      <c r="E1541" s="9" t="s">
        <v>53</v>
      </c>
      <c r="F1541" s="9" t="s">
        <v>38</v>
      </c>
      <c r="G1541" s="9">
        <v>764</v>
      </c>
      <c r="H1541" s="10">
        <v>5987</v>
      </c>
      <c r="I1541" s="10">
        <v>5987</v>
      </c>
      <c r="J1541" s="10">
        <v>13</v>
      </c>
      <c r="K1541" s="10"/>
      <c r="L1541" s="10">
        <f>SUM(Table134[[#This Row],[Waste (Before Impression)]:[Waste (After Impression)2]])</f>
        <v>13</v>
      </c>
      <c r="M1541" s="10">
        <v>0</v>
      </c>
      <c r="N1541" s="10">
        <v>400</v>
      </c>
      <c r="O1541" s="11">
        <f>SUM(Table134[[#This Row],[Inspection Total]],Table134[[#This Row],[Waste (Before Impression)]])</f>
        <v>6000</v>
      </c>
      <c r="P1541" s="12" t="s">
        <v>39</v>
      </c>
      <c r="Q1541" s="9"/>
      <c r="R1541" s="9">
        <f>IF(Table134[[#This Row],[Balanced]]="YES",0,Table134[[#This Row],[Total]]-6000)</f>
        <v>0</v>
      </c>
      <c r="S15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44811764134005987YES</v>
      </c>
      <c r="T1541">
        <f>ROW()-3</f>
        <v>1538</v>
      </c>
      <c r="U1541" s="1">
        <f>INT(Table134[[#This Row],[Date]])</f>
        <v>44811</v>
      </c>
      <c r="V1541" s="13">
        <f>IFERROR(IF(OR(Table134[[#This Row],[Notasave Error]]&lt;0,Table134[[#This Row],[Notasave Error]]&gt;6000),"-",Table134[[#This Row],[Notasave Error]]/Table134[[#This Row],[Inspection Total]]),"NA")</f>
        <v>6.6811424753632873E-2</v>
      </c>
    </row>
    <row r="1542" spans="1:22" x14ac:dyDescent="0.35">
      <c r="A1542" s="8">
        <v>44811.265046296299</v>
      </c>
      <c r="B1542" s="9" t="s">
        <v>63</v>
      </c>
      <c r="C1542" s="9">
        <v>40036162</v>
      </c>
      <c r="D1542" s="9" t="s">
        <v>107</v>
      </c>
      <c r="E1542" s="9" t="s">
        <v>55</v>
      </c>
      <c r="F1542" s="9" t="s">
        <v>40</v>
      </c>
      <c r="G1542" s="9">
        <v>810</v>
      </c>
      <c r="H1542" s="10">
        <v>5997</v>
      </c>
      <c r="I1542" s="10">
        <v>5997</v>
      </c>
      <c r="J1542" s="10">
        <v>3</v>
      </c>
      <c r="K1542" s="10">
        <v>0</v>
      </c>
      <c r="L1542" s="10">
        <f>SUM(Table134[[#This Row],[Waste (Before Impression)]:[Waste (After Impression)2]])</f>
        <v>3</v>
      </c>
      <c r="M1542" s="10">
        <v>0</v>
      </c>
      <c r="N1542" s="10">
        <v>164</v>
      </c>
      <c r="O1542" s="11">
        <f>SUM(Table134[[#This Row],[Inspection Total]],Table134[[#This Row],[Waste (Before Impression)]])</f>
        <v>6000</v>
      </c>
      <c r="P1542" s="12" t="s">
        <v>39</v>
      </c>
      <c r="Q1542" s="9"/>
      <c r="R1542" s="9">
        <f>IF(Table134[[#This Row],[Balanced]]="YES",0,Table134[[#This Row],[Total]]-6000)</f>
        <v>0</v>
      </c>
      <c r="S15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4481181031645997YES</v>
      </c>
      <c r="T1542">
        <f>ROW()-3</f>
        <v>1539</v>
      </c>
      <c r="U1542" s="1">
        <f>INT(Table134[[#This Row],[Date]])</f>
        <v>44811</v>
      </c>
      <c r="V1542" s="13">
        <f>IFERROR(IF(OR(Table134[[#This Row],[Notasave Error]]&lt;0,Table134[[#This Row],[Notasave Error]]&gt;6000),"-",Table134[[#This Row],[Notasave Error]]/Table134[[#This Row],[Inspection Total]]),"NA")</f>
        <v>2.734700683675171E-2</v>
      </c>
    </row>
    <row r="1543" spans="1:22" x14ac:dyDescent="0.35">
      <c r="A1543" s="8">
        <v>44811.264699074076</v>
      </c>
      <c r="B1543" s="9" t="s">
        <v>63</v>
      </c>
      <c r="C1543" s="9">
        <v>40036162</v>
      </c>
      <c r="D1543" s="9" t="s">
        <v>107</v>
      </c>
      <c r="E1543" s="9" t="s">
        <v>55</v>
      </c>
      <c r="F1543" s="9" t="s">
        <v>40</v>
      </c>
      <c r="G1543" s="9">
        <v>809</v>
      </c>
      <c r="H1543" s="10">
        <v>5994</v>
      </c>
      <c r="I1543" s="10">
        <v>5994</v>
      </c>
      <c r="J1543" s="10">
        <v>6</v>
      </c>
      <c r="K1543" s="10">
        <v>0</v>
      </c>
      <c r="L1543" s="10">
        <f>SUM(Table134[[#This Row],[Waste (Before Impression)]:[Waste (After Impression)2]])</f>
        <v>6</v>
      </c>
      <c r="M1543" s="10">
        <v>0</v>
      </c>
      <c r="N1543" s="10">
        <v>168</v>
      </c>
      <c r="O1543" s="11">
        <f>SUM(Table134[[#This Row],[Inspection Total]],Table134[[#This Row],[Waste (Before Impression)]])</f>
        <v>6000</v>
      </c>
      <c r="P1543" s="12" t="s">
        <v>39</v>
      </c>
      <c r="Q1543" s="9"/>
      <c r="R1543" s="9">
        <f>IF(Table134[[#This Row],[Balanced]]="YES",0,Table134[[#This Row],[Total]]-6000)</f>
        <v>0</v>
      </c>
      <c r="S15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4481180961685994YES</v>
      </c>
      <c r="T1543">
        <f>ROW()-3</f>
        <v>1540</v>
      </c>
      <c r="U1543" s="1">
        <f>INT(Table134[[#This Row],[Date]])</f>
        <v>44811</v>
      </c>
      <c r="V1543" s="13">
        <f>IFERROR(IF(OR(Table134[[#This Row],[Notasave Error]]&lt;0,Table134[[#This Row],[Notasave Error]]&gt;6000),"-",Table134[[#This Row],[Notasave Error]]/Table134[[#This Row],[Inspection Total]]),"NA")</f>
        <v>2.8028028028028028E-2</v>
      </c>
    </row>
    <row r="1544" spans="1:22" x14ac:dyDescent="0.35">
      <c r="A1544" s="8">
        <v>44811.183576388888</v>
      </c>
      <c r="B1544" s="9" t="s">
        <v>63</v>
      </c>
      <c r="C1544" s="9">
        <v>40036162</v>
      </c>
      <c r="D1544" s="9" t="s">
        <v>107</v>
      </c>
      <c r="E1544" s="9" t="s">
        <v>55</v>
      </c>
      <c r="F1544" s="9" t="s">
        <v>40</v>
      </c>
      <c r="G1544" s="9">
        <v>808</v>
      </c>
      <c r="H1544" s="10">
        <v>5995</v>
      </c>
      <c r="I1544" s="10">
        <v>5995</v>
      </c>
      <c r="J1544" s="10">
        <v>5</v>
      </c>
      <c r="K1544" s="10">
        <v>0</v>
      </c>
      <c r="L1544" s="10">
        <f>SUM(Table134[[#This Row],[Waste (Before Impression)]:[Waste (After Impression)2]])</f>
        <v>5</v>
      </c>
      <c r="M1544" s="10">
        <v>0</v>
      </c>
      <c r="N1544" s="10">
        <v>158</v>
      </c>
      <c r="O1544" s="11">
        <f>SUM(Table134[[#This Row],[Inspection Total]],Table134[[#This Row],[Waste (Before Impression)]])</f>
        <v>6000</v>
      </c>
      <c r="P1544" s="12" t="s">
        <v>39</v>
      </c>
      <c r="Q1544" s="9"/>
      <c r="R1544" s="9">
        <f>IF(Table134[[#This Row],[Balanced]]="YES",0,Table134[[#This Row],[Total]]-6000)</f>
        <v>0</v>
      </c>
      <c r="S15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4481180851585995YES</v>
      </c>
      <c r="T1544">
        <f>ROW()-3</f>
        <v>1541</v>
      </c>
      <c r="U1544" s="1">
        <f>INT(Table134[[#This Row],[Date]])</f>
        <v>44811</v>
      </c>
      <c r="V1544" s="13">
        <f>IFERROR(IF(OR(Table134[[#This Row],[Notasave Error]]&lt;0,Table134[[#This Row],[Notasave Error]]&gt;6000),"-",Table134[[#This Row],[Notasave Error]]/Table134[[#This Row],[Inspection Total]]),"NA")</f>
        <v>2.6355296080066721E-2</v>
      </c>
    </row>
    <row r="1545" spans="1:22" x14ac:dyDescent="0.35">
      <c r="A1545" s="8">
        <v>44811.159131944441</v>
      </c>
      <c r="B1545" s="9" t="s">
        <v>63</v>
      </c>
      <c r="C1545" s="9">
        <v>40036162</v>
      </c>
      <c r="D1545" s="9" t="s">
        <v>107</v>
      </c>
      <c r="E1545" s="9" t="s">
        <v>55</v>
      </c>
      <c r="F1545" s="9" t="s">
        <v>40</v>
      </c>
      <c r="G1545" s="9">
        <v>807</v>
      </c>
      <c r="H1545" s="10">
        <v>6000</v>
      </c>
      <c r="I1545" s="10">
        <v>6000</v>
      </c>
      <c r="J1545" s="10">
        <v>0</v>
      </c>
      <c r="K1545" s="10">
        <v>0</v>
      </c>
      <c r="L1545" s="10">
        <f>SUM(Table134[[#This Row],[Waste (Before Impression)]:[Waste (After Impression)2]])</f>
        <v>0</v>
      </c>
      <c r="M1545" s="10">
        <v>0</v>
      </c>
      <c r="N1545" s="10">
        <v>134</v>
      </c>
      <c r="O1545" s="11">
        <f>SUM(Table134[[#This Row],[Inspection Total]],Table134[[#This Row],[Waste (Before Impression)]])</f>
        <v>6000</v>
      </c>
      <c r="P1545" s="12" t="s">
        <v>39</v>
      </c>
      <c r="Q1545" s="9"/>
      <c r="R1545" s="9">
        <f>IF(Table134[[#This Row],[Balanced]]="YES",0,Table134[[#This Row],[Total]]-6000)</f>
        <v>0</v>
      </c>
      <c r="S15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4481180701346000YES</v>
      </c>
      <c r="T1545">
        <f>ROW()-3</f>
        <v>1542</v>
      </c>
      <c r="U1545" s="1">
        <f>INT(Table134[[#This Row],[Date]])</f>
        <v>44811</v>
      </c>
      <c r="V1545" s="13">
        <f>IFERROR(IF(OR(Table134[[#This Row],[Notasave Error]]&lt;0,Table134[[#This Row],[Notasave Error]]&gt;6000),"-",Table134[[#This Row],[Notasave Error]]/Table134[[#This Row],[Inspection Total]]),"NA")</f>
        <v>2.2333333333333334E-2</v>
      </c>
    </row>
    <row r="1546" spans="1:22" x14ac:dyDescent="0.35">
      <c r="A1546" s="8">
        <v>44811.13554398148</v>
      </c>
      <c r="B1546" s="9" t="s">
        <v>63</v>
      </c>
      <c r="C1546" s="9">
        <v>40036162</v>
      </c>
      <c r="D1546" s="9" t="s">
        <v>107</v>
      </c>
      <c r="E1546" s="9" t="s">
        <v>55</v>
      </c>
      <c r="F1546" s="9" t="s">
        <v>40</v>
      </c>
      <c r="G1546" s="9">
        <v>806</v>
      </c>
      <c r="H1546" s="10">
        <v>6000</v>
      </c>
      <c r="I1546" s="10">
        <v>6000</v>
      </c>
      <c r="J1546" s="10">
        <v>0</v>
      </c>
      <c r="K1546" s="10">
        <v>0</v>
      </c>
      <c r="L1546" s="10">
        <f>SUM(Table134[[#This Row],[Waste (Before Impression)]:[Waste (After Impression)2]])</f>
        <v>0</v>
      </c>
      <c r="M1546" s="10">
        <v>0</v>
      </c>
      <c r="N1546" s="10">
        <v>227</v>
      </c>
      <c r="O1546" s="11">
        <f>SUM(Table134[[#This Row],[Inspection Total]],Table134[[#This Row],[Waste (Before Impression)]])</f>
        <v>6000</v>
      </c>
      <c r="P1546" s="12" t="s">
        <v>39</v>
      </c>
      <c r="Q1546" s="9"/>
      <c r="R1546" s="9">
        <f>IF(Table134[[#This Row],[Balanced]]="YES",0,Table134[[#This Row],[Total]]-6000)</f>
        <v>0</v>
      </c>
      <c r="S15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4481180602276000YES</v>
      </c>
      <c r="T1546">
        <f>ROW()-3</f>
        <v>1543</v>
      </c>
      <c r="U1546" s="1">
        <f>INT(Table134[[#This Row],[Date]])</f>
        <v>44811</v>
      </c>
      <c r="V1546" s="13">
        <f>IFERROR(IF(OR(Table134[[#This Row],[Notasave Error]]&lt;0,Table134[[#This Row],[Notasave Error]]&gt;6000),"-",Table134[[#This Row],[Notasave Error]]/Table134[[#This Row],[Inspection Total]]),"NA")</f>
        <v>3.783333333333333E-2</v>
      </c>
    </row>
    <row r="1547" spans="1:22" x14ac:dyDescent="0.35">
      <c r="A1547" s="8">
        <v>44811.135185185187</v>
      </c>
      <c r="B1547" s="9" t="s">
        <v>63</v>
      </c>
      <c r="C1547" s="9">
        <v>40036162</v>
      </c>
      <c r="D1547" s="9" t="s">
        <v>107</v>
      </c>
      <c r="E1547" s="9" t="s">
        <v>55</v>
      </c>
      <c r="F1547" s="9" t="s">
        <v>40</v>
      </c>
      <c r="G1547" s="9">
        <v>805</v>
      </c>
      <c r="H1547" s="10">
        <v>6000</v>
      </c>
      <c r="I1547" s="10">
        <v>6000</v>
      </c>
      <c r="J1547" s="10">
        <v>0</v>
      </c>
      <c r="K1547" s="10">
        <v>0</v>
      </c>
      <c r="L1547" s="10">
        <f>SUM(Table134[[#This Row],[Waste (Before Impression)]:[Waste (After Impression)2]])</f>
        <v>0</v>
      </c>
      <c r="M1547" s="10">
        <v>0</v>
      </c>
      <c r="N1547" s="10">
        <v>182</v>
      </c>
      <c r="O1547" s="11">
        <f>SUM(Table134[[#This Row],[Inspection Total]],Table134[[#This Row],[Waste (Before Impression)]])</f>
        <v>6000</v>
      </c>
      <c r="P1547" s="12" t="s">
        <v>39</v>
      </c>
      <c r="Q1547" s="9"/>
      <c r="R1547" s="9">
        <f>IF(Table134[[#This Row],[Balanced]]="YES",0,Table134[[#This Row],[Total]]-6000)</f>
        <v>0</v>
      </c>
      <c r="S15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4481180501826000YES</v>
      </c>
      <c r="T1547">
        <f>ROW()-3</f>
        <v>1544</v>
      </c>
      <c r="U1547" s="1">
        <f>INT(Table134[[#This Row],[Date]])</f>
        <v>44811</v>
      </c>
      <c r="V1547" s="13">
        <f>IFERROR(IF(OR(Table134[[#This Row],[Notasave Error]]&lt;0,Table134[[#This Row],[Notasave Error]]&gt;6000),"-",Table134[[#This Row],[Notasave Error]]/Table134[[#This Row],[Inspection Total]]),"NA")</f>
        <v>3.0333333333333334E-2</v>
      </c>
    </row>
    <row r="1548" spans="1:22" x14ac:dyDescent="0.35">
      <c r="A1548" s="8">
        <v>44811.053819444445</v>
      </c>
      <c r="B1548" s="9" t="s">
        <v>63</v>
      </c>
      <c r="C1548" s="9">
        <v>40036162</v>
      </c>
      <c r="D1548" s="9" t="s">
        <v>107</v>
      </c>
      <c r="E1548" s="9" t="s">
        <v>55</v>
      </c>
      <c r="F1548" s="9" t="s">
        <v>40</v>
      </c>
      <c r="G1548" s="9">
        <v>804</v>
      </c>
      <c r="H1548" s="10">
        <v>5993</v>
      </c>
      <c r="I1548" s="10">
        <v>5993</v>
      </c>
      <c r="J1548" s="10">
        <v>7</v>
      </c>
      <c r="K1548" s="10">
        <v>0</v>
      </c>
      <c r="L1548" s="10">
        <f>SUM(Table134[[#This Row],[Waste (Before Impression)]:[Waste (After Impression)2]])</f>
        <v>7</v>
      </c>
      <c r="M1548" s="10">
        <v>0</v>
      </c>
      <c r="N1548" s="10">
        <v>124</v>
      </c>
      <c r="O1548" s="11">
        <f>SUM(Table134[[#This Row],[Inspection Total]],Table134[[#This Row],[Waste (Before Impression)]])</f>
        <v>6000</v>
      </c>
      <c r="P1548" s="12" t="s">
        <v>39</v>
      </c>
      <c r="Q1548" s="9"/>
      <c r="R1548" s="9">
        <f>IF(Table134[[#This Row],[Balanced]]="YES",0,Table134[[#This Row],[Total]]-6000)</f>
        <v>0</v>
      </c>
      <c r="S15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4481180471245993YES</v>
      </c>
      <c r="T1548">
        <f>ROW()-3</f>
        <v>1545</v>
      </c>
      <c r="U1548" s="1">
        <f>INT(Table134[[#This Row],[Date]])</f>
        <v>44811</v>
      </c>
      <c r="V1548" s="13">
        <f>IFERROR(IF(OR(Table134[[#This Row],[Notasave Error]]&lt;0,Table134[[#This Row],[Notasave Error]]&gt;6000),"-",Table134[[#This Row],[Notasave Error]]/Table134[[#This Row],[Inspection Total]]),"NA")</f>
        <v>2.0690805940263641E-2</v>
      </c>
    </row>
    <row r="1549" spans="1:22" x14ac:dyDescent="0.35">
      <c r="A1549" s="8">
        <v>44811.026342592595</v>
      </c>
      <c r="B1549" s="9" t="s">
        <v>63</v>
      </c>
      <c r="C1549" s="9">
        <v>40036162</v>
      </c>
      <c r="D1549" s="9" t="s">
        <v>107</v>
      </c>
      <c r="E1549" s="9" t="s">
        <v>55</v>
      </c>
      <c r="F1549" s="9" t="s">
        <v>40</v>
      </c>
      <c r="G1549" s="9">
        <v>803</v>
      </c>
      <c r="H1549" s="10">
        <v>5974</v>
      </c>
      <c r="I1549" s="10">
        <v>5974</v>
      </c>
      <c r="J1549" s="10">
        <v>26</v>
      </c>
      <c r="K1549" s="10">
        <v>0</v>
      </c>
      <c r="L1549" s="10">
        <f>SUM(Table134[[#This Row],[Waste (Before Impression)]:[Waste (After Impression)2]])</f>
        <v>26</v>
      </c>
      <c r="M1549" s="10">
        <v>0</v>
      </c>
      <c r="N1549" s="10">
        <v>211</v>
      </c>
      <c r="O1549" s="11">
        <f>SUM(Table134[[#This Row],[Inspection Total]],Table134[[#This Row],[Waste (Before Impression)]])</f>
        <v>6000</v>
      </c>
      <c r="P1549" s="12" t="s">
        <v>39</v>
      </c>
      <c r="Q1549" s="9"/>
      <c r="R1549" s="9">
        <f>IF(Table134[[#This Row],[Balanced]]="YES",0,Table134[[#This Row],[Total]]-6000)</f>
        <v>0</v>
      </c>
      <c r="S15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44811803262115974YES</v>
      </c>
      <c r="T1549">
        <f>ROW()-3</f>
        <v>1546</v>
      </c>
      <c r="U1549" s="1">
        <f>INT(Table134[[#This Row],[Date]])</f>
        <v>44811</v>
      </c>
      <c r="V1549" s="13">
        <f>IFERROR(IF(OR(Table134[[#This Row],[Notasave Error]]&lt;0,Table134[[#This Row],[Notasave Error]]&gt;6000),"-",Table134[[#This Row],[Notasave Error]]/Table134[[#This Row],[Inspection Total]]),"NA")</f>
        <v>3.5319718781386004E-2</v>
      </c>
    </row>
    <row r="1550" spans="1:22" x14ac:dyDescent="0.35">
      <c r="A1550" s="8">
        <v>44810.271851851852</v>
      </c>
      <c r="B1550" s="9" t="s">
        <v>63</v>
      </c>
      <c r="C1550" s="9">
        <v>40036162</v>
      </c>
      <c r="D1550" s="9" t="s">
        <v>107</v>
      </c>
      <c r="E1550" s="9" t="s">
        <v>46</v>
      </c>
      <c r="F1550" s="9" t="s">
        <v>40</v>
      </c>
      <c r="G1550" s="9">
        <v>762</v>
      </c>
      <c r="H1550" s="10">
        <v>5996</v>
      </c>
      <c r="I1550" s="10">
        <v>35948</v>
      </c>
      <c r="J1550" s="10">
        <v>4</v>
      </c>
      <c r="K1550" s="10"/>
      <c r="L1550" s="10">
        <f>SUM(Table134[[#This Row],[Waste (Before Impression)]:[Waste (After Impression)2]])</f>
        <v>4</v>
      </c>
      <c r="M1550" s="10">
        <v>0</v>
      </c>
      <c r="N1550" s="10">
        <v>710</v>
      </c>
      <c r="O1550" s="11">
        <f>SUM(Table134[[#This Row],[Inspection Total]],Table134[[#This Row],[Waste (Before Impression)]])</f>
        <v>6000</v>
      </c>
      <c r="P1550" s="12" t="s">
        <v>39</v>
      </c>
      <c r="Q1550" s="9"/>
      <c r="R1550" s="9">
        <f>IF(Table134[[#This Row],[Balanced]]="YES",0,Table134[[#This Row],[Total]]-6000)</f>
        <v>0</v>
      </c>
      <c r="S15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4481076247105996YES</v>
      </c>
      <c r="T1550">
        <f>ROW()-3</f>
        <v>1547</v>
      </c>
      <c r="U1550" s="1">
        <f>INT(Table134[[#This Row],[Date]])</f>
        <v>44810</v>
      </c>
      <c r="V1550" s="13">
        <f>IFERROR(IF(OR(Table134[[#This Row],[Notasave Error]]&lt;0,Table134[[#This Row],[Notasave Error]]&gt;6000),"-",Table134[[#This Row],[Notasave Error]]/Table134[[#This Row],[Inspection Total]]),"NA")</f>
        <v>0.11841227484989994</v>
      </c>
    </row>
    <row r="1551" spans="1:22" x14ac:dyDescent="0.35">
      <c r="A1551" s="8">
        <v>44810.22828703704</v>
      </c>
      <c r="B1551" s="9" t="s">
        <v>63</v>
      </c>
      <c r="C1551" s="9">
        <v>40036162</v>
      </c>
      <c r="D1551" s="9" t="s">
        <v>107</v>
      </c>
      <c r="E1551" s="9" t="s">
        <v>46</v>
      </c>
      <c r="F1551" s="9" t="s">
        <v>40</v>
      </c>
      <c r="G1551" s="9">
        <v>761</v>
      </c>
      <c r="H1551" s="10">
        <v>5987</v>
      </c>
      <c r="I1551" s="10">
        <v>29952</v>
      </c>
      <c r="J1551" s="10">
        <v>13</v>
      </c>
      <c r="K1551" s="10"/>
      <c r="L1551" s="10">
        <f>SUM(Table134[[#This Row],[Waste (Before Impression)]:[Waste (After Impression)2]])</f>
        <v>13</v>
      </c>
      <c r="M1551" s="10">
        <v>0</v>
      </c>
      <c r="N1551" s="10">
        <v>469</v>
      </c>
      <c r="O1551" s="11">
        <f>SUM(Table134[[#This Row],[Inspection Total]],Table134[[#This Row],[Waste (Before Impression)]])</f>
        <v>6000</v>
      </c>
      <c r="P1551" s="12" t="s">
        <v>39</v>
      </c>
      <c r="Q1551" s="9"/>
      <c r="R1551" s="9">
        <f>IF(Table134[[#This Row],[Balanced]]="YES",0,Table134[[#This Row],[Total]]-6000)</f>
        <v>0</v>
      </c>
      <c r="S15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44810761134695987YES</v>
      </c>
      <c r="T1551">
        <f>ROW()-3</f>
        <v>1548</v>
      </c>
      <c r="U1551" s="1">
        <f>INT(Table134[[#This Row],[Date]])</f>
        <v>44810</v>
      </c>
      <c r="V1551" s="13">
        <f>IFERROR(IF(OR(Table134[[#This Row],[Notasave Error]]&lt;0,Table134[[#This Row],[Notasave Error]]&gt;6000),"-",Table134[[#This Row],[Notasave Error]]/Table134[[#This Row],[Inspection Total]]),"NA")</f>
        <v>7.8336395523634542E-2</v>
      </c>
    </row>
    <row r="1552" spans="1:22" x14ac:dyDescent="0.35">
      <c r="A1552" s="8">
        <v>44810.196932870371</v>
      </c>
      <c r="B1552" s="9" t="s">
        <v>63</v>
      </c>
      <c r="C1552" s="9">
        <v>40036162</v>
      </c>
      <c r="D1552" s="9" t="s">
        <v>107</v>
      </c>
      <c r="E1552" s="9" t="s">
        <v>46</v>
      </c>
      <c r="F1552" s="9" t="s">
        <v>40</v>
      </c>
      <c r="G1552" s="9">
        <v>760</v>
      </c>
      <c r="H1552" s="10">
        <v>5994</v>
      </c>
      <c r="I1552" s="10">
        <v>23965</v>
      </c>
      <c r="J1552" s="10">
        <v>6</v>
      </c>
      <c r="K1552" s="10"/>
      <c r="L1552" s="10">
        <f>SUM(Table134[[#This Row],[Waste (Before Impression)]:[Waste (After Impression)2]])</f>
        <v>6</v>
      </c>
      <c r="M1552" s="10">
        <v>0</v>
      </c>
      <c r="N1552" s="10">
        <v>386</v>
      </c>
      <c r="O1552" s="11">
        <f>SUM(Table134[[#This Row],[Inspection Total]],Table134[[#This Row],[Waste (Before Impression)]])</f>
        <v>6000</v>
      </c>
      <c r="P1552" s="12" t="s">
        <v>39</v>
      </c>
      <c r="Q1552" s="9" t="s">
        <v>71</v>
      </c>
      <c r="R1552" s="9">
        <f>IF(Table134[[#This Row],[Balanced]]="YES",0,Table134[[#This Row],[Total]]-6000)</f>
        <v>0</v>
      </c>
      <c r="S15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4481076063865994YES</v>
      </c>
      <c r="T1552">
        <f>ROW()-3</f>
        <v>1549</v>
      </c>
      <c r="U1552" s="1">
        <f>INT(Table134[[#This Row],[Date]])</f>
        <v>44810</v>
      </c>
      <c r="V1552" s="13">
        <f>IFERROR(IF(OR(Table134[[#This Row],[Notasave Error]]&lt;0,Table134[[#This Row],[Notasave Error]]&gt;6000),"-",Table134[[#This Row],[Notasave Error]]/Table134[[#This Row],[Inspection Total]]),"NA")</f>
        <v>6.4397731064397737E-2</v>
      </c>
    </row>
    <row r="1553" spans="1:22" x14ac:dyDescent="0.35">
      <c r="A1553" s="8">
        <v>44810.151122685187</v>
      </c>
      <c r="B1553" s="9" t="s">
        <v>63</v>
      </c>
      <c r="C1553" s="9">
        <v>40036162</v>
      </c>
      <c r="D1553" s="9" t="s">
        <v>107</v>
      </c>
      <c r="E1553" s="9" t="s">
        <v>46</v>
      </c>
      <c r="F1553" s="9" t="s">
        <v>40</v>
      </c>
      <c r="G1553" s="9">
        <v>759</v>
      </c>
      <c r="H1553" s="10">
        <v>5988</v>
      </c>
      <c r="I1553" s="10">
        <v>17971</v>
      </c>
      <c r="J1553" s="10">
        <v>9</v>
      </c>
      <c r="K1553" s="10"/>
      <c r="L1553" s="10">
        <f>SUM(Table134[[#This Row],[Waste (Before Impression)]:[Waste (After Impression)2]])</f>
        <v>9</v>
      </c>
      <c r="M1553" s="10">
        <v>0</v>
      </c>
      <c r="N1553" s="10">
        <v>298</v>
      </c>
      <c r="O1553" s="11">
        <f>SUM(Table134[[#This Row],[Inspection Total]],Table134[[#This Row],[Waste (Before Impression)]])</f>
        <v>5997</v>
      </c>
      <c r="P1553" s="12" t="s">
        <v>34</v>
      </c>
      <c r="Q1553" s="9" t="s">
        <v>145</v>
      </c>
      <c r="R1553" s="9">
        <f>IF(Table134[[#This Row],[Balanced]]="YES",0,Table134[[#This Row],[Total]]-6000)</f>
        <v>-3</v>
      </c>
      <c r="S15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4481075992985988NO</v>
      </c>
      <c r="T1553">
        <f>ROW()-3</f>
        <v>1550</v>
      </c>
      <c r="U1553" s="1">
        <f>INT(Table134[[#This Row],[Date]])</f>
        <v>44810</v>
      </c>
      <c r="V1553" s="13">
        <f>IFERROR(IF(OR(Table134[[#This Row],[Notasave Error]]&lt;0,Table134[[#This Row],[Notasave Error]]&gt;6000),"-",Table134[[#This Row],[Notasave Error]]/Table134[[#This Row],[Inspection Total]]),"NA")</f>
        <v>4.9766199064796263E-2</v>
      </c>
    </row>
    <row r="1554" spans="1:22" x14ac:dyDescent="0.35">
      <c r="A1554" s="8">
        <v>44810.111539351848</v>
      </c>
      <c r="B1554" s="9" t="s">
        <v>63</v>
      </c>
      <c r="C1554" s="9">
        <v>40036162</v>
      </c>
      <c r="D1554" s="9" t="s">
        <v>107</v>
      </c>
      <c r="E1554" s="9" t="s">
        <v>46</v>
      </c>
      <c r="F1554" s="9" t="s">
        <v>40</v>
      </c>
      <c r="G1554" s="9">
        <v>730</v>
      </c>
      <c r="H1554" s="10">
        <v>5997</v>
      </c>
      <c r="I1554" s="10">
        <v>11983</v>
      </c>
      <c r="J1554" s="10">
        <v>3</v>
      </c>
      <c r="K1554" s="10"/>
      <c r="L1554" s="10">
        <f>SUM(Table134[[#This Row],[Waste (Before Impression)]:[Waste (After Impression)2]])</f>
        <v>3</v>
      </c>
      <c r="M1554" s="10">
        <v>0</v>
      </c>
      <c r="N1554" s="10">
        <v>428</v>
      </c>
      <c r="O1554" s="11">
        <f>SUM(Table134[[#This Row],[Inspection Total]],Table134[[#This Row],[Waste (Before Impression)]])</f>
        <v>6000</v>
      </c>
      <c r="P1554" s="12" t="s">
        <v>39</v>
      </c>
      <c r="Q1554" s="9"/>
      <c r="R1554" s="9">
        <f>IF(Table134[[#This Row],[Balanced]]="YES",0,Table134[[#This Row],[Total]]-6000)</f>
        <v>0</v>
      </c>
      <c r="S15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4481073034285997YES</v>
      </c>
      <c r="T1554">
        <f>ROW()-3</f>
        <v>1551</v>
      </c>
      <c r="U1554" s="1">
        <f>INT(Table134[[#This Row],[Date]])</f>
        <v>44810</v>
      </c>
      <c r="V1554" s="13">
        <f>IFERROR(IF(OR(Table134[[#This Row],[Notasave Error]]&lt;0,Table134[[#This Row],[Notasave Error]]&gt;6000),"-",Table134[[#This Row],[Notasave Error]]/Table134[[#This Row],[Inspection Total]]),"NA")</f>
        <v>7.1369017842254467E-2</v>
      </c>
    </row>
    <row r="1555" spans="1:22" x14ac:dyDescent="0.35">
      <c r="A1555" s="8">
        <v>44810.083726851852</v>
      </c>
      <c r="B1555" s="9" t="s">
        <v>63</v>
      </c>
      <c r="C1555" s="9">
        <v>40036162</v>
      </c>
      <c r="D1555" s="9" t="s">
        <v>107</v>
      </c>
      <c r="E1555" s="9" t="s">
        <v>46</v>
      </c>
      <c r="F1555" s="9" t="s">
        <v>40</v>
      </c>
      <c r="G1555" s="9">
        <v>729</v>
      </c>
      <c r="H1555" s="10">
        <v>5986</v>
      </c>
      <c r="I1555" s="10">
        <v>5986</v>
      </c>
      <c r="J1555" s="10">
        <v>14</v>
      </c>
      <c r="K1555" s="10"/>
      <c r="L1555" s="10">
        <f>SUM(Table134[[#This Row],[Waste (Before Impression)]:[Waste (After Impression)2]])</f>
        <v>14</v>
      </c>
      <c r="M1555" s="10">
        <v>0</v>
      </c>
      <c r="N1555" s="10">
        <v>569</v>
      </c>
      <c r="O1555" s="11">
        <f>SUM(Table134[[#This Row],[Inspection Total]],Table134[[#This Row],[Waste (Before Impression)]])</f>
        <v>6000</v>
      </c>
      <c r="P1555" s="12" t="s">
        <v>39</v>
      </c>
      <c r="Q1555" s="9"/>
      <c r="R1555" s="9">
        <f>IF(Table134[[#This Row],[Balanced]]="YES",0,Table134[[#This Row],[Total]]-6000)</f>
        <v>0</v>
      </c>
      <c r="S15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44810729145695986YES</v>
      </c>
      <c r="T1555">
        <f>ROW()-3</f>
        <v>1552</v>
      </c>
      <c r="U1555" s="1">
        <f>INT(Table134[[#This Row],[Date]])</f>
        <v>44810</v>
      </c>
      <c r="V1555" s="13">
        <f>IFERROR(IF(OR(Table134[[#This Row],[Notasave Error]]&lt;0,Table134[[#This Row],[Notasave Error]]&gt;6000),"-",Table134[[#This Row],[Notasave Error]]/Table134[[#This Row],[Inspection Total]]),"NA")</f>
        <v>9.505512863347812E-2</v>
      </c>
    </row>
    <row r="1556" spans="1:22" x14ac:dyDescent="0.35">
      <c r="A1556" s="8">
        <v>44808.618067129632</v>
      </c>
      <c r="B1556" s="9" t="s">
        <v>63</v>
      </c>
      <c r="C1556" s="9">
        <v>40036162</v>
      </c>
      <c r="D1556" s="9" t="s">
        <v>107</v>
      </c>
      <c r="E1556" s="9" t="s">
        <v>55</v>
      </c>
      <c r="F1556" s="9" t="s">
        <v>38</v>
      </c>
      <c r="G1556" s="9">
        <v>728</v>
      </c>
      <c r="H1556" s="10">
        <v>5996</v>
      </c>
      <c r="I1556" s="10">
        <v>29965</v>
      </c>
      <c r="J1556" s="10">
        <v>4</v>
      </c>
      <c r="K1556" s="10"/>
      <c r="L1556" s="10">
        <f>SUM(Table134[[#This Row],[Waste (Before Impression)]:[Waste (After Impression)2]])</f>
        <v>4</v>
      </c>
      <c r="M1556" s="10">
        <v>0</v>
      </c>
      <c r="N1556" s="10">
        <v>170</v>
      </c>
      <c r="O1556" s="11">
        <f>SUM(Table134[[#This Row],[Inspection Total]],Table134[[#This Row],[Waste (Before Impression)]])</f>
        <v>6000</v>
      </c>
      <c r="P1556" s="12" t="s">
        <v>39</v>
      </c>
      <c r="Q1556" s="9"/>
      <c r="R1556" s="9">
        <f>IF(Table134[[#This Row],[Balanced]]="YES",0,Table134[[#This Row],[Total]]-6000)</f>
        <v>0</v>
      </c>
      <c r="S15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4480872841705996YES</v>
      </c>
      <c r="T1556">
        <f>ROW()-3</f>
        <v>1553</v>
      </c>
      <c r="U1556" s="1">
        <f>INT(Table134[[#This Row],[Date]])</f>
        <v>44808</v>
      </c>
      <c r="V1556" s="13">
        <f>IFERROR(IF(OR(Table134[[#This Row],[Notasave Error]]&lt;0,Table134[[#This Row],[Notasave Error]]&gt;6000),"-",Table134[[#This Row],[Notasave Error]]/Table134[[#This Row],[Inspection Total]]),"NA")</f>
        <v>2.8352234823215475E-2</v>
      </c>
    </row>
    <row r="1557" spans="1:22" x14ac:dyDescent="0.35">
      <c r="A1557" s="8">
        <v>44808.617326388892</v>
      </c>
      <c r="B1557" s="9" t="s">
        <v>63</v>
      </c>
      <c r="C1557" s="9">
        <v>40036162</v>
      </c>
      <c r="D1557" s="9" t="s">
        <v>107</v>
      </c>
      <c r="E1557" s="9" t="s">
        <v>55</v>
      </c>
      <c r="F1557" s="9" t="s">
        <v>38</v>
      </c>
      <c r="G1557" s="9">
        <v>727</v>
      </c>
      <c r="H1557" s="10">
        <v>5987</v>
      </c>
      <c r="I1557" s="10">
        <v>23969</v>
      </c>
      <c r="J1557" s="10">
        <v>13</v>
      </c>
      <c r="K1557" s="10"/>
      <c r="L1557" s="10">
        <f>SUM(Table134[[#This Row],[Waste (Before Impression)]:[Waste (After Impression)2]])</f>
        <v>13</v>
      </c>
      <c r="M1557" s="10">
        <v>0</v>
      </c>
      <c r="N1557" s="10">
        <v>140</v>
      </c>
      <c r="O1557" s="11">
        <f>SUM(Table134[[#This Row],[Inspection Total]],Table134[[#This Row],[Waste (Before Impression)]])</f>
        <v>6000</v>
      </c>
      <c r="P1557" s="12" t="s">
        <v>39</v>
      </c>
      <c r="Q1557" s="9"/>
      <c r="R1557" s="9">
        <f>IF(Table134[[#This Row],[Balanced]]="YES",0,Table134[[#This Row],[Total]]-6000)</f>
        <v>0</v>
      </c>
      <c r="S15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44808727131405987YES</v>
      </c>
      <c r="T1557">
        <f>ROW()-3</f>
        <v>1554</v>
      </c>
      <c r="U1557" s="1">
        <f>INT(Table134[[#This Row],[Date]])</f>
        <v>44808</v>
      </c>
      <c r="V1557" s="13">
        <f>IFERROR(IF(OR(Table134[[#This Row],[Notasave Error]]&lt;0,Table134[[#This Row],[Notasave Error]]&gt;6000),"-",Table134[[#This Row],[Notasave Error]]/Table134[[#This Row],[Inspection Total]]),"NA")</f>
        <v>2.3383998663771506E-2</v>
      </c>
    </row>
    <row r="1558" spans="1:22" x14ac:dyDescent="0.35">
      <c r="A1558" s="8">
        <v>44808.572175925925</v>
      </c>
      <c r="B1558" s="9" t="s">
        <v>63</v>
      </c>
      <c r="C1558" s="9">
        <v>40036162</v>
      </c>
      <c r="D1558" s="9" t="s">
        <v>107</v>
      </c>
      <c r="E1558" s="9" t="s">
        <v>55</v>
      </c>
      <c r="F1558" s="9" t="s">
        <v>38</v>
      </c>
      <c r="G1558" s="9">
        <v>726</v>
      </c>
      <c r="H1558" s="10">
        <v>5982</v>
      </c>
      <c r="I1558" s="10">
        <v>17982</v>
      </c>
      <c r="J1558" s="10">
        <v>18</v>
      </c>
      <c r="K1558" s="10"/>
      <c r="L1558" s="10">
        <f>SUM(Table134[[#This Row],[Waste (Before Impression)]:[Waste (After Impression)2]])</f>
        <v>18</v>
      </c>
      <c r="M1558" s="10">
        <v>0</v>
      </c>
      <c r="N1558" s="10">
        <v>202</v>
      </c>
      <c r="O1558" s="11">
        <f>SUM(Table134[[#This Row],[Inspection Total]],Table134[[#This Row],[Waste (Before Impression)]])</f>
        <v>6000</v>
      </c>
      <c r="P1558" s="12" t="s">
        <v>39</v>
      </c>
      <c r="Q1558" s="9"/>
      <c r="R1558" s="9">
        <f>IF(Table134[[#This Row],[Balanced]]="YES",0,Table134[[#This Row],[Total]]-6000)</f>
        <v>0</v>
      </c>
      <c r="S15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44808726182025982YES</v>
      </c>
      <c r="T1558">
        <f>ROW()-3</f>
        <v>1555</v>
      </c>
      <c r="U1558" s="1">
        <f>INT(Table134[[#This Row],[Date]])</f>
        <v>44808</v>
      </c>
      <c r="V1558" s="13">
        <f>IFERROR(IF(OR(Table134[[#This Row],[Notasave Error]]&lt;0,Table134[[#This Row],[Notasave Error]]&gt;6000),"-",Table134[[#This Row],[Notasave Error]]/Table134[[#This Row],[Inspection Total]]),"NA")</f>
        <v>3.3767970578401869E-2</v>
      </c>
    </row>
    <row r="1559" spans="1:22" x14ac:dyDescent="0.35">
      <c r="A1559" s="8">
        <v>44808.571504629632</v>
      </c>
      <c r="B1559" s="9" t="s">
        <v>63</v>
      </c>
      <c r="C1559" s="9">
        <v>40036162</v>
      </c>
      <c r="D1559" s="9" t="s">
        <v>107</v>
      </c>
      <c r="E1559" s="9" t="s">
        <v>55</v>
      </c>
      <c r="F1559" s="9" t="s">
        <v>38</v>
      </c>
      <c r="G1559" s="9">
        <v>725</v>
      </c>
      <c r="H1559" s="10">
        <v>6000</v>
      </c>
      <c r="I1559" s="10">
        <v>12000</v>
      </c>
      <c r="J1559" s="10">
        <v>0</v>
      </c>
      <c r="K1559" s="10"/>
      <c r="L1559" s="10">
        <f>SUM(Table134[[#This Row],[Waste (Before Impression)]:[Waste (After Impression)2]])</f>
        <v>0</v>
      </c>
      <c r="M1559" s="10">
        <v>0</v>
      </c>
      <c r="N1559" s="10">
        <v>148</v>
      </c>
      <c r="O1559" s="11">
        <f>SUM(Table134[[#This Row],[Inspection Total]],Table134[[#This Row],[Waste (Before Impression)]])</f>
        <v>6000</v>
      </c>
      <c r="P1559" s="12" t="s">
        <v>39</v>
      </c>
      <c r="Q1559" s="9"/>
      <c r="R1559" s="9">
        <f>IF(Table134[[#This Row],[Balanced]]="YES",0,Table134[[#This Row],[Total]]-6000)</f>
        <v>0</v>
      </c>
      <c r="S15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4480872501486000YES</v>
      </c>
      <c r="T1559">
        <f>ROW()-3</f>
        <v>1556</v>
      </c>
      <c r="U1559" s="1">
        <f>INT(Table134[[#This Row],[Date]])</f>
        <v>44808</v>
      </c>
      <c r="V1559" s="13">
        <f>IFERROR(IF(OR(Table134[[#This Row],[Notasave Error]]&lt;0,Table134[[#This Row],[Notasave Error]]&gt;6000),"-",Table134[[#This Row],[Notasave Error]]/Table134[[#This Row],[Inspection Total]]),"NA")</f>
        <v>2.4666666666666667E-2</v>
      </c>
    </row>
    <row r="1560" spans="1:22" x14ac:dyDescent="0.35">
      <c r="A1560" s="8">
        <v>44808.5702662037</v>
      </c>
      <c r="B1560" s="9" t="s">
        <v>63</v>
      </c>
      <c r="C1560" s="9">
        <v>40036162</v>
      </c>
      <c r="D1560" s="9" t="s">
        <v>107</v>
      </c>
      <c r="E1560" s="9" t="s">
        <v>55</v>
      </c>
      <c r="F1560" s="9" t="s">
        <v>38</v>
      </c>
      <c r="G1560" s="9">
        <v>724</v>
      </c>
      <c r="H1560" s="10">
        <v>6000</v>
      </c>
      <c r="I1560" s="10">
        <v>6000</v>
      </c>
      <c r="J1560" s="10">
        <v>0</v>
      </c>
      <c r="K1560" s="10"/>
      <c r="L1560" s="10">
        <f>SUM(Table134[[#This Row],[Waste (Before Impression)]:[Waste (After Impression)2]])</f>
        <v>0</v>
      </c>
      <c r="M1560" s="10">
        <v>0</v>
      </c>
      <c r="N1560" s="10">
        <v>140</v>
      </c>
      <c r="O1560" s="11">
        <f>SUM(Table134[[#This Row],[Inspection Total]],Table134[[#This Row],[Waste (Before Impression)]])</f>
        <v>6000</v>
      </c>
      <c r="P1560" s="12" t="s">
        <v>39</v>
      </c>
      <c r="Q1560" s="9"/>
      <c r="R1560" s="9">
        <f>IF(Table134[[#This Row],[Balanced]]="YES",0,Table134[[#This Row],[Total]]-6000)</f>
        <v>0</v>
      </c>
      <c r="S15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4480872401406000YES</v>
      </c>
      <c r="T1560">
        <f>ROW()-3</f>
        <v>1557</v>
      </c>
      <c r="U1560" s="1">
        <f>INT(Table134[[#This Row],[Date]])</f>
        <v>44808</v>
      </c>
      <c r="V1560" s="13">
        <f>IFERROR(IF(OR(Table134[[#This Row],[Notasave Error]]&lt;0,Table134[[#This Row],[Notasave Error]]&gt;6000),"-",Table134[[#This Row],[Notasave Error]]/Table134[[#This Row],[Inspection Total]]),"NA")</f>
        <v>2.3333333333333334E-2</v>
      </c>
    </row>
    <row r="1561" spans="1:22" x14ac:dyDescent="0.35">
      <c r="A1561" s="8">
        <v>44808.399502314816</v>
      </c>
      <c r="B1561" s="9" t="s">
        <v>63</v>
      </c>
      <c r="C1561" s="9">
        <v>40036162</v>
      </c>
      <c r="D1561" s="9" t="s">
        <v>107</v>
      </c>
      <c r="E1561" s="9" t="s">
        <v>55</v>
      </c>
      <c r="F1561" s="9" t="s">
        <v>38</v>
      </c>
      <c r="G1561" s="9">
        <v>722</v>
      </c>
      <c r="H1561" s="10">
        <v>5999</v>
      </c>
      <c r="I1561" s="10">
        <v>5999</v>
      </c>
      <c r="J1561" s="10">
        <v>1</v>
      </c>
      <c r="K1561" s="10"/>
      <c r="L1561" s="10">
        <f>SUM(Table134[[#This Row],[Waste (Before Impression)]:[Waste (After Impression)2]])</f>
        <v>1</v>
      </c>
      <c r="M1561" s="10">
        <v>0</v>
      </c>
      <c r="N1561" s="10">
        <v>140</v>
      </c>
      <c r="O1561" s="11">
        <f>SUM(Table134[[#This Row],[Inspection Total]],Table134[[#This Row],[Waste (Before Impression)]])</f>
        <v>6000</v>
      </c>
      <c r="P1561" s="12" t="s">
        <v>39</v>
      </c>
      <c r="Q1561" s="9"/>
      <c r="R1561" s="9">
        <f>IF(Table134[[#This Row],[Balanced]]="YES",0,Table134[[#This Row],[Total]]-6000)</f>
        <v>0</v>
      </c>
      <c r="S15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4480872211405999YES</v>
      </c>
      <c r="T1561">
        <f>ROW()-3</f>
        <v>1558</v>
      </c>
      <c r="U1561" s="1">
        <f>INT(Table134[[#This Row],[Date]])</f>
        <v>44808</v>
      </c>
      <c r="V1561" s="13">
        <f>IFERROR(IF(OR(Table134[[#This Row],[Notasave Error]]&lt;0,Table134[[#This Row],[Notasave Error]]&gt;6000),"-",Table134[[#This Row],[Notasave Error]]/Table134[[#This Row],[Inspection Total]]),"NA")</f>
        <v>2.3337222870478413E-2</v>
      </c>
    </row>
    <row r="1562" spans="1:22" x14ac:dyDescent="0.35">
      <c r="A1562" s="8">
        <v>44807.940439814818</v>
      </c>
      <c r="B1562" s="9" t="s">
        <v>63</v>
      </c>
      <c r="C1562" s="9">
        <v>40036162</v>
      </c>
      <c r="D1562" s="9" t="s">
        <v>107</v>
      </c>
      <c r="E1562" s="9" t="s">
        <v>68</v>
      </c>
      <c r="F1562" s="9" t="s">
        <v>40</v>
      </c>
      <c r="G1562" s="9">
        <v>699</v>
      </c>
      <c r="H1562" s="10">
        <v>5990</v>
      </c>
      <c r="I1562" s="10">
        <v>11981</v>
      </c>
      <c r="J1562" s="10">
        <v>10</v>
      </c>
      <c r="K1562" s="10"/>
      <c r="L1562" s="10">
        <f>SUM(Table134[[#This Row],[Waste (Before Impression)]:[Waste (After Impression)2]])</f>
        <v>10</v>
      </c>
      <c r="M1562" s="10">
        <v>0</v>
      </c>
      <c r="N1562" s="10">
        <v>222</v>
      </c>
      <c r="O1562" s="11">
        <f>SUM(Table134[[#This Row],[Inspection Total]],Table134[[#This Row],[Waste (Before Impression)]])</f>
        <v>6000</v>
      </c>
      <c r="P1562" s="12" t="s">
        <v>39</v>
      </c>
      <c r="Q1562" s="9"/>
      <c r="R1562" s="9">
        <f>IF(Table134[[#This Row],[Balanced]]="YES",0,Table134[[#This Row],[Total]]-6000)</f>
        <v>0</v>
      </c>
      <c r="S15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44807699102225990YES</v>
      </c>
      <c r="T1562">
        <f>ROW()-3</f>
        <v>1559</v>
      </c>
      <c r="U1562" s="1">
        <f>INT(Table134[[#This Row],[Date]])</f>
        <v>44807</v>
      </c>
      <c r="V1562" s="13">
        <f>IFERROR(IF(OR(Table134[[#This Row],[Notasave Error]]&lt;0,Table134[[#This Row],[Notasave Error]]&gt;6000),"-",Table134[[#This Row],[Notasave Error]]/Table134[[#This Row],[Inspection Total]]),"NA")</f>
        <v>3.706176961602671E-2</v>
      </c>
    </row>
    <row r="1563" spans="1:22" x14ac:dyDescent="0.35">
      <c r="A1563" s="8">
        <v>44807.93986111111</v>
      </c>
      <c r="B1563" s="9" t="s">
        <v>63</v>
      </c>
      <c r="C1563" s="9">
        <v>40036162</v>
      </c>
      <c r="D1563" s="9" t="s">
        <v>107</v>
      </c>
      <c r="E1563" s="9" t="s">
        <v>68</v>
      </c>
      <c r="F1563" s="9" t="s">
        <v>40</v>
      </c>
      <c r="G1563" s="9">
        <v>698</v>
      </c>
      <c r="H1563" s="10">
        <v>5991</v>
      </c>
      <c r="I1563" s="10">
        <v>5991</v>
      </c>
      <c r="J1563" s="10">
        <v>9</v>
      </c>
      <c r="K1563" s="10"/>
      <c r="L1563" s="10">
        <f>SUM(Table134[[#This Row],[Waste (Before Impression)]:[Waste (After Impression)2]])</f>
        <v>9</v>
      </c>
      <c r="M1563" s="10">
        <v>0</v>
      </c>
      <c r="N1563" s="10">
        <v>258</v>
      </c>
      <c r="O1563" s="11">
        <f>SUM(Table134[[#This Row],[Inspection Total]],Table134[[#This Row],[Waste (Before Impression)]])</f>
        <v>6000</v>
      </c>
      <c r="P1563" s="12" t="s">
        <v>39</v>
      </c>
      <c r="Q1563" s="9"/>
      <c r="R1563" s="9">
        <f>IF(Table134[[#This Row],[Balanced]]="YES",0,Table134[[#This Row],[Total]]-6000)</f>
        <v>0</v>
      </c>
      <c r="S15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4480769892585991YES</v>
      </c>
      <c r="T1563">
        <f>ROW()-3</f>
        <v>1560</v>
      </c>
      <c r="U1563" s="1">
        <f>INT(Table134[[#This Row],[Date]])</f>
        <v>44807</v>
      </c>
      <c r="V1563" s="13">
        <f>IFERROR(IF(OR(Table134[[#This Row],[Notasave Error]]&lt;0,Table134[[#This Row],[Notasave Error]]&gt;6000),"-",Table134[[#This Row],[Notasave Error]]/Table134[[#This Row],[Inspection Total]]),"NA")</f>
        <v>4.3064596895343012E-2</v>
      </c>
    </row>
    <row r="1564" spans="1:22" x14ac:dyDescent="0.35">
      <c r="A1564" s="8">
        <v>44807.777106481481</v>
      </c>
      <c r="B1564" s="9" t="s">
        <v>63</v>
      </c>
      <c r="C1564" s="9">
        <v>40036162</v>
      </c>
      <c r="D1564" s="9" t="s">
        <v>107</v>
      </c>
      <c r="E1564" s="9" t="s">
        <v>55</v>
      </c>
      <c r="F1564" s="9" t="s">
        <v>38</v>
      </c>
      <c r="G1564" s="9">
        <v>697</v>
      </c>
      <c r="H1564" s="10">
        <v>5987</v>
      </c>
      <c r="I1564" s="10">
        <v>59938</v>
      </c>
      <c r="J1564" s="10">
        <v>13</v>
      </c>
      <c r="K1564" s="10"/>
      <c r="L1564" s="10">
        <f>SUM(Table134[[#This Row],[Waste (Before Impression)]:[Waste (After Impression)2]])</f>
        <v>13</v>
      </c>
      <c r="M1564" s="10">
        <v>0</v>
      </c>
      <c r="N1564" s="10">
        <v>282</v>
      </c>
      <c r="O1564" s="11">
        <f>SUM(Table134[[#This Row],[Inspection Total]],Table134[[#This Row],[Waste (Before Impression)]])</f>
        <v>6000</v>
      </c>
      <c r="P1564" s="12" t="s">
        <v>39</v>
      </c>
      <c r="Q1564" s="9"/>
      <c r="R1564" s="9">
        <f>IF(Table134[[#This Row],[Balanced]]="YES",0,Table134[[#This Row],[Total]]-6000)</f>
        <v>0</v>
      </c>
      <c r="S15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44807697132825987YES</v>
      </c>
      <c r="T1564">
        <f>ROW()-3</f>
        <v>1561</v>
      </c>
      <c r="U1564" s="1">
        <f>INT(Table134[[#This Row],[Date]])</f>
        <v>44807</v>
      </c>
      <c r="V1564" s="13">
        <f>IFERROR(IF(OR(Table134[[#This Row],[Notasave Error]]&lt;0,Table134[[#This Row],[Notasave Error]]&gt;6000),"-",Table134[[#This Row],[Notasave Error]]/Table134[[#This Row],[Inspection Total]]),"NA")</f>
        <v>4.7102054451311173E-2</v>
      </c>
    </row>
    <row r="1565" spans="1:22" x14ac:dyDescent="0.35">
      <c r="A1565" s="8">
        <v>44807.75953703704</v>
      </c>
      <c r="B1565" s="9" t="s">
        <v>63</v>
      </c>
      <c r="C1565" s="9">
        <v>40036162</v>
      </c>
      <c r="D1565" s="9" t="s">
        <v>107</v>
      </c>
      <c r="E1565" s="9" t="s">
        <v>55</v>
      </c>
      <c r="F1565" s="9" t="s">
        <v>38</v>
      </c>
      <c r="G1565" s="9">
        <v>696</v>
      </c>
      <c r="H1565" s="10">
        <v>6000</v>
      </c>
      <c r="I1565" s="10">
        <v>53951</v>
      </c>
      <c r="J1565" s="10">
        <v>0</v>
      </c>
      <c r="K1565" s="10"/>
      <c r="L1565" s="10">
        <f>SUM(Table134[[#This Row],[Waste (Before Impression)]:[Waste (After Impression)2]])</f>
        <v>0</v>
      </c>
      <c r="M1565" s="10">
        <v>0</v>
      </c>
      <c r="N1565" s="10">
        <v>162</v>
      </c>
      <c r="O1565" s="11">
        <f>SUM(Table134[[#This Row],[Inspection Total]],Table134[[#This Row],[Waste (Before Impression)]])</f>
        <v>6000</v>
      </c>
      <c r="P1565" s="12" t="s">
        <v>39</v>
      </c>
      <c r="Q1565" s="9"/>
      <c r="R1565" s="9">
        <f>IF(Table134[[#This Row],[Balanced]]="YES",0,Table134[[#This Row],[Total]]-6000)</f>
        <v>0</v>
      </c>
      <c r="S15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4480769601626000YES</v>
      </c>
      <c r="T1565">
        <f>ROW()-3</f>
        <v>1562</v>
      </c>
      <c r="U1565" s="1">
        <f>INT(Table134[[#This Row],[Date]])</f>
        <v>44807</v>
      </c>
      <c r="V1565" s="13">
        <f>IFERROR(IF(OR(Table134[[#This Row],[Notasave Error]]&lt;0,Table134[[#This Row],[Notasave Error]]&gt;6000),"-",Table134[[#This Row],[Notasave Error]]/Table134[[#This Row],[Inspection Total]]),"NA")</f>
        <v>2.7E-2</v>
      </c>
    </row>
    <row r="1566" spans="1:22" x14ac:dyDescent="0.35">
      <c r="A1566" s="8">
        <v>44807.758460648147</v>
      </c>
      <c r="B1566" s="9" t="s">
        <v>63</v>
      </c>
      <c r="C1566" s="9">
        <v>40036162</v>
      </c>
      <c r="D1566" s="9" t="s">
        <v>107</v>
      </c>
      <c r="E1566" s="9" t="s">
        <v>55</v>
      </c>
      <c r="F1566" s="9" t="s">
        <v>38</v>
      </c>
      <c r="G1566" s="9">
        <v>695</v>
      </c>
      <c r="H1566" s="10">
        <v>5986</v>
      </c>
      <c r="I1566" s="10">
        <v>47951</v>
      </c>
      <c r="J1566" s="10">
        <v>14</v>
      </c>
      <c r="K1566" s="10"/>
      <c r="L1566" s="10">
        <f>SUM(Table134[[#This Row],[Waste (Before Impression)]:[Waste (After Impression)2]])</f>
        <v>14</v>
      </c>
      <c r="M1566" s="10">
        <v>0</v>
      </c>
      <c r="N1566" s="10">
        <v>220</v>
      </c>
      <c r="O1566" s="11">
        <f>SUM(Table134[[#This Row],[Inspection Total]],Table134[[#This Row],[Waste (Before Impression)]])</f>
        <v>6000</v>
      </c>
      <c r="P1566" s="12" t="s">
        <v>39</v>
      </c>
      <c r="Q1566" s="9" t="s">
        <v>71</v>
      </c>
      <c r="R1566" s="9">
        <f>IF(Table134[[#This Row],[Balanced]]="YES",0,Table134[[#This Row],[Total]]-6000)</f>
        <v>0</v>
      </c>
      <c r="S15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44807695142205986YES</v>
      </c>
      <c r="T1566">
        <f>ROW()-3</f>
        <v>1563</v>
      </c>
      <c r="U1566" s="1">
        <f>INT(Table134[[#This Row],[Date]])</f>
        <v>44807</v>
      </c>
      <c r="V1566" s="13">
        <f>IFERROR(IF(OR(Table134[[#This Row],[Notasave Error]]&lt;0,Table134[[#This Row],[Notasave Error]]&gt;6000),"-",Table134[[#This Row],[Notasave Error]]/Table134[[#This Row],[Inspection Total]]),"NA")</f>
        <v>3.6752422318743733E-2</v>
      </c>
    </row>
    <row r="1567" spans="1:22" x14ac:dyDescent="0.35">
      <c r="A1567" s="8">
        <v>44807.655219907407</v>
      </c>
      <c r="B1567" s="9" t="s">
        <v>63</v>
      </c>
      <c r="C1567" s="9">
        <v>40036162</v>
      </c>
      <c r="D1567" s="9" t="s">
        <v>107</v>
      </c>
      <c r="E1567" s="9" t="s">
        <v>55</v>
      </c>
      <c r="F1567" s="9" t="s">
        <v>38</v>
      </c>
      <c r="G1567" s="9">
        <v>694</v>
      </c>
      <c r="H1567" s="10">
        <v>5998</v>
      </c>
      <c r="I1567" s="10">
        <v>41965</v>
      </c>
      <c r="J1567" s="10">
        <v>2</v>
      </c>
      <c r="K1567" s="10"/>
      <c r="L1567" s="10">
        <f>SUM(Table134[[#This Row],[Waste (Before Impression)]:[Waste (After Impression)2]])</f>
        <v>2</v>
      </c>
      <c r="M1567" s="10">
        <v>0</v>
      </c>
      <c r="N1567" s="10">
        <v>278</v>
      </c>
      <c r="O1567" s="11">
        <f>SUM(Table134[[#This Row],[Inspection Total]],Table134[[#This Row],[Waste (Before Impression)]])</f>
        <v>6000</v>
      </c>
      <c r="P1567" s="12" t="s">
        <v>39</v>
      </c>
      <c r="Q1567" s="9"/>
      <c r="R1567" s="9">
        <f>IF(Table134[[#This Row],[Balanced]]="YES",0,Table134[[#This Row],[Total]]-6000)</f>
        <v>0</v>
      </c>
      <c r="S15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4480769422785998YES</v>
      </c>
      <c r="T1567">
        <f>ROW()-3</f>
        <v>1564</v>
      </c>
      <c r="U1567" s="1">
        <f>INT(Table134[[#This Row],[Date]])</f>
        <v>44807</v>
      </c>
      <c r="V1567" s="13">
        <f>IFERROR(IF(OR(Table134[[#This Row],[Notasave Error]]&lt;0,Table134[[#This Row],[Notasave Error]]&gt;6000),"-",Table134[[#This Row],[Notasave Error]]/Table134[[#This Row],[Inspection Total]]),"NA")</f>
        <v>4.6348782927642544E-2</v>
      </c>
    </row>
    <row r="1568" spans="1:22" x14ac:dyDescent="0.35">
      <c r="A1568" s="8">
        <v>44807.654699074075</v>
      </c>
      <c r="B1568" s="9" t="s">
        <v>63</v>
      </c>
      <c r="C1568" s="9">
        <v>40036162</v>
      </c>
      <c r="D1568" s="9" t="s">
        <v>107</v>
      </c>
      <c r="E1568" s="9" t="s">
        <v>55</v>
      </c>
      <c r="F1568" s="9" t="s">
        <v>38</v>
      </c>
      <c r="G1568" s="9">
        <v>693</v>
      </c>
      <c r="H1568" s="10">
        <v>5986</v>
      </c>
      <c r="I1568" s="10">
        <v>35967</v>
      </c>
      <c r="J1568" s="10">
        <v>14</v>
      </c>
      <c r="K1568" s="10"/>
      <c r="L1568" s="10">
        <f>SUM(Table134[[#This Row],[Waste (Before Impression)]:[Waste (After Impression)2]])</f>
        <v>14</v>
      </c>
      <c r="M1568" s="10">
        <v>0</v>
      </c>
      <c r="N1568" s="10">
        <v>298</v>
      </c>
      <c r="O1568" s="11">
        <f>SUM(Table134[[#This Row],[Inspection Total]],Table134[[#This Row],[Waste (Before Impression)]])</f>
        <v>6000</v>
      </c>
      <c r="P1568" s="12" t="s">
        <v>39</v>
      </c>
      <c r="Q1568" s="9"/>
      <c r="R1568" s="9">
        <f>IF(Table134[[#This Row],[Balanced]]="YES",0,Table134[[#This Row],[Total]]-6000)</f>
        <v>0</v>
      </c>
      <c r="S15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44807693142985986YES</v>
      </c>
      <c r="T1568">
        <f>ROW()-3</f>
        <v>1565</v>
      </c>
      <c r="U1568" s="1">
        <f>INT(Table134[[#This Row],[Date]])</f>
        <v>44807</v>
      </c>
      <c r="V1568" s="13">
        <f>IFERROR(IF(OR(Table134[[#This Row],[Notasave Error]]&lt;0,Table134[[#This Row],[Notasave Error]]&gt;6000),"-",Table134[[#This Row],[Notasave Error]]/Table134[[#This Row],[Inspection Total]]),"NA")</f>
        <v>4.978282659538924E-2</v>
      </c>
    </row>
    <row r="1569" spans="1:22" x14ac:dyDescent="0.35">
      <c r="A1569" s="8">
        <v>44807.653831018521</v>
      </c>
      <c r="B1569" s="9" t="s">
        <v>63</v>
      </c>
      <c r="C1569" s="9">
        <v>40036162</v>
      </c>
      <c r="D1569" s="9" t="s">
        <v>107</v>
      </c>
      <c r="E1569" s="9" t="s">
        <v>55</v>
      </c>
      <c r="F1569" s="9" t="s">
        <v>38</v>
      </c>
      <c r="G1569" s="9">
        <v>692</v>
      </c>
      <c r="H1569" s="10">
        <v>5995</v>
      </c>
      <c r="I1569" s="10">
        <v>29981</v>
      </c>
      <c r="J1569" s="10">
        <v>5</v>
      </c>
      <c r="K1569" s="10"/>
      <c r="L1569" s="10">
        <f>SUM(Table134[[#This Row],[Waste (Before Impression)]:[Waste (After Impression)2]])</f>
        <v>5</v>
      </c>
      <c r="M1569" s="10">
        <v>0</v>
      </c>
      <c r="N1569" s="10">
        <v>288</v>
      </c>
      <c r="O1569" s="11">
        <f>SUM(Table134[[#This Row],[Inspection Total]],Table134[[#This Row],[Waste (Before Impression)]])</f>
        <v>6000</v>
      </c>
      <c r="P1569" s="12" t="s">
        <v>39</v>
      </c>
      <c r="Q1569" s="9" t="s">
        <v>71</v>
      </c>
      <c r="R1569" s="9">
        <f>IF(Table134[[#This Row],[Balanced]]="YES",0,Table134[[#This Row],[Total]]-6000)</f>
        <v>0</v>
      </c>
      <c r="S15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4480769252885995YES</v>
      </c>
      <c r="T1569">
        <f>ROW()-3</f>
        <v>1566</v>
      </c>
      <c r="U1569" s="1">
        <f>INT(Table134[[#This Row],[Date]])</f>
        <v>44807</v>
      </c>
      <c r="V1569" s="13">
        <f>IFERROR(IF(OR(Table134[[#This Row],[Notasave Error]]&lt;0,Table134[[#This Row],[Notasave Error]]&gt;6000),"-",Table134[[#This Row],[Notasave Error]]/Table134[[#This Row],[Inspection Total]]),"NA")</f>
        <v>4.8040033361134278E-2</v>
      </c>
    </row>
    <row r="1570" spans="1:22" x14ac:dyDescent="0.35">
      <c r="A1570" s="8">
        <v>44807.652222222219</v>
      </c>
      <c r="B1570" s="9" t="s">
        <v>63</v>
      </c>
      <c r="C1570" s="9">
        <v>40036162</v>
      </c>
      <c r="D1570" s="9" t="s">
        <v>107</v>
      </c>
      <c r="E1570" s="9" t="s">
        <v>55</v>
      </c>
      <c r="F1570" s="9" t="s">
        <v>38</v>
      </c>
      <c r="G1570" s="9">
        <v>691</v>
      </c>
      <c r="H1570" s="10">
        <v>6000</v>
      </c>
      <c r="I1570" s="10">
        <v>23986</v>
      </c>
      <c r="J1570" s="10">
        <v>0</v>
      </c>
      <c r="K1570" s="10"/>
      <c r="L1570" s="10">
        <f>SUM(Table134[[#This Row],[Waste (Before Impression)]:[Waste (After Impression)2]])</f>
        <v>0</v>
      </c>
      <c r="M1570" s="10">
        <v>0</v>
      </c>
      <c r="N1570" s="10">
        <v>199</v>
      </c>
      <c r="O1570" s="11">
        <f>SUM(Table134[[#This Row],[Inspection Total]],Table134[[#This Row],[Waste (Before Impression)]])</f>
        <v>6000</v>
      </c>
      <c r="P1570" s="12" t="s">
        <v>39</v>
      </c>
      <c r="Q1570" s="9"/>
      <c r="R1570" s="9">
        <f>IF(Table134[[#This Row],[Balanced]]="YES",0,Table134[[#This Row],[Total]]-6000)</f>
        <v>0</v>
      </c>
      <c r="S15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4480769101996000YES</v>
      </c>
      <c r="T1570">
        <f>ROW()-3</f>
        <v>1567</v>
      </c>
      <c r="U1570" s="1">
        <f>INT(Table134[[#This Row],[Date]])</f>
        <v>44807</v>
      </c>
      <c r="V1570" s="13">
        <f>IFERROR(IF(OR(Table134[[#This Row],[Notasave Error]]&lt;0,Table134[[#This Row],[Notasave Error]]&gt;6000),"-",Table134[[#This Row],[Notasave Error]]/Table134[[#This Row],[Inspection Total]]),"NA")</f>
        <v>3.3166666666666664E-2</v>
      </c>
    </row>
    <row r="1571" spans="1:22" x14ac:dyDescent="0.35">
      <c r="A1571" s="8">
        <v>44807.472025462965</v>
      </c>
      <c r="B1571" s="9" t="s">
        <v>63</v>
      </c>
      <c r="C1571" s="9">
        <v>40036162</v>
      </c>
      <c r="D1571" s="9" t="s">
        <v>107</v>
      </c>
      <c r="E1571" s="9" t="s">
        <v>55</v>
      </c>
      <c r="F1571" s="9" t="s">
        <v>38</v>
      </c>
      <c r="G1571" s="9">
        <v>690</v>
      </c>
      <c r="H1571" s="10">
        <v>5999</v>
      </c>
      <c r="I1571" s="10">
        <v>17986</v>
      </c>
      <c r="J1571" s="10">
        <v>1</v>
      </c>
      <c r="K1571" s="10"/>
      <c r="L1571" s="10">
        <f>SUM(Table134[[#This Row],[Waste (Before Impression)]:[Waste (After Impression)2]])</f>
        <v>1</v>
      </c>
      <c r="M1571" s="10">
        <v>0</v>
      </c>
      <c r="N1571" s="10">
        <v>217</v>
      </c>
      <c r="O1571" s="11">
        <f>SUM(Table134[[#This Row],[Inspection Total]],Table134[[#This Row],[Waste (Before Impression)]])</f>
        <v>6000</v>
      </c>
      <c r="P1571" s="12" t="s">
        <v>39</v>
      </c>
      <c r="Q1571" s="9" t="s">
        <v>71</v>
      </c>
      <c r="R1571" s="9">
        <f>IF(Table134[[#This Row],[Balanced]]="YES",0,Table134[[#This Row],[Total]]-6000)</f>
        <v>0</v>
      </c>
      <c r="S15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4480769012175999YES</v>
      </c>
      <c r="T1571">
        <f>ROW()-3</f>
        <v>1568</v>
      </c>
      <c r="U1571" s="1">
        <f>INT(Table134[[#This Row],[Date]])</f>
        <v>44807</v>
      </c>
      <c r="V1571" s="13">
        <f>IFERROR(IF(OR(Table134[[#This Row],[Notasave Error]]&lt;0,Table134[[#This Row],[Notasave Error]]&gt;6000),"-",Table134[[#This Row],[Notasave Error]]/Table134[[#This Row],[Inspection Total]]),"NA")</f>
        <v>3.6172695449241538E-2</v>
      </c>
    </row>
    <row r="1572" spans="1:22" x14ac:dyDescent="0.35">
      <c r="A1572" s="8">
        <v>44807.452743055554</v>
      </c>
      <c r="B1572" s="9" t="s">
        <v>63</v>
      </c>
      <c r="C1572" s="9">
        <v>40036162</v>
      </c>
      <c r="D1572" s="9" t="s">
        <v>107</v>
      </c>
      <c r="E1572" s="9" t="s">
        <v>55</v>
      </c>
      <c r="F1572" s="9" t="s">
        <v>38</v>
      </c>
      <c r="G1572" s="9">
        <v>689</v>
      </c>
      <c r="H1572" s="10">
        <v>5987</v>
      </c>
      <c r="I1572" s="10">
        <v>11987</v>
      </c>
      <c r="J1572" s="10">
        <v>13</v>
      </c>
      <c r="K1572" s="10"/>
      <c r="L1572" s="10">
        <f>SUM(Table134[[#This Row],[Waste (Before Impression)]:[Waste (After Impression)2]])</f>
        <v>13</v>
      </c>
      <c r="M1572" s="10">
        <v>0</v>
      </c>
      <c r="N1572" s="10">
        <v>401</v>
      </c>
      <c r="O1572" s="11">
        <f>SUM(Table134[[#This Row],[Inspection Total]],Table134[[#This Row],[Waste (Before Impression)]])</f>
        <v>6000</v>
      </c>
      <c r="P1572" s="12" t="s">
        <v>39</v>
      </c>
      <c r="Q1572" s="9"/>
      <c r="R1572" s="9">
        <f>IF(Table134[[#This Row],[Balanced]]="YES",0,Table134[[#This Row],[Total]]-6000)</f>
        <v>0</v>
      </c>
      <c r="S15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44807689134015987YES</v>
      </c>
      <c r="T1572">
        <f>ROW()-3</f>
        <v>1569</v>
      </c>
      <c r="U1572" s="1">
        <f>INT(Table134[[#This Row],[Date]])</f>
        <v>44807</v>
      </c>
      <c r="V1572" s="13">
        <f>IFERROR(IF(OR(Table134[[#This Row],[Notasave Error]]&lt;0,Table134[[#This Row],[Notasave Error]]&gt;6000),"-",Table134[[#This Row],[Notasave Error]]/Table134[[#This Row],[Inspection Total]]),"NA")</f>
        <v>6.6978453315516953E-2</v>
      </c>
    </row>
    <row r="1573" spans="1:22" x14ac:dyDescent="0.35">
      <c r="A1573" s="8">
        <v>44807.452106481483</v>
      </c>
      <c r="B1573" s="9" t="s">
        <v>63</v>
      </c>
      <c r="C1573" s="9">
        <v>40036162</v>
      </c>
      <c r="D1573" s="9" t="s">
        <v>107</v>
      </c>
      <c r="E1573" s="9" t="s">
        <v>55</v>
      </c>
      <c r="F1573" s="9" t="s">
        <v>38</v>
      </c>
      <c r="G1573" s="9">
        <v>688</v>
      </c>
      <c r="H1573" s="10">
        <v>6000</v>
      </c>
      <c r="I1573" s="10">
        <v>6000</v>
      </c>
      <c r="J1573" s="10">
        <v>0</v>
      </c>
      <c r="K1573" s="10"/>
      <c r="L1573" s="10">
        <f>SUM(Table134[[#This Row],[Waste (Before Impression)]:[Waste (After Impression)2]])</f>
        <v>0</v>
      </c>
      <c r="M1573" s="10">
        <v>0</v>
      </c>
      <c r="N1573" s="10">
        <v>379</v>
      </c>
      <c r="O1573" s="11">
        <f>SUM(Table134[[#This Row],[Inspection Total]],Table134[[#This Row],[Waste (Before Impression)]])</f>
        <v>6000</v>
      </c>
      <c r="P1573" s="12" t="s">
        <v>39</v>
      </c>
      <c r="Q1573" s="9"/>
      <c r="R1573" s="9">
        <f>IF(Table134[[#This Row],[Balanced]]="YES",0,Table134[[#This Row],[Total]]-6000)</f>
        <v>0</v>
      </c>
      <c r="S15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4480768803796000YES</v>
      </c>
      <c r="T1573">
        <f>ROW()-3</f>
        <v>1570</v>
      </c>
      <c r="U1573" s="1">
        <f>INT(Table134[[#This Row],[Date]])</f>
        <v>44807</v>
      </c>
      <c r="V1573" s="13">
        <f>IFERROR(IF(OR(Table134[[#This Row],[Notasave Error]]&lt;0,Table134[[#This Row],[Notasave Error]]&gt;6000),"-",Table134[[#This Row],[Notasave Error]]/Table134[[#This Row],[Inspection Total]]),"NA")</f>
        <v>6.3166666666666663E-2</v>
      </c>
    </row>
    <row r="1574" spans="1:22" x14ac:dyDescent="0.35">
      <c r="A1574" s="8">
        <v>44807.364351851851</v>
      </c>
      <c r="B1574" s="9" t="s">
        <v>63</v>
      </c>
      <c r="C1574" s="9">
        <v>40036162</v>
      </c>
      <c r="D1574" s="9" t="s">
        <v>107</v>
      </c>
      <c r="E1574" s="9" t="s">
        <v>68</v>
      </c>
      <c r="F1574" s="9" t="s">
        <v>40</v>
      </c>
      <c r="G1574" s="9">
        <v>749</v>
      </c>
      <c r="H1574" s="10">
        <v>5993</v>
      </c>
      <c r="I1574" s="10">
        <v>71900</v>
      </c>
      <c r="J1574" s="10">
        <v>7</v>
      </c>
      <c r="K1574" s="10"/>
      <c r="L1574" s="10">
        <f>SUM(Table134[[#This Row],[Waste (Before Impression)]:[Waste (After Impression)2]])</f>
        <v>7</v>
      </c>
      <c r="M1574" s="10">
        <v>0</v>
      </c>
      <c r="N1574" s="10">
        <v>448</v>
      </c>
      <c r="O1574" s="11">
        <f>SUM(Table134[[#This Row],[Inspection Total]],Table134[[#This Row],[Waste (Before Impression)]])</f>
        <v>6000</v>
      </c>
      <c r="P1574" s="12" t="s">
        <v>39</v>
      </c>
      <c r="Q1574" s="9"/>
      <c r="R1574" s="9">
        <f>IF(Table134[[#This Row],[Balanced]]="YES",0,Table134[[#This Row],[Total]]-6000)</f>
        <v>0</v>
      </c>
      <c r="S15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4480774974485993YES</v>
      </c>
      <c r="T1574">
        <f>ROW()-3</f>
        <v>1571</v>
      </c>
      <c r="U1574" s="1">
        <f>INT(Table134[[#This Row],[Date]])</f>
        <v>44807</v>
      </c>
      <c r="V1574" s="13">
        <f>IFERROR(IF(OR(Table134[[#This Row],[Notasave Error]]&lt;0,Table134[[#This Row],[Notasave Error]]&gt;6000),"-",Table134[[#This Row],[Notasave Error]]/Table134[[#This Row],[Inspection Total]]),"NA")</f>
        <v>7.4753879526113801E-2</v>
      </c>
    </row>
    <row r="1575" spans="1:22" x14ac:dyDescent="0.35">
      <c r="A1575" s="8">
        <v>44807.282164351855</v>
      </c>
      <c r="B1575" s="9" t="s">
        <v>63</v>
      </c>
      <c r="C1575" s="9">
        <v>40036162</v>
      </c>
      <c r="D1575" s="9" t="s">
        <v>107</v>
      </c>
      <c r="E1575" s="9" t="s">
        <v>68</v>
      </c>
      <c r="F1575" s="9" t="s">
        <v>40</v>
      </c>
      <c r="G1575" s="9">
        <v>748</v>
      </c>
      <c r="H1575" s="10">
        <v>5992</v>
      </c>
      <c r="I1575" s="10">
        <v>65907</v>
      </c>
      <c r="J1575" s="10">
        <v>8</v>
      </c>
      <c r="K1575" s="10"/>
      <c r="L1575" s="10">
        <f>SUM(Table134[[#This Row],[Waste (Before Impression)]:[Waste (After Impression)2]])</f>
        <v>8</v>
      </c>
      <c r="M1575" s="10">
        <v>0</v>
      </c>
      <c r="N1575" s="10">
        <v>554</v>
      </c>
      <c r="O1575" s="11">
        <f>SUM(Table134[[#This Row],[Inspection Total]],Table134[[#This Row],[Waste (Before Impression)]])</f>
        <v>6000</v>
      </c>
      <c r="P1575" s="12" t="s">
        <v>39</v>
      </c>
      <c r="Q1575" s="9"/>
      <c r="R1575" s="9">
        <f>IF(Table134[[#This Row],[Balanced]]="YES",0,Table134[[#This Row],[Total]]-6000)</f>
        <v>0</v>
      </c>
      <c r="S15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4480774885545992YES</v>
      </c>
      <c r="T1575">
        <f>ROW()-3</f>
        <v>1572</v>
      </c>
      <c r="U1575" s="1">
        <f>INT(Table134[[#This Row],[Date]])</f>
        <v>44807</v>
      </c>
      <c r="V1575" s="13">
        <f>IFERROR(IF(OR(Table134[[#This Row],[Notasave Error]]&lt;0,Table134[[#This Row],[Notasave Error]]&gt;6000),"-",Table134[[#This Row],[Notasave Error]]/Table134[[#This Row],[Inspection Total]]),"NA")</f>
        <v>9.2456608811748997E-2</v>
      </c>
    </row>
    <row r="1576" spans="1:22" x14ac:dyDescent="0.35">
      <c r="A1576" s="8">
        <v>44807.262094907404</v>
      </c>
      <c r="B1576" s="9" t="s">
        <v>63</v>
      </c>
      <c r="C1576" s="9">
        <v>40036162</v>
      </c>
      <c r="D1576" s="9" t="s">
        <v>107</v>
      </c>
      <c r="E1576" s="9" t="s">
        <v>68</v>
      </c>
      <c r="F1576" s="9" t="s">
        <v>40</v>
      </c>
      <c r="G1576" s="9">
        <v>747</v>
      </c>
      <c r="H1576" s="10">
        <v>5994</v>
      </c>
      <c r="I1576" s="10">
        <v>59915</v>
      </c>
      <c r="J1576" s="10">
        <v>6</v>
      </c>
      <c r="K1576" s="10"/>
      <c r="L1576" s="10">
        <f>SUM(Table134[[#This Row],[Waste (Before Impression)]:[Waste (After Impression)2]])</f>
        <v>6</v>
      </c>
      <c r="M1576" s="10">
        <v>0</v>
      </c>
      <c r="N1576" s="10">
        <v>319</v>
      </c>
      <c r="O1576" s="11">
        <f>SUM(Table134[[#This Row],[Inspection Total]],Table134[[#This Row],[Waste (Before Impression)]])</f>
        <v>6000</v>
      </c>
      <c r="P1576" s="12" t="s">
        <v>39</v>
      </c>
      <c r="Q1576" s="9"/>
      <c r="R1576" s="9">
        <f>IF(Table134[[#This Row],[Balanced]]="YES",0,Table134[[#This Row],[Total]]-6000)</f>
        <v>0</v>
      </c>
      <c r="S15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4480774763195994YES</v>
      </c>
      <c r="T1576">
        <f>ROW()-3</f>
        <v>1573</v>
      </c>
      <c r="U1576" s="1">
        <f>INT(Table134[[#This Row],[Date]])</f>
        <v>44807</v>
      </c>
      <c r="V1576" s="13">
        <f>IFERROR(IF(OR(Table134[[#This Row],[Notasave Error]]&lt;0,Table134[[#This Row],[Notasave Error]]&gt;6000),"-",Table134[[#This Row],[Notasave Error]]/Table134[[#This Row],[Inspection Total]]),"NA")</f>
        <v>5.3219886553219888E-2</v>
      </c>
    </row>
    <row r="1577" spans="1:22" x14ac:dyDescent="0.35">
      <c r="A1577" s="8">
        <v>44807.197789351849</v>
      </c>
      <c r="B1577" s="9" t="s">
        <v>63</v>
      </c>
      <c r="C1577" s="9">
        <v>40036162</v>
      </c>
      <c r="D1577" s="9" t="s">
        <v>107</v>
      </c>
      <c r="E1577" s="9" t="s">
        <v>68</v>
      </c>
      <c r="F1577" s="9" t="s">
        <v>40</v>
      </c>
      <c r="G1577" s="9">
        <v>746</v>
      </c>
      <c r="H1577" s="10">
        <v>5985</v>
      </c>
      <c r="I1577" s="10">
        <v>53921</v>
      </c>
      <c r="J1577" s="10">
        <v>15</v>
      </c>
      <c r="K1577" s="10"/>
      <c r="L1577" s="10">
        <f>SUM(Table134[[#This Row],[Waste (Before Impression)]:[Waste (After Impression)2]])</f>
        <v>15</v>
      </c>
      <c r="M1577" s="10">
        <v>0</v>
      </c>
      <c r="N1577" s="10">
        <v>668</v>
      </c>
      <c r="O1577" s="11">
        <f>SUM(Table134[[#This Row],[Inspection Total]],Table134[[#This Row],[Waste (Before Impression)]])</f>
        <v>6000</v>
      </c>
      <c r="P1577" s="12" t="s">
        <v>39</v>
      </c>
      <c r="Q1577" s="9"/>
      <c r="R1577" s="9">
        <f>IF(Table134[[#This Row],[Balanced]]="YES",0,Table134[[#This Row],[Total]]-6000)</f>
        <v>0</v>
      </c>
      <c r="S15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44807746156685985YES</v>
      </c>
      <c r="T1577">
        <f>ROW()-3</f>
        <v>1574</v>
      </c>
      <c r="U1577" s="1">
        <f>INT(Table134[[#This Row],[Date]])</f>
        <v>44807</v>
      </c>
      <c r="V1577" s="13">
        <f>IFERROR(IF(OR(Table134[[#This Row],[Notasave Error]]&lt;0,Table134[[#This Row],[Notasave Error]]&gt;6000),"-",Table134[[#This Row],[Notasave Error]]/Table134[[#This Row],[Inspection Total]]),"NA")</f>
        <v>0.11161236424394319</v>
      </c>
    </row>
    <row r="1578" spans="1:22" x14ac:dyDescent="0.35">
      <c r="A1578" s="8">
        <v>44807.194606481484</v>
      </c>
      <c r="B1578" s="9" t="s">
        <v>63</v>
      </c>
      <c r="C1578" s="9">
        <v>40036162</v>
      </c>
      <c r="D1578" s="9" t="s">
        <v>107</v>
      </c>
      <c r="E1578" s="9" t="s">
        <v>68</v>
      </c>
      <c r="F1578" s="9" t="s">
        <v>40</v>
      </c>
      <c r="G1578" s="9">
        <v>745</v>
      </c>
      <c r="H1578" s="10">
        <v>5997</v>
      </c>
      <c r="I1578" s="10">
        <v>47936</v>
      </c>
      <c r="J1578" s="10">
        <v>3</v>
      </c>
      <c r="K1578" s="10"/>
      <c r="L1578" s="10">
        <f>SUM(Table134[[#This Row],[Waste (Before Impression)]:[Waste (After Impression)2]])</f>
        <v>3</v>
      </c>
      <c r="M1578" s="10">
        <v>0</v>
      </c>
      <c r="N1578" s="10">
        <v>290</v>
      </c>
      <c r="O1578" s="11">
        <f>SUM(Table134[[#This Row],[Inspection Total]],Table134[[#This Row],[Waste (Before Impression)]])</f>
        <v>6000</v>
      </c>
      <c r="P1578" s="12" t="s">
        <v>39</v>
      </c>
      <c r="Q1578" s="9"/>
      <c r="R1578" s="9">
        <f>IF(Table134[[#This Row],[Balanced]]="YES",0,Table134[[#This Row],[Total]]-6000)</f>
        <v>0</v>
      </c>
      <c r="S15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4480774532905997YES</v>
      </c>
      <c r="T1578">
        <f>ROW()-3</f>
        <v>1575</v>
      </c>
      <c r="U1578" s="1">
        <f>INT(Table134[[#This Row],[Date]])</f>
        <v>44807</v>
      </c>
      <c r="V1578" s="13">
        <f>IFERROR(IF(OR(Table134[[#This Row],[Notasave Error]]&lt;0,Table134[[#This Row],[Notasave Error]]&gt;6000),"-",Table134[[#This Row],[Notasave Error]]/Table134[[#This Row],[Inspection Total]]),"NA")</f>
        <v>4.8357512089378024E-2</v>
      </c>
    </row>
    <row r="1579" spans="1:22" x14ac:dyDescent="0.35">
      <c r="A1579" s="8">
        <v>44807.192962962959</v>
      </c>
      <c r="B1579" s="9" t="s">
        <v>63</v>
      </c>
      <c r="C1579" s="9">
        <v>40036162</v>
      </c>
      <c r="D1579" s="9" t="s">
        <v>107</v>
      </c>
      <c r="E1579" s="9" t="s">
        <v>68</v>
      </c>
      <c r="F1579" s="9" t="s">
        <v>40</v>
      </c>
      <c r="G1579" s="9">
        <v>744</v>
      </c>
      <c r="H1579" s="10">
        <v>5991</v>
      </c>
      <c r="I1579" s="10">
        <v>41939</v>
      </c>
      <c r="J1579" s="10">
        <v>9</v>
      </c>
      <c r="K1579" s="10"/>
      <c r="L1579" s="10">
        <f>SUM(Table134[[#This Row],[Waste (Before Impression)]:[Waste (After Impression)2]])</f>
        <v>9</v>
      </c>
      <c r="M1579" s="10">
        <v>0</v>
      </c>
      <c r="N1579" s="10">
        <v>312</v>
      </c>
      <c r="O1579" s="11">
        <f>SUM(Table134[[#This Row],[Inspection Total]],Table134[[#This Row],[Waste (Before Impression)]])</f>
        <v>6000</v>
      </c>
      <c r="P1579" s="12" t="s">
        <v>39</v>
      </c>
      <c r="Q1579" s="9"/>
      <c r="R1579" s="9">
        <f>IF(Table134[[#This Row],[Balanced]]="YES",0,Table134[[#This Row],[Total]]-6000)</f>
        <v>0</v>
      </c>
      <c r="S15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4480774493125991YES</v>
      </c>
      <c r="T1579">
        <f>ROW()-3</f>
        <v>1576</v>
      </c>
      <c r="U1579" s="1">
        <f>INT(Table134[[#This Row],[Date]])</f>
        <v>44807</v>
      </c>
      <c r="V1579" s="13">
        <f>IFERROR(IF(OR(Table134[[#This Row],[Notasave Error]]&lt;0,Table134[[#This Row],[Notasave Error]]&gt;6000),"-",Table134[[#This Row],[Notasave Error]]/Table134[[#This Row],[Inspection Total]]),"NA")</f>
        <v>5.2078117175763647E-2</v>
      </c>
    </row>
    <row r="1580" spans="1:22" x14ac:dyDescent="0.35">
      <c r="A1580" s="8">
        <v>44807.069537037038</v>
      </c>
      <c r="B1580" s="9" t="s">
        <v>63</v>
      </c>
      <c r="C1580" s="9">
        <v>40036162</v>
      </c>
      <c r="D1580" s="9" t="s">
        <v>107</v>
      </c>
      <c r="E1580" s="9" t="s">
        <v>68</v>
      </c>
      <c r="F1580" s="9" t="s">
        <v>40</v>
      </c>
      <c r="G1580" s="9">
        <v>743</v>
      </c>
      <c r="H1580" s="10">
        <v>5986</v>
      </c>
      <c r="I1580" s="10">
        <v>35948</v>
      </c>
      <c r="J1580" s="10">
        <v>14</v>
      </c>
      <c r="K1580" s="10"/>
      <c r="L1580" s="10">
        <f>SUM(Table134[[#This Row],[Waste (Before Impression)]:[Waste (After Impression)2]])</f>
        <v>14</v>
      </c>
      <c r="M1580" s="10">
        <v>0</v>
      </c>
      <c r="N1580" s="10">
        <v>0</v>
      </c>
      <c r="O1580" s="11">
        <f>SUM(Table134[[#This Row],[Inspection Total]],Table134[[#This Row],[Waste (Before Impression)]])</f>
        <v>6000</v>
      </c>
      <c r="P1580" s="12" t="s">
        <v>39</v>
      </c>
      <c r="Q1580" s="9" t="s">
        <v>71</v>
      </c>
      <c r="R1580" s="9">
        <f>IF(Table134[[#This Row],[Balanced]]="YES",0,Table134[[#This Row],[Total]]-6000)</f>
        <v>0</v>
      </c>
      <c r="S15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448077431405986YES</v>
      </c>
      <c r="T1580">
        <f>ROW()-3</f>
        <v>1577</v>
      </c>
      <c r="U1580" s="1">
        <f>INT(Table134[[#This Row],[Date]])</f>
        <v>44807</v>
      </c>
      <c r="V1580" s="13">
        <f>IFERROR(IF(OR(Table134[[#This Row],[Notasave Error]]&lt;0,Table134[[#This Row],[Notasave Error]]&gt;6000),"-",Table134[[#This Row],[Notasave Error]]/Table134[[#This Row],[Inspection Total]]),"NA")</f>
        <v>0</v>
      </c>
    </row>
    <row r="1581" spans="1:22" x14ac:dyDescent="0.35">
      <c r="A1581" s="8">
        <v>44807.017430555556</v>
      </c>
      <c r="B1581" s="9" t="s">
        <v>63</v>
      </c>
      <c r="C1581" s="9">
        <v>40036162</v>
      </c>
      <c r="D1581" s="9" t="s">
        <v>107</v>
      </c>
      <c r="E1581" s="9" t="s">
        <v>68</v>
      </c>
      <c r="F1581" s="9" t="s">
        <v>40</v>
      </c>
      <c r="G1581" s="9">
        <v>742</v>
      </c>
      <c r="H1581" s="10">
        <v>6000</v>
      </c>
      <c r="I1581" s="10">
        <v>29962</v>
      </c>
      <c r="J1581" s="10">
        <v>0</v>
      </c>
      <c r="K1581" s="10"/>
      <c r="L1581" s="10">
        <f>SUM(Table134[[#This Row],[Waste (Before Impression)]:[Waste (After Impression)2]])</f>
        <v>0</v>
      </c>
      <c r="M1581" s="10">
        <v>0</v>
      </c>
      <c r="N1581" s="10">
        <v>263</v>
      </c>
      <c r="O1581" s="11">
        <f>SUM(Table134[[#This Row],[Inspection Total]],Table134[[#This Row],[Waste (Before Impression)]])</f>
        <v>6000</v>
      </c>
      <c r="P1581" s="12" t="s">
        <v>39</v>
      </c>
      <c r="Q1581" s="9"/>
      <c r="R1581" s="9">
        <f>IF(Table134[[#This Row],[Balanced]]="YES",0,Table134[[#This Row],[Total]]-6000)</f>
        <v>0</v>
      </c>
      <c r="S15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4480774202636000YES</v>
      </c>
      <c r="T1581">
        <f>ROW()-3</f>
        <v>1578</v>
      </c>
      <c r="U1581" s="1">
        <f>INT(Table134[[#This Row],[Date]])</f>
        <v>44807</v>
      </c>
      <c r="V1581" s="13">
        <f>IFERROR(IF(OR(Table134[[#This Row],[Notasave Error]]&lt;0,Table134[[#This Row],[Notasave Error]]&gt;6000),"-",Table134[[#This Row],[Notasave Error]]/Table134[[#This Row],[Inspection Total]]),"NA")</f>
        <v>4.3833333333333335E-2</v>
      </c>
    </row>
    <row r="1582" spans="1:22" x14ac:dyDescent="0.35">
      <c r="A1582" s="8">
        <v>44807.003206018519</v>
      </c>
      <c r="B1582" s="9" t="s">
        <v>63</v>
      </c>
      <c r="C1582" s="9">
        <v>40036162</v>
      </c>
      <c r="D1582" s="9" t="s">
        <v>107</v>
      </c>
      <c r="E1582" s="9" t="s">
        <v>68</v>
      </c>
      <c r="F1582" s="9" t="s">
        <v>40</v>
      </c>
      <c r="G1582" s="9">
        <v>741</v>
      </c>
      <c r="H1582" s="10">
        <v>5987</v>
      </c>
      <c r="I1582" s="10">
        <v>23962</v>
      </c>
      <c r="J1582" s="10">
        <v>13</v>
      </c>
      <c r="K1582" s="10">
        <v>2</v>
      </c>
      <c r="L1582" s="10">
        <f>SUM(Table134[[#This Row],[Waste (Before Impression)]:[Waste (After Impression)2]])</f>
        <v>15</v>
      </c>
      <c r="M1582" s="10">
        <v>0</v>
      </c>
      <c r="N1582" s="10">
        <v>273</v>
      </c>
      <c r="O1582" s="11">
        <f>SUM(Table134[[#This Row],[Inspection Total]],Table134[[#This Row],[Waste (Before Impression)]])</f>
        <v>6000</v>
      </c>
      <c r="P1582" s="12" t="s">
        <v>39</v>
      </c>
      <c r="Q1582" s="9"/>
      <c r="R1582" s="9">
        <f>IF(Table134[[#This Row],[Balanced]]="YES",0,Table134[[#This Row],[Total]]-6000)</f>
        <v>0</v>
      </c>
      <c r="S15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44807741132735987YES</v>
      </c>
      <c r="T1582">
        <f>ROW()-3</f>
        <v>1579</v>
      </c>
      <c r="U1582" s="1">
        <f>INT(Table134[[#This Row],[Date]])</f>
        <v>44807</v>
      </c>
      <c r="V1582" s="13">
        <f>IFERROR(IF(OR(Table134[[#This Row],[Notasave Error]]&lt;0,Table134[[#This Row],[Notasave Error]]&gt;6000),"-",Table134[[#This Row],[Notasave Error]]/Table134[[#This Row],[Inspection Total]]),"NA")</f>
        <v>4.5598797394354434E-2</v>
      </c>
    </row>
    <row r="1583" spans="1:22" x14ac:dyDescent="0.35">
      <c r="A1583" s="8">
        <v>44807.002592592595</v>
      </c>
      <c r="B1583" s="9" t="s">
        <v>63</v>
      </c>
      <c r="C1583" s="9">
        <v>40036162</v>
      </c>
      <c r="D1583" s="9" t="s">
        <v>107</v>
      </c>
      <c r="E1583" s="9" t="s">
        <v>68</v>
      </c>
      <c r="F1583" s="9" t="s">
        <v>40</v>
      </c>
      <c r="G1583" s="9">
        <v>740</v>
      </c>
      <c r="H1583" s="10">
        <v>5994</v>
      </c>
      <c r="I1583" s="10">
        <v>17975</v>
      </c>
      <c r="J1583" s="10">
        <v>6</v>
      </c>
      <c r="K1583" s="10"/>
      <c r="L1583" s="10">
        <f>SUM(Table134[[#This Row],[Waste (Before Impression)]:[Waste (After Impression)2]])</f>
        <v>6</v>
      </c>
      <c r="M1583" s="10">
        <v>0</v>
      </c>
      <c r="N1583" s="10">
        <v>283</v>
      </c>
      <c r="O1583" s="11">
        <f>SUM(Table134[[#This Row],[Inspection Total]],Table134[[#This Row],[Waste (Before Impression)]])</f>
        <v>6000</v>
      </c>
      <c r="P1583" s="12" t="s">
        <v>39</v>
      </c>
      <c r="Q1583" s="9"/>
      <c r="R1583" s="9">
        <f>IF(Table134[[#This Row],[Balanced]]="YES",0,Table134[[#This Row],[Total]]-6000)</f>
        <v>0</v>
      </c>
      <c r="S15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4480774062835994YES</v>
      </c>
      <c r="T1583">
        <f>ROW()-3</f>
        <v>1580</v>
      </c>
      <c r="U1583" s="1">
        <f>INT(Table134[[#This Row],[Date]])</f>
        <v>44807</v>
      </c>
      <c r="V1583" s="13">
        <f>IFERROR(IF(OR(Table134[[#This Row],[Notasave Error]]&lt;0,Table134[[#This Row],[Notasave Error]]&gt;6000),"-",Table134[[#This Row],[Notasave Error]]/Table134[[#This Row],[Inspection Total]]),"NA")</f>
        <v>4.7213880547213878E-2</v>
      </c>
    </row>
    <row r="1584" spans="1:22" x14ac:dyDescent="0.35">
      <c r="A1584" s="8">
        <v>44806.930266203701</v>
      </c>
      <c r="B1584" s="9" t="s">
        <v>63</v>
      </c>
      <c r="C1584" s="9">
        <v>40036162</v>
      </c>
      <c r="D1584" s="9" t="s">
        <v>107</v>
      </c>
      <c r="E1584" s="9" t="s">
        <v>88</v>
      </c>
      <c r="F1584" s="9" t="s">
        <v>40</v>
      </c>
      <c r="G1584" s="9">
        <v>679</v>
      </c>
      <c r="H1584" s="10">
        <v>5992</v>
      </c>
      <c r="I1584" s="10">
        <v>11982</v>
      </c>
      <c r="J1584" s="10">
        <v>8</v>
      </c>
      <c r="K1584" s="10"/>
      <c r="L1584" s="10">
        <f>SUM(Table134[[#This Row],[Waste (Before Impression)]:[Waste (After Impression)2]])</f>
        <v>8</v>
      </c>
      <c r="M1584" s="10">
        <v>0</v>
      </c>
      <c r="N1584" s="10">
        <v>603</v>
      </c>
      <c r="O1584" s="11">
        <f>SUM(Table134[[#This Row],[Inspection Total]],Table134[[#This Row],[Waste (Before Impression)]])</f>
        <v>6000</v>
      </c>
      <c r="P1584" s="12" t="s">
        <v>39</v>
      </c>
      <c r="Q1584" s="9"/>
      <c r="R1584" s="9">
        <f>IF(Table134[[#This Row],[Balanced]]="YES",0,Table134[[#This Row],[Total]]-6000)</f>
        <v>0</v>
      </c>
      <c r="S15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4480667986035992YES</v>
      </c>
      <c r="T1584">
        <f>ROW()-3</f>
        <v>1581</v>
      </c>
      <c r="U1584" s="1">
        <f>INT(Table134[[#This Row],[Date]])</f>
        <v>44806</v>
      </c>
      <c r="V1584" s="13">
        <f>IFERROR(IF(OR(Table134[[#This Row],[Notasave Error]]&lt;0,Table134[[#This Row],[Notasave Error]]&gt;6000),"-",Table134[[#This Row],[Notasave Error]]/Table134[[#This Row],[Inspection Total]]),"NA")</f>
        <v>0.10063417890520694</v>
      </c>
    </row>
    <row r="1585" spans="1:22" x14ac:dyDescent="0.35">
      <c r="A1585" s="8">
        <v>44806.861886574072</v>
      </c>
      <c r="B1585" s="9" t="s">
        <v>63</v>
      </c>
      <c r="C1585" s="9">
        <v>40036162</v>
      </c>
      <c r="D1585" s="9" t="s">
        <v>107</v>
      </c>
      <c r="E1585" s="9" t="s">
        <v>88</v>
      </c>
      <c r="F1585" s="9" t="s">
        <v>40</v>
      </c>
      <c r="G1585" s="9">
        <v>678</v>
      </c>
      <c r="H1585" s="10">
        <v>5990</v>
      </c>
      <c r="I1585" s="10">
        <v>5990</v>
      </c>
      <c r="J1585" s="10">
        <v>10</v>
      </c>
      <c r="K1585" s="10"/>
      <c r="L1585" s="10">
        <f>SUM(Table134[[#This Row],[Waste (Before Impression)]:[Waste (After Impression)2]])</f>
        <v>10</v>
      </c>
      <c r="M1585" s="10">
        <v>0</v>
      </c>
      <c r="N1585" s="10">
        <v>285</v>
      </c>
      <c r="O1585" s="11">
        <f>SUM(Table134[[#This Row],[Inspection Total]],Table134[[#This Row],[Waste (Before Impression)]])</f>
        <v>6000</v>
      </c>
      <c r="P1585" s="12" t="s">
        <v>39</v>
      </c>
      <c r="Q1585" s="9"/>
      <c r="R1585" s="9">
        <f>IF(Table134[[#This Row],[Balanced]]="YES",0,Table134[[#This Row],[Total]]-6000)</f>
        <v>0</v>
      </c>
      <c r="S15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44806678102855990YES</v>
      </c>
      <c r="T1585">
        <f>ROW()-3</f>
        <v>1582</v>
      </c>
      <c r="U1585" s="1">
        <f>INT(Table134[[#This Row],[Date]])</f>
        <v>44806</v>
      </c>
      <c r="V1585" s="13">
        <f>IFERROR(IF(OR(Table134[[#This Row],[Notasave Error]]&lt;0,Table134[[#This Row],[Notasave Error]]&gt;6000),"-",Table134[[#This Row],[Notasave Error]]/Table134[[#This Row],[Inspection Total]]),"NA")</f>
        <v>4.757929883138564E-2</v>
      </c>
    </row>
    <row r="1586" spans="1:22" x14ac:dyDescent="0.35">
      <c r="A1586" s="8">
        <v>44806.861215277779</v>
      </c>
      <c r="B1586" s="9" t="s">
        <v>63</v>
      </c>
      <c r="C1586" s="9">
        <v>40036162</v>
      </c>
      <c r="D1586" s="9" t="s">
        <v>107</v>
      </c>
      <c r="E1586" s="9" t="s">
        <v>55</v>
      </c>
      <c r="F1586" s="9" t="s">
        <v>38</v>
      </c>
      <c r="G1586" s="9">
        <v>677</v>
      </c>
      <c r="H1586" s="10">
        <v>5979</v>
      </c>
      <c r="I1586" s="10">
        <v>65906</v>
      </c>
      <c r="J1586" s="10">
        <v>21</v>
      </c>
      <c r="K1586" s="10"/>
      <c r="L1586" s="10">
        <f>SUM(Table134[[#This Row],[Waste (Before Impression)]:[Waste (After Impression)2]])</f>
        <v>21</v>
      </c>
      <c r="M1586" s="10">
        <v>0</v>
      </c>
      <c r="N1586" s="10">
        <v>258</v>
      </c>
      <c r="O1586" s="11">
        <f>SUM(Table134[[#This Row],[Inspection Total]],Table134[[#This Row],[Waste (Before Impression)]])</f>
        <v>6000</v>
      </c>
      <c r="P1586" s="12" t="s">
        <v>39</v>
      </c>
      <c r="Q1586" s="9"/>
      <c r="R1586" s="9">
        <f>IF(Table134[[#This Row],[Balanced]]="YES",0,Table134[[#This Row],[Total]]-6000)</f>
        <v>0</v>
      </c>
      <c r="S15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44806677212585979YES</v>
      </c>
      <c r="T1586">
        <f>ROW()-3</f>
        <v>1583</v>
      </c>
      <c r="U1586" s="1">
        <f>INT(Table134[[#This Row],[Date]])</f>
        <v>44806</v>
      </c>
      <c r="V1586" s="13">
        <f>IFERROR(IF(OR(Table134[[#This Row],[Notasave Error]]&lt;0,Table134[[#This Row],[Notasave Error]]&gt;6000),"-",Table134[[#This Row],[Notasave Error]]/Table134[[#This Row],[Inspection Total]]),"NA")</f>
        <v>4.3151028600100352E-2</v>
      </c>
    </row>
    <row r="1587" spans="1:22" x14ac:dyDescent="0.35">
      <c r="A1587" s="8">
        <v>44806.76972222222</v>
      </c>
      <c r="B1587" s="9" t="s">
        <v>63</v>
      </c>
      <c r="C1587" s="9">
        <v>40036162</v>
      </c>
      <c r="D1587" s="9" t="s">
        <v>107</v>
      </c>
      <c r="E1587" s="9" t="s">
        <v>55</v>
      </c>
      <c r="F1587" s="9" t="s">
        <v>38</v>
      </c>
      <c r="G1587" s="9">
        <v>676</v>
      </c>
      <c r="H1587" s="10">
        <v>5971</v>
      </c>
      <c r="I1587" s="10">
        <v>59927</v>
      </c>
      <c r="J1587" s="10">
        <v>29</v>
      </c>
      <c r="K1587" s="10"/>
      <c r="L1587" s="10">
        <f>SUM(Table134[[#This Row],[Waste (Before Impression)]:[Waste (After Impression)2]])</f>
        <v>29</v>
      </c>
      <c r="M1587" s="10">
        <v>0</v>
      </c>
      <c r="N1587" s="10">
        <v>260</v>
      </c>
      <c r="O1587" s="11">
        <f>SUM(Table134[[#This Row],[Inspection Total]],Table134[[#This Row],[Waste (Before Impression)]])</f>
        <v>6000</v>
      </c>
      <c r="P1587" s="12" t="s">
        <v>39</v>
      </c>
      <c r="Q1587" s="9" t="s">
        <v>71</v>
      </c>
      <c r="R1587" s="9">
        <f>IF(Table134[[#This Row],[Balanced]]="YES",0,Table134[[#This Row],[Total]]-6000)</f>
        <v>0</v>
      </c>
      <c r="S15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44806676292605971YES</v>
      </c>
      <c r="T1587">
        <f>ROW()-3</f>
        <v>1584</v>
      </c>
      <c r="U1587" s="1">
        <f>INT(Table134[[#This Row],[Date]])</f>
        <v>44806</v>
      </c>
      <c r="V1587" s="13">
        <f>IFERROR(IF(OR(Table134[[#This Row],[Notasave Error]]&lt;0,Table134[[#This Row],[Notasave Error]]&gt;6000),"-",Table134[[#This Row],[Notasave Error]]/Table134[[#This Row],[Inspection Total]]),"NA")</f>
        <v>4.3543795009211191E-2</v>
      </c>
    </row>
    <row r="1588" spans="1:22" x14ac:dyDescent="0.35">
      <c r="A1588" s="8">
        <v>44806.758657407408</v>
      </c>
      <c r="B1588" s="9" t="s">
        <v>63</v>
      </c>
      <c r="C1588" s="9">
        <v>40036162</v>
      </c>
      <c r="D1588" s="9" t="s">
        <v>107</v>
      </c>
      <c r="E1588" s="9" t="s">
        <v>55</v>
      </c>
      <c r="F1588" s="9" t="s">
        <v>38</v>
      </c>
      <c r="G1588" s="9">
        <v>675</v>
      </c>
      <c r="H1588" s="10">
        <v>5999</v>
      </c>
      <c r="I1588" s="10">
        <v>53956</v>
      </c>
      <c r="J1588" s="10">
        <v>1</v>
      </c>
      <c r="K1588" s="10"/>
      <c r="L1588" s="10">
        <f>SUM(Table134[[#This Row],[Waste (Before Impression)]:[Waste (After Impression)2]])</f>
        <v>1</v>
      </c>
      <c r="M1588" s="10">
        <v>0</v>
      </c>
      <c r="N1588" s="10">
        <v>290</v>
      </c>
      <c r="O1588" s="11">
        <f>SUM(Table134[[#This Row],[Inspection Total]],Table134[[#This Row],[Waste (Before Impression)]])</f>
        <v>6000</v>
      </c>
      <c r="P1588" s="12" t="s">
        <v>39</v>
      </c>
      <c r="Q1588" s="9"/>
      <c r="R1588" s="9">
        <f>IF(Table134[[#This Row],[Balanced]]="YES",0,Table134[[#This Row],[Total]]-6000)</f>
        <v>0</v>
      </c>
      <c r="S15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4480667512905999YES</v>
      </c>
      <c r="T1588">
        <f>ROW()-3</f>
        <v>1585</v>
      </c>
      <c r="U1588" s="1">
        <f>INT(Table134[[#This Row],[Date]])</f>
        <v>44806</v>
      </c>
      <c r="V1588" s="13">
        <f>IFERROR(IF(OR(Table134[[#This Row],[Notasave Error]]&lt;0,Table134[[#This Row],[Notasave Error]]&gt;6000),"-",Table134[[#This Row],[Notasave Error]]/Table134[[#This Row],[Inspection Total]]),"NA")</f>
        <v>4.8341390231705285E-2</v>
      </c>
    </row>
    <row r="1589" spans="1:22" x14ac:dyDescent="0.35">
      <c r="A1589" s="8">
        <v>44806.681805555556</v>
      </c>
      <c r="B1589" s="9" t="s">
        <v>63</v>
      </c>
      <c r="C1589" s="9">
        <v>40036162</v>
      </c>
      <c r="D1589" s="9" t="s">
        <v>107</v>
      </c>
      <c r="E1589" s="9" t="s">
        <v>55</v>
      </c>
      <c r="F1589" s="9" t="s">
        <v>38</v>
      </c>
      <c r="G1589" s="9">
        <v>674</v>
      </c>
      <c r="H1589" s="10">
        <v>5990</v>
      </c>
      <c r="I1589" s="10">
        <v>47957</v>
      </c>
      <c r="J1589" s="10">
        <v>10</v>
      </c>
      <c r="K1589" s="10"/>
      <c r="L1589" s="10">
        <f>SUM(Table134[[#This Row],[Waste (Before Impression)]:[Waste (After Impression)2]])</f>
        <v>10</v>
      </c>
      <c r="M1589" s="10">
        <v>0</v>
      </c>
      <c r="N1589" s="10">
        <v>410</v>
      </c>
      <c r="O1589" s="11">
        <f>SUM(Table134[[#This Row],[Inspection Total]],Table134[[#This Row],[Waste (Before Impression)]])</f>
        <v>6000</v>
      </c>
      <c r="P1589" s="12" t="s">
        <v>39</v>
      </c>
      <c r="Q1589" s="9"/>
      <c r="R1589" s="9">
        <f>IF(Table134[[#This Row],[Balanced]]="YES",0,Table134[[#This Row],[Total]]-6000)</f>
        <v>0</v>
      </c>
      <c r="S15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44806674104105990YES</v>
      </c>
      <c r="T1589">
        <f>ROW()-3</f>
        <v>1586</v>
      </c>
      <c r="U1589" s="1">
        <f>INT(Table134[[#This Row],[Date]])</f>
        <v>44806</v>
      </c>
      <c r="V1589" s="13">
        <f>IFERROR(IF(OR(Table134[[#This Row],[Notasave Error]]&lt;0,Table134[[#This Row],[Notasave Error]]&gt;6000),"-",Table134[[#This Row],[Notasave Error]]/Table134[[#This Row],[Inspection Total]]),"NA")</f>
        <v>6.8447412353923209E-2</v>
      </c>
    </row>
    <row r="1590" spans="1:22" x14ac:dyDescent="0.35">
      <c r="A1590" s="8">
        <v>44806.680995370371</v>
      </c>
      <c r="B1590" s="9" t="s">
        <v>63</v>
      </c>
      <c r="C1590" s="9">
        <v>40036162</v>
      </c>
      <c r="D1590" s="9" t="s">
        <v>107</v>
      </c>
      <c r="E1590" s="9" t="s">
        <v>55</v>
      </c>
      <c r="F1590" s="9" t="s">
        <v>38</v>
      </c>
      <c r="G1590" s="9">
        <v>673</v>
      </c>
      <c r="H1590" s="10">
        <v>5994</v>
      </c>
      <c r="I1590" s="10">
        <v>41967</v>
      </c>
      <c r="J1590" s="10">
        <v>6</v>
      </c>
      <c r="K1590" s="10"/>
      <c r="L1590" s="10">
        <f>SUM(Table134[[#This Row],[Waste (Before Impression)]:[Waste (After Impression)2]])</f>
        <v>6</v>
      </c>
      <c r="M1590" s="10">
        <v>0</v>
      </c>
      <c r="N1590" s="10">
        <v>280</v>
      </c>
      <c r="O1590" s="11">
        <f>SUM(Table134[[#This Row],[Inspection Total]],Table134[[#This Row],[Waste (Before Impression)]])</f>
        <v>6000</v>
      </c>
      <c r="P1590" s="12" t="s">
        <v>39</v>
      </c>
      <c r="Q1590" s="9"/>
      <c r="R1590" s="9">
        <f>IF(Table134[[#This Row],[Balanced]]="YES",0,Table134[[#This Row],[Total]]-6000)</f>
        <v>0</v>
      </c>
      <c r="S15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4480667362805994YES</v>
      </c>
      <c r="T1590">
        <f>ROW()-3</f>
        <v>1587</v>
      </c>
      <c r="U1590" s="1">
        <f>INT(Table134[[#This Row],[Date]])</f>
        <v>44806</v>
      </c>
      <c r="V1590" s="13">
        <f>IFERROR(IF(OR(Table134[[#This Row],[Notasave Error]]&lt;0,Table134[[#This Row],[Notasave Error]]&gt;6000),"-",Table134[[#This Row],[Notasave Error]]/Table134[[#This Row],[Inspection Total]]),"NA")</f>
        <v>4.6713380046713382E-2</v>
      </c>
    </row>
    <row r="1591" spans="1:22" x14ac:dyDescent="0.35">
      <c r="A1591" s="8">
        <v>44806.680439814816</v>
      </c>
      <c r="B1591" s="9" t="s">
        <v>63</v>
      </c>
      <c r="C1591" s="9">
        <v>40036162</v>
      </c>
      <c r="D1591" s="9" t="s">
        <v>107</v>
      </c>
      <c r="E1591" s="9" t="s">
        <v>55</v>
      </c>
      <c r="F1591" s="9" t="s">
        <v>38</v>
      </c>
      <c r="G1591" s="9">
        <v>672</v>
      </c>
      <c r="H1591" s="10">
        <v>5994</v>
      </c>
      <c r="I1591" s="10">
        <v>35973</v>
      </c>
      <c r="J1591" s="10">
        <v>6</v>
      </c>
      <c r="K1591" s="10"/>
      <c r="L1591" s="10">
        <f>SUM(Table134[[#This Row],[Waste (Before Impression)]:[Waste (After Impression)2]])</f>
        <v>6</v>
      </c>
      <c r="M1591" s="10">
        <v>0</v>
      </c>
      <c r="N1591" s="10">
        <v>491</v>
      </c>
      <c r="O1591" s="11">
        <f>SUM(Table134[[#This Row],[Inspection Total]],Table134[[#This Row],[Waste (Before Impression)]])</f>
        <v>6000</v>
      </c>
      <c r="P1591" s="12" t="s">
        <v>39</v>
      </c>
      <c r="Q1591" s="9"/>
      <c r="R1591" s="9">
        <f>IF(Table134[[#This Row],[Balanced]]="YES",0,Table134[[#This Row],[Total]]-6000)</f>
        <v>0</v>
      </c>
      <c r="S15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4480667264915994YES</v>
      </c>
      <c r="T1591">
        <f>ROW()-3</f>
        <v>1588</v>
      </c>
      <c r="U1591" s="1">
        <f>INT(Table134[[#This Row],[Date]])</f>
        <v>44806</v>
      </c>
      <c r="V1591" s="13">
        <f>IFERROR(IF(OR(Table134[[#This Row],[Notasave Error]]&lt;0,Table134[[#This Row],[Notasave Error]]&gt;6000),"-",Table134[[#This Row],[Notasave Error]]/Table134[[#This Row],[Inspection Total]]),"NA")</f>
        <v>8.1915248581915248E-2</v>
      </c>
    </row>
    <row r="1592" spans="1:22" x14ac:dyDescent="0.35">
      <c r="A1592" s="8">
        <v>44806.517418981479</v>
      </c>
      <c r="B1592" s="9" t="s">
        <v>63</v>
      </c>
      <c r="C1592" s="9">
        <v>40036162</v>
      </c>
      <c r="D1592" s="9" t="s">
        <v>107</v>
      </c>
      <c r="E1592" s="9" t="s">
        <v>55</v>
      </c>
      <c r="F1592" s="9" t="s">
        <v>38</v>
      </c>
      <c r="G1592" s="9">
        <v>671</v>
      </c>
      <c r="H1592" s="10">
        <v>5998</v>
      </c>
      <c r="I1592" s="10">
        <v>29979</v>
      </c>
      <c r="J1592" s="10">
        <v>2</v>
      </c>
      <c r="K1592" s="10"/>
      <c r="L1592" s="10">
        <f>SUM(Table134[[#This Row],[Waste (Before Impression)]:[Waste (After Impression)2]])</f>
        <v>2</v>
      </c>
      <c r="M1592" s="10">
        <v>0</v>
      </c>
      <c r="N1592" s="10">
        <v>519</v>
      </c>
      <c r="O1592" s="11">
        <f>SUM(Table134[[#This Row],[Inspection Total]],Table134[[#This Row],[Waste (Before Impression)]])</f>
        <v>6000</v>
      </c>
      <c r="P1592" s="12" t="s">
        <v>39</v>
      </c>
      <c r="Q1592" s="9"/>
      <c r="R1592" s="9">
        <f>IF(Table134[[#This Row],[Balanced]]="YES",0,Table134[[#This Row],[Total]]-6000)</f>
        <v>0</v>
      </c>
      <c r="S15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4480667125195998YES</v>
      </c>
      <c r="T1592">
        <f>ROW()-3</f>
        <v>1589</v>
      </c>
      <c r="U1592" s="1">
        <f>INT(Table134[[#This Row],[Date]])</f>
        <v>44806</v>
      </c>
      <c r="V1592" s="13">
        <f>IFERROR(IF(OR(Table134[[#This Row],[Notasave Error]]&lt;0,Table134[[#This Row],[Notasave Error]]&gt;6000),"-",Table134[[#This Row],[Notasave Error]]/Table134[[#This Row],[Inspection Total]]),"NA")</f>
        <v>8.6528842947649218E-2</v>
      </c>
    </row>
    <row r="1593" spans="1:22" x14ac:dyDescent="0.35">
      <c r="A1593" s="8">
        <v>44806.517048611109</v>
      </c>
      <c r="B1593" s="9" t="s">
        <v>63</v>
      </c>
      <c r="C1593" s="9">
        <v>40036162</v>
      </c>
      <c r="D1593" s="9" t="s">
        <v>107</v>
      </c>
      <c r="E1593" s="9" t="s">
        <v>55</v>
      </c>
      <c r="F1593" s="9" t="s">
        <v>38</v>
      </c>
      <c r="G1593" s="9">
        <v>670</v>
      </c>
      <c r="H1593" s="10">
        <v>6000</v>
      </c>
      <c r="I1593" s="10">
        <v>23981</v>
      </c>
      <c r="J1593" s="10">
        <v>0</v>
      </c>
      <c r="K1593" s="10"/>
      <c r="L1593" s="10">
        <f>SUM(Table134[[#This Row],[Waste (Before Impression)]:[Waste (After Impression)2]])</f>
        <v>0</v>
      </c>
      <c r="M1593" s="10">
        <v>0</v>
      </c>
      <c r="N1593" s="10">
        <v>550</v>
      </c>
      <c r="O1593" s="11">
        <f>SUM(Table134[[#This Row],[Inspection Total]],Table134[[#This Row],[Waste (Before Impression)]])</f>
        <v>6000</v>
      </c>
      <c r="P1593" s="12" t="s">
        <v>39</v>
      </c>
      <c r="Q1593" s="9"/>
      <c r="R1593" s="9">
        <f>IF(Table134[[#This Row],[Balanced]]="YES",0,Table134[[#This Row],[Total]]-6000)</f>
        <v>0</v>
      </c>
      <c r="S15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4480667005506000YES</v>
      </c>
      <c r="T1593">
        <f>ROW()-3</f>
        <v>1590</v>
      </c>
      <c r="U1593" s="1">
        <f>INT(Table134[[#This Row],[Date]])</f>
        <v>44806</v>
      </c>
      <c r="V1593" s="13">
        <f>IFERROR(IF(OR(Table134[[#This Row],[Notasave Error]]&lt;0,Table134[[#This Row],[Notasave Error]]&gt;6000),"-",Table134[[#This Row],[Notasave Error]]/Table134[[#This Row],[Inspection Total]]),"NA")</f>
        <v>9.166666666666666E-2</v>
      </c>
    </row>
    <row r="1594" spans="1:22" x14ac:dyDescent="0.35">
      <c r="A1594" s="8">
        <v>44806.516574074078</v>
      </c>
      <c r="B1594" s="9" t="s">
        <v>63</v>
      </c>
      <c r="C1594" s="9">
        <v>40036162</v>
      </c>
      <c r="D1594" s="9" t="s">
        <v>107</v>
      </c>
      <c r="E1594" s="9" t="s">
        <v>55</v>
      </c>
      <c r="F1594" s="9" t="s">
        <v>38</v>
      </c>
      <c r="G1594" s="9">
        <v>669</v>
      </c>
      <c r="H1594" s="10">
        <v>5989</v>
      </c>
      <c r="I1594" s="10">
        <v>17981</v>
      </c>
      <c r="J1594" s="10">
        <v>11</v>
      </c>
      <c r="K1594" s="10"/>
      <c r="L1594" s="10">
        <f>SUM(Table134[[#This Row],[Waste (Before Impression)]:[Waste (After Impression)2]])</f>
        <v>11</v>
      </c>
      <c r="M1594" s="10">
        <v>0</v>
      </c>
      <c r="N1594" s="10">
        <v>470</v>
      </c>
      <c r="O1594" s="11">
        <f>SUM(Table134[[#This Row],[Inspection Total]],Table134[[#This Row],[Waste (Before Impression)]])</f>
        <v>6000</v>
      </c>
      <c r="P1594" s="12" t="s">
        <v>39</v>
      </c>
      <c r="Q1594" s="9"/>
      <c r="R1594" s="9">
        <f>IF(Table134[[#This Row],[Balanced]]="YES",0,Table134[[#This Row],[Total]]-6000)</f>
        <v>0</v>
      </c>
      <c r="S15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44806669114705989YES</v>
      </c>
      <c r="T1594">
        <f>ROW()-3</f>
        <v>1591</v>
      </c>
      <c r="U1594" s="1">
        <f>INT(Table134[[#This Row],[Date]])</f>
        <v>44806</v>
      </c>
      <c r="V1594" s="13">
        <f>IFERROR(IF(OR(Table134[[#This Row],[Notasave Error]]&lt;0,Table134[[#This Row],[Notasave Error]]&gt;6000),"-",Table134[[#This Row],[Notasave Error]]/Table134[[#This Row],[Inspection Total]]),"NA")</f>
        <v>7.8477208215060948E-2</v>
      </c>
    </row>
    <row r="1595" spans="1:22" x14ac:dyDescent="0.35">
      <c r="A1595" s="8">
        <v>44806.428078703706</v>
      </c>
      <c r="B1595" s="9" t="s">
        <v>63</v>
      </c>
      <c r="C1595" s="9">
        <v>40036162</v>
      </c>
      <c r="D1595" s="9" t="s">
        <v>107</v>
      </c>
      <c r="E1595" s="9" t="s">
        <v>55</v>
      </c>
      <c r="F1595" s="9" t="s">
        <v>38</v>
      </c>
      <c r="G1595" s="9">
        <v>668</v>
      </c>
      <c r="H1595" s="10">
        <v>5992</v>
      </c>
      <c r="I1595" s="10">
        <v>11992</v>
      </c>
      <c r="J1595" s="10">
        <v>8</v>
      </c>
      <c r="K1595" s="10"/>
      <c r="L1595" s="10">
        <f>SUM(Table134[[#This Row],[Waste (Before Impression)]:[Waste (After Impression)2]])</f>
        <v>8</v>
      </c>
      <c r="M1595" s="10">
        <v>0</v>
      </c>
      <c r="N1595" s="10">
        <v>260</v>
      </c>
      <c r="O1595" s="11">
        <f>SUM(Table134[[#This Row],[Inspection Total]],Table134[[#This Row],[Waste (Before Impression)]])</f>
        <v>6000</v>
      </c>
      <c r="P1595" s="12" t="s">
        <v>39</v>
      </c>
      <c r="Q1595" s="9"/>
      <c r="R1595" s="9">
        <f>IF(Table134[[#This Row],[Balanced]]="YES",0,Table134[[#This Row],[Total]]-6000)</f>
        <v>0</v>
      </c>
      <c r="S15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4480666882605992YES</v>
      </c>
      <c r="T1595">
        <f>ROW()-3</f>
        <v>1592</v>
      </c>
      <c r="U1595" s="1">
        <f>INT(Table134[[#This Row],[Date]])</f>
        <v>44806</v>
      </c>
      <c r="V1595" s="13">
        <f>IFERROR(IF(OR(Table134[[#This Row],[Notasave Error]]&lt;0,Table134[[#This Row],[Notasave Error]]&gt;6000),"-",Table134[[#This Row],[Notasave Error]]/Table134[[#This Row],[Inspection Total]]),"NA")</f>
        <v>4.3391188251001335E-2</v>
      </c>
    </row>
    <row r="1596" spans="1:22" x14ac:dyDescent="0.35">
      <c r="A1596" s="8">
        <v>44806.427465277775</v>
      </c>
      <c r="B1596" s="9" t="s">
        <v>63</v>
      </c>
      <c r="C1596" s="9">
        <v>40036162</v>
      </c>
      <c r="D1596" s="9" t="s">
        <v>107</v>
      </c>
      <c r="E1596" s="9" t="s">
        <v>55</v>
      </c>
      <c r="F1596" s="9" t="s">
        <v>38</v>
      </c>
      <c r="G1596" s="9">
        <v>667</v>
      </c>
      <c r="H1596" s="10">
        <v>6000</v>
      </c>
      <c r="I1596" s="10">
        <v>6000</v>
      </c>
      <c r="J1596" s="10">
        <v>0</v>
      </c>
      <c r="K1596" s="10"/>
      <c r="L1596" s="10">
        <f>SUM(Table134[[#This Row],[Waste (Before Impression)]:[Waste (After Impression)2]])</f>
        <v>0</v>
      </c>
      <c r="M1596" s="10">
        <v>0</v>
      </c>
      <c r="N1596" s="10">
        <v>300</v>
      </c>
      <c r="O1596" s="11">
        <f>SUM(Table134[[#This Row],[Inspection Total]],Table134[[#This Row],[Waste (Before Impression)]])</f>
        <v>6000</v>
      </c>
      <c r="P1596" s="12" t="s">
        <v>39</v>
      </c>
      <c r="Q1596" s="9"/>
      <c r="R1596" s="9">
        <f>IF(Table134[[#This Row],[Balanced]]="YES",0,Table134[[#This Row],[Total]]-6000)</f>
        <v>0</v>
      </c>
      <c r="S15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4480666703006000YES</v>
      </c>
      <c r="T1596">
        <f>ROW()-3</f>
        <v>1593</v>
      </c>
      <c r="U1596" s="1">
        <f>INT(Table134[[#This Row],[Date]])</f>
        <v>44806</v>
      </c>
      <c r="V1596" s="13">
        <f>IFERROR(IF(OR(Table134[[#This Row],[Notasave Error]]&lt;0,Table134[[#This Row],[Notasave Error]]&gt;6000),"-",Table134[[#This Row],[Notasave Error]]/Table134[[#This Row],[Inspection Total]]),"NA")</f>
        <v>0.05</v>
      </c>
    </row>
    <row r="1597" spans="1:22" x14ac:dyDescent="0.35">
      <c r="A1597" s="8">
        <v>44806.291562500002</v>
      </c>
      <c r="B1597" s="9" t="s">
        <v>63</v>
      </c>
      <c r="C1597" s="9">
        <v>40036162</v>
      </c>
      <c r="D1597" s="9" t="s">
        <v>107</v>
      </c>
      <c r="E1597" s="9" t="s">
        <v>88</v>
      </c>
      <c r="F1597" s="9" t="s">
        <v>40</v>
      </c>
      <c r="G1597" s="9">
        <v>687</v>
      </c>
      <c r="H1597" s="10">
        <v>5995</v>
      </c>
      <c r="I1597" s="10">
        <v>59949</v>
      </c>
      <c r="J1597" s="10">
        <v>5</v>
      </c>
      <c r="K1597" s="10"/>
      <c r="L1597" s="10">
        <f>SUM(Table134[[#This Row],[Waste (Before Impression)]:[Waste (After Impression)2]])</f>
        <v>5</v>
      </c>
      <c r="M1597" s="10">
        <v>0</v>
      </c>
      <c r="N1597" s="10">
        <v>320</v>
      </c>
      <c r="O1597" s="11">
        <f>SUM(Table134[[#This Row],[Inspection Total]],Table134[[#This Row],[Waste (Before Impression)]])</f>
        <v>6000</v>
      </c>
      <c r="P1597" s="12" t="s">
        <v>39</v>
      </c>
      <c r="Q1597" s="9"/>
      <c r="R1597" s="9">
        <f>IF(Table134[[#This Row],[Balanced]]="YES",0,Table134[[#This Row],[Total]]-6000)</f>
        <v>0</v>
      </c>
      <c r="S15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4480668753205995YES</v>
      </c>
      <c r="T1597">
        <f>ROW()-3</f>
        <v>1594</v>
      </c>
      <c r="U1597" s="1">
        <f>INT(Table134[[#This Row],[Date]])</f>
        <v>44806</v>
      </c>
      <c r="V1597" s="13">
        <f>IFERROR(IF(OR(Table134[[#This Row],[Notasave Error]]&lt;0,Table134[[#This Row],[Notasave Error]]&gt;6000),"-",Table134[[#This Row],[Notasave Error]]/Table134[[#This Row],[Inspection Total]]),"NA")</f>
        <v>5.3377814845704752E-2</v>
      </c>
    </row>
    <row r="1598" spans="1:22" x14ac:dyDescent="0.35">
      <c r="A1598" s="8">
        <v>44806.271284722221</v>
      </c>
      <c r="B1598" s="9" t="s">
        <v>63</v>
      </c>
      <c r="C1598" s="9">
        <v>40036162</v>
      </c>
      <c r="D1598" s="9" t="s">
        <v>107</v>
      </c>
      <c r="E1598" s="9" t="s">
        <v>88</v>
      </c>
      <c r="F1598" s="9" t="s">
        <v>40</v>
      </c>
      <c r="G1598" s="9">
        <v>686</v>
      </c>
      <c r="H1598" s="10">
        <v>6000</v>
      </c>
      <c r="I1598" s="10">
        <v>53954</v>
      </c>
      <c r="J1598" s="10">
        <v>0</v>
      </c>
      <c r="K1598" s="10"/>
      <c r="L1598" s="10">
        <f>SUM(Table134[[#This Row],[Waste (Before Impression)]:[Waste (After Impression)2]])</f>
        <v>0</v>
      </c>
      <c r="M1598" s="10">
        <v>0</v>
      </c>
      <c r="N1598" s="10">
        <v>290</v>
      </c>
      <c r="O1598" s="11">
        <f>SUM(Table134[[#This Row],[Inspection Total]],Table134[[#This Row],[Waste (Before Impression)]])</f>
        <v>6000</v>
      </c>
      <c r="P1598" s="12" t="s">
        <v>39</v>
      </c>
      <c r="Q1598" s="9"/>
      <c r="R1598" s="9">
        <f>IF(Table134[[#This Row],[Balanced]]="YES",0,Table134[[#This Row],[Total]]-6000)</f>
        <v>0</v>
      </c>
      <c r="S15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4480668602906000YES</v>
      </c>
      <c r="T1598">
        <f>ROW()-3</f>
        <v>1595</v>
      </c>
      <c r="U1598" s="1">
        <f>INT(Table134[[#This Row],[Date]])</f>
        <v>44806</v>
      </c>
      <c r="V1598" s="13">
        <f>IFERROR(IF(OR(Table134[[#This Row],[Notasave Error]]&lt;0,Table134[[#This Row],[Notasave Error]]&gt;6000),"-",Table134[[#This Row],[Notasave Error]]/Table134[[#This Row],[Inspection Total]]),"NA")</f>
        <v>4.8333333333333332E-2</v>
      </c>
    </row>
    <row r="1599" spans="1:22" x14ac:dyDescent="0.35">
      <c r="A1599" s="8">
        <v>44806.251666666663</v>
      </c>
      <c r="B1599" s="9" t="s">
        <v>63</v>
      </c>
      <c r="C1599" s="9">
        <v>40036162</v>
      </c>
      <c r="D1599" s="9" t="s">
        <v>107</v>
      </c>
      <c r="E1599" s="9" t="s">
        <v>88</v>
      </c>
      <c r="F1599" s="9" t="s">
        <v>40</v>
      </c>
      <c r="G1599" s="9">
        <v>685</v>
      </c>
      <c r="H1599" s="10">
        <v>5998</v>
      </c>
      <c r="I1599" s="10">
        <v>47954</v>
      </c>
      <c r="J1599" s="10">
        <v>2</v>
      </c>
      <c r="K1599" s="10"/>
      <c r="L1599" s="10">
        <f>SUM(Table134[[#This Row],[Waste (Before Impression)]:[Waste (After Impression)2]])</f>
        <v>2</v>
      </c>
      <c r="M1599" s="10">
        <v>0</v>
      </c>
      <c r="N1599" s="10">
        <v>240</v>
      </c>
      <c r="O1599" s="11">
        <f>SUM(Table134[[#This Row],[Inspection Total]],Table134[[#This Row],[Waste (Before Impression)]])</f>
        <v>6000</v>
      </c>
      <c r="P1599" s="12" t="s">
        <v>39</v>
      </c>
      <c r="Q1599" s="9"/>
      <c r="R1599" s="9">
        <f>IF(Table134[[#This Row],[Balanced]]="YES",0,Table134[[#This Row],[Total]]-6000)</f>
        <v>0</v>
      </c>
      <c r="S15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4480668522405998YES</v>
      </c>
      <c r="T1599">
        <f>ROW()-3</f>
        <v>1596</v>
      </c>
      <c r="U1599" s="1">
        <f>INT(Table134[[#This Row],[Date]])</f>
        <v>44806</v>
      </c>
      <c r="V1599" s="13">
        <f>IFERROR(IF(OR(Table134[[#This Row],[Notasave Error]]&lt;0,Table134[[#This Row],[Notasave Error]]&gt;6000),"-",Table134[[#This Row],[Notasave Error]]/Table134[[#This Row],[Inspection Total]]),"NA")</f>
        <v>4.001333777925975E-2</v>
      </c>
    </row>
    <row r="1600" spans="1:22" x14ac:dyDescent="0.35">
      <c r="A1600" s="8">
        <v>44806.235150462962</v>
      </c>
      <c r="B1600" s="9" t="s">
        <v>63</v>
      </c>
      <c r="C1600" s="9">
        <v>40036162</v>
      </c>
      <c r="D1600" s="9" t="s">
        <v>107</v>
      </c>
      <c r="E1600" s="9" t="s">
        <v>88</v>
      </c>
      <c r="F1600" s="9" t="s">
        <v>40</v>
      </c>
      <c r="G1600" s="9">
        <v>684</v>
      </c>
      <c r="H1600" s="10">
        <v>5999</v>
      </c>
      <c r="I1600" s="10">
        <v>41956</v>
      </c>
      <c r="J1600" s="10">
        <v>1</v>
      </c>
      <c r="K1600" s="10"/>
      <c r="L1600" s="10">
        <f>SUM(Table134[[#This Row],[Waste (Before Impression)]:[Waste (After Impression)2]])</f>
        <v>1</v>
      </c>
      <c r="M1600" s="10">
        <v>0</v>
      </c>
      <c r="N1600" s="10">
        <v>422</v>
      </c>
      <c r="O1600" s="11">
        <f>SUM(Table134[[#This Row],[Inspection Total]],Table134[[#This Row],[Waste (Before Impression)]])</f>
        <v>6000</v>
      </c>
      <c r="P1600" s="12" t="s">
        <v>39</v>
      </c>
      <c r="Q1600" s="9"/>
      <c r="R1600" s="9">
        <f>IF(Table134[[#This Row],[Balanced]]="YES",0,Table134[[#This Row],[Total]]-6000)</f>
        <v>0</v>
      </c>
      <c r="S16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4480668414225999YES</v>
      </c>
      <c r="T1600">
        <f>ROW()-3</f>
        <v>1597</v>
      </c>
      <c r="U1600" s="1">
        <f>INT(Table134[[#This Row],[Date]])</f>
        <v>44806</v>
      </c>
      <c r="V1600" s="13">
        <f>IFERROR(IF(OR(Table134[[#This Row],[Notasave Error]]&lt;0,Table134[[#This Row],[Notasave Error]]&gt;6000),"-",Table134[[#This Row],[Notasave Error]]/Table134[[#This Row],[Inspection Total]]),"NA")</f>
        <v>7.0345057509584932E-2</v>
      </c>
    </row>
    <row r="1601" spans="1:22" x14ac:dyDescent="0.35">
      <c r="A1601" s="8">
        <v>44806.208240740743</v>
      </c>
      <c r="B1601" s="9" t="s">
        <v>63</v>
      </c>
      <c r="C1601" s="9">
        <v>40036162</v>
      </c>
      <c r="D1601" s="9" t="s">
        <v>107</v>
      </c>
      <c r="E1601" s="9" t="s">
        <v>88</v>
      </c>
      <c r="F1601" s="9" t="s">
        <v>40</v>
      </c>
      <c r="G1601" s="9">
        <v>683</v>
      </c>
      <c r="H1601" s="10">
        <v>5988</v>
      </c>
      <c r="I1601" s="10">
        <v>35957</v>
      </c>
      <c r="J1601" s="10">
        <v>12</v>
      </c>
      <c r="K1601" s="10"/>
      <c r="L1601" s="10">
        <f>SUM(Table134[[#This Row],[Waste (Before Impression)]:[Waste (After Impression)2]])</f>
        <v>12</v>
      </c>
      <c r="M1601" s="10">
        <v>0</v>
      </c>
      <c r="N1601" s="10">
        <v>448</v>
      </c>
      <c r="O1601" s="11">
        <f>SUM(Table134[[#This Row],[Inspection Total]],Table134[[#This Row],[Waste (Before Impression)]])</f>
        <v>6000</v>
      </c>
      <c r="P1601" s="12" t="s">
        <v>39</v>
      </c>
      <c r="Q1601" s="9"/>
      <c r="R1601" s="9">
        <f>IF(Table134[[#This Row],[Balanced]]="YES",0,Table134[[#This Row],[Total]]-6000)</f>
        <v>0</v>
      </c>
      <c r="S16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44806683124485988YES</v>
      </c>
      <c r="T1601">
        <f>ROW()-3</f>
        <v>1598</v>
      </c>
      <c r="U1601" s="1">
        <f>INT(Table134[[#This Row],[Date]])</f>
        <v>44806</v>
      </c>
      <c r="V1601" s="13">
        <f>IFERROR(IF(OR(Table134[[#This Row],[Notasave Error]]&lt;0,Table134[[#This Row],[Notasave Error]]&gt;6000),"-",Table134[[#This Row],[Notasave Error]]/Table134[[#This Row],[Inspection Total]]),"NA")</f>
        <v>7.4816299265197062E-2</v>
      </c>
    </row>
    <row r="1602" spans="1:22" x14ac:dyDescent="0.35">
      <c r="A1602" s="8">
        <v>44806.119467592594</v>
      </c>
      <c r="B1602" s="9" t="s">
        <v>63</v>
      </c>
      <c r="C1602" s="9">
        <v>40036162</v>
      </c>
      <c r="D1602" s="9" t="s">
        <v>107</v>
      </c>
      <c r="E1602" s="9" t="s">
        <v>88</v>
      </c>
      <c r="F1602" s="9" t="s">
        <v>40</v>
      </c>
      <c r="G1602" s="9">
        <v>682</v>
      </c>
      <c r="H1602" s="10">
        <v>5996</v>
      </c>
      <c r="I1602" s="10">
        <v>29969</v>
      </c>
      <c r="J1602" s="10">
        <v>4</v>
      </c>
      <c r="K1602" s="10"/>
      <c r="L1602" s="10">
        <f>SUM(Table134[[#This Row],[Waste (Before Impression)]:[Waste (After Impression)2]])</f>
        <v>4</v>
      </c>
      <c r="M1602" s="10">
        <v>0</v>
      </c>
      <c r="N1602" s="10">
        <v>390</v>
      </c>
      <c r="O1602" s="11">
        <f>SUM(Table134[[#This Row],[Inspection Total]],Table134[[#This Row],[Waste (Before Impression)]])</f>
        <v>6000</v>
      </c>
      <c r="P1602" s="12" t="s">
        <v>39</v>
      </c>
      <c r="Q1602" s="9"/>
      <c r="R1602" s="9">
        <f>IF(Table134[[#This Row],[Balanced]]="YES",0,Table134[[#This Row],[Total]]-6000)</f>
        <v>0</v>
      </c>
      <c r="S16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4480668243905996YES</v>
      </c>
      <c r="T1602">
        <f>ROW()-3</f>
        <v>1599</v>
      </c>
      <c r="U1602" s="1">
        <f>INT(Table134[[#This Row],[Date]])</f>
        <v>44806</v>
      </c>
      <c r="V1602" s="13">
        <f>IFERROR(IF(OR(Table134[[#This Row],[Notasave Error]]&lt;0,Table134[[#This Row],[Notasave Error]]&gt;6000),"-",Table134[[#This Row],[Notasave Error]]/Table134[[#This Row],[Inspection Total]]),"NA")</f>
        <v>6.5043362241494332E-2</v>
      </c>
    </row>
    <row r="1603" spans="1:22" x14ac:dyDescent="0.35">
      <c r="A1603" s="8">
        <v>44806.118831018517</v>
      </c>
      <c r="B1603" s="9" t="s">
        <v>63</v>
      </c>
      <c r="C1603" s="9">
        <v>40036162</v>
      </c>
      <c r="D1603" s="9" t="s">
        <v>107</v>
      </c>
      <c r="E1603" s="9" t="s">
        <v>88</v>
      </c>
      <c r="F1603" s="9" t="s">
        <v>40</v>
      </c>
      <c r="G1603" s="9">
        <v>681</v>
      </c>
      <c r="H1603" s="10">
        <v>5993</v>
      </c>
      <c r="I1603" s="10">
        <v>23973</v>
      </c>
      <c r="J1603" s="10">
        <v>54</v>
      </c>
      <c r="K1603" s="10"/>
      <c r="L1603" s="10">
        <f>SUM(Table134[[#This Row],[Waste (Before Impression)]:[Waste (After Impression)2]])</f>
        <v>54</v>
      </c>
      <c r="M1603" s="10">
        <v>0</v>
      </c>
      <c r="N1603" s="10">
        <v>366</v>
      </c>
      <c r="O1603" s="11">
        <f>SUM(Table134[[#This Row],[Inspection Total]],Table134[[#This Row],[Waste (Before Impression)]])</f>
        <v>6047</v>
      </c>
      <c r="P1603" s="12" t="s">
        <v>34</v>
      </c>
      <c r="Q1603" s="9" t="s">
        <v>144</v>
      </c>
      <c r="R1603" s="9">
        <f>IF(Table134[[#This Row],[Balanced]]="YES",0,Table134[[#This Row],[Total]]-6000)</f>
        <v>47</v>
      </c>
      <c r="S16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44806681543665993NO</v>
      </c>
      <c r="T1603">
        <f>ROW()-3</f>
        <v>1600</v>
      </c>
      <c r="U1603" s="1">
        <f>INT(Table134[[#This Row],[Date]])</f>
        <v>44806</v>
      </c>
      <c r="V1603" s="13">
        <f>IFERROR(IF(OR(Table134[[#This Row],[Notasave Error]]&lt;0,Table134[[#This Row],[Notasave Error]]&gt;6000),"-",Table134[[#This Row],[Notasave Error]]/Table134[[#This Row],[Inspection Total]]),"NA")</f>
        <v>6.1071249791423324E-2</v>
      </c>
    </row>
    <row r="1604" spans="1:22" x14ac:dyDescent="0.35">
      <c r="A1604" s="8">
        <v>44806.118391203701</v>
      </c>
      <c r="B1604" s="9" t="s">
        <v>63</v>
      </c>
      <c r="C1604" s="9">
        <v>40036162</v>
      </c>
      <c r="D1604" s="9" t="s">
        <v>107</v>
      </c>
      <c r="E1604" s="9" t="s">
        <v>88</v>
      </c>
      <c r="F1604" s="9" t="s">
        <v>40</v>
      </c>
      <c r="G1604" s="9">
        <v>680</v>
      </c>
      <c r="H1604" s="10">
        <v>5998</v>
      </c>
      <c r="I1604" s="10">
        <v>17980</v>
      </c>
      <c r="J1604" s="10">
        <v>2</v>
      </c>
      <c r="K1604" s="10"/>
      <c r="L1604" s="10">
        <f>SUM(Table134[[#This Row],[Waste (Before Impression)]:[Waste (After Impression)2]])</f>
        <v>2</v>
      </c>
      <c r="M1604" s="10">
        <v>0</v>
      </c>
      <c r="N1604" s="10">
        <v>616</v>
      </c>
      <c r="O1604" s="11">
        <f>SUM(Table134[[#This Row],[Inspection Total]],Table134[[#This Row],[Waste (Before Impression)]])</f>
        <v>6000</v>
      </c>
      <c r="P1604" s="12" t="s">
        <v>39</v>
      </c>
      <c r="Q1604" s="9"/>
      <c r="R1604" s="9">
        <f>IF(Table134[[#This Row],[Balanced]]="YES",0,Table134[[#This Row],[Total]]-6000)</f>
        <v>0</v>
      </c>
      <c r="S16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4480668026165998YES</v>
      </c>
      <c r="T1604">
        <f>ROW()-3</f>
        <v>1601</v>
      </c>
      <c r="U1604" s="1">
        <f>INT(Table134[[#This Row],[Date]])</f>
        <v>44806</v>
      </c>
      <c r="V1604" s="13">
        <f>IFERROR(IF(OR(Table134[[#This Row],[Notasave Error]]&lt;0,Table134[[#This Row],[Notasave Error]]&gt;6000),"-",Table134[[#This Row],[Notasave Error]]/Table134[[#This Row],[Inspection Total]]),"NA")</f>
        <v>0.10270090030010004</v>
      </c>
    </row>
    <row r="1605" spans="1:22" x14ac:dyDescent="0.35">
      <c r="A1605" s="8">
        <v>44805.919953703706</v>
      </c>
      <c r="B1605" s="9" t="s">
        <v>63</v>
      </c>
      <c r="C1605" s="9">
        <v>40036162</v>
      </c>
      <c r="D1605" s="9" t="s">
        <v>107</v>
      </c>
      <c r="E1605" s="9" t="s">
        <v>90</v>
      </c>
      <c r="F1605" s="9" t="s">
        <v>40</v>
      </c>
      <c r="G1605" s="9">
        <v>635</v>
      </c>
      <c r="H1605" s="10">
        <v>5985</v>
      </c>
      <c r="I1605" s="10">
        <v>11970</v>
      </c>
      <c r="J1605" s="10">
        <v>15</v>
      </c>
      <c r="K1605" s="10"/>
      <c r="L1605" s="10">
        <f>SUM(Table134[[#This Row],[Waste (Before Impression)]:[Waste (After Impression)2]])</f>
        <v>15</v>
      </c>
      <c r="M1605" s="10">
        <v>0</v>
      </c>
      <c r="N1605" s="10">
        <v>750</v>
      </c>
      <c r="O1605" s="11">
        <f>SUM(Table134[[#This Row],[Inspection Total]],Table134[[#This Row],[Waste (Before Impression)]])</f>
        <v>6000</v>
      </c>
      <c r="P1605" s="12" t="s">
        <v>39</v>
      </c>
      <c r="Q1605" s="9"/>
      <c r="R1605" s="9">
        <f>IF(Table134[[#This Row],[Balanced]]="YES",0,Table134[[#This Row],[Total]]-6000)</f>
        <v>0</v>
      </c>
      <c r="S16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44805635157505985YES</v>
      </c>
      <c r="T1605">
        <f>ROW()-3</f>
        <v>1602</v>
      </c>
      <c r="U1605" s="1">
        <f>INT(Table134[[#This Row],[Date]])</f>
        <v>44805</v>
      </c>
      <c r="V1605" s="13">
        <f>IFERROR(IF(OR(Table134[[#This Row],[Notasave Error]]&lt;0,Table134[[#This Row],[Notasave Error]]&gt;6000),"-",Table134[[#This Row],[Notasave Error]]/Table134[[#This Row],[Inspection Total]]),"NA")</f>
        <v>0.12531328320802004</v>
      </c>
    </row>
    <row r="1606" spans="1:22" x14ac:dyDescent="0.35">
      <c r="A1606" s="8">
        <v>44805.919664351852</v>
      </c>
      <c r="B1606" s="9" t="s">
        <v>63</v>
      </c>
      <c r="C1606" s="9">
        <v>40036162</v>
      </c>
      <c r="D1606" s="9" t="s">
        <v>107</v>
      </c>
      <c r="E1606" s="9" t="s">
        <v>90</v>
      </c>
      <c r="F1606" s="9" t="s">
        <v>40</v>
      </c>
      <c r="G1606" s="9">
        <v>634</v>
      </c>
      <c r="H1606" s="10">
        <v>5985</v>
      </c>
      <c r="I1606" s="10">
        <v>5985</v>
      </c>
      <c r="J1606" s="10">
        <v>15</v>
      </c>
      <c r="K1606" s="10"/>
      <c r="L1606" s="10">
        <f>SUM(Table134[[#This Row],[Waste (Before Impression)]:[Waste (After Impression)2]])</f>
        <v>15</v>
      </c>
      <c r="M1606" s="10">
        <v>0</v>
      </c>
      <c r="N1606" s="10">
        <v>480</v>
      </c>
      <c r="O1606" s="11">
        <f>SUM(Table134[[#This Row],[Inspection Total]],Table134[[#This Row],[Waste (Before Impression)]])</f>
        <v>6000</v>
      </c>
      <c r="P1606" s="12" t="s">
        <v>39</v>
      </c>
      <c r="Q1606" s="9"/>
      <c r="R1606" s="9">
        <f>IF(Table134[[#This Row],[Balanced]]="YES",0,Table134[[#This Row],[Total]]-6000)</f>
        <v>0</v>
      </c>
      <c r="S16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44805634154805985YES</v>
      </c>
      <c r="T1606">
        <f>ROW()-3</f>
        <v>1603</v>
      </c>
      <c r="U1606" s="1">
        <f>INT(Table134[[#This Row],[Date]])</f>
        <v>44805</v>
      </c>
      <c r="V1606" s="13">
        <f>IFERROR(IF(OR(Table134[[#This Row],[Notasave Error]]&lt;0,Table134[[#This Row],[Notasave Error]]&gt;6000),"-",Table134[[#This Row],[Notasave Error]]/Table134[[#This Row],[Inspection Total]]),"NA")</f>
        <v>8.0200501253132828E-2</v>
      </c>
    </row>
    <row r="1607" spans="1:22" x14ac:dyDescent="0.35">
      <c r="A1607" s="8">
        <v>44805.801932870374</v>
      </c>
      <c r="B1607" s="9" t="s">
        <v>63</v>
      </c>
      <c r="C1607" s="9">
        <v>40036162</v>
      </c>
      <c r="D1607" s="9" t="s">
        <v>107</v>
      </c>
      <c r="E1607" s="9" t="s">
        <v>55</v>
      </c>
      <c r="F1607" s="9" t="s">
        <v>38</v>
      </c>
      <c r="G1607" s="9">
        <v>633</v>
      </c>
      <c r="H1607" s="10">
        <v>6000</v>
      </c>
      <c r="I1607" s="10">
        <v>77939</v>
      </c>
      <c r="J1607" s="10">
        <v>0</v>
      </c>
      <c r="K1607" s="10"/>
      <c r="L1607" s="10">
        <f>SUM(Table134[[#This Row],[Waste (Before Impression)]:[Waste (After Impression)2]])</f>
        <v>0</v>
      </c>
      <c r="M1607" s="10">
        <v>0</v>
      </c>
      <c r="N1607" s="10">
        <v>285</v>
      </c>
      <c r="O1607" s="11">
        <f>SUM(Table134[[#This Row],[Inspection Total]],Table134[[#This Row],[Waste (Before Impression)]])</f>
        <v>6000</v>
      </c>
      <c r="P1607" s="12" t="s">
        <v>39</v>
      </c>
      <c r="Q1607" s="9"/>
      <c r="R1607" s="9">
        <f>IF(Table134[[#This Row],[Balanced]]="YES",0,Table134[[#This Row],[Total]]-6000)</f>
        <v>0</v>
      </c>
      <c r="S16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4480563302856000YES</v>
      </c>
      <c r="T1607">
        <f>ROW()-3</f>
        <v>1604</v>
      </c>
      <c r="U1607" s="1">
        <f>INT(Table134[[#This Row],[Date]])</f>
        <v>44805</v>
      </c>
      <c r="V1607" s="13">
        <f>IFERROR(IF(OR(Table134[[#This Row],[Notasave Error]]&lt;0,Table134[[#This Row],[Notasave Error]]&gt;6000),"-",Table134[[#This Row],[Notasave Error]]/Table134[[#This Row],[Inspection Total]]),"NA")</f>
        <v>4.7500000000000001E-2</v>
      </c>
    </row>
    <row r="1608" spans="1:22" x14ac:dyDescent="0.35">
      <c r="A1608" s="8">
        <v>44805.761076388888</v>
      </c>
      <c r="B1608" s="9" t="s">
        <v>63</v>
      </c>
      <c r="C1608" s="9">
        <v>40036162</v>
      </c>
      <c r="D1608" s="9" t="s">
        <v>107</v>
      </c>
      <c r="E1608" s="9" t="s">
        <v>55</v>
      </c>
      <c r="F1608" s="9" t="s">
        <v>38</v>
      </c>
      <c r="G1608" s="9">
        <v>632</v>
      </c>
      <c r="H1608" s="10">
        <v>5994</v>
      </c>
      <c r="I1608" s="10">
        <v>71939</v>
      </c>
      <c r="J1608" s="10">
        <v>6</v>
      </c>
      <c r="K1608" s="10">
        <v>0</v>
      </c>
      <c r="L1608" s="10">
        <f>SUM(Table134[[#This Row],[Waste (Before Impression)]:[Waste (After Impression)2]])</f>
        <v>6</v>
      </c>
      <c r="M1608" s="10">
        <v>0</v>
      </c>
      <c r="N1608" s="10">
        <v>341</v>
      </c>
      <c r="O1608" s="11">
        <f>SUM(Table134[[#This Row],[Inspection Total]],Table134[[#This Row],[Waste (Before Impression)]])</f>
        <v>6000</v>
      </c>
      <c r="P1608" s="12" t="s">
        <v>39</v>
      </c>
      <c r="Q1608" s="9"/>
      <c r="R1608" s="9">
        <f>IF(Table134[[#This Row],[Balanced]]="YES",0,Table134[[#This Row],[Total]]-6000)</f>
        <v>0</v>
      </c>
      <c r="S16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4480563263415994YES</v>
      </c>
      <c r="T1608">
        <f>ROW()-3</f>
        <v>1605</v>
      </c>
      <c r="U1608" s="1">
        <f>INT(Table134[[#This Row],[Date]])</f>
        <v>44805</v>
      </c>
      <c r="V1608" s="13">
        <f>IFERROR(IF(OR(Table134[[#This Row],[Notasave Error]]&lt;0,Table134[[#This Row],[Notasave Error]]&gt;6000),"-",Table134[[#This Row],[Notasave Error]]/Table134[[#This Row],[Inspection Total]]),"NA")</f>
        <v>5.6890223556890225E-2</v>
      </c>
    </row>
    <row r="1609" spans="1:22" x14ac:dyDescent="0.35">
      <c r="A1609" s="8">
        <v>44805.727997685186</v>
      </c>
      <c r="B1609" s="9" t="s">
        <v>63</v>
      </c>
      <c r="C1609" s="9">
        <v>40036162</v>
      </c>
      <c r="D1609" s="9" t="s">
        <v>107</v>
      </c>
      <c r="E1609" s="9" t="s">
        <v>55</v>
      </c>
      <c r="F1609" s="9" t="s">
        <v>38</v>
      </c>
      <c r="G1609" s="9">
        <v>631</v>
      </c>
      <c r="H1609" s="10">
        <v>6000</v>
      </c>
      <c r="I1609" s="10">
        <v>65945</v>
      </c>
      <c r="J1609" s="10">
        <v>0</v>
      </c>
      <c r="K1609" s="10">
        <v>0</v>
      </c>
      <c r="L1609" s="10">
        <f>SUM(Table134[[#This Row],[Waste (Before Impression)]:[Waste (After Impression)2]])</f>
        <v>0</v>
      </c>
      <c r="M1609" s="10">
        <v>0</v>
      </c>
      <c r="N1609" s="10">
        <v>301</v>
      </c>
      <c r="O1609" s="11">
        <f>SUM(Table134[[#This Row],[Inspection Total]],Table134[[#This Row],[Waste (Before Impression)]])</f>
        <v>6000</v>
      </c>
      <c r="P1609" s="12" t="s">
        <v>39</v>
      </c>
      <c r="Q1609" s="9"/>
      <c r="R1609" s="9">
        <f>IF(Table134[[#This Row],[Balanced]]="YES",0,Table134[[#This Row],[Total]]-6000)</f>
        <v>0</v>
      </c>
      <c r="S16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4480563103016000YES</v>
      </c>
      <c r="T1609">
        <f>ROW()-3</f>
        <v>1606</v>
      </c>
      <c r="U1609" s="1">
        <f>INT(Table134[[#This Row],[Date]])</f>
        <v>44805</v>
      </c>
      <c r="V1609" s="13">
        <f>IFERROR(IF(OR(Table134[[#This Row],[Notasave Error]]&lt;0,Table134[[#This Row],[Notasave Error]]&gt;6000),"-",Table134[[#This Row],[Notasave Error]]/Table134[[#This Row],[Inspection Total]]),"NA")</f>
        <v>5.0166666666666665E-2</v>
      </c>
    </row>
    <row r="1610" spans="1:22" x14ac:dyDescent="0.35">
      <c r="A1610" s="8">
        <v>44805.700925925928</v>
      </c>
      <c r="B1610" s="9" t="s">
        <v>63</v>
      </c>
      <c r="C1610" s="9">
        <v>40036162</v>
      </c>
      <c r="D1610" s="9" t="s">
        <v>107</v>
      </c>
      <c r="E1610" s="9" t="s">
        <v>55</v>
      </c>
      <c r="F1610" s="9" t="s">
        <v>38</v>
      </c>
      <c r="G1610" s="9">
        <v>630</v>
      </c>
      <c r="H1610" s="10">
        <v>5998</v>
      </c>
      <c r="I1610" s="10">
        <v>59945</v>
      </c>
      <c r="J1610" s="10">
        <v>2</v>
      </c>
      <c r="K1610" s="10">
        <v>0</v>
      </c>
      <c r="L1610" s="10">
        <f>SUM(Table134[[#This Row],[Waste (Before Impression)]:[Waste (After Impression)2]])</f>
        <v>2</v>
      </c>
      <c r="M1610" s="10">
        <v>0</v>
      </c>
      <c r="N1610" s="10">
        <v>330</v>
      </c>
      <c r="O1610" s="11">
        <f>SUM(Table134[[#This Row],[Inspection Total]],Table134[[#This Row],[Waste (Before Impression)]])</f>
        <v>6000</v>
      </c>
      <c r="P1610" s="12" t="s">
        <v>39</v>
      </c>
      <c r="Q1610" s="9"/>
      <c r="R1610" s="9">
        <f>IF(Table134[[#This Row],[Balanced]]="YES",0,Table134[[#This Row],[Total]]-6000)</f>
        <v>0</v>
      </c>
      <c r="S16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4480563023305998YES</v>
      </c>
      <c r="T1610">
        <f>ROW()-3</f>
        <v>1607</v>
      </c>
      <c r="U1610" s="1">
        <f>INT(Table134[[#This Row],[Date]])</f>
        <v>44805</v>
      </c>
      <c r="V1610" s="13">
        <f>IFERROR(IF(OR(Table134[[#This Row],[Notasave Error]]&lt;0,Table134[[#This Row],[Notasave Error]]&gt;6000),"-",Table134[[#This Row],[Notasave Error]]/Table134[[#This Row],[Inspection Total]]),"NA")</f>
        <v>5.5018339446482163E-2</v>
      </c>
    </row>
    <row r="1611" spans="1:22" x14ac:dyDescent="0.35">
      <c r="A1611" s="8">
        <v>44805.688807870371</v>
      </c>
      <c r="B1611" s="9" t="s">
        <v>63</v>
      </c>
      <c r="C1611" s="9">
        <v>40036162</v>
      </c>
      <c r="D1611" s="9" t="s">
        <v>107</v>
      </c>
      <c r="E1611" s="9" t="s">
        <v>55</v>
      </c>
      <c r="F1611" s="9" t="s">
        <v>38</v>
      </c>
      <c r="G1611" s="9">
        <v>620</v>
      </c>
      <c r="H1611" s="10">
        <v>5997</v>
      </c>
      <c r="I1611" s="10">
        <v>53947</v>
      </c>
      <c r="J1611" s="10">
        <v>3</v>
      </c>
      <c r="K1611" s="10">
        <v>0</v>
      </c>
      <c r="L1611" s="10">
        <f>SUM(Table134[[#This Row],[Waste (Before Impression)]:[Waste (After Impression)2]])</f>
        <v>3</v>
      </c>
      <c r="M1611" s="10">
        <v>0</v>
      </c>
      <c r="N1611" s="10">
        <v>328</v>
      </c>
      <c r="O1611" s="11">
        <f>SUM(Table134[[#This Row],[Inspection Total]],Table134[[#This Row],[Waste (Before Impression)]])</f>
        <v>6000</v>
      </c>
      <c r="P1611" s="12" t="s">
        <v>39</v>
      </c>
      <c r="Q1611" s="9"/>
      <c r="R1611" s="9">
        <f>IF(Table134[[#This Row],[Balanced]]="YES",0,Table134[[#This Row],[Total]]-6000)</f>
        <v>0</v>
      </c>
      <c r="S16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4480562033285997YES</v>
      </c>
      <c r="T1611">
        <f>ROW()-3</f>
        <v>1608</v>
      </c>
      <c r="U1611" s="1">
        <f>INT(Table134[[#This Row],[Date]])</f>
        <v>44805</v>
      </c>
      <c r="V1611" s="13">
        <f>IFERROR(IF(OR(Table134[[#This Row],[Notasave Error]]&lt;0,Table134[[#This Row],[Notasave Error]]&gt;6000),"-",Table134[[#This Row],[Notasave Error]]/Table134[[#This Row],[Inspection Total]]),"NA")</f>
        <v>5.4694013673503419E-2</v>
      </c>
    </row>
    <row r="1612" spans="1:22" x14ac:dyDescent="0.35">
      <c r="A1612" s="8">
        <v>44805.647048611114</v>
      </c>
      <c r="B1612" s="9" t="s">
        <v>63</v>
      </c>
      <c r="C1612" s="9">
        <v>40036162</v>
      </c>
      <c r="D1612" s="9" t="s">
        <v>107</v>
      </c>
      <c r="E1612" s="9" t="s">
        <v>55</v>
      </c>
      <c r="F1612" s="9" t="s">
        <v>38</v>
      </c>
      <c r="G1612" s="9">
        <v>619</v>
      </c>
      <c r="H1612" s="10">
        <v>6000</v>
      </c>
      <c r="I1612" s="10">
        <v>47950</v>
      </c>
      <c r="J1612" s="10">
        <v>0</v>
      </c>
      <c r="K1612" s="10">
        <v>0</v>
      </c>
      <c r="L1612" s="10">
        <f>SUM(Table134[[#This Row],[Waste (Before Impression)]:[Waste (After Impression)2]])</f>
        <v>0</v>
      </c>
      <c r="M1612" s="10">
        <v>0</v>
      </c>
      <c r="N1612" s="10">
        <v>276</v>
      </c>
      <c r="O1612" s="11">
        <f>SUM(Table134[[#This Row],[Inspection Total]],Table134[[#This Row],[Waste (Before Impression)]])</f>
        <v>6000</v>
      </c>
      <c r="P1612" s="12" t="s">
        <v>39</v>
      </c>
      <c r="Q1612" s="9"/>
      <c r="R1612" s="9">
        <f>IF(Table134[[#This Row],[Balanced]]="YES",0,Table134[[#This Row],[Total]]-6000)</f>
        <v>0</v>
      </c>
      <c r="S16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4480561902766000YES</v>
      </c>
      <c r="T1612">
        <f>ROW()-3</f>
        <v>1609</v>
      </c>
      <c r="U1612" s="1">
        <f>INT(Table134[[#This Row],[Date]])</f>
        <v>44805</v>
      </c>
      <c r="V1612" s="13">
        <f>IFERROR(IF(OR(Table134[[#This Row],[Notasave Error]]&lt;0,Table134[[#This Row],[Notasave Error]]&gt;6000),"-",Table134[[#This Row],[Notasave Error]]/Table134[[#This Row],[Inspection Total]]),"NA")</f>
        <v>4.5999999999999999E-2</v>
      </c>
    </row>
    <row r="1613" spans="1:22" x14ac:dyDescent="0.35">
      <c r="A1613" s="8">
        <v>44805.646724537037</v>
      </c>
      <c r="B1613" s="9" t="s">
        <v>63</v>
      </c>
      <c r="C1613" s="9">
        <v>40036162</v>
      </c>
      <c r="D1613" s="9" t="s">
        <v>107</v>
      </c>
      <c r="E1613" s="9" t="s">
        <v>55</v>
      </c>
      <c r="F1613" s="9" t="s">
        <v>38</v>
      </c>
      <c r="G1613" s="9">
        <v>618</v>
      </c>
      <c r="H1613" s="10">
        <v>6000</v>
      </c>
      <c r="I1613" s="10">
        <v>41950</v>
      </c>
      <c r="J1613" s="10">
        <v>0</v>
      </c>
      <c r="K1613" s="10">
        <v>0</v>
      </c>
      <c r="L1613" s="10">
        <f>SUM(Table134[[#This Row],[Waste (Before Impression)]:[Waste (After Impression)2]])</f>
        <v>0</v>
      </c>
      <c r="M1613" s="10">
        <v>0</v>
      </c>
      <c r="N1613" s="10">
        <v>279</v>
      </c>
      <c r="O1613" s="11">
        <f>SUM(Table134[[#This Row],[Inspection Total]],Table134[[#This Row],[Waste (Before Impression)]])</f>
        <v>6000</v>
      </c>
      <c r="P1613" s="12" t="s">
        <v>39</v>
      </c>
      <c r="Q1613" s="9"/>
      <c r="R1613" s="9">
        <f>IF(Table134[[#This Row],[Balanced]]="YES",0,Table134[[#This Row],[Total]]-6000)</f>
        <v>0</v>
      </c>
      <c r="S16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4480561802796000YES</v>
      </c>
      <c r="T1613">
        <f>ROW()-3</f>
        <v>1610</v>
      </c>
      <c r="U1613" s="1">
        <f>INT(Table134[[#This Row],[Date]])</f>
        <v>44805</v>
      </c>
      <c r="V1613" s="13">
        <f>IFERROR(IF(OR(Table134[[#This Row],[Notasave Error]]&lt;0,Table134[[#This Row],[Notasave Error]]&gt;6000),"-",Table134[[#This Row],[Notasave Error]]/Table134[[#This Row],[Inspection Total]]),"NA")</f>
        <v>4.65E-2</v>
      </c>
    </row>
    <row r="1614" spans="1:22" x14ac:dyDescent="0.35">
      <c r="A1614" s="8">
        <v>44805.575127314813</v>
      </c>
      <c r="B1614" s="9" t="s">
        <v>63</v>
      </c>
      <c r="C1614" s="9">
        <v>40036162</v>
      </c>
      <c r="D1614" s="9" t="s">
        <v>107</v>
      </c>
      <c r="E1614" s="9" t="s">
        <v>55</v>
      </c>
      <c r="F1614" s="9" t="s">
        <v>38</v>
      </c>
      <c r="G1614" s="9">
        <v>617</v>
      </c>
      <c r="H1614" s="10">
        <v>5989</v>
      </c>
      <c r="I1614" s="10">
        <v>35950</v>
      </c>
      <c r="J1614" s="10">
        <v>11</v>
      </c>
      <c r="K1614" s="10">
        <v>0</v>
      </c>
      <c r="L1614" s="10">
        <f>SUM(Table134[[#This Row],[Waste (Before Impression)]:[Waste (After Impression)2]])</f>
        <v>11</v>
      </c>
      <c r="M1614" s="10">
        <v>0</v>
      </c>
      <c r="N1614" s="10">
        <v>279</v>
      </c>
      <c r="O1614" s="11">
        <f>SUM(Table134[[#This Row],[Inspection Total]],Table134[[#This Row],[Waste (Before Impression)]])</f>
        <v>6000</v>
      </c>
      <c r="P1614" s="12" t="s">
        <v>39</v>
      </c>
      <c r="Q1614" s="9"/>
      <c r="R1614" s="9">
        <f>IF(Table134[[#This Row],[Balanced]]="YES",0,Table134[[#This Row],[Total]]-6000)</f>
        <v>0</v>
      </c>
      <c r="S16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44805617112795989YES</v>
      </c>
      <c r="T1614">
        <f>ROW()-3</f>
        <v>1611</v>
      </c>
      <c r="U1614" s="1">
        <f>INT(Table134[[#This Row],[Date]])</f>
        <v>44805</v>
      </c>
      <c r="V1614" s="13">
        <f>IFERROR(IF(OR(Table134[[#This Row],[Notasave Error]]&lt;0,Table134[[#This Row],[Notasave Error]]&gt;6000),"-",Table134[[#This Row],[Notasave Error]]/Table134[[#This Row],[Inspection Total]]),"NA")</f>
        <v>4.6585406578727666E-2</v>
      </c>
    </row>
    <row r="1615" spans="1:22" x14ac:dyDescent="0.35">
      <c r="A1615" s="8">
        <v>44805.540543981479</v>
      </c>
      <c r="B1615" s="9" t="s">
        <v>63</v>
      </c>
      <c r="C1615" s="9">
        <v>40036162</v>
      </c>
      <c r="D1615" s="9" t="s">
        <v>107</v>
      </c>
      <c r="E1615" s="9" t="s">
        <v>55</v>
      </c>
      <c r="F1615" s="9" t="s">
        <v>38</v>
      </c>
      <c r="G1615" s="9">
        <v>616</v>
      </c>
      <c r="H1615" s="10">
        <v>5997</v>
      </c>
      <c r="I1615" s="10">
        <v>29961</v>
      </c>
      <c r="J1615" s="10">
        <v>3</v>
      </c>
      <c r="K1615" s="10">
        <v>31</v>
      </c>
      <c r="L1615" s="10">
        <f>SUM(Table134[[#This Row],[Waste (Before Impression)]:[Waste (After Impression)2]])</f>
        <v>34</v>
      </c>
      <c r="M1615" s="10">
        <v>0</v>
      </c>
      <c r="N1615" s="10">
        <v>406</v>
      </c>
      <c r="O1615" s="11">
        <f>SUM(Table134[[#This Row],[Inspection Total]],Table134[[#This Row],[Waste (Before Impression)]])</f>
        <v>6000</v>
      </c>
      <c r="P1615" s="12" t="s">
        <v>39</v>
      </c>
      <c r="Q1615" s="9"/>
      <c r="R1615" s="9">
        <f>IF(Table134[[#This Row],[Balanced]]="YES",0,Table134[[#This Row],[Total]]-6000)</f>
        <v>0</v>
      </c>
      <c r="S16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4480561634065997YES</v>
      </c>
      <c r="T1615">
        <f>ROW()-3</f>
        <v>1612</v>
      </c>
      <c r="U1615" s="1">
        <f>INT(Table134[[#This Row],[Date]])</f>
        <v>44805</v>
      </c>
      <c r="V1615" s="13">
        <f>IFERROR(IF(OR(Table134[[#This Row],[Notasave Error]]&lt;0,Table134[[#This Row],[Notasave Error]]&gt;6000),"-",Table134[[#This Row],[Notasave Error]]/Table134[[#This Row],[Inspection Total]]),"NA")</f>
        <v>6.7700516925129225E-2</v>
      </c>
    </row>
    <row r="1616" spans="1:22" x14ac:dyDescent="0.35">
      <c r="A1616" s="8">
        <v>44805.493692129632</v>
      </c>
      <c r="B1616" s="9" t="s">
        <v>63</v>
      </c>
      <c r="C1616" s="9">
        <v>40036162</v>
      </c>
      <c r="D1616" s="9" t="s">
        <v>107</v>
      </c>
      <c r="E1616" s="9" t="s">
        <v>55</v>
      </c>
      <c r="F1616" s="9" t="s">
        <v>38</v>
      </c>
      <c r="G1616" s="9">
        <v>615</v>
      </c>
      <c r="H1616" s="10">
        <v>5996</v>
      </c>
      <c r="I1616" s="10">
        <v>23964</v>
      </c>
      <c r="J1616" s="10">
        <v>4</v>
      </c>
      <c r="K1616" s="10">
        <v>4</v>
      </c>
      <c r="L1616" s="10">
        <f>SUM(Table134[[#This Row],[Waste (Before Impression)]:[Waste (After Impression)2]])</f>
        <v>8</v>
      </c>
      <c r="M1616" s="10">
        <v>0</v>
      </c>
      <c r="N1616" s="10">
        <v>282</v>
      </c>
      <c r="O1616" s="11">
        <f>SUM(Table134[[#This Row],[Inspection Total]],Table134[[#This Row],[Waste (Before Impression)]])</f>
        <v>6000</v>
      </c>
      <c r="P1616" s="12" t="s">
        <v>39</v>
      </c>
      <c r="Q1616" s="9"/>
      <c r="R1616" s="9">
        <f>IF(Table134[[#This Row],[Balanced]]="YES",0,Table134[[#This Row],[Total]]-6000)</f>
        <v>0</v>
      </c>
      <c r="S16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4480561542825996YES</v>
      </c>
      <c r="T1616">
        <f>ROW()-3</f>
        <v>1613</v>
      </c>
      <c r="U1616" s="1">
        <f>INT(Table134[[#This Row],[Date]])</f>
        <v>44805</v>
      </c>
      <c r="V1616" s="13">
        <f>IFERROR(IF(OR(Table134[[#This Row],[Notasave Error]]&lt;0,Table134[[#This Row],[Notasave Error]]&gt;6000),"-",Table134[[#This Row],[Notasave Error]]/Table134[[#This Row],[Inspection Total]]),"NA")</f>
        <v>4.7031354236157438E-2</v>
      </c>
    </row>
    <row r="1617" spans="1:22" x14ac:dyDescent="0.35">
      <c r="A1617" s="8">
        <v>44805.491469907407</v>
      </c>
      <c r="B1617" s="9" t="s">
        <v>63</v>
      </c>
      <c r="C1617" s="9">
        <v>40036162</v>
      </c>
      <c r="D1617" s="9" t="s">
        <v>107</v>
      </c>
      <c r="E1617" s="9" t="s">
        <v>55</v>
      </c>
      <c r="F1617" s="9" t="s">
        <v>38</v>
      </c>
      <c r="G1617" s="9">
        <v>614</v>
      </c>
      <c r="H1617" s="10">
        <v>5992</v>
      </c>
      <c r="I1617" s="10">
        <v>17968</v>
      </c>
      <c r="J1617" s="10">
        <v>8</v>
      </c>
      <c r="K1617" s="10">
        <v>1</v>
      </c>
      <c r="L1617" s="10">
        <f>SUM(Table134[[#This Row],[Waste (Before Impression)]:[Waste (After Impression)2]])</f>
        <v>9</v>
      </c>
      <c r="M1617" s="10">
        <v>0</v>
      </c>
      <c r="N1617" s="10">
        <v>328</v>
      </c>
      <c r="O1617" s="11">
        <f>SUM(Table134[[#This Row],[Inspection Total]],Table134[[#This Row],[Waste (Before Impression)]])</f>
        <v>6000</v>
      </c>
      <c r="P1617" s="12" t="s">
        <v>39</v>
      </c>
      <c r="Q1617" s="9"/>
      <c r="R1617" s="9">
        <f>IF(Table134[[#This Row],[Balanced]]="YES",0,Table134[[#This Row],[Total]]-6000)</f>
        <v>0</v>
      </c>
      <c r="S16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4480561483285992YES</v>
      </c>
      <c r="T1617">
        <f>ROW()-3</f>
        <v>1614</v>
      </c>
      <c r="U1617" s="1">
        <f>INT(Table134[[#This Row],[Date]])</f>
        <v>44805</v>
      </c>
      <c r="V1617" s="13">
        <f>IFERROR(IF(OR(Table134[[#This Row],[Notasave Error]]&lt;0,Table134[[#This Row],[Notasave Error]]&gt;6000),"-",Table134[[#This Row],[Notasave Error]]/Table134[[#This Row],[Inspection Total]]),"NA")</f>
        <v>5.4739652870493989E-2</v>
      </c>
    </row>
    <row r="1618" spans="1:22" x14ac:dyDescent="0.35">
      <c r="A1618" s="8">
        <v>44805.432662037034</v>
      </c>
      <c r="B1618" s="9" t="s">
        <v>63</v>
      </c>
      <c r="C1618" s="9">
        <v>40036162</v>
      </c>
      <c r="D1618" s="9" t="s">
        <v>107</v>
      </c>
      <c r="E1618" s="9" t="s">
        <v>55</v>
      </c>
      <c r="F1618" s="9" t="s">
        <v>38</v>
      </c>
      <c r="G1618" s="9">
        <v>613</v>
      </c>
      <c r="H1618" s="10">
        <v>5977</v>
      </c>
      <c r="I1618" s="10">
        <v>11976</v>
      </c>
      <c r="J1618" s="10">
        <v>23</v>
      </c>
      <c r="K1618" s="10">
        <v>3</v>
      </c>
      <c r="L1618" s="10">
        <f>SUM(Table134[[#This Row],[Waste (Before Impression)]:[Waste (After Impression)2]])</f>
        <v>26</v>
      </c>
      <c r="M1618" s="10">
        <v>0</v>
      </c>
      <c r="N1618" s="10">
        <v>284</v>
      </c>
      <c r="O1618" s="11">
        <f>SUM(Table134[[#This Row],[Inspection Total]],Table134[[#This Row],[Waste (Before Impression)]])</f>
        <v>6000</v>
      </c>
      <c r="P1618" s="12" t="s">
        <v>39</v>
      </c>
      <c r="Q1618" s="9"/>
      <c r="R1618" s="9">
        <f>IF(Table134[[#This Row],[Balanced]]="YES",0,Table134[[#This Row],[Total]]-6000)</f>
        <v>0</v>
      </c>
      <c r="S16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44805613232845977YES</v>
      </c>
      <c r="T1618">
        <f>ROW()-3</f>
        <v>1615</v>
      </c>
      <c r="U1618" s="1">
        <f>INT(Table134[[#This Row],[Date]])</f>
        <v>44805</v>
      </c>
      <c r="V1618" s="13">
        <f>IFERROR(IF(OR(Table134[[#This Row],[Notasave Error]]&lt;0,Table134[[#This Row],[Notasave Error]]&gt;6000),"-",Table134[[#This Row],[Notasave Error]]/Table134[[#This Row],[Inspection Total]]),"NA")</f>
        <v>4.7515475991299981E-2</v>
      </c>
    </row>
    <row r="1619" spans="1:22" x14ac:dyDescent="0.35">
      <c r="A1619" s="8">
        <v>44805.378634259258</v>
      </c>
      <c r="B1619" s="9" t="s">
        <v>63</v>
      </c>
      <c r="C1619" s="9">
        <v>40036162</v>
      </c>
      <c r="D1619" s="9" t="s">
        <v>107</v>
      </c>
      <c r="E1619" s="9" t="s">
        <v>55</v>
      </c>
      <c r="F1619" s="9" t="s">
        <v>38</v>
      </c>
      <c r="G1619" s="9">
        <v>612</v>
      </c>
      <c r="H1619" s="10">
        <v>5999</v>
      </c>
      <c r="I1619" s="10">
        <v>5999</v>
      </c>
      <c r="J1619" s="10">
        <v>1</v>
      </c>
      <c r="K1619" s="10">
        <v>1</v>
      </c>
      <c r="L1619" s="10">
        <f>SUM(Table134[[#This Row],[Waste (Before Impression)]:[Waste (After Impression)2]])</f>
        <v>2</v>
      </c>
      <c r="M1619" s="10">
        <v>0</v>
      </c>
      <c r="N1619" s="10">
        <v>326</v>
      </c>
      <c r="O1619" s="11">
        <f>SUM(Table134[[#This Row],[Inspection Total]],Table134[[#This Row],[Waste (Before Impression)]])</f>
        <v>6000</v>
      </c>
      <c r="P1619" s="12" t="s">
        <v>39</v>
      </c>
      <c r="Q1619" s="9"/>
      <c r="R1619" s="9">
        <f>IF(Table134[[#This Row],[Balanced]]="YES",0,Table134[[#This Row],[Total]]-6000)</f>
        <v>0</v>
      </c>
      <c r="S16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4480561213265999YES</v>
      </c>
      <c r="T1619">
        <f>ROW()-3</f>
        <v>1616</v>
      </c>
      <c r="U1619" s="1">
        <f>INT(Table134[[#This Row],[Date]])</f>
        <v>44805</v>
      </c>
      <c r="V1619" s="13">
        <f>IFERROR(IF(OR(Table134[[#This Row],[Notasave Error]]&lt;0,Table134[[#This Row],[Notasave Error]]&gt;6000),"-",Table134[[#This Row],[Notasave Error]]/Table134[[#This Row],[Inspection Total]]),"NA")</f>
        <v>5.4342390398399734E-2</v>
      </c>
    </row>
    <row r="1620" spans="1:22" x14ac:dyDescent="0.35">
      <c r="A1620" s="8">
        <v>44805.278993055559</v>
      </c>
      <c r="B1620" s="9" t="s">
        <v>63</v>
      </c>
      <c r="C1620" s="9">
        <v>40036162</v>
      </c>
      <c r="D1620" s="9" t="s">
        <v>107</v>
      </c>
      <c r="E1620" s="9" t="s">
        <v>90</v>
      </c>
      <c r="F1620" s="9" t="s">
        <v>40</v>
      </c>
      <c r="G1620" s="9">
        <v>665</v>
      </c>
      <c r="H1620" s="10">
        <v>5973</v>
      </c>
      <c r="I1620" s="10">
        <v>71906</v>
      </c>
      <c r="J1620" s="10">
        <v>27</v>
      </c>
      <c r="K1620" s="10"/>
      <c r="L1620" s="10">
        <f>SUM(Table134[[#This Row],[Waste (Before Impression)]:[Waste (After Impression)2]])</f>
        <v>27</v>
      </c>
      <c r="M1620" s="10">
        <v>0</v>
      </c>
      <c r="N1620" s="10">
        <v>274</v>
      </c>
      <c r="O1620" s="11">
        <f>SUM(Table134[[#This Row],[Inspection Total]],Table134[[#This Row],[Waste (Before Impression)]])</f>
        <v>6000</v>
      </c>
      <c r="P1620" s="12" t="s">
        <v>39</v>
      </c>
      <c r="Q1620" s="9"/>
      <c r="R1620" s="9">
        <f>IF(Table134[[#This Row],[Balanced]]="YES",0,Table134[[#This Row],[Total]]-6000)</f>
        <v>0</v>
      </c>
      <c r="S16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44805665272745973YES</v>
      </c>
      <c r="T1620">
        <f>ROW()-3</f>
        <v>1617</v>
      </c>
      <c r="U1620" s="1">
        <f>INT(Table134[[#This Row],[Date]])</f>
        <v>44805</v>
      </c>
      <c r="V1620" s="13">
        <f>IFERROR(IF(OR(Table134[[#This Row],[Notasave Error]]&lt;0,Table134[[#This Row],[Notasave Error]]&gt;6000),"-",Table134[[#This Row],[Notasave Error]]/Table134[[#This Row],[Inspection Total]]),"NA")</f>
        <v>4.5873095596852501E-2</v>
      </c>
    </row>
    <row r="1621" spans="1:22" x14ac:dyDescent="0.35">
      <c r="A1621" s="8">
        <v>44805.237372685187</v>
      </c>
      <c r="B1621" s="9" t="s">
        <v>63</v>
      </c>
      <c r="C1621" s="9">
        <v>40036162</v>
      </c>
      <c r="D1621" s="9" t="s">
        <v>107</v>
      </c>
      <c r="E1621" s="9" t="s">
        <v>90</v>
      </c>
      <c r="F1621" s="9" t="s">
        <v>40</v>
      </c>
      <c r="G1621" s="9">
        <v>664</v>
      </c>
      <c r="H1621" s="10">
        <v>5996</v>
      </c>
      <c r="I1621" s="10">
        <v>65933</v>
      </c>
      <c r="J1621" s="10">
        <v>4</v>
      </c>
      <c r="K1621" s="10"/>
      <c r="L1621" s="10">
        <f>SUM(Table134[[#This Row],[Waste (Before Impression)]:[Waste (After Impression)2]])</f>
        <v>4</v>
      </c>
      <c r="M1621" s="10">
        <v>0</v>
      </c>
      <c r="N1621" s="10">
        <v>478</v>
      </c>
      <c r="O1621" s="11">
        <f>SUM(Table134[[#This Row],[Inspection Total]],Table134[[#This Row],[Waste (Before Impression)]])</f>
        <v>6000</v>
      </c>
      <c r="P1621" s="12" t="s">
        <v>39</v>
      </c>
      <c r="Q1621" s="9"/>
      <c r="R1621" s="9">
        <f>IF(Table134[[#This Row],[Balanced]]="YES",0,Table134[[#This Row],[Total]]-6000)</f>
        <v>0</v>
      </c>
      <c r="S16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4480566444785996YES</v>
      </c>
      <c r="T1621">
        <f>ROW()-3</f>
        <v>1618</v>
      </c>
      <c r="U1621" s="1">
        <f>INT(Table134[[#This Row],[Date]])</f>
        <v>44805</v>
      </c>
      <c r="V1621" s="13">
        <f>IFERROR(IF(OR(Table134[[#This Row],[Notasave Error]]&lt;0,Table134[[#This Row],[Notasave Error]]&gt;6000),"-",Table134[[#This Row],[Notasave Error]]/Table134[[#This Row],[Inspection Total]]),"NA")</f>
        <v>7.9719813208805876E-2</v>
      </c>
    </row>
    <row r="1622" spans="1:22" x14ac:dyDescent="0.35">
      <c r="A1622" s="8">
        <v>44805.236273148148</v>
      </c>
      <c r="B1622" s="9" t="s">
        <v>63</v>
      </c>
      <c r="C1622" s="9">
        <v>40036162</v>
      </c>
      <c r="D1622" s="9" t="s">
        <v>107</v>
      </c>
      <c r="E1622" s="9" t="s">
        <v>90</v>
      </c>
      <c r="F1622" s="9" t="s">
        <v>40</v>
      </c>
      <c r="G1622" s="9">
        <v>663</v>
      </c>
      <c r="H1622" s="10">
        <v>5994</v>
      </c>
      <c r="I1622" s="10">
        <v>59937</v>
      </c>
      <c r="J1622" s="10">
        <v>6</v>
      </c>
      <c r="K1622" s="10"/>
      <c r="L1622" s="10">
        <f>SUM(Table134[[#This Row],[Waste (Before Impression)]:[Waste (After Impression)2]])</f>
        <v>6</v>
      </c>
      <c r="M1622" s="10">
        <v>0</v>
      </c>
      <c r="N1622" s="10">
        <v>470</v>
      </c>
      <c r="O1622" s="11">
        <f>SUM(Table134[[#This Row],[Inspection Total]],Table134[[#This Row],[Waste (Before Impression)]])</f>
        <v>6000</v>
      </c>
      <c r="P1622" s="12" t="s">
        <v>39</v>
      </c>
      <c r="Q1622" s="9"/>
      <c r="R1622" s="9">
        <f>IF(Table134[[#This Row],[Balanced]]="YES",0,Table134[[#This Row],[Total]]-6000)</f>
        <v>0</v>
      </c>
      <c r="S16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4480566364705994YES</v>
      </c>
      <c r="T1622">
        <f>ROW()-3</f>
        <v>1619</v>
      </c>
      <c r="U1622" s="1">
        <f>INT(Table134[[#This Row],[Date]])</f>
        <v>44805</v>
      </c>
      <c r="V1622" s="13">
        <f>IFERROR(IF(OR(Table134[[#This Row],[Notasave Error]]&lt;0,Table134[[#This Row],[Notasave Error]]&gt;6000),"-",Table134[[#This Row],[Notasave Error]]/Table134[[#This Row],[Inspection Total]]),"NA")</f>
        <v>7.841174507841174E-2</v>
      </c>
    </row>
    <row r="1623" spans="1:22" x14ac:dyDescent="0.35">
      <c r="A1623" s="8">
        <v>44805.153298611112</v>
      </c>
      <c r="B1623" s="9" t="s">
        <v>63</v>
      </c>
      <c r="C1623" s="9">
        <v>40036162</v>
      </c>
      <c r="D1623" s="9" t="s">
        <v>107</v>
      </c>
      <c r="E1623" s="9" t="s">
        <v>90</v>
      </c>
      <c r="F1623" s="9" t="s">
        <v>40</v>
      </c>
      <c r="G1623" s="9">
        <v>662</v>
      </c>
      <c r="H1623" s="10">
        <v>5999</v>
      </c>
      <c r="I1623" s="10">
        <v>53943</v>
      </c>
      <c r="J1623" s="10">
        <v>1</v>
      </c>
      <c r="K1623" s="10"/>
      <c r="L1623" s="10">
        <f>SUM(Table134[[#This Row],[Waste (Before Impression)]:[Waste (After Impression)2]])</f>
        <v>1</v>
      </c>
      <c r="M1623" s="10">
        <v>0</v>
      </c>
      <c r="N1623" s="10">
        <v>514</v>
      </c>
      <c r="O1623" s="11">
        <f>SUM(Table134[[#This Row],[Inspection Total]],Table134[[#This Row],[Waste (Before Impression)]])</f>
        <v>6000</v>
      </c>
      <c r="P1623" s="12" t="s">
        <v>39</v>
      </c>
      <c r="Q1623" s="9"/>
      <c r="R1623" s="9">
        <f>IF(Table134[[#This Row],[Balanced]]="YES",0,Table134[[#This Row],[Total]]-6000)</f>
        <v>0</v>
      </c>
      <c r="S16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4480566215145999YES</v>
      </c>
      <c r="T1623">
        <f>ROW()-3</f>
        <v>1620</v>
      </c>
      <c r="U1623" s="1">
        <f>INT(Table134[[#This Row],[Date]])</f>
        <v>44805</v>
      </c>
      <c r="V1623" s="13">
        <f>IFERROR(IF(OR(Table134[[#This Row],[Notasave Error]]&lt;0,Table134[[#This Row],[Notasave Error]]&gt;6000),"-",Table134[[#This Row],[Notasave Error]]/Table134[[#This Row],[Inspection Total]]),"NA")</f>
        <v>8.568094682447075E-2</v>
      </c>
    </row>
    <row r="1624" spans="1:22" x14ac:dyDescent="0.35">
      <c r="A1624" s="8">
        <v>44805.152962962966</v>
      </c>
      <c r="B1624" s="9" t="s">
        <v>63</v>
      </c>
      <c r="C1624" s="9">
        <v>40036162</v>
      </c>
      <c r="D1624" s="9" t="s">
        <v>107</v>
      </c>
      <c r="E1624" s="9" t="s">
        <v>90</v>
      </c>
      <c r="F1624" s="9" t="s">
        <v>40</v>
      </c>
      <c r="G1624" s="9">
        <v>661</v>
      </c>
      <c r="H1624" s="10">
        <v>6000</v>
      </c>
      <c r="I1624" s="10">
        <v>47944</v>
      </c>
      <c r="J1624" s="10">
        <v>0</v>
      </c>
      <c r="K1624" s="10"/>
      <c r="L1624" s="10">
        <f>SUM(Table134[[#This Row],[Waste (Before Impression)]:[Waste (After Impression)2]])</f>
        <v>0</v>
      </c>
      <c r="M1624" s="10">
        <v>0</v>
      </c>
      <c r="N1624" s="10">
        <v>386</v>
      </c>
      <c r="O1624" s="11">
        <f>SUM(Table134[[#This Row],[Inspection Total]],Table134[[#This Row],[Waste (Before Impression)]])</f>
        <v>6000</v>
      </c>
      <c r="P1624" s="12" t="s">
        <v>39</v>
      </c>
      <c r="Q1624" s="9"/>
      <c r="R1624" s="9">
        <f>IF(Table134[[#This Row],[Balanced]]="YES",0,Table134[[#This Row],[Total]]-6000)</f>
        <v>0</v>
      </c>
      <c r="S16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4480566103866000YES</v>
      </c>
      <c r="T1624">
        <f>ROW()-3</f>
        <v>1621</v>
      </c>
      <c r="U1624" s="1">
        <f>INT(Table134[[#This Row],[Date]])</f>
        <v>44805</v>
      </c>
      <c r="V1624" s="13">
        <f>IFERROR(IF(OR(Table134[[#This Row],[Notasave Error]]&lt;0,Table134[[#This Row],[Notasave Error]]&gt;6000),"-",Table134[[#This Row],[Notasave Error]]/Table134[[#This Row],[Inspection Total]]),"NA")</f>
        <v>6.433333333333334E-2</v>
      </c>
    </row>
    <row r="1625" spans="1:22" x14ac:dyDescent="0.35">
      <c r="A1625" s="8">
        <v>44805.152650462966</v>
      </c>
      <c r="B1625" s="9" t="s">
        <v>63</v>
      </c>
      <c r="C1625" s="9">
        <v>40036162</v>
      </c>
      <c r="D1625" s="9" t="s">
        <v>107</v>
      </c>
      <c r="E1625" s="9" t="s">
        <v>90</v>
      </c>
      <c r="F1625" s="9" t="s">
        <v>40</v>
      </c>
      <c r="G1625" s="9">
        <v>660</v>
      </c>
      <c r="H1625" s="10">
        <v>5998</v>
      </c>
      <c r="I1625" s="10">
        <v>41944</v>
      </c>
      <c r="J1625" s="10">
        <v>2</v>
      </c>
      <c r="K1625" s="10"/>
      <c r="L1625" s="10">
        <f>SUM(Table134[[#This Row],[Waste (Before Impression)]:[Waste (After Impression)2]])</f>
        <v>2</v>
      </c>
      <c r="M1625" s="10">
        <v>0</v>
      </c>
      <c r="N1625" s="10">
        <v>462</v>
      </c>
      <c r="O1625" s="11">
        <f>SUM(Table134[[#This Row],[Inspection Total]],Table134[[#This Row],[Waste (Before Impression)]])</f>
        <v>6000</v>
      </c>
      <c r="P1625" s="12" t="s">
        <v>39</v>
      </c>
      <c r="Q1625" s="9"/>
      <c r="R1625" s="9">
        <f>IF(Table134[[#This Row],[Balanced]]="YES",0,Table134[[#This Row],[Total]]-6000)</f>
        <v>0</v>
      </c>
      <c r="S16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4480566024625998YES</v>
      </c>
      <c r="T1625">
        <f>ROW()-3</f>
        <v>1622</v>
      </c>
      <c r="U1625" s="1">
        <f>INT(Table134[[#This Row],[Date]])</f>
        <v>44805</v>
      </c>
      <c r="V1625" s="13">
        <f>IFERROR(IF(OR(Table134[[#This Row],[Notasave Error]]&lt;0,Table134[[#This Row],[Notasave Error]]&gt;6000),"-",Table134[[#This Row],[Notasave Error]]/Table134[[#This Row],[Inspection Total]]),"NA")</f>
        <v>7.702567522507503E-2</v>
      </c>
    </row>
    <row r="1626" spans="1:22" x14ac:dyDescent="0.35">
      <c r="A1626" s="8">
        <v>44805.151944444442</v>
      </c>
      <c r="B1626" s="9" t="s">
        <v>63</v>
      </c>
      <c r="C1626" s="9">
        <v>40036162</v>
      </c>
      <c r="D1626" s="9" t="s">
        <v>107</v>
      </c>
      <c r="E1626" s="9" t="s">
        <v>90</v>
      </c>
      <c r="F1626" s="9" t="s">
        <v>40</v>
      </c>
      <c r="G1626" s="9">
        <v>639</v>
      </c>
      <c r="H1626" s="10">
        <v>5998</v>
      </c>
      <c r="I1626" s="10">
        <v>35946</v>
      </c>
      <c r="J1626" s="10">
        <v>2</v>
      </c>
      <c r="K1626" s="10"/>
      <c r="L1626" s="10">
        <f>SUM(Table134[[#This Row],[Waste (Before Impression)]:[Waste (After Impression)2]])</f>
        <v>2</v>
      </c>
      <c r="M1626" s="10">
        <v>0</v>
      </c>
      <c r="N1626" s="10">
        <v>431</v>
      </c>
      <c r="O1626" s="11">
        <f>SUM(Table134[[#This Row],[Inspection Total]],Table134[[#This Row],[Waste (Before Impression)]])</f>
        <v>6000</v>
      </c>
      <c r="P1626" s="12" t="s">
        <v>39</v>
      </c>
      <c r="Q1626" s="9"/>
      <c r="R1626" s="9">
        <f>IF(Table134[[#This Row],[Balanced]]="YES",0,Table134[[#This Row],[Total]]-6000)</f>
        <v>0</v>
      </c>
      <c r="S16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4480563924315998YES</v>
      </c>
      <c r="T1626">
        <f>ROW()-3</f>
        <v>1623</v>
      </c>
      <c r="U1626" s="1">
        <f>INT(Table134[[#This Row],[Date]])</f>
        <v>44805</v>
      </c>
      <c r="V1626" s="13">
        <f>IFERROR(IF(OR(Table134[[#This Row],[Notasave Error]]&lt;0,Table134[[#This Row],[Notasave Error]]&gt;6000),"-",Table134[[#This Row],[Notasave Error]]/Table134[[#This Row],[Inspection Total]]),"NA")</f>
        <v>7.1857285761920645E-2</v>
      </c>
    </row>
    <row r="1627" spans="1:22" x14ac:dyDescent="0.35">
      <c r="A1627" s="8">
        <v>44805.021944444445</v>
      </c>
      <c r="B1627" s="9" t="s">
        <v>63</v>
      </c>
      <c r="C1627" s="9">
        <v>40036162</v>
      </c>
      <c r="D1627" s="9" t="s">
        <v>107</v>
      </c>
      <c r="E1627" s="9" t="s">
        <v>90</v>
      </c>
      <c r="F1627" s="9" t="s">
        <v>40</v>
      </c>
      <c r="G1627" s="9">
        <v>638</v>
      </c>
      <c r="H1627" s="10">
        <v>5986</v>
      </c>
      <c r="I1627" s="10">
        <v>29948</v>
      </c>
      <c r="J1627" s="10">
        <v>14</v>
      </c>
      <c r="K1627" s="10"/>
      <c r="L1627" s="10">
        <f>SUM(Table134[[#This Row],[Waste (Before Impression)]:[Waste (After Impression)2]])</f>
        <v>14</v>
      </c>
      <c r="M1627" s="10">
        <v>0</v>
      </c>
      <c r="N1627" s="10">
        <v>456</v>
      </c>
      <c r="O1627" s="11">
        <f>SUM(Table134[[#This Row],[Inspection Total]],Table134[[#This Row],[Waste (Before Impression)]])</f>
        <v>6000</v>
      </c>
      <c r="P1627" s="12" t="s">
        <v>39</v>
      </c>
      <c r="Q1627" s="9"/>
      <c r="R1627" s="9">
        <f>IF(Table134[[#This Row],[Balanced]]="YES",0,Table134[[#This Row],[Total]]-6000)</f>
        <v>0</v>
      </c>
      <c r="S16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44805638144565986YES</v>
      </c>
      <c r="T1627">
        <f>ROW()-3</f>
        <v>1624</v>
      </c>
      <c r="U1627" s="1">
        <f>INT(Table134[[#This Row],[Date]])</f>
        <v>44805</v>
      </c>
      <c r="V1627" s="13">
        <f>IFERROR(IF(OR(Table134[[#This Row],[Notasave Error]]&lt;0,Table134[[#This Row],[Notasave Error]]&gt;6000),"-",Table134[[#This Row],[Notasave Error]]/Table134[[#This Row],[Inspection Total]]),"NA")</f>
        <v>7.6177748078850652E-2</v>
      </c>
    </row>
    <row r="1628" spans="1:22" x14ac:dyDescent="0.35">
      <c r="A1628" s="8">
        <v>44805.021458333336</v>
      </c>
      <c r="B1628" s="9" t="s">
        <v>63</v>
      </c>
      <c r="C1628" s="9">
        <v>40036162</v>
      </c>
      <c r="D1628" s="9" t="s">
        <v>107</v>
      </c>
      <c r="E1628" s="9" t="s">
        <v>90</v>
      </c>
      <c r="F1628" s="9" t="s">
        <v>40</v>
      </c>
      <c r="G1628" s="9">
        <v>637</v>
      </c>
      <c r="H1628" s="10">
        <v>5999</v>
      </c>
      <c r="I1628" s="10">
        <v>23962</v>
      </c>
      <c r="J1628" s="10">
        <v>1</v>
      </c>
      <c r="K1628" s="10"/>
      <c r="L1628" s="10">
        <f>SUM(Table134[[#This Row],[Waste (Before Impression)]:[Waste (After Impression)2]])</f>
        <v>1</v>
      </c>
      <c r="M1628" s="10">
        <v>0</v>
      </c>
      <c r="N1628" s="10">
        <v>350</v>
      </c>
      <c r="O1628" s="11">
        <f>SUM(Table134[[#This Row],[Inspection Total]],Table134[[#This Row],[Waste (Before Impression)]])</f>
        <v>6000</v>
      </c>
      <c r="P1628" s="12" t="s">
        <v>39</v>
      </c>
      <c r="Q1628" s="9"/>
      <c r="R1628" s="9">
        <f>IF(Table134[[#This Row],[Balanced]]="YES",0,Table134[[#This Row],[Total]]-6000)</f>
        <v>0</v>
      </c>
      <c r="S16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4480563713505999YES</v>
      </c>
      <c r="T1628">
        <f>ROW()-3</f>
        <v>1625</v>
      </c>
      <c r="U1628" s="1">
        <f>INT(Table134[[#This Row],[Date]])</f>
        <v>44805</v>
      </c>
      <c r="V1628" s="13">
        <f>IFERROR(IF(OR(Table134[[#This Row],[Notasave Error]]&lt;0,Table134[[#This Row],[Notasave Error]]&gt;6000),"-",Table134[[#This Row],[Notasave Error]]/Table134[[#This Row],[Inspection Total]]),"NA")</f>
        <v>5.8343057176196034E-2</v>
      </c>
    </row>
    <row r="1629" spans="1:22" x14ac:dyDescent="0.35">
      <c r="A1629" s="8">
        <v>44805.021041666667</v>
      </c>
      <c r="B1629" s="9" t="s">
        <v>63</v>
      </c>
      <c r="C1629" s="9">
        <v>40036162</v>
      </c>
      <c r="D1629" s="9" t="s">
        <v>107</v>
      </c>
      <c r="E1629" s="9" t="s">
        <v>90</v>
      </c>
      <c r="F1629" s="9" t="s">
        <v>40</v>
      </c>
      <c r="G1629" s="9">
        <v>636</v>
      </c>
      <c r="H1629" s="10">
        <v>5993</v>
      </c>
      <c r="I1629" s="10">
        <v>17963</v>
      </c>
      <c r="J1629" s="10">
        <v>7</v>
      </c>
      <c r="K1629" s="10"/>
      <c r="L1629" s="10">
        <f>SUM(Table134[[#This Row],[Waste (Before Impression)]:[Waste (After Impression)2]])</f>
        <v>7</v>
      </c>
      <c r="M1629" s="10">
        <v>0</v>
      </c>
      <c r="N1629" s="10">
        <v>573</v>
      </c>
      <c r="O1629" s="11">
        <f>SUM(Table134[[#This Row],[Inspection Total]],Table134[[#This Row],[Waste (Before Impression)]])</f>
        <v>6000</v>
      </c>
      <c r="P1629" s="12" t="s">
        <v>39</v>
      </c>
      <c r="Q1629" s="9"/>
      <c r="R1629" s="9">
        <f>IF(Table134[[#This Row],[Balanced]]="YES",0,Table134[[#This Row],[Total]]-6000)</f>
        <v>0</v>
      </c>
      <c r="S16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4480563675735993YES</v>
      </c>
      <c r="T1629">
        <f>ROW()-3</f>
        <v>1626</v>
      </c>
      <c r="U1629" s="1">
        <f>INT(Table134[[#This Row],[Date]])</f>
        <v>44805</v>
      </c>
      <c r="V1629" s="13">
        <f>IFERROR(IF(OR(Table134[[#This Row],[Notasave Error]]&lt;0,Table134[[#This Row],[Notasave Error]]&gt;6000),"-",Table134[[#This Row],[Notasave Error]]/Table134[[#This Row],[Inspection Total]]),"NA")</f>
        <v>9.5611546804605374E-2</v>
      </c>
    </row>
    <row r="1630" spans="1:22" x14ac:dyDescent="0.35">
      <c r="A1630" s="8">
        <v>44804.765567129631</v>
      </c>
      <c r="B1630" s="9" t="s">
        <v>63</v>
      </c>
      <c r="C1630" s="9">
        <v>40036162</v>
      </c>
      <c r="D1630" s="9" t="s">
        <v>107</v>
      </c>
      <c r="E1630" s="9" t="s">
        <v>135</v>
      </c>
      <c r="F1630" s="9" t="s">
        <v>38</v>
      </c>
      <c r="G1630" s="9">
        <v>598</v>
      </c>
      <c r="H1630" s="10">
        <v>5990</v>
      </c>
      <c r="I1630" s="10">
        <v>47946</v>
      </c>
      <c r="J1630" s="10">
        <v>10</v>
      </c>
      <c r="K1630" s="10"/>
      <c r="L1630" s="10">
        <f>SUM(Table134[[#This Row],[Waste (Before Impression)]:[Waste (After Impression)2]])</f>
        <v>10</v>
      </c>
      <c r="M1630" s="10">
        <v>0</v>
      </c>
      <c r="N1630" s="10">
        <v>260</v>
      </c>
      <c r="O1630" s="11">
        <f>SUM(Table134[[#This Row],[Inspection Total]],Table134[[#This Row],[Waste (Before Impression)]])</f>
        <v>6000</v>
      </c>
      <c r="P1630" s="12" t="s">
        <v>39</v>
      </c>
      <c r="Q1630" s="9"/>
      <c r="R1630" s="9">
        <f>IF(Table134[[#This Row],[Balanced]]="YES",0,Table134[[#This Row],[Total]]-6000)</f>
        <v>0</v>
      </c>
      <c r="S16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44804598102605990YES</v>
      </c>
      <c r="T1630">
        <f>ROW()-3</f>
        <v>1627</v>
      </c>
      <c r="U1630" s="1">
        <f>INT(Table134[[#This Row],[Date]])</f>
        <v>44804</v>
      </c>
      <c r="V1630" s="13">
        <f>IFERROR(IF(OR(Table134[[#This Row],[Notasave Error]]&lt;0,Table134[[#This Row],[Notasave Error]]&gt;6000),"-",Table134[[#This Row],[Notasave Error]]/Table134[[#This Row],[Inspection Total]]),"NA")</f>
        <v>4.340567612687813E-2</v>
      </c>
    </row>
    <row r="1631" spans="1:22" x14ac:dyDescent="0.35">
      <c r="A1631" s="8">
        <v>44804.765196759261</v>
      </c>
      <c r="B1631" s="9" t="s">
        <v>63</v>
      </c>
      <c r="C1631" s="9">
        <v>40036162</v>
      </c>
      <c r="D1631" s="9" t="s">
        <v>107</v>
      </c>
      <c r="E1631" s="9" t="s">
        <v>135</v>
      </c>
      <c r="F1631" s="9" t="s">
        <v>38</v>
      </c>
      <c r="G1631" s="9">
        <v>597</v>
      </c>
      <c r="H1631" s="10">
        <v>5985</v>
      </c>
      <c r="I1631" s="10">
        <v>41956</v>
      </c>
      <c r="J1631" s="10">
        <v>15</v>
      </c>
      <c r="K1631" s="10"/>
      <c r="L1631" s="10">
        <f>SUM(Table134[[#This Row],[Waste (Before Impression)]:[Waste (After Impression)2]])</f>
        <v>15</v>
      </c>
      <c r="M1631" s="10">
        <v>0</v>
      </c>
      <c r="N1631" s="10">
        <v>263</v>
      </c>
      <c r="O1631" s="11">
        <f>SUM(Table134[[#This Row],[Inspection Total]],Table134[[#This Row],[Waste (Before Impression)]])</f>
        <v>6000</v>
      </c>
      <c r="P1631" s="12" t="s">
        <v>39</v>
      </c>
      <c r="Q1631" s="9"/>
      <c r="R1631" s="9">
        <f>IF(Table134[[#This Row],[Balanced]]="YES",0,Table134[[#This Row],[Total]]-6000)</f>
        <v>0</v>
      </c>
      <c r="S16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44804597152635985YES</v>
      </c>
      <c r="T1631">
        <f>ROW()-3</f>
        <v>1628</v>
      </c>
      <c r="U1631" s="1">
        <f>INT(Table134[[#This Row],[Date]])</f>
        <v>44804</v>
      </c>
      <c r="V1631" s="13">
        <f>IFERROR(IF(OR(Table134[[#This Row],[Notasave Error]]&lt;0,Table134[[#This Row],[Notasave Error]]&gt;6000),"-",Table134[[#This Row],[Notasave Error]]/Table134[[#This Row],[Inspection Total]]),"NA")</f>
        <v>4.3943191311612367E-2</v>
      </c>
    </row>
    <row r="1632" spans="1:22" x14ac:dyDescent="0.35">
      <c r="A1632" s="8">
        <v>44804.739675925928</v>
      </c>
      <c r="B1632" s="9" t="s">
        <v>63</v>
      </c>
      <c r="C1632" s="9">
        <v>40036162</v>
      </c>
      <c r="D1632" s="9" t="s">
        <v>107</v>
      </c>
      <c r="E1632" s="9" t="s">
        <v>135</v>
      </c>
      <c r="F1632" s="9" t="s">
        <v>38</v>
      </c>
      <c r="G1632" s="9">
        <v>596</v>
      </c>
      <c r="H1632" s="10">
        <v>5985</v>
      </c>
      <c r="I1632" s="10">
        <v>35971</v>
      </c>
      <c r="J1632" s="10">
        <v>15</v>
      </c>
      <c r="K1632" s="10"/>
      <c r="L1632" s="10">
        <f>SUM(Table134[[#This Row],[Waste (Before Impression)]:[Waste (After Impression)2]])</f>
        <v>15</v>
      </c>
      <c r="M1632" s="10">
        <v>0</v>
      </c>
      <c r="N1632" s="10">
        <v>457</v>
      </c>
      <c r="O1632" s="11">
        <f>SUM(Table134[[#This Row],[Inspection Total]],Table134[[#This Row],[Waste (Before Impression)]])</f>
        <v>6000</v>
      </c>
      <c r="P1632" s="12" t="s">
        <v>39</v>
      </c>
      <c r="Q1632" s="9"/>
      <c r="R1632" s="9">
        <f>IF(Table134[[#This Row],[Balanced]]="YES",0,Table134[[#This Row],[Total]]-6000)</f>
        <v>0</v>
      </c>
      <c r="S16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44804596154575985YES</v>
      </c>
      <c r="T1632">
        <f>ROW()-3</f>
        <v>1629</v>
      </c>
      <c r="U1632" s="1">
        <f>INT(Table134[[#This Row],[Date]])</f>
        <v>44804</v>
      </c>
      <c r="V1632" s="13">
        <f>IFERROR(IF(OR(Table134[[#This Row],[Notasave Error]]&lt;0,Table134[[#This Row],[Notasave Error]]&gt;6000),"-",Table134[[#This Row],[Notasave Error]]/Table134[[#This Row],[Inspection Total]]),"NA")</f>
        <v>7.6357560568086888E-2</v>
      </c>
    </row>
    <row r="1633" spans="1:22" x14ac:dyDescent="0.35">
      <c r="A1633" s="8">
        <v>44804.688078703701</v>
      </c>
      <c r="B1633" s="9" t="s">
        <v>63</v>
      </c>
      <c r="C1633" s="9">
        <v>40036162</v>
      </c>
      <c r="D1633" s="9" t="s">
        <v>107</v>
      </c>
      <c r="E1633" s="9" t="s">
        <v>135</v>
      </c>
      <c r="F1633" s="9" t="s">
        <v>38</v>
      </c>
      <c r="G1633" s="9">
        <v>595</v>
      </c>
      <c r="H1633" s="10">
        <v>5997</v>
      </c>
      <c r="I1633" s="10">
        <v>29986</v>
      </c>
      <c r="J1633" s="10">
        <v>3</v>
      </c>
      <c r="K1633" s="10"/>
      <c r="L1633" s="10">
        <f>SUM(Table134[[#This Row],[Waste (Before Impression)]:[Waste (After Impression)2]])</f>
        <v>3</v>
      </c>
      <c r="M1633" s="10">
        <v>0</v>
      </c>
      <c r="N1633" s="10">
        <v>265</v>
      </c>
      <c r="O1633" s="11">
        <f>SUM(Table134[[#This Row],[Inspection Total]],Table134[[#This Row],[Waste (Before Impression)]])</f>
        <v>6000</v>
      </c>
      <c r="P1633" s="12" t="s">
        <v>39</v>
      </c>
      <c r="Q1633" s="9"/>
      <c r="R1633" s="9">
        <f>IF(Table134[[#This Row],[Balanced]]="YES",0,Table134[[#This Row],[Total]]-6000)</f>
        <v>0</v>
      </c>
      <c r="S16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4480459532655997YES</v>
      </c>
      <c r="T1633">
        <f>ROW()-3</f>
        <v>1630</v>
      </c>
      <c r="U1633" s="1">
        <f>INT(Table134[[#This Row],[Date]])</f>
        <v>44804</v>
      </c>
      <c r="V1633" s="13">
        <f>IFERROR(IF(OR(Table134[[#This Row],[Notasave Error]]&lt;0,Table134[[#This Row],[Notasave Error]]&gt;6000),"-",Table134[[#This Row],[Notasave Error]]/Table134[[#This Row],[Inspection Total]]),"NA")</f>
        <v>4.4188761047190259E-2</v>
      </c>
    </row>
    <row r="1634" spans="1:22" x14ac:dyDescent="0.35">
      <c r="A1634" s="8">
        <v>44804.687650462962</v>
      </c>
      <c r="B1634" s="9" t="s">
        <v>63</v>
      </c>
      <c r="C1634" s="9">
        <v>40036162</v>
      </c>
      <c r="D1634" s="9" t="s">
        <v>107</v>
      </c>
      <c r="E1634" s="9" t="s">
        <v>135</v>
      </c>
      <c r="F1634" s="9" t="s">
        <v>38</v>
      </c>
      <c r="G1634" s="9">
        <v>594</v>
      </c>
      <c r="H1634" s="10">
        <v>5989</v>
      </c>
      <c r="I1634" s="10">
        <v>23989</v>
      </c>
      <c r="J1634" s="10">
        <v>11</v>
      </c>
      <c r="K1634" s="10"/>
      <c r="L1634" s="10">
        <f>SUM(Table134[[#This Row],[Waste (Before Impression)]:[Waste (After Impression)2]])</f>
        <v>11</v>
      </c>
      <c r="M1634" s="10">
        <v>0</v>
      </c>
      <c r="N1634" s="10">
        <v>0</v>
      </c>
      <c r="O1634" s="11">
        <f>SUM(Table134[[#This Row],[Inspection Total]],Table134[[#This Row],[Waste (Before Impression)]])</f>
        <v>6000</v>
      </c>
      <c r="P1634" s="12" t="s">
        <v>39</v>
      </c>
      <c r="Q1634" s="9"/>
      <c r="R1634" s="9">
        <f>IF(Table134[[#This Row],[Balanced]]="YES",0,Table134[[#This Row],[Total]]-6000)</f>
        <v>0</v>
      </c>
      <c r="S16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448045941105989YES</v>
      </c>
      <c r="T1634">
        <f>ROW()-3</f>
        <v>1631</v>
      </c>
      <c r="U1634" s="1">
        <f>INT(Table134[[#This Row],[Date]])</f>
        <v>44804</v>
      </c>
      <c r="V1634" s="13">
        <f>IFERROR(IF(OR(Table134[[#This Row],[Notasave Error]]&lt;0,Table134[[#This Row],[Notasave Error]]&gt;6000),"-",Table134[[#This Row],[Notasave Error]]/Table134[[#This Row],[Inspection Total]]),"NA")</f>
        <v>0</v>
      </c>
    </row>
    <row r="1635" spans="1:22" x14ac:dyDescent="0.35">
      <c r="A1635" s="8">
        <v>44804.598958333336</v>
      </c>
      <c r="B1635" s="9" t="s">
        <v>63</v>
      </c>
      <c r="C1635" s="9">
        <v>40036162</v>
      </c>
      <c r="D1635" s="9" t="s">
        <v>107</v>
      </c>
      <c r="E1635" s="9" t="s">
        <v>135</v>
      </c>
      <c r="F1635" s="9" t="s">
        <v>38</v>
      </c>
      <c r="G1635" s="9">
        <v>593</v>
      </c>
      <c r="H1635" s="10">
        <v>6000</v>
      </c>
      <c r="I1635" s="10">
        <v>18000</v>
      </c>
      <c r="J1635" s="10">
        <v>0</v>
      </c>
      <c r="K1635" s="10"/>
      <c r="L1635" s="10">
        <f>SUM(Table134[[#This Row],[Waste (Before Impression)]:[Waste (After Impression)2]])</f>
        <v>0</v>
      </c>
      <c r="M1635" s="10">
        <v>0</v>
      </c>
      <c r="N1635" s="10">
        <v>175</v>
      </c>
      <c r="O1635" s="11">
        <f>SUM(Table134[[#This Row],[Inspection Total]],Table134[[#This Row],[Waste (Before Impression)]])</f>
        <v>6000</v>
      </c>
      <c r="P1635" s="12" t="s">
        <v>39</v>
      </c>
      <c r="Q1635" s="9"/>
      <c r="R1635" s="9">
        <f>IF(Table134[[#This Row],[Balanced]]="YES",0,Table134[[#This Row],[Total]]-6000)</f>
        <v>0</v>
      </c>
      <c r="S16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4480459301756000YES</v>
      </c>
      <c r="T1635">
        <f>ROW()-3</f>
        <v>1632</v>
      </c>
      <c r="U1635" s="1">
        <f>INT(Table134[[#This Row],[Date]])</f>
        <v>44804</v>
      </c>
      <c r="V1635" s="13">
        <f>IFERROR(IF(OR(Table134[[#This Row],[Notasave Error]]&lt;0,Table134[[#This Row],[Notasave Error]]&gt;6000),"-",Table134[[#This Row],[Notasave Error]]/Table134[[#This Row],[Inspection Total]]),"NA")</f>
        <v>2.9166666666666667E-2</v>
      </c>
    </row>
    <row r="1636" spans="1:22" x14ac:dyDescent="0.35">
      <c r="A1636" s="8">
        <v>44804.549340277779</v>
      </c>
      <c r="B1636" s="9" t="s">
        <v>63</v>
      </c>
      <c r="C1636" s="9">
        <v>40036162</v>
      </c>
      <c r="D1636" s="9" t="s">
        <v>107</v>
      </c>
      <c r="E1636" s="9" t="s">
        <v>135</v>
      </c>
      <c r="F1636" s="9" t="s">
        <v>38</v>
      </c>
      <c r="G1636" s="9">
        <v>592</v>
      </c>
      <c r="H1636" s="10">
        <v>6000</v>
      </c>
      <c r="I1636" s="10">
        <v>12000</v>
      </c>
      <c r="J1636" s="10">
        <v>0</v>
      </c>
      <c r="K1636" s="10"/>
      <c r="L1636" s="10">
        <f>SUM(Table134[[#This Row],[Waste (Before Impression)]:[Waste (After Impression)2]])</f>
        <v>0</v>
      </c>
      <c r="M1636" s="10">
        <v>0</v>
      </c>
      <c r="N1636" s="10">
        <v>121</v>
      </c>
      <c r="O1636" s="11">
        <f>SUM(Table134[[#This Row],[Inspection Total]],Table134[[#This Row],[Waste (Before Impression)]])</f>
        <v>6000</v>
      </c>
      <c r="P1636" s="12" t="s">
        <v>39</v>
      </c>
      <c r="Q1636" s="9"/>
      <c r="R1636" s="9">
        <f>IF(Table134[[#This Row],[Balanced]]="YES",0,Table134[[#This Row],[Total]]-6000)</f>
        <v>0</v>
      </c>
      <c r="S16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4480459201216000YES</v>
      </c>
      <c r="T1636">
        <f>ROW()-3</f>
        <v>1633</v>
      </c>
      <c r="U1636" s="1">
        <f>INT(Table134[[#This Row],[Date]])</f>
        <v>44804</v>
      </c>
      <c r="V1636" s="13">
        <f>IFERROR(IF(OR(Table134[[#This Row],[Notasave Error]]&lt;0,Table134[[#This Row],[Notasave Error]]&gt;6000),"-",Table134[[#This Row],[Notasave Error]]/Table134[[#This Row],[Inspection Total]]),"NA")</f>
        <v>2.0166666666666666E-2</v>
      </c>
    </row>
    <row r="1637" spans="1:22" x14ac:dyDescent="0.35">
      <c r="A1637" s="8">
        <v>44804.547766203701</v>
      </c>
      <c r="B1637" s="9" t="s">
        <v>63</v>
      </c>
      <c r="C1637" s="9">
        <v>40036162</v>
      </c>
      <c r="D1637" s="9" t="s">
        <v>107</v>
      </c>
      <c r="E1637" s="9" t="s">
        <v>135</v>
      </c>
      <c r="F1637" s="9" t="s">
        <v>38</v>
      </c>
      <c r="G1637" s="9">
        <v>591</v>
      </c>
      <c r="H1637" s="10">
        <v>6000</v>
      </c>
      <c r="I1637" s="10">
        <v>6000</v>
      </c>
      <c r="J1637" s="10">
        <v>0</v>
      </c>
      <c r="K1637" s="10"/>
      <c r="L1637" s="10">
        <f>SUM(Table134[[#This Row],[Waste (Before Impression)]:[Waste (After Impression)2]])</f>
        <v>0</v>
      </c>
      <c r="M1637" s="10">
        <v>0</v>
      </c>
      <c r="N1637" s="10">
        <v>139</v>
      </c>
      <c r="O1637" s="11">
        <f>SUM(Table134[[#This Row],[Inspection Total]],Table134[[#This Row],[Waste (Before Impression)]])</f>
        <v>6000</v>
      </c>
      <c r="P1637" s="12" t="s">
        <v>39</v>
      </c>
      <c r="Q1637" s="9" t="s">
        <v>71</v>
      </c>
      <c r="R1637" s="9">
        <f>IF(Table134[[#This Row],[Balanced]]="YES",0,Table134[[#This Row],[Total]]-6000)</f>
        <v>0</v>
      </c>
      <c r="S16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4480459101396000YES</v>
      </c>
      <c r="T1637">
        <f>ROW()-3</f>
        <v>1634</v>
      </c>
      <c r="U1637" s="1">
        <f>INT(Table134[[#This Row],[Date]])</f>
        <v>44804</v>
      </c>
      <c r="V1637" s="13">
        <f>IFERROR(IF(OR(Table134[[#This Row],[Notasave Error]]&lt;0,Table134[[#This Row],[Notasave Error]]&gt;6000),"-",Table134[[#This Row],[Notasave Error]]/Table134[[#This Row],[Inspection Total]]),"NA")</f>
        <v>2.3166666666666665E-2</v>
      </c>
    </row>
    <row r="1638" spans="1:22" x14ac:dyDescent="0.35">
      <c r="A1638" s="8">
        <v>44804.296041666668</v>
      </c>
      <c r="B1638" s="9" t="s">
        <v>63</v>
      </c>
      <c r="C1638" s="9">
        <v>40036162</v>
      </c>
      <c r="D1638" s="9" t="s">
        <v>107</v>
      </c>
      <c r="E1638" s="9" t="s">
        <v>143</v>
      </c>
      <c r="F1638" s="9" t="s">
        <v>40</v>
      </c>
      <c r="G1638" s="9">
        <v>611</v>
      </c>
      <c r="H1638" s="10">
        <v>5996</v>
      </c>
      <c r="I1638" s="10">
        <v>77876</v>
      </c>
      <c r="J1638" s="10">
        <v>4</v>
      </c>
      <c r="K1638" s="10">
        <v>0</v>
      </c>
      <c r="L1638" s="10">
        <f>SUM(Table134[[#This Row],[Waste (Before Impression)]:[Waste (After Impression)2]])</f>
        <v>4</v>
      </c>
      <c r="M1638" s="10">
        <v>0</v>
      </c>
      <c r="N1638" s="10">
        <v>367</v>
      </c>
      <c r="O1638" s="11">
        <f>SUM(Table134[[#This Row],[Inspection Total]],Table134[[#This Row],[Waste (Before Impression)]])</f>
        <v>6000</v>
      </c>
      <c r="P1638" s="12" t="s">
        <v>39</v>
      </c>
      <c r="Q1638" s="9"/>
      <c r="R1638" s="9">
        <f>IF(Table134[[#This Row],[Balanced]]="YES",0,Table134[[#This Row],[Total]]-6000)</f>
        <v>0</v>
      </c>
      <c r="S16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4480461143675996YES</v>
      </c>
      <c r="T1638">
        <f>ROW()-3</f>
        <v>1635</v>
      </c>
      <c r="U1638" s="1">
        <f>INT(Table134[[#This Row],[Date]])</f>
        <v>44804</v>
      </c>
      <c r="V1638" s="13">
        <f>IFERROR(IF(OR(Table134[[#This Row],[Notasave Error]]&lt;0,Table134[[#This Row],[Notasave Error]]&gt;6000),"-",Table134[[#This Row],[Notasave Error]]/Table134[[#This Row],[Inspection Total]]),"NA")</f>
        <v>6.1207471647765174E-2</v>
      </c>
    </row>
    <row r="1639" spans="1:22" x14ac:dyDescent="0.35">
      <c r="A1639" s="8">
        <v>44804.278252314813</v>
      </c>
      <c r="B1639" s="9" t="s">
        <v>63</v>
      </c>
      <c r="C1639" s="9">
        <v>40036162</v>
      </c>
      <c r="D1639" s="9" t="s">
        <v>107</v>
      </c>
      <c r="E1639" s="9" t="s">
        <v>143</v>
      </c>
      <c r="F1639" s="9" t="s">
        <v>40</v>
      </c>
      <c r="G1639" s="9">
        <v>610</v>
      </c>
      <c r="H1639" s="10">
        <v>5993</v>
      </c>
      <c r="I1639" s="10">
        <v>71880</v>
      </c>
      <c r="J1639" s="10">
        <v>7</v>
      </c>
      <c r="K1639" s="10"/>
      <c r="L1639" s="10">
        <f>SUM(Table134[[#This Row],[Waste (Before Impression)]:[Waste (After Impression)2]])</f>
        <v>7</v>
      </c>
      <c r="M1639" s="10">
        <v>0</v>
      </c>
      <c r="N1639" s="10">
        <v>335</v>
      </c>
      <c r="O1639" s="11">
        <f>SUM(Table134[[#This Row],[Inspection Total]],Table134[[#This Row],[Waste (Before Impression)]])</f>
        <v>6000</v>
      </c>
      <c r="P1639" s="12" t="s">
        <v>39</v>
      </c>
      <c r="Q1639" s="9"/>
      <c r="R1639" s="9">
        <f>IF(Table134[[#This Row],[Balanced]]="YES",0,Table134[[#This Row],[Total]]-6000)</f>
        <v>0</v>
      </c>
      <c r="S16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4480461073355993YES</v>
      </c>
      <c r="T1639">
        <f>ROW()-3</f>
        <v>1636</v>
      </c>
      <c r="U1639" s="1">
        <f>INT(Table134[[#This Row],[Date]])</f>
        <v>44804</v>
      </c>
      <c r="V1639" s="13">
        <f>IFERROR(IF(OR(Table134[[#This Row],[Notasave Error]]&lt;0,Table134[[#This Row],[Notasave Error]]&gt;6000),"-",Table134[[#This Row],[Notasave Error]]/Table134[[#This Row],[Inspection Total]]),"NA")</f>
        <v>5.5898548306357418E-2</v>
      </c>
    </row>
    <row r="1640" spans="1:22" x14ac:dyDescent="0.35">
      <c r="A1640" s="8">
        <v>44804.249062499999</v>
      </c>
      <c r="B1640" s="9" t="s">
        <v>63</v>
      </c>
      <c r="C1640" s="9">
        <v>40036162</v>
      </c>
      <c r="D1640" s="9" t="s">
        <v>107</v>
      </c>
      <c r="E1640" s="9" t="s">
        <v>143</v>
      </c>
      <c r="F1640" s="9" t="s">
        <v>40</v>
      </c>
      <c r="G1640" s="9">
        <v>609</v>
      </c>
      <c r="H1640" s="10">
        <v>5987</v>
      </c>
      <c r="I1640" s="10">
        <v>65887</v>
      </c>
      <c r="J1640" s="10">
        <v>13</v>
      </c>
      <c r="K1640" s="10"/>
      <c r="L1640" s="10">
        <f>SUM(Table134[[#This Row],[Waste (Before Impression)]:[Waste (After Impression)2]])</f>
        <v>13</v>
      </c>
      <c r="M1640" s="10">
        <v>0</v>
      </c>
      <c r="N1640" s="10">
        <v>558</v>
      </c>
      <c r="O1640" s="11">
        <f>SUM(Table134[[#This Row],[Inspection Total]],Table134[[#This Row],[Waste (Before Impression)]])</f>
        <v>6000</v>
      </c>
      <c r="P1640" s="12" t="s">
        <v>39</v>
      </c>
      <c r="Q1640" s="9"/>
      <c r="R1640" s="9">
        <f>IF(Table134[[#This Row],[Balanced]]="YES",0,Table134[[#This Row],[Total]]-6000)</f>
        <v>0</v>
      </c>
      <c r="S16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44804609135585987YES</v>
      </c>
      <c r="T1640">
        <f>ROW()-3</f>
        <v>1637</v>
      </c>
      <c r="U1640" s="1">
        <f>INT(Table134[[#This Row],[Date]])</f>
        <v>44804</v>
      </c>
      <c r="V1640" s="13">
        <f>IFERROR(IF(OR(Table134[[#This Row],[Notasave Error]]&lt;0,Table134[[#This Row],[Notasave Error]]&gt;6000),"-",Table134[[#This Row],[Notasave Error]]/Table134[[#This Row],[Inspection Total]]),"NA")</f>
        <v>9.3201937531317849E-2</v>
      </c>
    </row>
    <row r="1641" spans="1:22" x14ac:dyDescent="0.35">
      <c r="A1641" s="8">
        <v>44804.248287037037</v>
      </c>
      <c r="B1641" s="9" t="s">
        <v>63</v>
      </c>
      <c r="C1641" s="9">
        <v>40036162</v>
      </c>
      <c r="D1641" s="9" t="s">
        <v>107</v>
      </c>
      <c r="E1641" s="9" t="s">
        <v>143</v>
      </c>
      <c r="F1641" s="9" t="s">
        <v>40</v>
      </c>
      <c r="G1641" s="9">
        <v>608</v>
      </c>
      <c r="H1641" s="10">
        <v>5997</v>
      </c>
      <c r="I1641" s="10">
        <v>59900</v>
      </c>
      <c r="J1641" s="10">
        <v>3</v>
      </c>
      <c r="K1641" s="10"/>
      <c r="L1641" s="10">
        <f>SUM(Table134[[#This Row],[Waste (Before Impression)]:[Waste (After Impression)2]])</f>
        <v>3</v>
      </c>
      <c r="M1641" s="10">
        <v>0</v>
      </c>
      <c r="N1641" s="10">
        <v>862</v>
      </c>
      <c r="O1641" s="11">
        <f>SUM(Table134[[#This Row],[Inspection Total]],Table134[[#This Row],[Waste (Before Impression)]])</f>
        <v>6000</v>
      </c>
      <c r="P1641" s="12" t="s">
        <v>39</v>
      </c>
      <c r="Q1641" s="9"/>
      <c r="R1641" s="9">
        <f>IF(Table134[[#This Row],[Balanced]]="YES",0,Table134[[#This Row],[Total]]-6000)</f>
        <v>0</v>
      </c>
      <c r="S16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4480460838625997YES</v>
      </c>
      <c r="T1641">
        <f>ROW()-3</f>
        <v>1638</v>
      </c>
      <c r="U1641" s="1">
        <f>INT(Table134[[#This Row],[Date]])</f>
        <v>44804</v>
      </c>
      <c r="V1641" s="13">
        <f>IFERROR(IF(OR(Table134[[#This Row],[Notasave Error]]&lt;0,Table134[[#This Row],[Notasave Error]]&gt;6000),"-",Table134[[#This Row],[Notasave Error]]/Table134[[#This Row],[Inspection Total]]),"NA")</f>
        <v>0.14373853593463398</v>
      </c>
    </row>
    <row r="1642" spans="1:22" x14ac:dyDescent="0.35">
      <c r="A1642" s="8">
        <v>44804.142569444448</v>
      </c>
      <c r="B1642" s="9" t="s">
        <v>63</v>
      </c>
      <c r="C1642" s="9">
        <v>40036162</v>
      </c>
      <c r="D1642" s="9" t="s">
        <v>107</v>
      </c>
      <c r="E1642" s="9" t="s">
        <v>143</v>
      </c>
      <c r="F1642" s="9" t="s">
        <v>40</v>
      </c>
      <c r="G1642" s="9">
        <v>607</v>
      </c>
      <c r="H1642" s="10">
        <v>5969</v>
      </c>
      <c r="I1642" s="10">
        <v>53903</v>
      </c>
      <c r="J1642" s="10">
        <v>31</v>
      </c>
      <c r="K1642" s="10"/>
      <c r="L1642" s="10">
        <f>SUM(Table134[[#This Row],[Waste (Before Impression)]:[Waste (After Impression)2]])</f>
        <v>31</v>
      </c>
      <c r="M1642" s="10">
        <v>0</v>
      </c>
      <c r="N1642" s="10">
        <v>352</v>
      </c>
      <c r="O1642" s="11">
        <f>SUM(Table134[[#This Row],[Inspection Total]],Table134[[#This Row],[Waste (Before Impression)]])</f>
        <v>6000</v>
      </c>
      <c r="P1642" s="12" t="s">
        <v>39</v>
      </c>
      <c r="Q1642" s="9"/>
      <c r="R1642" s="9">
        <f>IF(Table134[[#This Row],[Balanced]]="YES",0,Table134[[#This Row],[Total]]-6000)</f>
        <v>0</v>
      </c>
      <c r="S16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44804607313525969YES</v>
      </c>
      <c r="T1642">
        <f>ROW()-3</f>
        <v>1639</v>
      </c>
      <c r="U1642" s="1">
        <f>INT(Table134[[#This Row],[Date]])</f>
        <v>44804</v>
      </c>
      <c r="V1642" s="13">
        <f>IFERROR(IF(OR(Table134[[#This Row],[Notasave Error]]&lt;0,Table134[[#This Row],[Notasave Error]]&gt;6000),"-",Table134[[#This Row],[Notasave Error]]/Table134[[#This Row],[Inspection Total]]),"NA")</f>
        <v>5.8971351985257159E-2</v>
      </c>
    </row>
    <row r="1643" spans="1:22" x14ac:dyDescent="0.35">
      <c r="A1643" s="8">
        <v>44804.113622685189</v>
      </c>
      <c r="B1643" s="9" t="s">
        <v>63</v>
      </c>
      <c r="C1643" s="9">
        <v>40036162</v>
      </c>
      <c r="D1643" s="9" t="s">
        <v>107</v>
      </c>
      <c r="E1643" s="9" t="s">
        <v>143</v>
      </c>
      <c r="F1643" s="9" t="s">
        <v>40</v>
      </c>
      <c r="G1643" s="9">
        <v>606</v>
      </c>
      <c r="H1643" s="10">
        <v>5999</v>
      </c>
      <c r="I1643" s="10">
        <v>47934</v>
      </c>
      <c r="J1643" s="10">
        <v>1</v>
      </c>
      <c r="K1643" s="10"/>
      <c r="L1643" s="10">
        <f>SUM(Table134[[#This Row],[Waste (Before Impression)]:[Waste (After Impression)2]])</f>
        <v>1</v>
      </c>
      <c r="M1643" s="10">
        <v>0</v>
      </c>
      <c r="N1643" s="10">
        <v>237</v>
      </c>
      <c r="O1643" s="11">
        <f>SUM(Table134[[#This Row],[Inspection Total]],Table134[[#This Row],[Waste (Before Impression)]])</f>
        <v>6000</v>
      </c>
      <c r="P1643" s="12" t="s">
        <v>39</v>
      </c>
      <c r="Q1643" s="9"/>
      <c r="R1643" s="9">
        <f>IF(Table134[[#This Row],[Balanced]]="YES",0,Table134[[#This Row],[Total]]-6000)</f>
        <v>0</v>
      </c>
      <c r="S16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4480460612375999YES</v>
      </c>
      <c r="T1643">
        <f>ROW()-3</f>
        <v>1640</v>
      </c>
      <c r="U1643" s="1">
        <f>INT(Table134[[#This Row],[Date]])</f>
        <v>44804</v>
      </c>
      <c r="V1643" s="13">
        <f>IFERROR(IF(OR(Table134[[#This Row],[Notasave Error]]&lt;0,Table134[[#This Row],[Notasave Error]]&gt;6000),"-",Table134[[#This Row],[Notasave Error]]/Table134[[#This Row],[Inspection Total]]),"NA")</f>
        <v>3.9506584430738456E-2</v>
      </c>
    </row>
    <row r="1644" spans="1:22" x14ac:dyDescent="0.35">
      <c r="A1644" s="8">
        <v>44804.113275462965</v>
      </c>
      <c r="B1644" s="9" t="s">
        <v>63</v>
      </c>
      <c r="C1644" s="9">
        <v>40036162</v>
      </c>
      <c r="D1644" s="9" t="s">
        <v>107</v>
      </c>
      <c r="E1644" s="9" t="s">
        <v>143</v>
      </c>
      <c r="F1644" s="9" t="s">
        <v>40</v>
      </c>
      <c r="G1644" s="9">
        <v>605</v>
      </c>
      <c r="H1644" s="10">
        <v>5978</v>
      </c>
      <c r="I1644" s="10">
        <v>41935</v>
      </c>
      <c r="J1644" s="10">
        <v>22</v>
      </c>
      <c r="K1644" s="10"/>
      <c r="L1644" s="10">
        <f>SUM(Table134[[#This Row],[Waste (Before Impression)]:[Waste (After Impression)2]])</f>
        <v>22</v>
      </c>
      <c r="M1644" s="10">
        <v>0</v>
      </c>
      <c r="N1644" s="10">
        <v>288</v>
      </c>
      <c r="O1644" s="11">
        <f>SUM(Table134[[#This Row],[Inspection Total]],Table134[[#This Row],[Waste (Before Impression)]])</f>
        <v>6000</v>
      </c>
      <c r="P1644" s="12" t="s">
        <v>39</v>
      </c>
      <c r="Q1644" s="9"/>
      <c r="R1644" s="9">
        <f>IF(Table134[[#This Row],[Balanced]]="YES",0,Table134[[#This Row],[Total]]-6000)</f>
        <v>0</v>
      </c>
      <c r="S16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44804605222885978YES</v>
      </c>
      <c r="T1644">
        <f>ROW()-3</f>
        <v>1641</v>
      </c>
      <c r="U1644" s="1">
        <f>INT(Table134[[#This Row],[Date]])</f>
        <v>44804</v>
      </c>
      <c r="V1644" s="13">
        <f>IFERROR(IF(OR(Table134[[#This Row],[Notasave Error]]&lt;0,Table134[[#This Row],[Notasave Error]]&gt;6000),"-",Table134[[#This Row],[Notasave Error]]/Table134[[#This Row],[Inspection Total]]),"NA")</f>
        <v>4.8176647708263631E-2</v>
      </c>
    </row>
    <row r="1645" spans="1:22" x14ac:dyDescent="0.35">
      <c r="A1645" s="8">
        <v>44804.112511574072</v>
      </c>
      <c r="B1645" s="9" t="s">
        <v>63</v>
      </c>
      <c r="C1645" s="9">
        <v>40036162</v>
      </c>
      <c r="D1645" s="9" t="s">
        <v>107</v>
      </c>
      <c r="E1645" s="9" t="s">
        <v>143</v>
      </c>
      <c r="F1645" s="9" t="s">
        <v>40</v>
      </c>
      <c r="G1645" s="9">
        <v>604</v>
      </c>
      <c r="H1645" s="10">
        <v>5998</v>
      </c>
      <c r="I1645" s="10">
        <v>35957</v>
      </c>
      <c r="J1645" s="10">
        <v>2</v>
      </c>
      <c r="K1645" s="10"/>
      <c r="L1645" s="10">
        <f>SUM(Table134[[#This Row],[Waste (Before Impression)]:[Waste (After Impression)2]])</f>
        <v>2</v>
      </c>
      <c r="M1645" s="10">
        <v>0</v>
      </c>
      <c r="N1645" s="10">
        <v>294</v>
      </c>
      <c r="O1645" s="11">
        <f>SUM(Table134[[#This Row],[Inspection Total]],Table134[[#This Row],[Waste (Before Impression)]])</f>
        <v>6000</v>
      </c>
      <c r="P1645" s="12" t="s">
        <v>39</v>
      </c>
      <c r="Q1645" s="9"/>
      <c r="R1645" s="9">
        <f>IF(Table134[[#This Row],[Balanced]]="YES",0,Table134[[#This Row],[Total]]-6000)</f>
        <v>0</v>
      </c>
      <c r="S16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4480460422945998YES</v>
      </c>
      <c r="T1645">
        <f>ROW()-3</f>
        <v>1642</v>
      </c>
      <c r="U1645" s="1">
        <f>INT(Table134[[#This Row],[Date]])</f>
        <v>44804</v>
      </c>
      <c r="V1645" s="13">
        <f>IFERROR(IF(OR(Table134[[#This Row],[Notasave Error]]&lt;0,Table134[[#This Row],[Notasave Error]]&gt;6000),"-",Table134[[#This Row],[Notasave Error]]/Table134[[#This Row],[Inspection Total]]),"NA")</f>
        <v>4.9016338779593195E-2</v>
      </c>
    </row>
    <row r="1646" spans="1:22" x14ac:dyDescent="0.35">
      <c r="A1646" s="8">
        <v>44804.023668981485</v>
      </c>
      <c r="B1646" s="9" t="s">
        <v>63</v>
      </c>
      <c r="C1646" s="9">
        <v>40036162</v>
      </c>
      <c r="D1646" s="9" t="s">
        <v>107</v>
      </c>
      <c r="E1646" s="9" t="s">
        <v>143</v>
      </c>
      <c r="F1646" s="9" t="s">
        <v>40</v>
      </c>
      <c r="G1646" s="9">
        <v>603</v>
      </c>
      <c r="H1646" s="10">
        <v>5985</v>
      </c>
      <c r="I1646" s="10">
        <v>29959</v>
      </c>
      <c r="J1646" s="10">
        <v>15</v>
      </c>
      <c r="K1646" s="10"/>
      <c r="L1646" s="10">
        <f>SUM(Table134[[#This Row],[Waste (Before Impression)]:[Waste (After Impression)2]])</f>
        <v>15</v>
      </c>
      <c r="M1646" s="10">
        <v>0</v>
      </c>
      <c r="N1646" s="10">
        <v>194</v>
      </c>
      <c r="O1646" s="11">
        <f>SUM(Table134[[#This Row],[Inspection Total]],Table134[[#This Row],[Waste (Before Impression)]])</f>
        <v>6000</v>
      </c>
      <c r="P1646" s="12" t="s">
        <v>39</v>
      </c>
      <c r="Q1646" s="9"/>
      <c r="R1646" s="9">
        <f>IF(Table134[[#This Row],[Balanced]]="YES",0,Table134[[#This Row],[Total]]-6000)</f>
        <v>0</v>
      </c>
      <c r="S16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44804603151945985YES</v>
      </c>
      <c r="T1646">
        <f>ROW()-3</f>
        <v>1643</v>
      </c>
      <c r="U1646" s="1">
        <f>INT(Table134[[#This Row],[Date]])</f>
        <v>44804</v>
      </c>
      <c r="V1646" s="13">
        <f>IFERROR(IF(OR(Table134[[#This Row],[Notasave Error]]&lt;0,Table134[[#This Row],[Notasave Error]]&gt;6000),"-",Table134[[#This Row],[Notasave Error]]/Table134[[#This Row],[Inspection Total]]),"NA")</f>
        <v>3.2414369256474521E-2</v>
      </c>
    </row>
    <row r="1647" spans="1:22" x14ac:dyDescent="0.35">
      <c r="A1647" s="8">
        <v>44804.023217592592</v>
      </c>
      <c r="B1647" s="9" t="s">
        <v>63</v>
      </c>
      <c r="C1647" s="9">
        <v>40036162</v>
      </c>
      <c r="D1647" s="9" t="s">
        <v>107</v>
      </c>
      <c r="E1647" s="9" t="s">
        <v>143</v>
      </c>
      <c r="F1647" s="9" t="s">
        <v>40</v>
      </c>
      <c r="G1647" s="9">
        <v>602</v>
      </c>
      <c r="H1647" s="10">
        <v>5992</v>
      </c>
      <c r="I1647" s="10">
        <v>23974</v>
      </c>
      <c r="J1647" s="10">
        <v>8</v>
      </c>
      <c r="K1647" s="10"/>
      <c r="L1647" s="10">
        <f>SUM(Table134[[#This Row],[Waste (Before Impression)]:[Waste (After Impression)2]])</f>
        <v>8</v>
      </c>
      <c r="M1647" s="10">
        <v>0</v>
      </c>
      <c r="N1647" s="10">
        <v>312</v>
      </c>
      <c r="O1647" s="11">
        <f>SUM(Table134[[#This Row],[Inspection Total]],Table134[[#This Row],[Waste (Before Impression)]])</f>
        <v>6000</v>
      </c>
      <c r="P1647" s="12" t="s">
        <v>39</v>
      </c>
      <c r="Q1647" s="9"/>
      <c r="R1647" s="9">
        <f>IF(Table134[[#This Row],[Balanced]]="YES",0,Table134[[#This Row],[Total]]-6000)</f>
        <v>0</v>
      </c>
      <c r="S16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4480460283125992YES</v>
      </c>
      <c r="T1647">
        <f>ROW()-3</f>
        <v>1644</v>
      </c>
      <c r="U1647" s="1">
        <f>INT(Table134[[#This Row],[Date]])</f>
        <v>44804</v>
      </c>
      <c r="V1647" s="13">
        <f>IFERROR(IF(OR(Table134[[#This Row],[Notasave Error]]&lt;0,Table134[[#This Row],[Notasave Error]]&gt;6000),"-",Table134[[#This Row],[Notasave Error]]/Table134[[#This Row],[Inspection Total]]),"NA")</f>
        <v>5.2069425901201602E-2</v>
      </c>
    </row>
    <row r="1648" spans="1:22" x14ac:dyDescent="0.35">
      <c r="A1648" s="8">
        <v>44804.022696759261</v>
      </c>
      <c r="B1648" s="9" t="s">
        <v>63</v>
      </c>
      <c r="C1648" s="9">
        <v>40036162</v>
      </c>
      <c r="D1648" s="9" t="s">
        <v>107</v>
      </c>
      <c r="E1648" s="9" t="s">
        <v>143</v>
      </c>
      <c r="F1648" s="9" t="s">
        <v>40</v>
      </c>
      <c r="G1648" s="9">
        <v>601</v>
      </c>
      <c r="H1648" s="10">
        <v>5994</v>
      </c>
      <c r="I1648" s="10">
        <v>17982</v>
      </c>
      <c r="J1648" s="10">
        <v>6</v>
      </c>
      <c r="K1648" s="10"/>
      <c r="L1648" s="10">
        <f>SUM(Table134[[#This Row],[Waste (Before Impression)]:[Waste (After Impression)2]])</f>
        <v>6</v>
      </c>
      <c r="M1648" s="10">
        <v>0</v>
      </c>
      <c r="N1648" s="10">
        <v>308</v>
      </c>
      <c r="O1648" s="11">
        <f>SUM(Table134[[#This Row],[Inspection Total]],Table134[[#This Row],[Waste (Before Impression)]])</f>
        <v>6000</v>
      </c>
      <c r="P1648" s="12" t="s">
        <v>39</v>
      </c>
      <c r="Q1648" s="9"/>
      <c r="R1648" s="9">
        <f>IF(Table134[[#This Row],[Balanced]]="YES",0,Table134[[#This Row],[Total]]-6000)</f>
        <v>0</v>
      </c>
      <c r="S16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4480460163085994YES</v>
      </c>
      <c r="T1648">
        <f>ROW()-3</f>
        <v>1645</v>
      </c>
      <c r="U1648" s="1">
        <f>INT(Table134[[#This Row],[Date]])</f>
        <v>44804</v>
      </c>
      <c r="V1648" s="13">
        <f>IFERROR(IF(OR(Table134[[#This Row],[Notasave Error]]&lt;0,Table134[[#This Row],[Notasave Error]]&gt;6000),"-",Table134[[#This Row],[Notasave Error]]/Table134[[#This Row],[Inspection Total]]),"NA")</f>
        <v>5.1384718051384719E-2</v>
      </c>
    </row>
    <row r="1649" spans="1:22" x14ac:dyDescent="0.35">
      <c r="A1649" s="8">
        <v>44804.022291666668</v>
      </c>
      <c r="B1649" s="9" t="s">
        <v>63</v>
      </c>
      <c r="C1649" s="9">
        <v>40036162</v>
      </c>
      <c r="D1649" s="9" t="s">
        <v>107</v>
      </c>
      <c r="E1649" s="9" t="s">
        <v>143</v>
      </c>
      <c r="F1649" s="9" t="s">
        <v>40</v>
      </c>
      <c r="G1649" s="9">
        <v>600</v>
      </c>
      <c r="H1649" s="10">
        <v>5998</v>
      </c>
      <c r="I1649" s="10">
        <v>11988</v>
      </c>
      <c r="J1649" s="10">
        <v>2</v>
      </c>
      <c r="K1649" s="10"/>
      <c r="L1649" s="10">
        <f>SUM(Table134[[#This Row],[Waste (Before Impression)]:[Waste (After Impression)2]])</f>
        <v>2</v>
      </c>
      <c r="M1649" s="10">
        <v>0</v>
      </c>
      <c r="N1649" s="10">
        <v>293</v>
      </c>
      <c r="O1649" s="11">
        <f>SUM(Table134[[#This Row],[Inspection Total]],Table134[[#This Row],[Waste (Before Impression)]])</f>
        <v>6000</v>
      </c>
      <c r="P1649" s="12" t="s">
        <v>39</v>
      </c>
      <c r="Q1649" s="9"/>
      <c r="R1649" s="9">
        <f>IF(Table134[[#This Row],[Balanced]]="YES",0,Table134[[#This Row],[Total]]-6000)</f>
        <v>0</v>
      </c>
      <c r="S16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4480460022935998YES</v>
      </c>
      <c r="T1649">
        <f>ROW()-3</f>
        <v>1646</v>
      </c>
      <c r="U1649" s="1">
        <f>INT(Table134[[#This Row],[Date]])</f>
        <v>44804</v>
      </c>
      <c r="V1649" s="13">
        <f>IFERROR(IF(OR(Table134[[#This Row],[Notasave Error]]&lt;0,Table134[[#This Row],[Notasave Error]]&gt;6000),"-",Table134[[#This Row],[Notasave Error]]/Table134[[#This Row],[Inspection Total]]),"NA")</f>
        <v>4.8849616538846286E-2</v>
      </c>
    </row>
    <row r="1650" spans="1:22" x14ac:dyDescent="0.35">
      <c r="A1650" s="8">
        <v>44804.021724537037</v>
      </c>
      <c r="B1650" s="9" t="s">
        <v>63</v>
      </c>
      <c r="C1650" s="9">
        <v>40036162</v>
      </c>
      <c r="D1650" s="9" t="s">
        <v>107</v>
      </c>
      <c r="E1650" s="9" t="s">
        <v>143</v>
      </c>
      <c r="F1650" s="9" t="s">
        <v>40</v>
      </c>
      <c r="G1650" s="9">
        <v>599</v>
      </c>
      <c r="H1650" s="10">
        <v>5990</v>
      </c>
      <c r="I1650" s="10">
        <v>5990</v>
      </c>
      <c r="J1650" s="10">
        <v>10</v>
      </c>
      <c r="K1650" s="10"/>
      <c r="L1650" s="10">
        <f>SUM(Table134[[#This Row],[Waste (Before Impression)]:[Waste (After Impression)2]])</f>
        <v>10</v>
      </c>
      <c r="M1650" s="10">
        <v>0</v>
      </c>
      <c r="N1650" s="10">
        <v>300</v>
      </c>
      <c r="O1650" s="11">
        <f>SUM(Table134[[#This Row],[Inspection Total]],Table134[[#This Row],[Waste (Before Impression)]])</f>
        <v>6000</v>
      </c>
      <c r="P1650" s="12" t="s">
        <v>39</v>
      </c>
      <c r="Q1650" s="9"/>
      <c r="R1650" s="9">
        <f>IF(Table134[[#This Row],[Balanced]]="YES",0,Table134[[#This Row],[Total]]-6000)</f>
        <v>0</v>
      </c>
      <c r="S16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44804599103005990YES</v>
      </c>
      <c r="T1650">
        <f>ROW()-3</f>
        <v>1647</v>
      </c>
      <c r="U1650" s="1">
        <f>INT(Table134[[#This Row],[Date]])</f>
        <v>44804</v>
      </c>
      <c r="V1650" s="13">
        <f>IFERROR(IF(OR(Table134[[#This Row],[Notasave Error]]&lt;0,Table134[[#This Row],[Notasave Error]]&gt;6000),"-",Table134[[#This Row],[Notasave Error]]/Table134[[#This Row],[Inspection Total]]),"NA")</f>
        <v>5.0083472454090151E-2</v>
      </c>
    </row>
    <row r="1651" spans="1:22" x14ac:dyDescent="0.35">
      <c r="A1651" s="8">
        <v>44803.998055555552</v>
      </c>
      <c r="B1651" s="9" t="s">
        <v>63</v>
      </c>
      <c r="C1651" s="9">
        <v>40036162</v>
      </c>
      <c r="D1651" s="9" t="s">
        <v>107</v>
      </c>
      <c r="E1651" s="9" t="s">
        <v>98</v>
      </c>
      <c r="F1651" s="9" t="s">
        <v>40</v>
      </c>
      <c r="G1651" s="9">
        <v>585</v>
      </c>
      <c r="H1651" s="10">
        <v>5992</v>
      </c>
      <c r="I1651" s="10">
        <v>29958</v>
      </c>
      <c r="J1651" s="10">
        <v>8</v>
      </c>
      <c r="K1651" s="10"/>
      <c r="L1651" s="10">
        <f>SUM(Table134[[#This Row],[Waste (Before Impression)]:[Waste (After Impression)2]])</f>
        <v>8</v>
      </c>
      <c r="M1651" s="10">
        <v>0</v>
      </c>
      <c r="N1651" s="10">
        <v>365</v>
      </c>
      <c r="O1651" s="11">
        <f>SUM(Table134[[#This Row],[Inspection Total]],Table134[[#This Row],[Waste (Before Impression)]])</f>
        <v>6000</v>
      </c>
      <c r="P1651" s="12" t="s">
        <v>39</v>
      </c>
      <c r="Q1651" s="9"/>
      <c r="R1651" s="9">
        <f>IF(Table134[[#This Row],[Balanced]]="YES",0,Table134[[#This Row],[Total]]-6000)</f>
        <v>0</v>
      </c>
      <c r="S16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4480358583655992YES</v>
      </c>
      <c r="T1651">
        <f>ROW()-3</f>
        <v>1648</v>
      </c>
      <c r="U1651" s="1">
        <f>INT(Table134[[#This Row],[Date]])</f>
        <v>44803</v>
      </c>
      <c r="V1651" s="13">
        <f>IFERROR(IF(OR(Table134[[#This Row],[Notasave Error]]&lt;0,Table134[[#This Row],[Notasave Error]]&gt;6000),"-",Table134[[#This Row],[Notasave Error]]/Table134[[#This Row],[Inspection Total]]),"NA")</f>
        <v>6.0914552736982645E-2</v>
      </c>
    </row>
    <row r="1652" spans="1:22" x14ac:dyDescent="0.35">
      <c r="A1652" s="8">
        <v>44803.99759259259</v>
      </c>
      <c r="B1652" s="9" t="s">
        <v>63</v>
      </c>
      <c r="C1652" s="9">
        <v>40036162</v>
      </c>
      <c r="D1652" s="9" t="s">
        <v>107</v>
      </c>
      <c r="E1652" s="9" t="s">
        <v>98</v>
      </c>
      <c r="F1652" s="9" t="s">
        <v>40</v>
      </c>
      <c r="G1652" s="9">
        <v>584</v>
      </c>
      <c r="H1652" s="10">
        <v>5993</v>
      </c>
      <c r="I1652" s="10">
        <v>23966</v>
      </c>
      <c r="J1652" s="10">
        <v>7</v>
      </c>
      <c r="K1652" s="10"/>
      <c r="L1652" s="10">
        <f>SUM(Table134[[#This Row],[Waste (Before Impression)]:[Waste (After Impression)2]])</f>
        <v>7</v>
      </c>
      <c r="M1652" s="10">
        <v>0</v>
      </c>
      <c r="N1652" s="10">
        <v>460</v>
      </c>
      <c r="O1652" s="11">
        <f>SUM(Table134[[#This Row],[Inspection Total]],Table134[[#This Row],[Waste (Before Impression)]])</f>
        <v>6000</v>
      </c>
      <c r="P1652" s="12" t="s">
        <v>39</v>
      </c>
      <c r="Q1652" s="9"/>
      <c r="R1652" s="9">
        <f>IF(Table134[[#This Row],[Balanced]]="YES",0,Table134[[#This Row],[Total]]-6000)</f>
        <v>0</v>
      </c>
      <c r="S16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4480358474605993YES</v>
      </c>
      <c r="T1652">
        <f>ROW()-3</f>
        <v>1649</v>
      </c>
      <c r="U1652" s="1">
        <f>INT(Table134[[#This Row],[Date]])</f>
        <v>44803</v>
      </c>
      <c r="V1652" s="13">
        <f>IFERROR(IF(OR(Table134[[#This Row],[Notasave Error]]&lt;0,Table134[[#This Row],[Notasave Error]]&gt;6000),"-",Table134[[#This Row],[Notasave Error]]/Table134[[#This Row],[Inspection Total]]),"NA")</f>
        <v>7.6756215584848991E-2</v>
      </c>
    </row>
    <row r="1653" spans="1:22" x14ac:dyDescent="0.35">
      <c r="A1653" s="8">
        <v>44803.997210648151</v>
      </c>
      <c r="B1653" s="9" t="s">
        <v>63</v>
      </c>
      <c r="C1653" s="9">
        <v>40036162</v>
      </c>
      <c r="D1653" s="9" t="s">
        <v>107</v>
      </c>
      <c r="E1653" s="9" t="s">
        <v>98</v>
      </c>
      <c r="F1653" s="9" t="s">
        <v>40</v>
      </c>
      <c r="G1653" s="9">
        <v>583</v>
      </c>
      <c r="H1653" s="10">
        <v>5996</v>
      </c>
      <c r="I1653" s="10">
        <v>17973</v>
      </c>
      <c r="J1653" s="10">
        <v>4</v>
      </c>
      <c r="K1653" s="10"/>
      <c r="L1653" s="10">
        <f>SUM(Table134[[#This Row],[Waste (Before Impression)]:[Waste (After Impression)2]])</f>
        <v>4</v>
      </c>
      <c r="M1653" s="10">
        <v>0</v>
      </c>
      <c r="N1653" s="10">
        <v>275</v>
      </c>
      <c r="O1653" s="11">
        <f>SUM(Table134[[#This Row],[Inspection Total]],Table134[[#This Row],[Waste (Before Impression)]])</f>
        <v>6000</v>
      </c>
      <c r="P1653" s="12" t="s">
        <v>39</v>
      </c>
      <c r="Q1653" s="9"/>
      <c r="R1653" s="9">
        <f>IF(Table134[[#This Row],[Balanced]]="YES",0,Table134[[#This Row],[Total]]-6000)</f>
        <v>0</v>
      </c>
      <c r="S16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4480358342755996YES</v>
      </c>
      <c r="T1653">
        <f>ROW()-3</f>
        <v>1650</v>
      </c>
      <c r="U1653" s="1">
        <f>INT(Table134[[#This Row],[Date]])</f>
        <v>44803</v>
      </c>
      <c r="V1653" s="13">
        <f>IFERROR(IF(OR(Table134[[#This Row],[Notasave Error]]&lt;0,Table134[[#This Row],[Notasave Error]]&gt;6000),"-",Table134[[#This Row],[Notasave Error]]/Table134[[#This Row],[Inspection Total]]),"NA")</f>
        <v>4.5863909272848565E-2</v>
      </c>
    </row>
    <row r="1654" spans="1:22" x14ac:dyDescent="0.35">
      <c r="A1654" s="8">
        <v>44803.90724537037</v>
      </c>
      <c r="B1654" s="9" t="s">
        <v>63</v>
      </c>
      <c r="C1654" s="9">
        <v>40036162</v>
      </c>
      <c r="D1654" s="9" t="s">
        <v>107</v>
      </c>
      <c r="E1654" s="9" t="s">
        <v>98</v>
      </c>
      <c r="F1654" s="9" t="s">
        <v>40</v>
      </c>
      <c r="G1654" s="9">
        <v>582</v>
      </c>
      <c r="H1654" s="10">
        <v>5993</v>
      </c>
      <c r="I1654" s="10">
        <v>11977</v>
      </c>
      <c r="J1654" s="10">
        <v>7</v>
      </c>
      <c r="K1654" s="10"/>
      <c r="L1654" s="10">
        <f>SUM(Table134[[#This Row],[Waste (Before Impression)]:[Waste (After Impression)2]])</f>
        <v>7</v>
      </c>
      <c r="M1654" s="10">
        <v>0</v>
      </c>
      <c r="N1654" s="10">
        <v>190</v>
      </c>
      <c r="O1654" s="11">
        <f>SUM(Table134[[#This Row],[Inspection Total]],Table134[[#This Row],[Waste (Before Impression)]])</f>
        <v>6000</v>
      </c>
      <c r="P1654" s="12" t="s">
        <v>39</v>
      </c>
      <c r="Q1654" s="9"/>
      <c r="R1654" s="9">
        <f>IF(Table134[[#This Row],[Balanced]]="YES",0,Table134[[#This Row],[Total]]-6000)</f>
        <v>0</v>
      </c>
      <c r="S16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4480358271905993YES</v>
      </c>
      <c r="T1654">
        <f>ROW()-3</f>
        <v>1651</v>
      </c>
      <c r="U1654" s="1">
        <f>INT(Table134[[#This Row],[Date]])</f>
        <v>44803</v>
      </c>
      <c r="V1654" s="13">
        <f>IFERROR(IF(OR(Table134[[#This Row],[Notasave Error]]&lt;0,Table134[[#This Row],[Notasave Error]]&gt;6000),"-",Table134[[#This Row],[Notasave Error]]/Table134[[#This Row],[Inspection Total]]),"NA")</f>
        <v>3.1703654263307193E-2</v>
      </c>
    </row>
    <row r="1655" spans="1:22" x14ac:dyDescent="0.35">
      <c r="A1655" s="8">
        <v>44803.878252314818</v>
      </c>
      <c r="B1655" s="9" t="s">
        <v>63</v>
      </c>
      <c r="C1655" s="9">
        <v>40036162</v>
      </c>
      <c r="D1655" s="9" t="s">
        <v>107</v>
      </c>
      <c r="E1655" s="9" t="s">
        <v>98</v>
      </c>
      <c r="F1655" s="9" t="s">
        <v>40</v>
      </c>
      <c r="G1655" s="9">
        <v>581</v>
      </c>
      <c r="H1655" s="10">
        <v>5984</v>
      </c>
      <c r="I1655" s="10">
        <v>5984</v>
      </c>
      <c r="J1655" s="10">
        <v>16</v>
      </c>
      <c r="K1655" s="10"/>
      <c r="L1655" s="10">
        <f>SUM(Table134[[#This Row],[Waste (Before Impression)]:[Waste (After Impression)2]])</f>
        <v>16</v>
      </c>
      <c r="M1655" s="10">
        <v>0</v>
      </c>
      <c r="N1655" s="10">
        <v>390</v>
      </c>
      <c r="O1655" s="11">
        <f>SUM(Table134[[#This Row],[Inspection Total]],Table134[[#This Row],[Waste (Before Impression)]])</f>
        <v>6000</v>
      </c>
      <c r="P1655" s="12" t="s">
        <v>39</v>
      </c>
      <c r="Q1655" s="9"/>
      <c r="R1655" s="9">
        <f>IF(Table134[[#This Row],[Balanced]]="YES",0,Table134[[#This Row],[Total]]-6000)</f>
        <v>0</v>
      </c>
      <c r="S16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44803581163905984YES</v>
      </c>
      <c r="T1655">
        <f>ROW()-3</f>
        <v>1652</v>
      </c>
      <c r="U1655" s="1">
        <f>INT(Table134[[#This Row],[Date]])</f>
        <v>44803</v>
      </c>
      <c r="V1655" s="13">
        <f>IFERROR(IF(OR(Table134[[#This Row],[Notasave Error]]&lt;0,Table134[[#This Row],[Notasave Error]]&gt;6000),"-",Table134[[#This Row],[Notasave Error]]/Table134[[#This Row],[Inspection Total]]),"NA")</f>
        <v>6.5173796791443847E-2</v>
      </c>
    </row>
    <row r="1656" spans="1:22" x14ac:dyDescent="0.35">
      <c r="A1656" s="8">
        <v>44803.775520833333</v>
      </c>
      <c r="B1656" s="9" t="s">
        <v>63</v>
      </c>
      <c r="C1656" s="9">
        <v>40036162</v>
      </c>
      <c r="D1656" s="9" t="s">
        <v>107</v>
      </c>
      <c r="E1656" s="9" t="s">
        <v>55</v>
      </c>
      <c r="F1656" s="9" t="s">
        <v>38</v>
      </c>
      <c r="G1656" s="9">
        <v>580</v>
      </c>
      <c r="H1656" s="10">
        <v>5972</v>
      </c>
      <c r="I1656" s="10">
        <v>65857</v>
      </c>
      <c r="J1656" s="10">
        <v>28</v>
      </c>
      <c r="K1656" s="10">
        <v>0</v>
      </c>
      <c r="L1656" s="10">
        <f>SUM(Table134[[#This Row],[Waste (Before Impression)]:[Waste (After Impression)2]])</f>
        <v>28</v>
      </c>
      <c r="M1656" s="10">
        <v>0</v>
      </c>
      <c r="N1656" s="10">
        <v>392</v>
      </c>
      <c r="O1656" s="11">
        <f>SUM(Table134[[#This Row],[Inspection Total]],Table134[[#This Row],[Waste (Before Impression)]])</f>
        <v>6000</v>
      </c>
      <c r="P1656" s="12" t="s">
        <v>39</v>
      </c>
      <c r="Q1656" s="9"/>
      <c r="R1656" s="9">
        <f>IF(Table134[[#This Row],[Balanced]]="YES",0,Table134[[#This Row],[Total]]-6000)</f>
        <v>0</v>
      </c>
      <c r="S16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44803580283925972YES</v>
      </c>
      <c r="T1656">
        <f>ROW()-3</f>
        <v>1653</v>
      </c>
      <c r="U1656" s="1">
        <f>INT(Table134[[#This Row],[Date]])</f>
        <v>44803</v>
      </c>
      <c r="V1656" s="13">
        <f>IFERROR(IF(OR(Table134[[#This Row],[Notasave Error]]&lt;0,Table134[[#This Row],[Notasave Error]]&gt;6000),"-",Table134[[#This Row],[Notasave Error]]/Table134[[#This Row],[Inspection Total]]),"NA")</f>
        <v>6.5639651707970523E-2</v>
      </c>
    </row>
    <row r="1657" spans="1:22" x14ac:dyDescent="0.35">
      <c r="A1657" s="8">
        <v>44803.758599537039</v>
      </c>
      <c r="B1657" s="9" t="s">
        <v>63</v>
      </c>
      <c r="C1657" s="9">
        <v>40036162</v>
      </c>
      <c r="D1657" s="9" t="s">
        <v>107</v>
      </c>
      <c r="E1657" s="9" t="s">
        <v>55</v>
      </c>
      <c r="F1657" s="9" t="s">
        <v>38</v>
      </c>
      <c r="G1657" s="9">
        <v>540</v>
      </c>
      <c r="H1657" s="10">
        <v>5984</v>
      </c>
      <c r="I1657" s="10">
        <v>59885</v>
      </c>
      <c r="J1657" s="10">
        <v>16</v>
      </c>
      <c r="K1657" s="10">
        <v>0</v>
      </c>
      <c r="L1657" s="10">
        <f>SUM(Table134[[#This Row],[Waste (Before Impression)]:[Waste (After Impression)2]])</f>
        <v>16</v>
      </c>
      <c r="M1657" s="10">
        <v>0</v>
      </c>
      <c r="N1657" s="10">
        <v>300</v>
      </c>
      <c r="O1657" s="11">
        <f>SUM(Table134[[#This Row],[Inspection Total]],Table134[[#This Row],[Waste (Before Impression)]])</f>
        <v>6000</v>
      </c>
      <c r="P1657" s="12" t="s">
        <v>39</v>
      </c>
      <c r="Q1657" s="9"/>
      <c r="R1657" s="9">
        <f>IF(Table134[[#This Row],[Balanced]]="YES",0,Table134[[#This Row],[Total]]-6000)</f>
        <v>0</v>
      </c>
      <c r="S16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44803540163005984YES</v>
      </c>
      <c r="T1657">
        <f>ROW()-3</f>
        <v>1654</v>
      </c>
      <c r="U1657" s="1">
        <f>INT(Table134[[#This Row],[Date]])</f>
        <v>44803</v>
      </c>
      <c r="V1657" s="13">
        <f>IFERROR(IF(OR(Table134[[#This Row],[Notasave Error]]&lt;0,Table134[[#This Row],[Notasave Error]]&gt;6000),"-",Table134[[#This Row],[Notasave Error]]/Table134[[#This Row],[Inspection Total]]),"NA")</f>
        <v>5.0133689839572192E-2</v>
      </c>
    </row>
    <row r="1658" spans="1:22" x14ac:dyDescent="0.35">
      <c r="A1658" s="8">
        <v>44803.713148148148</v>
      </c>
      <c r="B1658" s="9" t="s">
        <v>63</v>
      </c>
      <c r="C1658" s="9">
        <v>40036162</v>
      </c>
      <c r="D1658" s="9" t="s">
        <v>107</v>
      </c>
      <c r="E1658" s="9" t="s">
        <v>55</v>
      </c>
      <c r="F1658" s="9" t="s">
        <v>38</v>
      </c>
      <c r="G1658" s="9">
        <v>539</v>
      </c>
      <c r="H1658" s="10">
        <v>5988</v>
      </c>
      <c r="I1658" s="10">
        <v>53901</v>
      </c>
      <c r="J1658" s="10">
        <v>12</v>
      </c>
      <c r="K1658" s="10">
        <v>0</v>
      </c>
      <c r="L1658" s="10">
        <f>SUM(Table134[[#This Row],[Waste (Before Impression)]:[Waste (After Impression)2]])</f>
        <v>12</v>
      </c>
      <c r="M1658" s="10">
        <v>0</v>
      </c>
      <c r="N1658" s="10">
        <v>302</v>
      </c>
      <c r="O1658" s="11">
        <f>SUM(Table134[[#This Row],[Inspection Total]],Table134[[#This Row],[Waste (Before Impression)]])</f>
        <v>6000</v>
      </c>
      <c r="P1658" s="12" t="s">
        <v>39</v>
      </c>
      <c r="Q1658" s="9"/>
      <c r="R1658" s="9">
        <f>IF(Table134[[#This Row],[Balanced]]="YES",0,Table134[[#This Row],[Total]]-6000)</f>
        <v>0</v>
      </c>
      <c r="S16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44803539123025988YES</v>
      </c>
      <c r="T1658">
        <f>ROW()-3</f>
        <v>1655</v>
      </c>
      <c r="U1658" s="1">
        <f>INT(Table134[[#This Row],[Date]])</f>
        <v>44803</v>
      </c>
      <c r="V1658" s="13">
        <f>IFERROR(IF(OR(Table134[[#This Row],[Notasave Error]]&lt;0,Table134[[#This Row],[Notasave Error]]&gt;6000),"-",Table134[[#This Row],[Notasave Error]]/Table134[[#This Row],[Inspection Total]]),"NA")</f>
        <v>5.0434201736806947E-2</v>
      </c>
    </row>
    <row r="1659" spans="1:22" x14ac:dyDescent="0.35">
      <c r="A1659" s="8">
        <v>44803.665567129632</v>
      </c>
      <c r="B1659" s="9" t="s">
        <v>63</v>
      </c>
      <c r="C1659" s="9">
        <v>40036162</v>
      </c>
      <c r="D1659" s="9" t="s">
        <v>107</v>
      </c>
      <c r="E1659" s="9" t="s">
        <v>55</v>
      </c>
      <c r="F1659" s="9" t="s">
        <v>38</v>
      </c>
      <c r="G1659" s="9">
        <v>538</v>
      </c>
      <c r="H1659" s="10">
        <v>5996</v>
      </c>
      <c r="I1659" s="10">
        <v>47913</v>
      </c>
      <c r="J1659" s="10">
        <v>4</v>
      </c>
      <c r="K1659" s="10">
        <v>1</v>
      </c>
      <c r="L1659" s="10">
        <f>SUM(Table134[[#This Row],[Waste (Before Impression)]:[Waste (After Impression)2]])</f>
        <v>5</v>
      </c>
      <c r="M1659" s="10">
        <v>0</v>
      </c>
      <c r="N1659" s="10">
        <v>251</v>
      </c>
      <c r="O1659" s="11">
        <f>SUM(Table134[[#This Row],[Inspection Total]],Table134[[#This Row],[Waste (Before Impression)]])</f>
        <v>6000</v>
      </c>
      <c r="P1659" s="12" t="s">
        <v>39</v>
      </c>
      <c r="Q1659" s="9"/>
      <c r="R1659" s="9">
        <f>IF(Table134[[#This Row],[Balanced]]="YES",0,Table134[[#This Row],[Total]]-6000)</f>
        <v>0</v>
      </c>
      <c r="S16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4480353842515996YES</v>
      </c>
      <c r="T1659">
        <f>ROW()-3</f>
        <v>1656</v>
      </c>
      <c r="U1659" s="1">
        <f>INT(Table134[[#This Row],[Date]])</f>
        <v>44803</v>
      </c>
      <c r="V1659" s="13">
        <f>IFERROR(IF(OR(Table134[[#This Row],[Notasave Error]]&lt;0,Table134[[#This Row],[Notasave Error]]&gt;6000),"-",Table134[[#This Row],[Notasave Error]]/Table134[[#This Row],[Inspection Total]]),"NA")</f>
        <v>4.1861240827218142E-2</v>
      </c>
    </row>
    <row r="1660" spans="1:22" x14ac:dyDescent="0.35">
      <c r="A1660" s="8">
        <v>44803.665023148147</v>
      </c>
      <c r="B1660" s="9" t="s">
        <v>63</v>
      </c>
      <c r="C1660" s="9">
        <v>40036162</v>
      </c>
      <c r="D1660" s="9" t="s">
        <v>107</v>
      </c>
      <c r="E1660" s="9" t="s">
        <v>55</v>
      </c>
      <c r="F1660" s="9" t="s">
        <v>38</v>
      </c>
      <c r="G1660" s="9">
        <v>537</v>
      </c>
      <c r="H1660" s="10">
        <v>5980</v>
      </c>
      <c r="I1660" s="10">
        <v>41917</v>
      </c>
      <c r="J1660" s="10">
        <v>20</v>
      </c>
      <c r="K1660" s="10">
        <v>0</v>
      </c>
      <c r="L1660" s="10">
        <f>SUM(Table134[[#This Row],[Waste (Before Impression)]:[Waste (After Impression)2]])</f>
        <v>20</v>
      </c>
      <c r="M1660" s="10">
        <v>0</v>
      </c>
      <c r="N1660" s="10">
        <v>177</v>
      </c>
      <c r="O1660" s="11">
        <f>SUM(Table134[[#This Row],[Inspection Total]],Table134[[#This Row],[Waste (Before Impression)]])</f>
        <v>6000</v>
      </c>
      <c r="P1660" s="12" t="s">
        <v>39</v>
      </c>
      <c r="Q1660" s="9"/>
      <c r="R1660" s="9">
        <f>IF(Table134[[#This Row],[Balanced]]="YES",0,Table134[[#This Row],[Total]]-6000)</f>
        <v>0</v>
      </c>
      <c r="S16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44803537201775980YES</v>
      </c>
      <c r="T1660">
        <f>ROW()-3</f>
        <v>1657</v>
      </c>
      <c r="U1660" s="1">
        <f>INT(Table134[[#This Row],[Date]])</f>
        <v>44803</v>
      </c>
      <c r="V1660" s="13">
        <f>IFERROR(IF(OR(Table134[[#This Row],[Notasave Error]]&lt;0,Table134[[#This Row],[Notasave Error]]&gt;6000),"-",Table134[[#This Row],[Notasave Error]]/Table134[[#This Row],[Inspection Total]]),"NA")</f>
        <v>2.9598662207357858E-2</v>
      </c>
    </row>
    <row r="1661" spans="1:22" x14ac:dyDescent="0.35">
      <c r="A1661" s="8">
        <v>44803.567615740743</v>
      </c>
      <c r="B1661" s="9" t="s">
        <v>63</v>
      </c>
      <c r="C1661" s="9">
        <v>40036162</v>
      </c>
      <c r="D1661" s="9" t="s">
        <v>107</v>
      </c>
      <c r="E1661" s="9" t="s">
        <v>55</v>
      </c>
      <c r="F1661" s="9" t="s">
        <v>38</v>
      </c>
      <c r="G1661" s="9">
        <v>530</v>
      </c>
      <c r="H1661" s="10">
        <v>5999</v>
      </c>
      <c r="I1661" s="10">
        <v>35937</v>
      </c>
      <c r="J1661" s="10">
        <v>1</v>
      </c>
      <c r="K1661" s="10">
        <v>0</v>
      </c>
      <c r="L1661" s="10">
        <f>SUM(Table134[[#This Row],[Waste (Before Impression)]:[Waste (After Impression)2]])</f>
        <v>1</v>
      </c>
      <c r="M1661" s="10">
        <v>0</v>
      </c>
      <c r="N1661" s="10">
        <v>184</v>
      </c>
      <c r="O1661" s="11">
        <f>SUM(Table134[[#This Row],[Inspection Total]],Table134[[#This Row],[Waste (Before Impression)]])</f>
        <v>6000</v>
      </c>
      <c r="P1661" s="12" t="s">
        <v>39</v>
      </c>
      <c r="Q1661" s="9"/>
      <c r="R1661" s="9">
        <f>IF(Table134[[#This Row],[Balanced]]="YES",0,Table134[[#This Row],[Total]]-6000)</f>
        <v>0</v>
      </c>
      <c r="S16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4480353011845999YES</v>
      </c>
      <c r="T1661">
        <f>ROW()-3</f>
        <v>1658</v>
      </c>
      <c r="U1661" s="1">
        <f>INT(Table134[[#This Row],[Date]])</f>
        <v>44803</v>
      </c>
      <c r="V1661" s="13">
        <f>IFERROR(IF(OR(Table134[[#This Row],[Notasave Error]]&lt;0,Table134[[#This Row],[Notasave Error]]&gt;6000),"-",Table134[[#This Row],[Notasave Error]]/Table134[[#This Row],[Inspection Total]]),"NA")</f>
        <v>3.0671778629771627E-2</v>
      </c>
    </row>
    <row r="1662" spans="1:22" x14ac:dyDescent="0.35">
      <c r="A1662" s="8">
        <v>44803.538888888892</v>
      </c>
      <c r="B1662" s="9" t="s">
        <v>63</v>
      </c>
      <c r="C1662" s="9">
        <v>40036162</v>
      </c>
      <c r="D1662" s="9" t="s">
        <v>107</v>
      </c>
      <c r="E1662" s="9" t="s">
        <v>55</v>
      </c>
      <c r="F1662" s="9" t="s">
        <v>38</v>
      </c>
      <c r="G1662" s="9">
        <v>529</v>
      </c>
      <c r="H1662" s="10">
        <v>5989</v>
      </c>
      <c r="I1662" s="10">
        <v>29938</v>
      </c>
      <c r="J1662" s="10">
        <v>11</v>
      </c>
      <c r="K1662" s="10">
        <v>0</v>
      </c>
      <c r="L1662" s="10">
        <f>SUM(Table134[[#This Row],[Waste (Before Impression)]:[Waste (After Impression)2]])</f>
        <v>11</v>
      </c>
      <c r="M1662" s="10">
        <v>0</v>
      </c>
      <c r="N1662" s="10">
        <v>227</v>
      </c>
      <c r="O1662" s="11">
        <f>SUM(Table134[[#This Row],[Inspection Total]],Table134[[#This Row],[Waste (Before Impression)]])</f>
        <v>6000</v>
      </c>
      <c r="P1662" s="12" t="s">
        <v>39</v>
      </c>
      <c r="Q1662" s="9"/>
      <c r="R1662" s="9">
        <f>IF(Table134[[#This Row],[Balanced]]="YES",0,Table134[[#This Row],[Total]]-6000)</f>
        <v>0</v>
      </c>
      <c r="S16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44803529112275989YES</v>
      </c>
      <c r="T1662">
        <f>ROW()-3</f>
        <v>1659</v>
      </c>
      <c r="U1662" s="1">
        <f>INT(Table134[[#This Row],[Date]])</f>
        <v>44803</v>
      </c>
      <c r="V1662" s="13">
        <f>IFERROR(IF(OR(Table134[[#This Row],[Notasave Error]]&lt;0,Table134[[#This Row],[Notasave Error]]&gt;6000),"-",Table134[[#This Row],[Notasave Error]]/Table134[[#This Row],[Inspection Total]]),"NA")</f>
        <v>3.7902821840040075E-2</v>
      </c>
    </row>
    <row r="1663" spans="1:22" x14ac:dyDescent="0.35">
      <c r="A1663" s="8">
        <v>44803.505567129629</v>
      </c>
      <c r="B1663" s="9" t="s">
        <v>63</v>
      </c>
      <c r="C1663" s="9">
        <v>40036162</v>
      </c>
      <c r="D1663" s="9" t="s">
        <v>107</v>
      </c>
      <c r="E1663" s="9" t="s">
        <v>55</v>
      </c>
      <c r="F1663" s="9" t="s">
        <v>38</v>
      </c>
      <c r="G1663" s="9">
        <v>528</v>
      </c>
      <c r="H1663" s="10">
        <v>5968</v>
      </c>
      <c r="I1663" s="10">
        <v>23949</v>
      </c>
      <c r="J1663" s="10">
        <v>32</v>
      </c>
      <c r="K1663" s="10">
        <v>0</v>
      </c>
      <c r="L1663" s="10">
        <f>SUM(Table134[[#This Row],[Waste (Before Impression)]:[Waste (After Impression)2]])</f>
        <v>32</v>
      </c>
      <c r="M1663" s="10">
        <v>0</v>
      </c>
      <c r="N1663" s="10">
        <v>289</v>
      </c>
      <c r="O1663" s="11">
        <f>SUM(Table134[[#This Row],[Inspection Total]],Table134[[#This Row],[Waste (Before Impression)]])</f>
        <v>6000</v>
      </c>
      <c r="P1663" s="12" t="s">
        <v>39</v>
      </c>
      <c r="Q1663" s="9"/>
      <c r="R1663" s="9">
        <f>IF(Table134[[#This Row],[Balanced]]="YES",0,Table134[[#This Row],[Total]]-6000)</f>
        <v>0</v>
      </c>
      <c r="S16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44803528322895968YES</v>
      </c>
      <c r="T1663">
        <f>ROW()-3</f>
        <v>1660</v>
      </c>
      <c r="U1663" s="1">
        <f>INT(Table134[[#This Row],[Date]])</f>
        <v>44803</v>
      </c>
      <c r="V1663" s="13">
        <f>IFERROR(IF(OR(Table134[[#This Row],[Notasave Error]]&lt;0,Table134[[#This Row],[Notasave Error]]&gt;6000),"-",Table134[[#This Row],[Notasave Error]]/Table134[[#This Row],[Inspection Total]]),"NA")</f>
        <v>4.8424932975871311E-2</v>
      </c>
    </row>
    <row r="1664" spans="1:22" x14ac:dyDescent="0.35">
      <c r="A1664" s="8">
        <v>44803.483356481483</v>
      </c>
      <c r="B1664" s="9" t="s">
        <v>63</v>
      </c>
      <c r="C1664" s="9">
        <v>40036162</v>
      </c>
      <c r="D1664" s="9" t="s">
        <v>107</v>
      </c>
      <c r="E1664" s="9" t="s">
        <v>55</v>
      </c>
      <c r="F1664" s="9" t="s">
        <v>38</v>
      </c>
      <c r="G1664" s="9">
        <v>527</v>
      </c>
      <c r="H1664" s="10">
        <v>5990</v>
      </c>
      <c r="I1664" s="10">
        <v>17981</v>
      </c>
      <c r="J1664" s="10">
        <v>10</v>
      </c>
      <c r="K1664" s="10">
        <v>0</v>
      </c>
      <c r="L1664" s="10">
        <f>SUM(Table134[[#This Row],[Waste (Before Impression)]:[Waste (After Impression)2]])</f>
        <v>10</v>
      </c>
      <c r="M1664" s="10">
        <v>0</v>
      </c>
      <c r="N1664" s="10">
        <v>259</v>
      </c>
      <c r="O1664" s="11">
        <f>SUM(Table134[[#This Row],[Inspection Total]],Table134[[#This Row],[Waste (Before Impression)]])</f>
        <v>6000</v>
      </c>
      <c r="P1664" s="12" t="s">
        <v>39</v>
      </c>
      <c r="Q1664" s="9"/>
      <c r="R1664" s="9">
        <f>IF(Table134[[#This Row],[Balanced]]="YES",0,Table134[[#This Row],[Total]]-6000)</f>
        <v>0</v>
      </c>
      <c r="S16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44803527102595990YES</v>
      </c>
      <c r="T1664">
        <f>ROW()-3</f>
        <v>1661</v>
      </c>
      <c r="U1664" s="1">
        <f>INT(Table134[[#This Row],[Date]])</f>
        <v>44803</v>
      </c>
      <c r="V1664" s="13">
        <f>IFERROR(IF(OR(Table134[[#This Row],[Notasave Error]]&lt;0,Table134[[#This Row],[Notasave Error]]&gt;6000),"-",Table134[[#This Row],[Notasave Error]]/Table134[[#This Row],[Inspection Total]]),"NA")</f>
        <v>4.3238731218697833E-2</v>
      </c>
    </row>
    <row r="1665" spans="1:22" x14ac:dyDescent="0.35">
      <c r="A1665" s="8">
        <v>44803.481388888889</v>
      </c>
      <c r="B1665" s="9" t="s">
        <v>63</v>
      </c>
      <c r="C1665" s="9">
        <v>40036162</v>
      </c>
      <c r="D1665" s="9" t="s">
        <v>107</v>
      </c>
      <c r="E1665" s="9" t="s">
        <v>55</v>
      </c>
      <c r="F1665" s="9" t="s">
        <v>38</v>
      </c>
      <c r="G1665" s="9">
        <v>536</v>
      </c>
      <c r="H1665" s="10">
        <v>6000</v>
      </c>
      <c r="I1665" s="10">
        <v>11991</v>
      </c>
      <c r="J1665" s="10">
        <v>0</v>
      </c>
      <c r="K1665" s="10">
        <v>0</v>
      </c>
      <c r="L1665" s="10">
        <f>SUM(Table134[[#This Row],[Waste (Before Impression)]:[Waste (After Impression)2]])</f>
        <v>0</v>
      </c>
      <c r="M1665" s="10">
        <v>0</v>
      </c>
      <c r="N1665" s="10">
        <v>384</v>
      </c>
      <c r="O1665" s="11">
        <f>SUM(Table134[[#This Row],[Inspection Total]],Table134[[#This Row],[Waste (Before Impression)]])</f>
        <v>6000</v>
      </c>
      <c r="P1665" s="12" t="s">
        <v>39</v>
      </c>
      <c r="Q1665" s="9"/>
      <c r="R1665" s="9">
        <f>IF(Table134[[#This Row],[Balanced]]="YES",0,Table134[[#This Row],[Total]]-6000)</f>
        <v>0</v>
      </c>
      <c r="S16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4480353603846000YES</v>
      </c>
      <c r="T1665">
        <f>ROW()-3</f>
        <v>1662</v>
      </c>
      <c r="U1665" s="1">
        <f>INT(Table134[[#This Row],[Date]])</f>
        <v>44803</v>
      </c>
      <c r="V1665" s="13">
        <f>IFERROR(IF(OR(Table134[[#This Row],[Notasave Error]]&lt;0,Table134[[#This Row],[Notasave Error]]&gt;6000),"-",Table134[[#This Row],[Notasave Error]]/Table134[[#This Row],[Inspection Total]]),"NA")</f>
        <v>6.4000000000000001E-2</v>
      </c>
    </row>
    <row r="1666" spans="1:22" x14ac:dyDescent="0.35">
      <c r="A1666" s="8">
        <v>44803.420601851853</v>
      </c>
      <c r="B1666" s="9" t="s">
        <v>63</v>
      </c>
      <c r="C1666" s="9">
        <v>40036162</v>
      </c>
      <c r="D1666" s="9" t="s">
        <v>107</v>
      </c>
      <c r="E1666" s="9" t="s">
        <v>55</v>
      </c>
      <c r="F1666" s="9" t="s">
        <v>38</v>
      </c>
      <c r="G1666" s="9">
        <v>535</v>
      </c>
      <c r="H1666" s="10">
        <v>5991</v>
      </c>
      <c r="I1666" s="10">
        <v>5991</v>
      </c>
      <c r="J1666" s="10">
        <v>9</v>
      </c>
      <c r="K1666" s="10">
        <v>0</v>
      </c>
      <c r="L1666" s="10">
        <f>SUM(Table134[[#This Row],[Waste (Before Impression)]:[Waste (After Impression)2]])</f>
        <v>9</v>
      </c>
      <c r="M1666" s="10">
        <v>0</v>
      </c>
      <c r="N1666" s="10">
        <v>645</v>
      </c>
      <c r="O1666" s="11">
        <f>SUM(Table134[[#This Row],[Inspection Total]],Table134[[#This Row],[Waste (Before Impression)]])</f>
        <v>6000</v>
      </c>
      <c r="P1666" s="12" t="s">
        <v>39</v>
      </c>
      <c r="Q1666" s="9"/>
      <c r="R1666" s="9">
        <f>IF(Table134[[#This Row],[Balanced]]="YES",0,Table134[[#This Row],[Total]]-6000)</f>
        <v>0</v>
      </c>
      <c r="S16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4480353596455991YES</v>
      </c>
      <c r="T1666">
        <f>ROW()-3</f>
        <v>1663</v>
      </c>
      <c r="U1666" s="1">
        <f>INT(Table134[[#This Row],[Date]])</f>
        <v>44803</v>
      </c>
      <c r="V1666" s="13">
        <f>IFERROR(IF(OR(Table134[[#This Row],[Notasave Error]]&lt;0,Table134[[#This Row],[Notasave Error]]&gt;6000),"-",Table134[[#This Row],[Notasave Error]]/Table134[[#This Row],[Inspection Total]]),"NA")</f>
        <v>0.10766149223835754</v>
      </c>
    </row>
    <row r="1667" spans="1:22" x14ac:dyDescent="0.35">
      <c r="A1667" s="8">
        <v>44803.37771990741</v>
      </c>
      <c r="B1667" s="9" t="s">
        <v>63</v>
      </c>
      <c r="C1667" s="9">
        <v>40036162</v>
      </c>
      <c r="D1667" s="9" t="s">
        <v>107</v>
      </c>
      <c r="E1667" s="9" t="s">
        <v>99</v>
      </c>
      <c r="F1667" s="9" t="s">
        <v>40</v>
      </c>
      <c r="G1667" s="9">
        <v>534</v>
      </c>
      <c r="H1667" s="10">
        <v>5957</v>
      </c>
      <c r="I1667" s="10">
        <v>71818</v>
      </c>
      <c r="J1667" s="10">
        <v>43</v>
      </c>
      <c r="K1667" s="10">
        <v>0</v>
      </c>
      <c r="L1667" s="10">
        <f>SUM(Table134[[#This Row],[Waste (Before Impression)]:[Waste (After Impression)2]])</f>
        <v>43</v>
      </c>
      <c r="M1667" s="10">
        <v>0</v>
      </c>
      <c r="N1667" s="10">
        <v>900</v>
      </c>
      <c r="O1667" s="11">
        <f>SUM(Table134[[#This Row],[Inspection Total]],Table134[[#This Row],[Waste (Before Impression)]])</f>
        <v>6000</v>
      </c>
      <c r="P1667" s="12" t="s">
        <v>39</v>
      </c>
      <c r="Q1667" s="9"/>
      <c r="R1667" s="9">
        <f>IF(Table134[[#This Row],[Balanced]]="YES",0,Table134[[#This Row],[Total]]-6000)</f>
        <v>0</v>
      </c>
      <c r="S16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44803534439005957YES</v>
      </c>
      <c r="T1667">
        <f>ROW()-3</f>
        <v>1664</v>
      </c>
      <c r="U1667" s="1">
        <f>INT(Table134[[#This Row],[Date]])</f>
        <v>44803</v>
      </c>
      <c r="V1667" s="13">
        <f>IFERROR(IF(OR(Table134[[#This Row],[Notasave Error]]&lt;0,Table134[[#This Row],[Notasave Error]]&gt;6000),"-",Table134[[#This Row],[Notasave Error]]/Table134[[#This Row],[Inspection Total]]),"NA")</f>
        <v>0.15108275977841196</v>
      </c>
    </row>
    <row r="1668" spans="1:22" x14ac:dyDescent="0.35">
      <c r="A1668" s="8">
        <v>44803.168657407405</v>
      </c>
      <c r="B1668" s="9" t="s">
        <v>63</v>
      </c>
      <c r="C1668" s="9">
        <v>40036162</v>
      </c>
      <c r="D1668" s="9" t="s">
        <v>107</v>
      </c>
      <c r="E1668" s="9" t="s">
        <v>98</v>
      </c>
      <c r="F1668" s="9" t="s">
        <v>40</v>
      </c>
      <c r="G1668" s="9">
        <v>589</v>
      </c>
      <c r="H1668" s="10">
        <v>5992</v>
      </c>
      <c r="I1668" s="10">
        <v>53928</v>
      </c>
      <c r="J1668" s="10">
        <v>8</v>
      </c>
      <c r="K1668" s="10"/>
      <c r="L1668" s="10">
        <f>SUM(Table134[[#This Row],[Waste (Before Impression)]:[Waste (After Impression)2]])</f>
        <v>8</v>
      </c>
      <c r="M1668" s="10">
        <v>0</v>
      </c>
      <c r="N1668" s="10">
        <v>202</v>
      </c>
      <c r="O1668" s="11">
        <f>SUM(Table134[[#This Row],[Inspection Total]],Table134[[#This Row],[Waste (Before Impression)]])</f>
        <v>6000</v>
      </c>
      <c r="P1668" s="12" t="s">
        <v>39</v>
      </c>
      <c r="Q1668" s="9"/>
      <c r="R1668" s="9">
        <f>IF(Table134[[#This Row],[Balanced]]="YES",0,Table134[[#This Row],[Total]]-6000)</f>
        <v>0</v>
      </c>
      <c r="S16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4480358982025992YES</v>
      </c>
      <c r="T1668">
        <f>ROW()-3</f>
        <v>1665</v>
      </c>
      <c r="U1668" s="1">
        <f>INT(Table134[[#This Row],[Date]])</f>
        <v>44803</v>
      </c>
      <c r="V1668" s="13">
        <f>IFERROR(IF(OR(Table134[[#This Row],[Notasave Error]]&lt;0,Table134[[#This Row],[Notasave Error]]&gt;6000),"-",Table134[[#This Row],[Notasave Error]]/Table134[[#This Row],[Inspection Total]]),"NA")</f>
        <v>3.3711615487316424E-2</v>
      </c>
    </row>
    <row r="1669" spans="1:22" x14ac:dyDescent="0.35">
      <c r="A1669" s="8">
        <v>44803.131805555553</v>
      </c>
      <c r="B1669" s="9" t="s">
        <v>63</v>
      </c>
      <c r="C1669" s="9">
        <v>40036162</v>
      </c>
      <c r="D1669" s="9" t="s">
        <v>107</v>
      </c>
      <c r="E1669" s="9" t="s">
        <v>98</v>
      </c>
      <c r="F1669" s="9" t="s">
        <v>40</v>
      </c>
      <c r="G1669" s="9">
        <v>588</v>
      </c>
      <c r="H1669" s="10">
        <v>5992</v>
      </c>
      <c r="I1669" s="10">
        <v>47936</v>
      </c>
      <c r="J1669" s="10">
        <v>8</v>
      </c>
      <c r="K1669" s="10"/>
      <c r="L1669" s="10">
        <f>SUM(Table134[[#This Row],[Waste (Before Impression)]:[Waste (After Impression)2]])</f>
        <v>8</v>
      </c>
      <c r="M1669" s="10">
        <v>0</v>
      </c>
      <c r="N1669" s="10">
        <v>453</v>
      </c>
      <c r="O1669" s="11">
        <f>SUM(Table134[[#This Row],[Inspection Total]],Table134[[#This Row],[Waste (Before Impression)]])</f>
        <v>6000</v>
      </c>
      <c r="P1669" s="12" t="s">
        <v>39</v>
      </c>
      <c r="Q1669" s="9"/>
      <c r="R1669" s="9">
        <f>IF(Table134[[#This Row],[Balanced]]="YES",0,Table134[[#This Row],[Total]]-6000)</f>
        <v>0</v>
      </c>
      <c r="S16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4480358884535992YES</v>
      </c>
      <c r="T1669">
        <f>ROW()-3</f>
        <v>1666</v>
      </c>
      <c r="U1669" s="1">
        <f>INT(Table134[[#This Row],[Date]])</f>
        <v>44803</v>
      </c>
      <c r="V1669" s="13">
        <f>IFERROR(IF(OR(Table134[[#This Row],[Notasave Error]]&lt;0,Table134[[#This Row],[Notasave Error]]&gt;6000),"-",Table134[[#This Row],[Notasave Error]]/Table134[[#This Row],[Inspection Total]]),"NA")</f>
        <v>7.5600801068090792E-2</v>
      </c>
    </row>
    <row r="1670" spans="1:22" x14ac:dyDescent="0.35">
      <c r="A1670" s="8">
        <v>44803.06212962963</v>
      </c>
      <c r="B1670" s="9" t="s">
        <v>63</v>
      </c>
      <c r="C1670" s="9">
        <v>40036162</v>
      </c>
      <c r="D1670" s="9" t="s">
        <v>107</v>
      </c>
      <c r="E1670" s="9" t="s">
        <v>98</v>
      </c>
      <c r="F1670" s="9" t="s">
        <v>40</v>
      </c>
      <c r="G1670" s="9">
        <v>587</v>
      </c>
      <c r="H1670" s="10">
        <v>5988</v>
      </c>
      <c r="I1670" s="10">
        <v>41944</v>
      </c>
      <c r="J1670" s="10">
        <v>12</v>
      </c>
      <c r="K1670" s="10"/>
      <c r="L1670" s="10">
        <f>SUM(Table134[[#This Row],[Waste (Before Impression)]:[Waste (After Impression)2]])</f>
        <v>12</v>
      </c>
      <c r="M1670" s="10">
        <v>0</v>
      </c>
      <c r="N1670" s="10">
        <v>391</v>
      </c>
      <c r="O1670" s="11">
        <f>SUM(Table134[[#This Row],[Inspection Total]],Table134[[#This Row],[Waste (Before Impression)]])</f>
        <v>6000</v>
      </c>
      <c r="P1670" s="12" t="s">
        <v>39</v>
      </c>
      <c r="Q1670" s="9"/>
      <c r="R1670" s="9">
        <f>IF(Table134[[#This Row],[Balanced]]="YES",0,Table134[[#This Row],[Total]]-6000)</f>
        <v>0</v>
      </c>
      <c r="S16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44803587123915988YES</v>
      </c>
      <c r="T1670">
        <f>ROW()-3</f>
        <v>1667</v>
      </c>
      <c r="U1670" s="1">
        <f>INT(Table134[[#This Row],[Date]])</f>
        <v>44803</v>
      </c>
      <c r="V1670" s="13">
        <f>IFERROR(IF(OR(Table134[[#This Row],[Notasave Error]]&lt;0,Table134[[#This Row],[Notasave Error]]&gt;6000),"-",Table134[[#This Row],[Notasave Error]]/Table134[[#This Row],[Inspection Total]]),"NA")</f>
        <v>6.5297261189044761E-2</v>
      </c>
    </row>
    <row r="1671" spans="1:22" x14ac:dyDescent="0.35">
      <c r="A1671" s="8">
        <v>44803.043321759258</v>
      </c>
      <c r="B1671" s="9" t="s">
        <v>63</v>
      </c>
      <c r="C1671" s="9">
        <v>40036162</v>
      </c>
      <c r="D1671" s="9" t="s">
        <v>107</v>
      </c>
      <c r="E1671" s="9" t="s">
        <v>98</v>
      </c>
      <c r="F1671" s="9" t="s">
        <v>40</v>
      </c>
      <c r="G1671" s="9">
        <v>586</v>
      </c>
      <c r="H1671" s="10">
        <v>5998</v>
      </c>
      <c r="I1671" s="10">
        <v>35956</v>
      </c>
      <c r="J1671" s="10">
        <v>2</v>
      </c>
      <c r="K1671" s="10"/>
      <c r="L1671" s="10">
        <f>SUM(Table134[[#This Row],[Waste (Before Impression)]:[Waste (After Impression)2]])</f>
        <v>2</v>
      </c>
      <c r="M1671" s="10">
        <v>0</v>
      </c>
      <c r="N1671" s="10">
        <v>319</v>
      </c>
      <c r="O1671" s="11">
        <f>SUM(Table134[[#This Row],[Inspection Total]],Table134[[#This Row],[Waste (Before Impression)]])</f>
        <v>6000</v>
      </c>
      <c r="P1671" s="12" t="s">
        <v>39</v>
      </c>
      <c r="Q1671" s="9"/>
      <c r="R1671" s="9">
        <f>IF(Table134[[#This Row],[Balanced]]="YES",0,Table134[[#This Row],[Total]]-6000)</f>
        <v>0</v>
      </c>
      <c r="S16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4480358623195998YES</v>
      </c>
      <c r="T1671">
        <f>ROW()-3</f>
        <v>1668</v>
      </c>
      <c r="U1671" s="1">
        <f>INT(Table134[[#This Row],[Date]])</f>
        <v>44803</v>
      </c>
      <c r="V1671" s="13">
        <f>IFERROR(IF(OR(Table134[[#This Row],[Notasave Error]]&lt;0,Table134[[#This Row],[Notasave Error]]&gt;6000),"-",Table134[[#This Row],[Notasave Error]]/Table134[[#This Row],[Inspection Total]]),"NA")</f>
        <v>5.3184394798266088E-2</v>
      </c>
    </row>
    <row r="1672" spans="1:22" x14ac:dyDescent="0.35">
      <c r="A1672" s="8">
        <v>44802.998912037037</v>
      </c>
      <c r="B1672" s="9" t="s">
        <v>63</v>
      </c>
      <c r="C1672" s="9">
        <v>40036162</v>
      </c>
      <c r="D1672" s="9" t="s">
        <v>107</v>
      </c>
      <c r="E1672" s="9" t="s">
        <v>99</v>
      </c>
      <c r="F1672" s="9" t="s">
        <v>40</v>
      </c>
      <c r="G1672" s="9">
        <v>524</v>
      </c>
      <c r="H1672" s="10">
        <v>5977</v>
      </c>
      <c r="I1672" s="10">
        <v>23912</v>
      </c>
      <c r="J1672" s="10">
        <v>23</v>
      </c>
      <c r="K1672" s="10"/>
      <c r="L1672" s="10">
        <f>SUM(Table134[[#This Row],[Waste (Before Impression)]:[Waste (After Impression)2]])</f>
        <v>23</v>
      </c>
      <c r="M1672" s="10">
        <v>0</v>
      </c>
      <c r="N1672" s="10">
        <v>302</v>
      </c>
      <c r="O1672" s="11">
        <f>SUM(Table134[[#This Row],[Inspection Total]],Table134[[#This Row],[Waste (Before Impression)]])</f>
        <v>6000</v>
      </c>
      <c r="P1672" s="12" t="s">
        <v>39</v>
      </c>
      <c r="Q1672" s="9"/>
      <c r="R1672" s="9">
        <f>IF(Table134[[#This Row],[Balanced]]="YES",0,Table134[[#This Row],[Total]]-6000)</f>
        <v>0</v>
      </c>
      <c r="S16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44802524233025977YES</v>
      </c>
      <c r="T1672">
        <f>ROW()-3</f>
        <v>1669</v>
      </c>
      <c r="U1672" s="1">
        <f>INT(Table134[[#This Row],[Date]])</f>
        <v>44802</v>
      </c>
      <c r="V1672" s="13">
        <f>IFERROR(IF(OR(Table134[[#This Row],[Notasave Error]]&lt;0,Table134[[#This Row],[Notasave Error]]&gt;6000),"-",Table134[[#This Row],[Notasave Error]]/Table134[[#This Row],[Inspection Total]]),"NA")</f>
        <v>5.0527020244269701E-2</v>
      </c>
    </row>
    <row r="1673" spans="1:22" x14ac:dyDescent="0.35">
      <c r="A1673" s="8">
        <v>44802.952743055554</v>
      </c>
      <c r="B1673" s="9" t="s">
        <v>63</v>
      </c>
      <c r="C1673" s="9">
        <v>40036162</v>
      </c>
      <c r="D1673" s="9" t="s">
        <v>107</v>
      </c>
      <c r="E1673" s="9" t="s">
        <v>99</v>
      </c>
      <c r="F1673" s="9" t="s">
        <v>40</v>
      </c>
      <c r="G1673" s="9">
        <v>523</v>
      </c>
      <c r="H1673" s="10">
        <v>5993</v>
      </c>
      <c r="I1673" s="10">
        <v>17935</v>
      </c>
      <c r="J1673" s="10">
        <v>7</v>
      </c>
      <c r="K1673" s="10"/>
      <c r="L1673" s="10">
        <f>SUM(Table134[[#This Row],[Waste (Before Impression)]:[Waste (After Impression)2]])</f>
        <v>7</v>
      </c>
      <c r="M1673" s="10">
        <v>0</v>
      </c>
      <c r="N1673" s="10">
        <v>299</v>
      </c>
      <c r="O1673" s="11">
        <f>SUM(Table134[[#This Row],[Inspection Total]],Table134[[#This Row],[Waste (Before Impression)]])</f>
        <v>6000</v>
      </c>
      <c r="P1673" s="12" t="s">
        <v>39</v>
      </c>
      <c r="Q1673" s="9"/>
      <c r="R1673" s="9">
        <f>IF(Table134[[#This Row],[Balanced]]="YES",0,Table134[[#This Row],[Total]]-6000)</f>
        <v>0</v>
      </c>
      <c r="S16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4480252372995993YES</v>
      </c>
      <c r="T1673">
        <f>ROW()-3</f>
        <v>1670</v>
      </c>
      <c r="U1673" s="1">
        <f>INT(Table134[[#This Row],[Date]])</f>
        <v>44802</v>
      </c>
      <c r="V1673" s="13">
        <f>IFERROR(IF(OR(Table134[[#This Row],[Notasave Error]]&lt;0,Table134[[#This Row],[Notasave Error]]&gt;6000),"-",Table134[[#This Row],[Notasave Error]]/Table134[[#This Row],[Inspection Total]]),"NA")</f>
        <v>4.9891540130151846E-2</v>
      </c>
    </row>
    <row r="1674" spans="1:22" x14ac:dyDescent="0.35">
      <c r="A1674" s="8">
        <v>44802.930671296293</v>
      </c>
      <c r="B1674" s="9" t="s">
        <v>63</v>
      </c>
      <c r="C1674" s="9">
        <v>40036162</v>
      </c>
      <c r="D1674" s="9" t="s">
        <v>107</v>
      </c>
      <c r="E1674" s="9" t="s">
        <v>99</v>
      </c>
      <c r="F1674" s="9" t="s">
        <v>40</v>
      </c>
      <c r="G1674" s="9">
        <v>522</v>
      </c>
      <c r="H1674" s="10">
        <v>5944</v>
      </c>
      <c r="I1674" s="10">
        <v>11942</v>
      </c>
      <c r="J1674" s="10">
        <v>56</v>
      </c>
      <c r="K1674" s="10"/>
      <c r="L1674" s="10">
        <f>SUM(Table134[[#This Row],[Waste (Before Impression)]:[Waste (After Impression)2]])</f>
        <v>56</v>
      </c>
      <c r="M1674" s="10">
        <v>0</v>
      </c>
      <c r="N1674" s="10">
        <v>496</v>
      </c>
      <c r="O1674" s="11">
        <f>SUM(Table134[[#This Row],[Inspection Total]],Table134[[#This Row],[Waste (Before Impression)]])</f>
        <v>6000</v>
      </c>
      <c r="P1674" s="12" t="s">
        <v>39</v>
      </c>
      <c r="Q1674" s="9"/>
      <c r="R1674" s="9">
        <f>IF(Table134[[#This Row],[Balanced]]="YES",0,Table134[[#This Row],[Total]]-6000)</f>
        <v>0</v>
      </c>
      <c r="S16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44802522564965944YES</v>
      </c>
      <c r="T1674">
        <f>ROW()-3</f>
        <v>1671</v>
      </c>
      <c r="U1674" s="1">
        <f>INT(Table134[[#This Row],[Date]])</f>
        <v>44802</v>
      </c>
      <c r="V1674" s="13">
        <f>IFERROR(IF(OR(Table134[[#This Row],[Notasave Error]]&lt;0,Table134[[#This Row],[Notasave Error]]&gt;6000),"-",Table134[[#This Row],[Notasave Error]]/Table134[[#This Row],[Inspection Total]]),"NA")</f>
        <v>8.3445491251682366E-2</v>
      </c>
    </row>
    <row r="1675" spans="1:22" x14ac:dyDescent="0.35">
      <c r="A1675" s="8">
        <v>44802.929722222223</v>
      </c>
      <c r="B1675" s="9" t="s">
        <v>63</v>
      </c>
      <c r="C1675" s="9">
        <v>40036162</v>
      </c>
      <c r="D1675" s="9" t="s">
        <v>107</v>
      </c>
      <c r="E1675" s="9" t="s">
        <v>99</v>
      </c>
      <c r="F1675" s="9" t="s">
        <v>40</v>
      </c>
      <c r="G1675" s="9">
        <v>521</v>
      </c>
      <c r="H1675" s="10">
        <v>5998</v>
      </c>
      <c r="I1675" s="10">
        <v>5998</v>
      </c>
      <c r="J1675" s="10">
        <v>2</v>
      </c>
      <c r="K1675" s="10"/>
      <c r="L1675" s="10">
        <f>SUM(Table134[[#This Row],[Waste (Before Impression)]:[Waste (After Impression)2]])</f>
        <v>2</v>
      </c>
      <c r="M1675" s="10">
        <v>0</v>
      </c>
      <c r="N1675" s="10">
        <v>299</v>
      </c>
      <c r="O1675" s="11">
        <f>SUM(Table134[[#This Row],[Inspection Total]],Table134[[#This Row],[Waste (Before Impression)]])</f>
        <v>6000</v>
      </c>
      <c r="P1675" s="12" t="s">
        <v>39</v>
      </c>
      <c r="Q1675" s="9"/>
      <c r="R1675" s="9">
        <f>IF(Table134[[#This Row],[Balanced]]="YES",0,Table134[[#This Row],[Total]]-6000)</f>
        <v>0</v>
      </c>
      <c r="S16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4480252122995998YES</v>
      </c>
      <c r="T1675">
        <f>ROW()-3</f>
        <v>1672</v>
      </c>
      <c r="U1675" s="1">
        <f>INT(Table134[[#This Row],[Date]])</f>
        <v>44802</v>
      </c>
      <c r="V1675" s="13">
        <f>IFERROR(IF(OR(Table134[[#This Row],[Notasave Error]]&lt;0,Table134[[#This Row],[Notasave Error]]&gt;6000),"-",Table134[[#This Row],[Notasave Error]]/Table134[[#This Row],[Inspection Total]]),"NA")</f>
        <v>4.9849949983327778E-2</v>
      </c>
    </row>
    <row r="1676" spans="1:22" x14ac:dyDescent="0.35">
      <c r="A1676" s="8">
        <v>44802.928946759261</v>
      </c>
      <c r="B1676" s="9" t="s">
        <v>63</v>
      </c>
      <c r="C1676" s="9">
        <v>40036162</v>
      </c>
      <c r="D1676" s="9" t="s">
        <v>107</v>
      </c>
      <c r="E1676" s="9" t="s">
        <v>57</v>
      </c>
      <c r="F1676" s="9" t="s">
        <v>38</v>
      </c>
      <c r="G1676" s="9">
        <v>520</v>
      </c>
      <c r="H1676" s="10">
        <v>5975</v>
      </c>
      <c r="I1676" s="10">
        <v>77848</v>
      </c>
      <c r="J1676" s="10">
        <v>25</v>
      </c>
      <c r="K1676" s="10"/>
      <c r="L1676" s="10">
        <f>SUM(Table134[[#This Row],[Waste (Before Impression)]:[Waste (After Impression)2]])</f>
        <v>25</v>
      </c>
      <c r="M1676" s="10">
        <v>0</v>
      </c>
      <c r="N1676" s="10">
        <v>123</v>
      </c>
      <c r="O1676" s="11">
        <f>SUM(Table134[[#This Row],[Inspection Total]],Table134[[#This Row],[Waste (Before Impression)]])</f>
        <v>6000</v>
      </c>
      <c r="P1676" s="12" t="s">
        <v>39</v>
      </c>
      <c r="Q1676" s="9"/>
      <c r="R1676" s="9">
        <f>IF(Table134[[#This Row],[Balanced]]="YES",0,Table134[[#This Row],[Total]]-6000)</f>
        <v>0</v>
      </c>
      <c r="S16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44802520251235975YES</v>
      </c>
      <c r="T1676">
        <f>ROW()-3</f>
        <v>1673</v>
      </c>
      <c r="U1676" s="1">
        <f>INT(Table134[[#This Row],[Date]])</f>
        <v>44802</v>
      </c>
      <c r="V1676" s="13">
        <f>IFERROR(IF(OR(Table134[[#This Row],[Notasave Error]]&lt;0,Table134[[#This Row],[Notasave Error]]&gt;6000),"-",Table134[[#This Row],[Notasave Error]]/Table134[[#This Row],[Inspection Total]]),"NA")</f>
        <v>2.0585774058577404E-2</v>
      </c>
    </row>
    <row r="1677" spans="1:22" x14ac:dyDescent="0.35">
      <c r="A1677" s="8">
        <v>44802.761886574073</v>
      </c>
      <c r="B1677" s="9" t="s">
        <v>63</v>
      </c>
      <c r="C1677" s="9">
        <v>40036162</v>
      </c>
      <c r="D1677" s="9" t="s">
        <v>107</v>
      </c>
      <c r="E1677" s="9" t="s">
        <v>57</v>
      </c>
      <c r="F1677" s="9" t="s">
        <v>38</v>
      </c>
      <c r="G1677" s="9">
        <v>519</v>
      </c>
      <c r="H1677" s="10">
        <v>5959</v>
      </c>
      <c r="I1677" s="10">
        <v>71873</v>
      </c>
      <c r="J1677" s="10">
        <v>41</v>
      </c>
      <c r="K1677" s="10"/>
      <c r="L1677" s="10">
        <f>SUM(Table134[[#This Row],[Waste (Before Impression)]:[Waste (After Impression)2]])</f>
        <v>41</v>
      </c>
      <c r="M1677" s="10">
        <v>0</v>
      </c>
      <c r="N1677" s="10">
        <v>210</v>
      </c>
      <c r="O1677" s="11">
        <f>SUM(Table134[[#This Row],[Inspection Total]],Table134[[#This Row],[Waste (Before Impression)]])</f>
        <v>6000</v>
      </c>
      <c r="P1677" s="12" t="s">
        <v>39</v>
      </c>
      <c r="Q1677" s="9"/>
      <c r="R1677" s="9">
        <f>IF(Table134[[#This Row],[Balanced]]="YES",0,Table134[[#This Row],[Total]]-6000)</f>
        <v>0</v>
      </c>
      <c r="S16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44802519412105959YES</v>
      </c>
      <c r="T1677">
        <f>ROW()-3</f>
        <v>1674</v>
      </c>
      <c r="U1677" s="1">
        <f>INT(Table134[[#This Row],[Date]])</f>
        <v>44802</v>
      </c>
      <c r="V1677" s="13">
        <f>IFERROR(IF(OR(Table134[[#This Row],[Notasave Error]]&lt;0,Table134[[#This Row],[Notasave Error]]&gt;6000),"-",Table134[[#This Row],[Notasave Error]]/Table134[[#This Row],[Inspection Total]]),"NA")</f>
        <v>3.5240812216814903E-2</v>
      </c>
    </row>
    <row r="1678" spans="1:22" x14ac:dyDescent="0.35">
      <c r="A1678" s="8">
        <v>44802.761145833334</v>
      </c>
      <c r="B1678" s="9" t="s">
        <v>63</v>
      </c>
      <c r="C1678" s="9">
        <v>40036162</v>
      </c>
      <c r="D1678" s="9" t="s">
        <v>107</v>
      </c>
      <c r="E1678" s="9" t="s">
        <v>57</v>
      </c>
      <c r="F1678" s="9" t="s">
        <v>38</v>
      </c>
      <c r="G1678" s="9">
        <v>495</v>
      </c>
      <c r="H1678" s="10">
        <v>5983</v>
      </c>
      <c r="I1678" s="10">
        <v>65914</v>
      </c>
      <c r="J1678" s="10">
        <v>17</v>
      </c>
      <c r="K1678" s="10"/>
      <c r="L1678" s="10">
        <f>SUM(Table134[[#This Row],[Waste (Before Impression)]:[Waste (After Impression)2]])</f>
        <v>17</v>
      </c>
      <c r="M1678" s="10">
        <v>0</v>
      </c>
      <c r="N1678" s="10">
        <v>266</v>
      </c>
      <c r="O1678" s="11">
        <f>SUM(Table134[[#This Row],[Inspection Total]],Table134[[#This Row],[Waste (Before Impression)]])</f>
        <v>6000</v>
      </c>
      <c r="P1678" s="12" t="s">
        <v>39</v>
      </c>
      <c r="Q1678" s="9"/>
      <c r="R1678" s="9">
        <f>IF(Table134[[#This Row],[Balanced]]="YES",0,Table134[[#This Row],[Total]]-6000)</f>
        <v>0</v>
      </c>
      <c r="S16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44802495172665983YES</v>
      </c>
      <c r="T1678">
        <f>ROW()-3</f>
        <v>1675</v>
      </c>
      <c r="U1678" s="1">
        <f>INT(Table134[[#This Row],[Date]])</f>
        <v>44802</v>
      </c>
      <c r="V1678" s="13">
        <f>IFERROR(IF(OR(Table134[[#This Row],[Notasave Error]]&lt;0,Table134[[#This Row],[Notasave Error]]&gt;6000),"-",Table134[[#This Row],[Notasave Error]]/Table134[[#This Row],[Inspection Total]]),"NA")</f>
        <v>4.445930135383587E-2</v>
      </c>
    </row>
    <row r="1679" spans="1:22" x14ac:dyDescent="0.35">
      <c r="A1679" s="8">
        <v>44802.707962962966</v>
      </c>
      <c r="B1679" s="9" t="s">
        <v>63</v>
      </c>
      <c r="C1679" s="9">
        <v>40036162</v>
      </c>
      <c r="D1679" s="9" t="s">
        <v>107</v>
      </c>
      <c r="E1679" s="9" t="s">
        <v>57</v>
      </c>
      <c r="F1679" s="9" t="s">
        <v>38</v>
      </c>
      <c r="G1679" s="9">
        <v>494</v>
      </c>
      <c r="H1679" s="10">
        <v>5997</v>
      </c>
      <c r="I1679" s="10">
        <v>59931</v>
      </c>
      <c r="J1679" s="10">
        <v>3</v>
      </c>
      <c r="K1679" s="10"/>
      <c r="L1679" s="10">
        <f>SUM(Table134[[#This Row],[Waste (Before Impression)]:[Waste (After Impression)2]])</f>
        <v>3</v>
      </c>
      <c r="M1679" s="10">
        <v>0</v>
      </c>
      <c r="N1679" s="10">
        <v>204</v>
      </c>
      <c r="O1679" s="11">
        <f>SUM(Table134[[#This Row],[Inspection Total]],Table134[[#This Row],[Waste (Before Impression)]])</f>
        <v>6000</v>
      </c>
      <c r="P1679" s="12" t="s">
        <v>39</v>
      </c>
      <c r="Q1679" s="9"/>
      <c r="R1679" s="9">
        <f>IF(Table134[[#This Row],[Balanced]]="YES",0,Table134[[#This Row],[Total]]-6000)</f>
        <v>0</v>
      </c>
      <c r="S16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4480249432045997YES</v>
      </c>
      <c r="T1679">
        <f>ROW()-3</f>
        <v>1676</v>
      </c>
      <c r="U1679" s="1">
        <f>INT(Table134[[#This Row],[Date]])</f>
        <v>44802</v>
      </c>
      <c r="V1679" s="13">
        <f>IFERROR(IF(OR(Table134[[#This Row],[Notasave Error]]&lt;0,Table134[[#This Row],[Notasave Error]]&gt;6000),"-",Table134[[#This Row],[Notasave Error]]/Table134[[#This Row],[Inspection Total]]),"NA")</f>
        <v>3.4017008504252128E-2</v>
      </c>
    </row>
    <row r="1680" spans="1:22" x14ac:dyDescent="0.35">
      <c r="A1680" s="8">
        <v>44802.628136574072</v>
      </c>
      <c r="B1680" s="9" t="s">
        <v>63</v>
      </c>
      <c r="C1680" s="9">
        <v>40036162</v>
      </c>
      <c r="D1680" s="9" t="s">
        <v>107</v>
      </c>
      <c r="E1680" s="9" t="s">
        <v>57</v>
      </c>
      <c r="F1680" s="9" t="s">
        <v>38</v>
      </c>
      <c r="G1680" s="9">
        <v>493</v>
      </c>
      <c r="H1680" s="10">
        <v>5998</v>
      </c>
      <c r="I1680" s="10">
        <v>53934</v>
      </c>
      <c r="J1680" s="10">
        <v>2</v>
      </c>
      <c r="K1680" s="10"/>
      <c r="L1680" s="10">
        <f>SUM(Table134[[#This Row],[Waste (Before Impression)]:[Waste (After Impression)2]])</f>
        <v>2</v>
      </c>
      <c r="M1680" s="10">
        <v>0</v>
      </c>
      <c r="N1680" s="10">
        <v>194</v>
      </c>
      <c r="O1680" s="11">
        <f>SUM(Table134[[#This Row],[Inspection Total]],Table134[[#This Row],[Waste (Before Impression)]])</f>
        <v>6000</v>
      </c>
      <c r="P1680" s="12" t="s">
        <v>39</v>
      </c>
      <c r="Q1680" s="9"/>
      <c r="R1680" s="9">
        <f>IF(Table134[[#This Row],[Balanced]]="YES",0,Table134[[#This Row],[Total]]-6000)</f>
        <v>0</v>
      </c>
      <c r="S16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4480249321945998YES</v>
      </c>
      <c r="T1680">
        <f>ROW()-3</f>
        <v>1677</v>
      </c>
      <c r="U1680" s="1">
        <f>INT(Table134[[#This Row],[Date]])</f>
        <v>44802</v>
      </c>
      <c r="V1680" s="13">
        <f>IFERROR(IF(OR(Table134[[#This Row],[Notasave Error]]&lt;0,Table134[[#This Row],[Notasave Error]]&gt;6000),"-",Table134[[#This Row],[Notasave Error]]/Table134[[#This Row],[Inspection Total]]),"NA")</f>
        <v>3.2344114704901637E-2</v>
      </c>
    </row>
    <row r="1681" spans="1:22" x14ac:dyDescent="0.35">
      <c r="A1681" s="8">
        <v>44802.627418981479</v>
      </c>
      <c r="B1681" s="9" t="s">
        <v>63</v>
      </c>
      <c r="C1681" s="9">
        <v>40036162</v>
      </c>
      <c r="D1681" s="9" t="s">
        <v>107</v>
      </c>
      <c r="E1681" s="9" t="s">
        <v>57</v>
      </c>
      <c r="F1681" s="9" t="s">
        <v>38</v>
      </c>
      <c r="G1681" s="9">
        <v>492</v>
      </c>
      <c r="H1681" s="10">
        <v>5994</v>
      </c>
      <c r="I1681" s="10">
        <v>47936</v>
      </c>
      <c r="J1681" s="10">
        <v>6</v>
      </c>
      <c r="K1681" s="10"/>
      <c r="L1681" s="10">
        <f>SUM(Table134[[#This Row],[Waste (Before Impression)]:[Waste (After Impression)2]])</f>
        <v>6</v>
      </c>
      <c r="M1681" s="10">
        <v>0</v>
      </c>
      <c r="N1681" s="10">
        <v>286</v>
      </c>
      <c r="O1681" s="11">
        <f>SUM(Table134[[#This Row],[Inspection Total]],Table134[[#This Row],[Waste (Before Impression)]])</f>
        <v>6000</v>
      </c>
      <c r="P1681" s="12" t="s">
        <v>39</v>
      </c>
      <c r="Q1681" s="9"/>
      <c r="R1681" s="9">
        <f>IF(Table134[[#This Row],[Balanced]]="YES",0,Table134[[#This Row],[Total]]-6000)</f>
        <v>0</v>
      </c>
      <c r="S16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4480249262865994YES</v>
      </c>
      <c r="T1681">
        <f>ROW()-3</f>
        <v>1678</v>
      </c>
      <c r="U1681" s="1">
        <f>INT(Table134[[#This Row],[Date]])</f>
        <v>44802</v>
      </c>
      <c r="V1681" s="13">
        <f>IFERROR(IF(OR(Table134[[#This Row],[Notasave Error]]&lt;0,Table134[[#This Row],[Notasave Error]]&gt;6000),"-",Table134[[#This Row],[Notasave Error]]/Table134[[#This Row],[Inspection Total]]),"NA")</f>
        <v>4.7714381047714381E-2</v>
      </c>
    </row>
    <row r="1682" spans="1:22" x14ac:dyDescent="0.35">
      <c r="A1682" s="8">
        <v>44802.623159722221</v>
      </c>
      <c r="B1682" s="9" t="s">
        <v>63</v>
      </c>
      <c r="C1682" s="9">
        <v>40036162</v>
      </c>
      <c r="D1682" s="9" t="s">
        <v>107</v>
      </c>
      <c r="E1682" s="9" t="s">
        <v>57</v>
      </c>
      <c r="F1682" s="9" t="s">
        <v>38</v>
      </c>
      <c r="G1682" s="9">
        <v>491</v>
      </c>
      <c r="H1682" s="10">
        <v>5989</v>
      </c>
      <c r="I1682" s="10">
        <v>41942</v>
      </c>
      <c r="J1682" s="10">
        <v>11</v>
      </c>
      <c r="K1682" s="10"/>
      <c r="L1682" s="10">
        <f>SUM(Table134[[#This Row],[Waste (Before Impression)]:[Waste (After Impression)2]])</f>
        <v>11</v>
      </c>
      <c r="M1682" s="10">
        <v>0</v>
      </c>
      <c r="N1682" s="10">
        <v>230</v>
      </c>
      <c r="O1682" s="11">
        <f>SUM(Table134[[#This Row],[Inspection Total]],Table134[[#This Row],[Waste (Before Impression)]])</f>
        <v>6000</v>
      </c>
      <c r="P1682" s="12" t="s">
        <v>39</v>
      </c>
      <c r="Q1682" s="9"/>
      <c r="R1682" s="9">
        <f>IF(Table134[[#This Row],[Balanced]]="YES",0,Table134[[#This Row],[Total]]-6000)</f>
        <v>0</v>
      </c>
      <c r="S16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44802491112305989YES</v>
      </c>
      <c r="T1682">
        <f>ROW()-3</f>
        <v>1679</v>
      </c>
      <c r="U1682" s="1">
        <f>INT(Table134[[#This Row],[Date]])</f>
        <v>44802</v>
      </c>
      <c r="V1682" s="13">
        <f>IFERROR(IF(OR(Table134[[#This Row],[Notasave Error]]&lt;0,Table134[[#This Row],[Notasave Error]]&gt;6000),"-",Table134[[#This Row],[Notasave Error]]/Table134[[#This Row],[Inspection Total]]),"NA")</f>
        <v>3.8403740190348971E-2</v>
      </c>
    </row>
    <row r="1683" spans="1:22" x14ac:dyDescent="0.35">
      <c r="A1683" s="8">
        <v>44802.543495370373</v>
      </c>
      <c r="B1683" s="9" t="s">
        <v>63</v>
      </c>
      <c r="C1683" s="9">
        <v>40036162</v>
      </c>
      <c r="D1683" s="9" t="s">
        <v>107</v>
      </c>
      <c r="E1683" s="9" t="s">
        <v>57</v>
      </c>
      <c r="F1683" s="9" t="s">
        <v>38</v>
      </c>
      <c r="G1683" s="9">
        <v>490</v>
      </c>
      <c r="H1683" s="10">
        <v>5986</v>
      </c>
      <c r="I1683" s="10">
        <v>35953</v>
      </c>
      <c r="J1683" s="10">
        <v>14</v>
      </c>
      <c r="K1683" s="10"/>
      <c r="L1683" s="10">
        <f>SUM(Table134[[#This Row],[Waste (Before Impression)]:[Waste (After Impression)2]])</f>
        <v>14</v>
      </c>
      <c r="M1683" s="10">
        <v>0</v>
      </c>
      <c r="N1683" s="10">
        <v>230</v>
      </c>
      <c r="O1683" s="11">
        <f>SUM(Table134[[#This Row],[Inspection Total]],Table134[[#This Row],[Waste (Before Impression)]])</f>
        <v>6000</v>
      </c>
      <c r="P1683" s="12" t="s">
        <v>39</v>
      </c>
      <c r="Q1683" s="9" t="s">
        <v>71</v>
      </c>
      <c r="R1683" s="9">
        <f>IF(Table134[[#This Row],[Balanced]]="YES",0,Table134[[#This Row],[Total]]-6000)</f>
        <v>0</v>
      </c>
      <c r="S16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44802490142305986YES</v>
      </c>
      <c r="T1683">
        <f>ROW()-3</f>
        <v>1680</v>
      </c>
      <c r="U1683" s="1">
        <f>INT(Table134[[#This Row],[Date]])</f>
        <v>44802</v>
      </c>
      <c r="V1683" s="13">
        <f>IFERROR(IF(OR(Table134[[#This Row],[Notasave Error]]&lt;0,Table134[[#This Row],[Notasave Error]]&gt;6000),"-",Table134[[#This Row],[Notasave Error]]/Table134[[#This Row],[Inspection Total]]),"NA")</f>
        <v>3.8422986969595722E-2</v>
      </c>
    </row>
    <row r="1684" spans="1:22" x14ac:dyDescent="0.35">
      <c r="A1684" s="8">
        <v>44802.535844907405</v>
      </c>
      <c r="B1684" s="9" t="s">
        <v>63</v>
      </c>
      <c r="C1684" s="9">
        <v>40036162</v>
      </c>
      <c r="D1684" s="9" t="s">
        <v>107</v>
      </c>
      <c r="E1684" s="9" t="s">
        <v>57</v>
      </c>
      <c r="F1684" s="9" t="s">
        <v>38</v>
      </c>
      <c r="G1684" s="9">
        <v>489</v>
      </c>
      <c r="H1684" s="10">
        <v>5999</v>
      </c>
      <c r="I1684" s="10">
        <v>29967</v>
      </c>
      <c r="J1684" s="10">
        <v>1</v>
      </c>
      <c r="K1684" s="10"/>
      <c r="L1684" s="10">
        <f>SUM(Table134[[#This Row],[Waste (Before Impression)]:[Waste (After Impression)2]])</f>
        <v>1</v>
      </c>
      <c r="M1684" s="10">
        <v>0</v>
      </c>
      <c r="N1684" s="10">
        <v>200</v>
      </c>
      <c r="O1684" s="11">
        <f>SUM(Table134[[#This Row],[Inspection Total]],Table134[[#This Row],[Waste (Before Impression)]])</f>
        <v>6000</v>
      </c>
      <c r="P1684" s="12" t="s">
        <v>39</v>
      </c>
      <c r="Q1684" s="9" t="s">
        <v>71</v>
      </c>
      <c r="R1684" s="9">
        <f>IF(Table134[[#This Row],[Balanced]]="YES",0,Table134[[#This Row],[Total]]-6000)</f>
        <v>0</v>
      </c>
      <c r="S16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4480248912005999YES</v>
      </c>
      <c r="T1684">
        <f>ROW()-3</f>
        <v>1681</v>
      </c>
      <c r="U1684" s="1">
        <f>INT(Table134[[#This Row],[Date]])</f>
        <v>44802</v>
      </c>
      <c r="V1684" s="13">
        <f>IFERROR(IF(OR(Table134[[#This Row],[Notasave Error]]&lt;0,Table134[[#This Row],[Notasave Error]]&gt;6000),"-",Table134[[#This Row],[Notasave Error]]/Table134[[#This Row],[Inspection Total]]),"NA")</f>
        <v>3.3338889814969158E-2</v>
      </c>
    </row>
    <row r="1685" spans="1:22" x14ac:dyDescent="0.35">
      <c r="A1685" s="8">
        <v>44802.535138888888</v>
      </c>
      <c r="B1685" s="9" t="s">
        <v>63</v>
      </c>
      <c r="C1685" s="9">
        <v>40036162</v>
      </c>
      <c r="D1685" s="9" t="s">
        <v>107</v>
      </c>
      <c r="E1685" s="9" t="s">
        <v>57</v>
      </c>
      <c r="F1685" s="9" t="s">
        <v>38</v>
      </c>
      <c r="G1685" s="9">
        <v>488</v>
      </c>
      <c r="H1685" s="10">
        <v>5988</v>
      </c>
      <c r="I1685" s="10">
        <v>23968</v>
      </c>
      <c r="J1685" s="10">
        <v>12</v>
      </c>
      <c r="K1685" s="10"/>
      <c r="L1685" s="10">
        <f>SUM(Table134[[#This Row],[Waste (Before Impression)]:[Waste (After Impression)2]])</f>
        <v>12</v>
      </c>
      <c r="M1685" s="10">
        <v>0</v>
      </c>
      <c r="N1685" s="10">
        <v>251</v>
      </c>
      <c r="O1685" s="11">
        <f>SUM(Table134[[#This Row],[Inspection Total]],Table134[[#This Row],[Waste (Before Impression)]])</f>
        <v>6000</v>
      </c>
      <c r="P1685" s="12" t="s">
        <v>39</v>
      </c>
      <c r="Q1685" s="9"/>
      <c r="R1685" s="9">
        <f>IF(Table134[[#This Row],[Balanced]]="YES",0,Table134[[#This Row],[Total]]-6000)</f>
        <v>0</v>
      </c>
      <c r="S16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44802488122515988YES</v>
      </c>
      <c r="T1685">
        <f>ROW()-3</f>
        <v>1682</v>
      </c>
      <c r="U1685" s="1">
        <f>INT(Table134[[#This Row],[Date]])</f>
        <v>44802</v>
      </c>
      <c r="V1685" s="13">
        <f>IFERROR(IF(OR(Table134[[#This Row],[Notasave Error]]&lt;0,Table134[[#This Row],[Notasave Error]]&gt;6000),"-",Table134[[#This Row],[Notasave Error]]/Table134[[#This Row],[Inspection Total]]),"NA")</f>
        <v>4.1917167668670673E-2</v>
      </c>
    </row>
    <row r="1686" spans="1:22" x14ac:dyDescent="0.35">
      <c r="A1686" s="8">
        <v>44802.432303240741</v>
      </c>
      <c r="B1686" s="9" t="s">
        <v>63</v>
      </c>
      <c r="C1686" s="9">
        <v>40036162</v>
      </c>
      <c r="D1686" s="9" t="s">
        <v>107</v>
      </c>
      <c r="E1686" s="9" t="s">
        <v>57</v>
      </c>
      <c r="F1686" s="9" t="s">
        <v>38</v>
      </c>
      <c r="G1686" s="9">
        <v>487</v>
      </c>
      <c r="H1686" s="10">
        <v>5990</v>
      </c>
      <c r="I1686" s="10">
        <v>17980</v>
      </c>
      <c r="J1686" s="10">
        <v>10</v>
      </c>
      <c r="K1686" s="10"/>
      <c r="L1686" s="10">
        <f>SUM(Table134[[#This Row],[Waste (Before Impression)]:[Waste (After Impression)2]])</f>
        <v>10</v>
      </c>
      <c r="M1686" s="10">
        <v>0</v>
      </c>
      <c r="N1686" s="10">
        <v>379</v>
      </c>
      <c r="O1686" s="11">
        <f>SUM(Table134[[#This Row],[Inspection Total]],Table134[[#This Row],[Waste (Before Impression)]])</f>
        <v>6000</v>
      </c>
      <c r="P1686" s="12" t="s">
        <v>39</v>
      </c>
      <c r="Q1686" s="9"/>
      <c r="R1686" s="9">
        <f>IF(Table134[[#This Row],[Balanced]]="YES",0,Table134[[#This Row],[Total]]-6000)</f>
        <v>0</v>
      </c>
      <c r="S16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44802487103795990YES</v>
      </c>
      <c r="T1686">
        <f>ROW()-3</f>
        <v>1683</v>
      </c>
      <c r="U1686" s="1">
        <f>INT(Table134[[#This Row],[Date]])</f>
        <v>44802</v>
      </c>
      <c r="V1686" s="13">
        <f>IFERROR(IF(OR(Table134[[#This Row],[Notasave Error]]&lt;0,Table134[[#This Row],[Notasave Error]]&gt;6000),"-",Table134[[#This Row],[Notasave Error]]/Table134[[#This Row],[Inspection Total]]),"NA")</f>
        <v>6.327212020033389E-2</v>
      </c>
    </row>
    <row r="1687" spans="1:22" x14ac:dyDescent="0.35">
      <c r="A1687" s="8">
        <v>44802.431828703702</v>
      </c>
      <c r="B1687" s="9" t="s">
        <v>63</v>
      </c>
      <c r="C1687" s="9">
        <v>40036162</v>
      </c>
      <c r="D1687" s="9" t="s">
        <v>107</v>
      </c>
      <c r="E1687" s="9" t="s">
        <v>57</v>
      </c>
      <c r="F1687" s="9" t="s">
        <v>38</v>
      </c>
      <c r="G1687" s="9">
        <v>486</v>
      </c>
      <c r="H1687" s="10">
        <v>5991</v>
      </c>
      <c r="I1687" s="10">
        <v>11990</v>
      </c>
      <c r="J1687" s="10">
        <v>9</v>
      </c>
      <c r="K1687" s="10">
        <v>3</v>
      </c>
      <c r="L1687" s="10">
        <f>SUM(Table134[[#This Row],[Waste (Before Impression)]:[Waste (After Impression)2]])</f>
        <v>12</v>
      </c>
      <c r="M1687" s="10">
        <v>0</v>
      </c>
      <c r="N1687" s="10">
        <v>429</v>
      </c>
      <c r="O1687" s="11">
        <f>SUM(Table134[[#This Row],[Inspection Total]],Table134[[#This Row],[Waste (Before Impression)]])</f>
        <v>6000</v>
      </c>
      <c r="P1687" s="12" t="s">
        <v>39</v>
      </c>
      <c r="Q1687" s="9"/>
      <c r="R1687" s="9">
        <f>IF(Table134[[#This Row],[Balanced]]="YES",0,Table134[[#This Row],[Total]]-6000)</f>
        <v>0</v>
      </c>
      <c r="S16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4480248694295991YES</v>
      </c>
      <c r="T1687">
        <f>ROW()-3</f>
        <v>1684</v>
      </c>
      <c r="U1687" s="1">
        <f>INT(Table134[[#This Row],[Date]])</f>
        <v>44802</v>
      </c>
      <c r="V1687" s="13">
        <f>IFERROR(IF(OR(Table134[[#This Row],[Notasave Error]]&lt;0,Table134[[#This Row],[Notasave Error]]&gt;6000),"-",Table134[[#This Row],[Notasave Error]]/Table134[[#This Row],[Inspection Total]]),"NA")</f>
        <v>7.1607411116675013E-2</v>
      </c>
    </row>
    <row r="1688" spans="1:22" x14ac:dyDescent="0.35">
      <c r="A1688" s="8">
        <v>44802.368807870371</v>
      </c>
      <c r="B1688" s="9" t="s">
        <v>63</v>
      </c>
      <c r="C1688" s="9">
        <v>40036162</v>
      </c>
      <c r="D1688" s="9" t="s">
        <v>107</v>
      </c>
      <c r="E1688" s="9" t="s">
        <v>57</v>
      </c>
      <c r="F1688" s="9" t="s">
        <v>38</v>
      </c>
      <c r="G1688" s="9">
        <v>485</v>
      </c>
      <c r="H1688" s="10">
        <v>5999</v>
      </c>
      <c r="I1688" s="10">
        <v>5999</v>
      </c>
      <c r="J1688" s="10">
        <v>1</v>
      </c>
      <c r="K1688" s="10">
        <v>0</v>
      </c>
      <c r="L1688" s="10">
        <f>SUM(Table134[[#This Row],[Waste (Before Impression)]:[Waste (After Impression)2]])</f>
        <v>1</v>
      </c>
      <c r="M1688" s="10">
        <v>0</v>
      </c>
      <c r="N1688" s="10">
        <v>591</v>
      </c>
      <c r="O1688" s="11">
        <f>SUM(Table134[[#This Row],[Inspection Total]],Table134[[#This Row],[Waste (Before Impression)]])</f>
        <v>6000</v>
      </c>
      <c r="P1688" s="12" t="s">
        <v>39</v>
      </c>
      <c r="Q1688" s="9"/>
      <c r="R1688" s="9">
        <f>IF(Table134[[#This Row],[Balanced]]="YES",0,Table134[[#This Row],[Total]]-6000)</f>
        <v>0</v>
      </c>
      <c r="S16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4480248515915999YES</v>
      </c>
      <c r="T1688">
        <f>ROW()-3</f>
        <v>1685</v>
      </c>
      <c r="U1688" s="1">
        <f>INT(Table134[[#This Row],[Date]])</f>
        <v>44802</v>
      </c>
      <c r="V1688" s="13">
        <f>IFERROR(IF(OR(Table134[[#This Row],[Notasave Error]]&lt;0,Table134[[#This Row],[Notasave Error]]&gt;6000),"-",Table134[[#This Row],[Notasave Error]]/Table134[[#This Row],[Inspection Total]]),"NA")</f>
        <v>9.8516419403233871E-2</v>
      </c>
    </row>
    <row r="1689" spans="1:22" x14ac:dyDescent="0.35">
      <c r="A1689" s="8">
        <v>44802.272615740738</v>
      </c>
      <c r="B1689" s="9" t="s">
        <v>63</v>
      </c>
      <c r="C1689" s="9">
        <v>40036162</v>
      </c>
      <c r="D1689" s="9" t="s">
        <v>107</v>
      </c>
      <c r="E1689" s="9" t="s">
        <v>99</v>
      </c>
      <c r="F1689" s="9" t="s">
        <v>40</v>
      </c>
      <c r="G1689" s="9">
        <v>533</v>
      </c>
      <c r="H1689" s="10">
        <v>5979</v>
      </c>
      <c r="I1689" s="10">
        <v>65861</v>
      </c>
      <c r="J1689" s="10">
        <v>21</v>
      </c>
      <c r="K1689" s="10"/>
      <c r="L1689" s="10">
        <f>SUM(Table134[[#This Row],[Waste (Before Impression)]:[Waste (After Impression)2]])</f>
        <v>21</v>
      </c>
      <c r="M1689" s="10">
        <v>0</v>
      </c>
      <c r="N1689" s="10">
        <v>589</v>
      </c>
      <c r="O1689" s="11">
        <f>SUM(Table134[[#This Row],[Inspection Total]],Table134[[#This Row],[Waste (Before Impression)]])</f>
        <v>6000</v>
      </c>
      <c r="P1689" s="12" t="s">
        <v>39</v>
      </c>
      <c r="Q1689" s="9"/>
      <c r="R1689" s="9">
        <f>IF(Table134[[#This Row],[Balanced]]="YES",0,Table134[[#This Row],[Total]]-6000)</f>
        <v>0</v>
      </c>
      <c r="S16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44802533215895979YES</v>
      </c>
      <c r="T1689">
        <f>ROW()-3</f>
        <v>1686</v>
      </c>
      <c r="U1689" s="1">
        <f>INT(Table134[[#This Row],[Date]])</f>
        <v>44802</v>
      </c>
      <c r="V1689" s="13">
        <f>IFERROR(IF(OR(Table134[[#This Row],[Notasave Error]]&lt;0,Table134[[#This Row],[Notasave Error]]&gt;6000),"-",Table134[[#This Row],[Notasave Error]]/Table134[[#This Row],[Inspection Total]]),"NA")</f>
        <v>9.8511456765345382E-2</v>
      </c>
    </row>
    <row r="1690" spans="1:22" x14ac:dyDescent="0.35">
      <c r="A1690" s="8">
        <v>44802.272175925929</v>
      </c>
      <c r="B1690" s="9" t="s">
        <v>63</v>
      </c>
      <c r="C1690" s="9">
        <v>40036162</v>
      </c>
      <c r="D1690" s="9" t="s">
        <v>107</v>
      </c>
      <c r="E1690" s="9" t="s">
        <v>99</v>
      </c>
      <c r="F1690" s="9" t="s">
        <v>40</v>
      </c>
      <c r="G1690" s="9">
        <v>532</v>
      </c>
      <c r="H1690" s="10">
        <v>5994</v>
      </c>
      <c r="I1690" s="10">
        <v>59882</v>
      </c>
      <c r="J1690" s="10">
        <v>6</v>
      </c>
      <c r="K1690" s="10"/>
      <c r="L1690" s="10">
        <f>SUM(Table134[[#This Row],[Waste (Before Impression)]:[Waste (After Impression)2]])</f>
        <v>6</v>
      </c>
      <c r="M1690" s="10">
        <v>0</v>
      </c>
      <c r="N1690" s="10">
        <v>521</v>
      </c>
      <c r="O1690" s="11">
        <f>SUM(Table134[[#This Row],[Inspection Total]],Table134[[#This Row],[Waste (Before Impression)]])</f>
        <v>6000</v>
      </c>
      <c r="P1690" s="12" t="s">
        <v>39</v>
      </c>
      <c r="Q1690" s="9"/>
      <c r="R1690" s="9">
        <f>IF(Table134[[#This Row],[Balanced]]="YES",0,Table134[[#This Row],[Total]]-6000)</f>
        <v>0</v>
      </c>
      <c r="S16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4480253265215994YES</v>
      </c>
      <c r="T1690">
        <f>ROW()-3</f>
        <v>1687</v>
      </c>
      <c r="U1690" s="1">
        <f>INT(Table134[[#This Row],[Date]])</f>
        <v>44802</v>
      </c>
      <c r="V1690" s="13">
        <f>IFERROR(IF(OR(Table134[[#This Row],[Notasave Error]]&lt;0,Table134[[#This Row],[Notasave Error]]&gt;6000),"-",Table134[[#This Row],[Notasave Error]]/Table134[[#This Row],[Inspection Total]]),"NA")</f>
        <v>8.6920253586920251E-2</v>
      </c>
    </row>
    <row r="1691" spans="1:22" x14ac:dyDescent="0.35">
      <c r="A1691" s="8">
        <v>44802.155046296299</v>
      </c>
      <c r="B1691" s="9" t="s">
        <v>63</v>
      </c>
      <c r="C1691" s="9">
        <v>40036162</v>
      </c>
      <c r="D1691" s="9" t="s">
        <v>107</v>
      </c>
      <c r="E1691" s="9" t="s">
        <v>99</v>
      </c>
      <c r="F1691" s="9" t="s">
        <v>40</v>
      </c>
      <c r="G1691" s="9">
        <v>531</v>
      </c>
      <c r="H1691" s="10">
        <v>5998</v>
      </c>
      <c r="I1691" s="10">
        <v>53888</v>
      </c>
      <c r="J1691" s="10">
        <v>2</v>
      </c>
      <c r="K1691" s="10"/>
      <c r="L1691" s="10">
        <f>SUM(Table134[[#This Row],[Waste (Before Impression)]:[Waste (After Impression)2]])</f>
        <v>2</v>
      </c>
      <c r="M1691" s="10">
        <v>0</v>
      </c>
      <c r="N1691" s="10">
        <v>661</v>
      </c>
      <c r="O1691" s="11">
        <f>SUM(Table134[[#This Row],[Inspection Total]],Table134[[#This Row],[Waste (Before Impression)]])</f>
        <v>6000</v>
      </c>
      <c r="P1691" s="12" t="s">
        <v>39</v>
      </c>
      <c r="Q1691" s="9"/>
      <c r="R1691" s="9">
        <f>IF(Table134[[#This Row],[Balanced]]="YES",0,Table134[[#This Row],[Total]]-6000)</f>
        <v>0</v>
      </c>
      <c r="S16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4480253126615998YES</v>
      </c>
      <c r="T1691">
        <f>ROW()-3</f>
        <v>1688</v>
      </c>
      <c r="U1691" s="1">
        <f>INT(Table134[[#This Row],[Date]])</f>
        <v>44802</v>
      </c>
      <c r="V1691" s="13">
        <f>IFERROR(IF(OR(Table134[[#This Row],[Notasave Error]]&lt;0,Table134[[#This Row],[Notasave Error]]&gt;6000),"-",Table134[[#This Row],[Notasave Error]]/Table134[[#This Row],[Inspection Total]]),"NA")</f>
        <v>0.11020340113371124</v>
      </c>
    </row>
    <row r="1692" spans="1:22" x14ac:dyDescent="0.35">
      <c r="A1692" s="8">
        <v>44802.123159722221</v>
      </c>
      <c r="B1692" s="9" t="s">
        <v>63</v>
      </c>
      <c r="C1692" s="9">
        <v>40036162</v>
      </c>
      <c r="D1692" s="9" t="s">
        <v>107</v>
      </c>
      <c r="E1692" s="9" t="s">
        <v>99</v>
      </c>
      <c r="F1692" s="9" t="s">
        <v>40</v>
      </c>
      <c r="G1692" s="9">
        <v>497</v>
      </c>
      <c r="H1692" s="10">
        <v>5996</v>
      </c>
      <c r="I1692" s="10">
        <v>47890</v>
      </c>
      <c r="J1692" s="10">
        <v>4</v>
      </c>
      <c r="K1692" s="10"/>
      <c r="L1692" s="10">
        <f>SUM(Table134[[#This Row],[Waste (Before Impression)]:[Waste (After Impression)2]])</f>
        <v>4</v>
      </c>
      <c r="M1692" s="10">
        <v>0</v>
      </c>
      <c r="N1692" s="10">
        <v>449</v>
      </c>
      <c r="O1692" s="11">
        <f>SUM(Table134[[#This Row],[Inspection Total]],Table134[[#This Row],[Waste (Before Impression)]])</f>
        <v>6000</v>
      </c>
      <c r="P1692" s="12" t="s">
        <v>39</v>
      </c>
      <c r="Q1692" s="9"/>
      <c r="R1692" s="9">
        <f>IF(Table134[[#This Row],[Balanced]]="YES",0,Table134[[#This Row],[Total]]-6000)</f>
        <v>0</v>
      </c>
      <c r="S16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4480249744495996YES</v>
      </c>
      <c r="T1692">
        <f>ROW()-3</f>
        <v>1689</v>
      </c>
      <c r="U1692" s="1">
        <f>INT(Table134[[#This Row],[Date]])</f>
        <v>44802</v>
      </c>
      <c r="V1692" s="13">
        <f>IFERROR(IF(OR(Table134[[#This Row],[Notasave Error]]&lt;0,Table134[[#This Row],[Notasave Error]]&gt;6000),"-",Table134[[#This Row],[Notasave Error]]/Table134[[#This Row],[Inspection Total]]),"NA")</f>
        <v>7.4883255503669116E-2</v>
      </c>
    </row>
    <row r="1693" spans="1:22" x14ac:dyDescent="0.35">
      <c r="A1693" s="8">
        <v>44802.091944444444</v>
      </c>
      <c r="B1693" s="9" t="s">
        <v>63</v>
      </c>
      <c r="C1693" s="9">
        <v>40036162</v>
      </c>
      <c r="D1693" s="9" t="s">
        <v>107</v>
      </c>
      <c r="E1693" s="9" t="s">
        <v>99</v>
      </c>
      <c r="F1693" s="9" t="s">
        <v>40</v>
      </c>
      <c r="G1693" s="9">
        <v>496</v>
      </c>
      <c r="H1693" s="10">
        <v>5993</v>
      </c>
      <c r="I1693" s="10">
        <v>41894</v>
      </c>
      <c r="J1693" s="10">
        <v>7</v>
      </c>
      <c r="K1693" s="10"/>
      <c r="L1693" s="10">
        <f>SUM(Table134[[#This Row],[Waste (Before Impression)]:[Waste (After Impression)2]])</f>
        <v>7</v>
      </c>
      <c r="M1693" s="10">
        <v>0</v>
      </c>
      <c r="N1693" s="10">
        <v>432</v>
      </c>
      <c r="O1693" s="11">
        <f>SUM(Table134[[#This Row],[Inspection Total]],Table134[[#This Row],[Waste (Before Impression)]])</f>
        <v>6000</v>
      </c>
      <c r="P1693" s="12" t="s">
        <v>39</v>
      </c>
      <c r="Q1693" s="9"/>
      <c r="R1693" s="9">
        <f>IF(Table134[[#This Row],[Balanced]]="YES",0,Table134[[#This Row],[Total]]-6000)</f>
        <v>0</v>
      </c>
      <c r="S16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4480249674325993YES</v>
      </c>
      <c r="T1693">
        <f>ROW()-3</f>
        <v>1690</v>
      </c>
      <c r="U1693" s="1">
        <f>INT(Table134[[#This Row],[Date]])</f>
        <v>44802</v>
      </c>
      <c r="V1693" s="13">
        <f>IFERROR(IF(OR(Table134[[#This Row],[Notasave Error]]&lt;0,Table134[[#This Row],[Notasave Error]]&gt;6000),"-",Table134[[#This Row],[Notasave Error]]/Table134[[#This Row],[Inspection Total]]),"NA")</f>
        <v>7.208409811446688E-2</v>
      </c>
    </row>
    <row r="1694" spans="1:22" x14ac:dyDescent="0.35">
      <c r="A1694" s="8">
        <v>44802.091493055559</v>
      </c>
      <c r="B1694" s="9" t="s">
        <v>63</v>
      </c>
      <c r="C1694" s="9">
        <v>40036162</v>
      </c>
      <c r="D1694" s="9" t="s">
        <v>107</v>
      </c>
      <c r="E1694" s="9" t="s">
        <v>99</v>
      </c>
      <c r="F1694" s="9" t="s">
        <v>40</v>
      </c>
      <c r="G1694" s="9">
        <v>526</v>
      </c>
      <c r="H1694" s="10">
        <v>5997</v>
      </c>
      <c r="I1694" s="10">
        <v>35901</v>
      </c>
      <c r="J1694" s="10">
        <v>3</v>
      </c>
      <c r="K1694" s="10"/>
      <c r="L1694" s="10">
        <f>SUM(Table134[[#This Row],[Waste (Before Impression)]:[Waste (After Impression)2]])</f>
        <v>3</v>
      </c>
      <c r="M1694" s="10">
        <v>0</v>
      </c>
      <c r="N1694" s="10">
        <v>322</v>
      </c>
      <c r="O1694" s="11">
        <f>SUM(Table134[[#This Row],[Inspection Total]],Table134[[#This Row],[Waste (Before Impression)]])</f>
        <v>6000</v>
      </c>
      <c r="P1694" s="12" t="s">
        <v>39</v>
      </c>
      <c r="Q1694" s="9"/>
      <c r="R1694" s="9">
        <f>IF(Table134[[#This Row],[Balanced]]="YES",0,Table134[[#This Row],[Total]]-6000)</f>
        <v>0</v>
      </c>
      <c r="S16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4480252633225997YES</v>
      </c>
      <c r="T1694">
        <f>ROW()-3</f>
        <v>1691</v>
      </c>
      <c r="U1694" s="1">
        <f>INT(Table134[[#This Row],[Date]])</f>
        <v>44802</v>
      </c>
      <c r="V1694" s="13">
        <f>IFERROR(IF(OR(Table134[[#This Row],[Notasave Error]]&lt;0,Table134[[#This Row],[Notasave Error]]&gt;6000),"-",Table134[[#This Row],[Notasave Error]]/Table134[[#This Row],[Inspection Total]]),"NA")</f>
        <v>5.3693513423378358E-2</v>
      </c>
    </row>
    <row r="1695" spans="1:22" x14ac:dyDescent="0.35">
      <c r="A1695" s="8">
        <v>44802.016979166663</v>
      </c>
      <c r="B1695" s="9" t="s">
        <v>63</v>
      </c>
      <c r="C1695" s="9">
        <v>40036162</v>
      </c>
      <c r="D1695" s="9" t="s">
        <v>107</v>
      </c>
      <c r="E1695" s="9" t="s">
        <v>99</v>
      </c>
      <c r="F1695" s="9" t="s">
        <v>40</v>
      </c>
      <c r="G1695" s="9">
        <v>525</v>
      </c>
      <c r="H1695" s="10">
        <v>5992</v>
      </c>
      <c r="I1695" s="10">
        <v>29904</v>
      </c>
      <c r="J1695" s="10">
        <v>8</v>
      </c>
      <c r="K1695" s="10"/>
      <c r="L1695" s="10">
        <f>SUM(Table134[[#This Row],[Waste (Before Impression)]:[Waste (After Impression)2]])</f>
        <v>8</v>
      </c>
      <c r="M1695" s="10">
        <v>0</v>
      </c>
      <c r="N1695" s="10">
        <v>420</v>
      </c>
      <c r="O1695" s="11">
        <f>SUM(Table134[[#This Row],[Inspection Total]],Table134[[#This Row],[Waste (Before Impression)]])</f>
        <v>6000</v>
      </c>
      <c r="P1695" s="12" t="s">
        <v>39</v>
      </c>
      <c r="Q1695" s="9"/>
      <c r="R1695" s="9">
        <f>IF(Table134[[#This Row],[Balanced]]="YES",0,Table134[[#This Row],[Total]]-6000)</f>
        <v>0</v>
      </c>
      <c r="S16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4480252584205992YES</v>
      </c>
      <c r="T1695">
        <f>ROW()-3</f>
        <v>1692</v>
      </c>
      <c r="U1695" s="1">
        <f>INT(Table134[[#This Row],[Date]])</f>
        <v>44802</v>
      </c>
      <c r="V1695" s="13">
        <f>IFERROR(IF(OR(Table134[[#This Row],[Notasave Error]]&lt;0,Table134[[#This Row],[Notasave Error]]&gt;6000),"-",Table134[[#This Row],[Notasave Error]]/Table134[[#This Row],[Inspection Total]]),"NA")</f>
        <v>7.0093457943925228E-2</v>
      </c>
    </row>
    <row r="1696" spans="1:22" x14ac:dyDescent="0.35">
      <c r="A1696" s="8">
        <v>44799.9765625</v>
      </c>
      <c r="B1696" s="9" t="s">
        <v>63</v>
      </c>
      <c r="C1696" s="9">
        <v>40036162</v>
      </c>
      <c r="D1696" s="9" t="s">
        <v>107</v>
      </c>
      <c r="E1696" s="9" t="s">
        <v>57</v>
      </c>
      <c r="F1696" s="9" t="s">
        <v>40</v>
      </c>
      <c r="G1696" s="9">
        <v>482</v>
      </c>
      <c r="H1696" s="10">
        <v>5994</v>
      </c>
      <c r="I1696" s="10">
        <v>23969</v>
      </c>
      <c r="J1696" s="10">
        <v>6</v>
      </c>
      <c r="K1696" s="10"/>
      <c r="L1696" s="10">
        <f>SUM(Table134[[#This Row],[Waste (Before Impression)]:[Waste (After Impression)2]])</f>
        <v>6</v>
      </c>
      <c r="M1696" s="10">
        <v>0</v>
      </c>
      <c r="N1696" s="10">
        <v>311</v>
      </c>
      <c r="O1696" s="11">
        <f>SUM(Table134[[#This Row],[Inspection Total]],Table134[[#This Row],[Waste (Before Impression)]])</f>
        <v>6000</v>
      </c>
      <c r="P1696" s="12" t="s">
        <v>39</v>
      </c>
      <c r="Q1696" s="9"/>
      <c r="R1696" s="9">
        <f>IF(Table134[[#This Row],[Balanced]]="YES",0,Table134[[#This Row],[Total]]-6000)</f>
        <v>0</v>
      </c>
      <c r="S16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4479948263115994YES</v>
      </c>
      <c r="T1696">
        <f>ROW()-3</f>
        <v>1693</v>
      </c>
      <c r="U1696" s="1">
        <f>INT(Table134[[#This Row],[Date]])</f>
        <v>44799</v>
      </c>
      <c r="V1696" s="13">
        <f>IFERROR(IF(OR(Table134[[#This Row],[Notasave Error]]&lt;0,Table134[[#This Row],[Notasave Error]]&gt;6000),"-",Table134[[#This Row],[Notasave Error]]/Table134[[#This Row],[Inspection Total]]),"NA")</f>
        <v>5.1885218551885222E-2</v>
      </c>
    </row>
    <row r="1697" spans="1:22" x14ac:dyDescent="0.35">
      <c r="A1697" s="8">
        <v>44799.974826388891</v>
      </c>
      <c r="B1697" s="9" t="s">
        <v>63</v>
      </c>
      <c r="C1697" s="9">
        <v>40036162</v>
      </c>
      <c r="D1697" s="9" t="s">
        <v>107</v>
      </c>
      <c r="E1697" s="9" t="s">
        <v>57</v>
      </c>
      <c r="F1697" s="9" t="s">
        <v>40</v>
      </c>
      <c r="G1697" s="9">
        <v>481</v>
      </c>
      <c r="H1697" s="10">
        <v>5998</v>
      </c>
      <c r="I1697" s="10">
        <v>17975</v>
      </c>
      <c r="J1697" s="10">
        <v>2</v>
      </c>
      <c r="K1697" s="10"/>
      <c r="L1697" s="10">
        <f>SUM(Table134[[#This Row],[Waste (Before Impression)]:[Waste (After Impression)2]])</f>
        <v>2</v>
      </c>
      <c r="M1697" s="10">
        <v>0</v>
      </c>
      <c r="N1697" s="10">
        <v>236</v>
      </c>
      <c r="O1697" s="11">
        <f>SUM(Table134[[#This Row],[Inspection Total]],Table134[[#This Row],[Waste (Before Impression)]])</f>
        <v>6000</v>
      </c>
      <c r="P1697" s="12" t="s">
        <v>39</v>
      </c>
      <c r="Q1697" s="9"/>
      <c r="R1697" s="9">
        <f>IF(Table134[[#This Row],[Balanced]]="YES",0,Table134[[#This Row],[Total]]-6000)</f>
        <v>0</v>
      </c>
      <c r="S16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4479948122365998YES</v>
      </c>
      <c r="T1697">
        <f>ROW()-3</f>
        <v>1694</v>
      </c>
      <c r="U1697" s="1">
        <f>INT(Table134[[#This Row],[Date]])</f>
        <v>44799</v>
      </c>
      <c r="V1697" s="13">
        <f>IFERROR(IF(OR(Table134[[#This Row],[Notasave Error]]&lt;0,Table134[[#This Row],[Notasave Error]]&gt;6000),"-",Table134[[#This Row],[Notasave Error]]/Table134[[#This Row],[Inspection Total]]),"NA")</f>
        <v>3.9346448816272091E-2</v>
      </c>
    </row>
    <row r="1698" spans="1:22" x14ac:dyDescent="0.35">
      <c r="A1698" s="8">
        <v>44799.873553240737</v>
      </c>
      <c r="B1698" s="9" t="s">
        <v>63</v>
      </c>
      <c r="C1698" s="9">
        <v>40036162</v>
      </c>
      <c r="D1698" s="9" t="s">
        <v>107</v>
      </c>
      <c r="E1698" s="9" t="s">
        <v>57</v>
      </c>
      <c r="F1698" s="9" t="s">
        <v>40</v>
      </c>
      <c r="G1698" s="9">
        <v>480</v>
      </c>
      <c r="H1698" s="10">
        <v>5985</v>
      </c>
      <c r="I1698" s="10">
        <v>11977</v>
      </c>
      <c r="J1698" s="10">
        <v>15</v>
      </c>
      <c r="K1698" s="10"/>
      <c r="L1698" s="10">
        <f>SUM(Table134[[#This Row],[Waste (Before Impression)]:[Waste (After Impression)2]])</f>
        <v>15</v>
      </c>
      <c r="M1698" s="10">
        <v>0</v>
      </c>
      <c r="N1698" s="10">
        <v>260</v>
      </c>
      <c r="O1698" s="11">
        <f>SUM(Table134[[#This Row],[Inspection Total]],Table134[[#This Row],[Waste (Before Impression)]])</f>
        <v>6000</v>
      </c>
      <c r="P1698" s="12" t="s">
        <v>39</v>
      </c>
      <c r="Q1698" s="9"/>
      <c r="R1698" s="9">
        <f>IF(Table134[[#This Row],[Balanced]]="YES",0,Table134[[#This Row],[Total]]-6000)</f>
        <v>0</v>
      </c>
      <c r="S16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44799480152605985YES</v>
      </c>
      <c r="T1698">
        <f>ROW()-3</f>
        <v>1695</v>
      </c>
      <c r="U1698" s="1">
        <f>INT(Table134[[#This Row],[Date]])</f>
        <v>44799</v>
      </c>
      <c r="V1698" s="13">
        <f>IFERROR(IF(OR(Table134[[#This Row],[Notasave Error]]&lt;0,Table134[[#This Row],[Notasave Error]]&gt;6000),"-",Table134[[#This Row],[Notasave Error]]/Table134[[#This Row],[Inspection Total]]),"NA")</f>
        <v>4.3441938178780282E-2</v>
      </c>
    </row>
    <row r="1699" spans="1:22" x14ac:dyDescent="0.35">
      <c r="A1699" s="8">
        <v>44799.873148148145</v>
      </c>
      <c r="B1699" s="9" t="s">
        <v>63</v>
      </c>
      <c r="C1699" s="9">
        <v>40036162</v>
      </c>
      <c r="D1699" s="9" t="s">
        <v>107</v>
      </c>
      <c r="E1699" s="9" t="s">
        <v>57</v>
      </c>
      <c r="F1699" s="9" t="s">
        <v>40</v>
      </c>
      <c r="G1699" s="9">
        <v>479</v>
      </c>
      <c r="H1699" s="10">
        <v>5992</v>
      </c>
      <c r="I1699" s="10">
        <v>5992</v>
      </c>
      <c r="J1699" s="10">
        <v>8</v>
      </c>
      <c r="K1699" s="10"/>
      <c r="L1699" s="10">
        <f>SUM(Table134[[#This Row],[Waste (Before Impression)]:[Waste (After Impression)2]])</f>
        <v>8</v>
      </c>
      <c r="M1699" s="10">
        <v>0</v>
      </c>
      <c r="N1699" s="10">
        <v>350</v>
      </c>
      <c r="O1699" s="11">
        <f>SUM(Table134[[#This Row],[Inspection Total]],Table134[[#This Row],[Waste (Before Impression)]])</f>
        <v>6000</v>
      </c>
      <c r="P1699" s="12" t="s">
        <v>39</v>
      </c>
      <c r="Q1699" s="9"/>
      <c r="R1699" s="9">
        <f>IF(Table134[[#This Row],[Balanced]]="YES",0,Table134[[#This Row],[Total]]-6000)</f>
        <v>0</v>
      </c>
      <c r="S16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4479947983505992YES</v>
      </c>
      <c r="T1699">
        <f>ROW()-3</f>
        <v>1696</v>
      </c>
      <c r="U1699" s="1">
        <f>INT(Table134[[#This Row],[Date]])</f>
        <v>44799</v>
      </c>
      <c r="V1699" s="13">
        <f>IFERROR(IF(OR(Table134[[#This Row],[Notasave Error]]&lt;0,Table134[[#This Row],[Notasave Error]]&gt;6000),"-",Table134[[#This Row],[Notasave Error]]/Table134[[#This Row],[Inspection Total]]),"NA")</f>
        <v>5.8411214953271028E-2</v>
      </c>
    </row>
    <row r="1700" spans="1:22" x14ac:dyDescent="0.35">
      <c r="A1700" s="8">
        <v>44799.805115740739</v>
      </c>
      <c r="B1700" s="9" t="s">
        <v>63</v>
      </c>
      <c r="C1700" s="9">
        <v>40036162</v>
      </c>
      <c r="D1700" s="9" t="s">
        <v>107</v>
      </c>
      <c r="E1700" s="9" t="s">
        <v>88</v>
      </c>
      <c r="F1700" s="9" t="s">
        <v>38</v>
      </c>
      <c r="G1700" s="9">
        <v>478</v>
      </c>
      <c r="H1700" s="10">
        <v>5997</v>
      </c>
      <c r="I1700" s="10">
        <v>59939</v>
      </c>
      <c r="J1700" s="10">
        <v>3</v>
      </c>
      <c r="K1700" s="10"/>
      <c r="L1700" s="10">
        <f>SUM(Table134[[#This Row],[Waste (Before Impression)]:[Waste (After Impression)2]])</f>
        <v>3</v>
      </c>
      <c r="M1700" s="10">
        <v>0</v>
      </c>
      <c r="N1700" s="10">
        <v>340</v>
      </c>
      <c r="O1700" s="11">
        <f>SUM(Table134[[#This Row],[Inspection Total]],Table134[[#This Row],[Waste (Before Impression)]])</f>
        <v>6000</v>
      </c>
      <c r="P1700" s="12" t="s">
        <v>39</v>
      </c>
      <c r="Q1700" s="9"/>
      <c r="R1700" s="9">
        <f>IF(Table134[[#This Row],[Balanced]]="YES",0,Table134[[#This Row],[Total]]-6000)</f>
        <v>0</v>
      </c>
      <c r="S17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4479947833405997YES</v>
      </c>
      <c r="T1700">
        <f>ROW()-3</f>
        <v>1697</v>
      </c>
      <c r="U1700" s="1">
        <f>INT(Table134[[#This Row],[Date]])</f>
        <v>44799</v>
      </c>
      <c r="V1700" s="13">
        <f>IFERROR(IF(OR(Table134[[#This Row],[Notasave Error]]&lt;0,Table134[[#This Row],[Notasave Error]]&gt;6000),"-",Table134[[#This Row],[Notasave Error]]/Table134[[#This Row],[Inspection Total]]),"NA")</f>
        <v>5.6695014173753541E-2</v>
      </c>
    </row>
    <row r="1701" spans="1:22" x14ac:dyDescent="0.35">
      <c r="A1701" s="8">
        <v>44799.764016203706</v>
      </c>
      <c r="B1701" s="9" t="s">
        <v>63</v>
      </c>
      <c r="C1701" s="9">
        <v>40036162</v>
      </c>
      <c r="D1701" s="9" t="s">
        <v>107</v>
      </c>
      <c r="E1701" s="9" t="s">
        <v>88</v>
      </c>
      <c r="F1701" s="9" t="s">
        <v>38</v>
      </c>
      <c r="G1701" s="9">
        <v>477</v>
      </c>
      <c r="H1701" s="10">
        <v>5994</v>
      </c>
      <c r="I1701" s="10">
        <v>53942</v>
      </c>
      <c r="J1701" s="10">
        <v>6</v>
      </c>
      <c r="K1701" s="10"/>
      <c r="L1701" s="10">
        <f>SUM(Table134[[#This Row],[Waste (Before Impression)]:[Waste (After Impression)2]])</f>
        <v>6</v>
      </c>
      <c r="M1701" s="10">
        <v>0</v>
      </c>
      <c r="N1701" s="10">
        <v>390</v>
      </c>
      <c r="O1701" s="11">
        <f>SUM(Table134[[#This Row],[Inspection Total]],Table134[[#This Row],[Waste (Before Impression)]])</f>
        <v>6000</v>
      </c>
      <c r="P1701" s="12" t="s">
        <v>39</v>
      </c>
      <c r="Q1701" s="9"/>
      <c r="R1701" s="9">
        <f>IF(Table134[[#This Row],[Balanced]]="YES",0,Table134[[#This Row],[Total]]-6000)</f>
        <v>0</v>
      </c>
      <c r="S17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4479947763905994YES</v>
      </c>
      <c r="T1701">
        <f>ROW()-3</f>
        <v>1698</v>
      </c>
      <c r="U1701" s="1">
        <f>INT(Table134[[#This Row],[Date]])</f>
        <v>44799</v>
      </c>
      <c r="V1701" s="13">
        <f>IFERROR(IF(OR(Table134[[#This Row],[Notasave Error]]&lt;0,Table134[[#This Row],[Notasave Error]]&gt;6000),"-",Table134[[#This Row],[Notasave Error]]/Table134[[#This Row],[Inspection Total]]),"NA")</f>
        <v>6.506506506506507E-2</v>
      </c>
    </row>
    <row r="1702" spans="1:22" x14ac:dyDescent="0.35">
      <c r="A1702" s="8">
        <v>44799.740439814814</v>
      </c>
      <c r="B1702" s="9" t="s">
        <v>63</v>
      </c>
      <c r="C1702" s="9">
        <v>40036162</v>
      </c>
      <c r="D1702" s="9" t="s">
        <v>107</v>
      </c>
      <c r="E1702" s="9" t="s">
        <v>88</v>
      </c>
      <c r="F1702" s="9" t="s">
        <v>38</v>
      </c>
      <c r="G1702" s="9">
        <v>476</v>
      </c>
      <c r="H1702" s="10">
        <v>5992</v>
      </c>
      <c r="I1702" s="10">
        <v>47948</v>
      </c>
      <c r="J1702" s="10">
        <v>8</v>
      </c>
      <c r="K1702" s="10"/>
      <c r="L1702" s="10">
        <f>SUM(Table134[[#This Row],[Waste (Before Impression)]:[Waste (After Impression)2]])</f>
        <v>8</v>
      </c>
      <c r="M1702" s="10">
        <v>0</v>
      </c>
      <c r="N1702" s="10">
        <v>370</v>
      </c>
      <c r="O1702" s="11">
        <f>SUM(Table134[[#This Row],[Inspection Total]],Table134[[#This Row],[Waste (Before Impression)]])</f>
        <v>6000</v>
      </c>
      <c r="P1702" s="12" t="s">
        <v>39</v>
      </c>
      <c r="Q1702" s="9"/>
      <c r="R1702" s="9">
        <f>IF(Table134[[#This Row],[Balanced]]="YES",0,Table134[[#This Row],[Total]]-6000)</f>
        <v>0</v>
      </c>
      <c r="S17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4479947683705992YES</v>
      </c>
      <c r="T1702">
        <f>ROW()-3</f>
        <v>1699</v>
      </c>
      <c r="U1702" s="1">
        <f>INT(Table134[[#This Row],[Date]])</f>
        <v>44799</v>
      </c>
      <c r="V1702" s="13">
        <f>IFERROR(IF(OR(Table134[[#This Row],[Notasave Error]]&lt;0,Table134[[#This Row],[Notasave Error]]&gt;6000),"-",Table134[[#This Row],[Notasave Error]]/Table134[[#This Row],[Inspection Total]]),"NA")</f>
        <v>6.1748998664886513E-2</v>
      </c>
    </row>
    <row r="1703" spans="1:22" x14ac:dyDescent="0.35">
      <c r="A1703" s="8">
        <v>44799.74009259259</v>
      </c>
      <c r="B1703" s="9" t="s">
        <v>63</v>
      </c>
      <c r="C1703" s="9">
        <v>40036162</v>
      </c>
      <c r="D1703" s="9" t="s">
        <v>107</v>
      </c>
      <c r="E1703" s="9" t="s">
        <v>88</v>
      </c>
      <c r="F1703" s="9" t="s">
        <v>38</v>
      </c>
      <c r="G1703" s="9">
        <v>475</v>
      </c>
      <c r="H1703" s="10">
        <v>5997</v>
      </c>
      <c r="I1703" s="10">
        <v>41956</v>
      </c>
      <c r="J1703" s="10">
        <v>3</v>
      </c>
      <c r="K1703" s="10"/>
      <c r="L1703" s="10">
        <f>SUM(Table134[[#This Row],[Waste (Before Impression)]:[Waste (After Impression)2]])</f>
        <v>3</v>
      </c>
      <c r="M1703" s="10">
        <v>0</v>
      </c>
      <c r="N1703" s="10">
        <v>379</v>
      </c>
      <c r="O1703" s="11">
        <f>SUM(Table134[[#This Row],[Inspection Total]],Table134[[#This Row],[Waste (Before Impression)]])</f>
        <v>6000</v>
      </c>
      <c r="P1703" s="12" t="s">
        <v>39</v>
      </c>
      <c r="Q1703" s="9"/>
      <c r="R1703" s="9">
        <f>IF(Table134[[#This Row],[Balanced]]="YES",0,Table134[[#This Row],[Total]]-6000)</f>
        <v>0</v>
      </c>
      <c r="S17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4479947533795997YES</v>
      </c>
      <c r="T1703">
        <f>ROW()-3</f>
        <v>1700</v>
      </c>
      <c r="U1703" s="1">
        <f>INT(Table134[[#This Row],[Date]])</f>
        <v>44799</v>
      </c>
      <c r="V1703" s="13">
        <f>IFERROR(IF(OR(Table134[[#This Row],[Notasave Error]]&lt;0,Table134[[#This Row],[Notasave Error]]&gt;6000),"-",Table134[[#This Row],[Notasave Error]]/Table134[[#This Row],[Inspection Total]]),"NA")</f>
        <v>6.3198265799566444E-2</v>
      </c>
    </row>
    <row r="1704" spans="1:22" x14ac:dyDescent="0.35">
      <c r="A1704" s="8">
        <v>44799.680937500001</v>
      </c>
      <c r="B1704" s="9" t="s">
        <v>63</v>
      </c>
      <c r="C1704" s="9">
        <v>40036162</v>
      </c>
      <c r="D1704" s="9" t="s">
        <v>107</v>
      </c>
      <c r="E1704" s="9" t="s">
        <v>88</v>
      </c>
      <c r="F1704" s="9" t="s">
        <v>38</v>
      </c>
      <c r="G1704" s="9">
        <v>474</v>
      </c>
      <c r="H1704" s="10">
        <v>5982</v>
      </c>
      <c r="I1704" s="10">
        <v>35959</v>
      </c>
      <c r="J1704" s="10">
        <v>18</v>
      </c>
      <c r="K1704" s="10"/>
      <c r="L1704" s="10">
        <f>SUM(Table134[[#This Row],[Waste (Before Impression)]:[Waste (After Impression)2]])</f>
        <v>18</v>
      </c>
      <c r="M1704" s="10">
        <v>0</v>
      </c>
      <c r="N1704" s="10">
        <v>250</v>
      </c>
      <c r="O1704" s="11">
        <f>SUM(Table134[[#This Row],[Inspection Total]],Table134[[#This Row],[Waste (Before Impression)]])</f>
        <v>6000</v>
      </c>
      <c r="P1704" s="12" t="s">
        <v>39</v>
      </c>
      <c r="Q1704" s="9"/>
      <c r="R1704" s="9">
        <f>IF(Table134[[#This Row],[Balanced]]="YES",0,Table134[[#This Row],[Total]]-6000)</f>
        <v>0</v>
      </c>
      <c r="S17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44799474182505982YES</v>
      </c>
      <c r="T1704">
        <f>ROW()-3</f>
        <v>1701</v>
      </c>
      <c r="U1704" s="1">
        <f>INT(Table134[[#This Row],[Date]])</f>
        <v>44799</v>
      </c>
      <c r="V1704" s="13">
        <f>IFERROR(IF(OR(Table134[[#This Row],[Notasave Error]]&lt;0,Table134[[#This Row],[Notasave Error]]&gt;6000),"-",Table134[[#This Row],[Notasave Error]]/Table134[[#This Row],[Inspection Total]]),"NA")</f>
        <v>4.1792042795051824E-2</v>
      </c>
    </row>
    <row r="1705" spans="1:22" x14ac:dyDescent="0.35">
      <c r="A1705" s="8">
        <v>44799.588043981479</v>
      </c>
      <c r="B1705" s="9" t="s">
        <v>63</v>
      </c>
      <c r="C1705" s="9">
        <v>40036162</v>
      </c>
      <c r="D1705" s="9" t="s">
        <v>107</v>
      </c>
      <c r="E1705" s="9" t="s">
        <v>88</v>
      </c>
      <c r="F1705" s="9" t="s">
        <v>38</v>
      </c>
      <c r="G1705" s="9">
        <v>473</v>
      </c>
      <c r="H1705" s="10">
        <v>5994</v>
      </c>
      <c r="I1705" s="10">
        <v>29977</v>
      </c>
      <c r="J1705" s="10">
        <v>6</v>
      </c>
      <c r="K1705" s="10"/>
      <c r="L1705" s="10">
        <f>SUM(Table134[[#This Row],[Waste (Before Impression)]:[Waste (After Impression)2]])</f>
        <v>6</v>
      </c>
      <c r="M1705" s="10">
        <v>0</v>
      </c>
      <c r="N1705" s="10">
        <v>320</v>
      </c>
      <c r="O1705" s="11">
        <f>SUM(Table134[[#This Row],[Inspection Total]],Table134[[#This Row],[Waste (Before Impression)]])</f>
        <v>6000</v>
      </c>
      <c r="P1705" s="12" t="s">
        <v>39</v>
      </c>
      <c r="Q1705" s="9"/>
      <c r="R1705" s="9">
        <f>IF(Table134[[#This Row],[Balanced]]="YES",0,Table134[[#This Row],[Total]]-6000)</f>
        <v>0</v>
      </c>
      <c r="S17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4479947363205994YES</v>
      </c>
      <c r="T1705">
        <f>ROW()-3</f>
        <v>1702</v>
      </c>
      <c r="U1705" s="1">
        <f>INT(Table134[[#This Row],[Date]])</f>
        <v>44799</v>
      </c>
      <c r="V1705" s="13">
        <f>IFERROR(IF(OR(Table134[[#This Row],[Notasave Error]]&lt;0,Table134[[#This Row],[Notasave Error]]&gt;6000),"-",Table134[[#This Row],[Notasave Error]]/Table134[[#This Row],[Inspection Total]]),"NA")</f>
        <v>5.3386720053386717E-2</v>
      </c>
    </row>
    <row r="1706" spans="1:22" x14ac:dyDescent="0.35">
      <c r="A1706" s="8">
        <v>44799.587685185186</v>
      </c>
      <c r="B1706" s="9" t="s">
        <v>63</v>
      </c>
      <c r="C1706" s="9">
        <v>40036162</v>
      </c>
      <c r="D1706" s="9" t="s">
        <v>107</v>
      </c>
      <c r="E1706" s="9" t="s">
        <v>88</v>
      </c>
      <c r="F1706" s="9" t="s">
        <v>38</v>
      </c>
      <c r="G1706" s="9">
        <v>472</v>
      </c>
      <c r="H1706" s="10">
        <v>5996</v>
      </c>
      <c r="I1706" s="10">
        <v>23983</v>
      </c>
      <c r="J1706" s="10">
        <v>4</v>
      </c>
      <c r="K1706" s="10"/>
      <c r="L1706" s="10">
        <f>SUM(Table134[[#This Row],[Waste (Before Impression)]:[Waste (After Impression)2]])</f>
        <v>4</v>
      </c>
      <c r="M1706" s="10">
        <v>0</v>
      </c>
      <c r="N1706" s="10">
        <v>262</v>
      </c>
      <c r="O1706" s="11">
        <f>SUM(Table134[[#This Row],[Inspection Total]],Table134[[#This Row],[Waste (Before Impression)]])</f>
        <v>6000</v>
      </c>
      <c r="P1706" s="12" t="s">
        <v>39</v>
      </c>
      <c r="Q1706" s="9"/>
      <c r="R1706" s="9">
        <f>IF(Table134[[#This Row],[Balanced]]="YES",0,Table134[[#This Row],[Total]]-6000)</f>
        <v>0</v>
      </c>
      <c r="S17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4479947242625996YES</v>
      </c>
      <c r="T1706">
        <f>ROW()-3</f>
        <v>1703</v>
      </c>
      <c r="U1706" s="1">
        <f>INT(Table134[[#This Row],[Date]])</f>
        <v>44799</v>
      </c>
      <c r="V1706" s="13">
        <f>IFERROR(IF(OR(Table134[[#This Row],[Notasave Error]]&lt;0,Table134[[#This Row],[Notasave Error]]&gt;6000),"-",Table134[[#This Row],[Notasave Error]]/Table134[[#This Row],[Inspection Total]]),"NA")</f>
        <v>4.3695797198132089E-2</v>
      </c>
    </row>
    <row r="1707" spans="1:22" x14ac:dyDescent="0.35">
      <c r="A1707" s="8">
        <v>44799.587175925924</v>
      </c>
      <c r="B1707" s="9" t="s">
        <v>63</v>
      </c>
      <c r="C1707" s="9">
        <v>40036162</v>
      </c>
      <c r="D1707" s="9" t="s">
        <v>107</v>
      </c>
      <c r="E1707" s="9" t="s">
        <v>88</v>
      </c>
      <c r="F1707" s="9" t="s">
        <v>38</v>
      </c>
      <c r="G1707" s="9">
        <v>471</v>
      </c>
      <c r="H1707" s="10">
        <v>5992</v>
      </c>
      <c r="I1707" s="10">
        <v>17987</v>
      </c>
      <c r="J1707" s="10">
        <v>8</v>
      </c>
      <c r="K1707" s="10"/>
      <c r="L1707" s="10">
        <f>SUM(Table134[[#This Row],[Waste (Before Impression)]:[Waste (After Impression)2]])</f>
        <v>8</v>
      </c>
      <c r="M1707" s="10">
        <v>0</v>
      </c>
      <c r="N1707" s="10">
        <v>211</v>
      </c>
      <c r="O1707" s="11">
        <f>SUM(Table134[[#This Row],[Inspection Total]],Table134[[#This Row],[Waste (Before Impression)]])</f>
        <v>6000</v>
      </c>
      <c r="P1707" s="12" t="s">
        <v>39</v>
      </c>
      <c r="Q1707" s="9"/>
      <c r="R1707" s="9">
        <f>IF(Table134[[#This Row],[Balanced]]="YES",0,Table134[[#This Row],[Total]]-6000)</f>
        <v>0</v>
      </c>
      <c r="S17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4479947182115992YES</v>
      </c>
      <c r="T1707">
        <f>ROW()-3</f>
        <v>1704</v>
      </c>
      <c r="U1707" s="1">
        <f>INT(Table134[[#This Row],[Date]])</f>
        <v>44799</v>
      </c>
      <c r="V1707" s="13">
        <f>IFERROR(IF(OR(Table134[[#This Row],[Notasave Error]]&lt;0,Table134[[#This Row],[Notasave Error]]&gt;6000),"-",Table134[[#This Row],[Notasave Error]]/Table134[[#This Row],[Inspection Total]]),"NA")</f>
        <v>3.521361815754339E-2</v>
      </c>
    </row>
    <row r="1708" spans="1:22" x14ac:dyDescent="0.35">
      <c r="A1708" s="8">
        <v>44799.586840277778</v>
      </c>
      <c r="B1708" s="9" t="s">
        <v>63</v>
      </c>
      <c r="C1708" s="9">
        <v>40036162</v>
      </c>
      <c r="D1708" s="9" t="s">
        <v>107</v>
      </c>
      <c r="E1708" s="9" t="s">
        <v>88</v>
      </c>
      <c r="F1708" s="9" t="s">
        <v>38</v>
      </c>
      <c r="G1708" s="9">
        <v>470</v>
      </c>
      <c r="H1708" s="10">
        <v>5995</v>
      </c>
      <c r="I1708" s="10">
        <v>11995</v>
      </c>
      <c r="J1708" s="10">
        <v>5</v>
      </c>
      <c r="K1708" s="10"/>
      <c r="L1708" s="10">
        <f>SUM(Table134[[#This Row],[Waste (Before Impression)]:[Waste (After Impression)2]])</f>
        <v>5</v>
      </c>
      <c r="M1708" s="10">
        <v>0</v>
      </c>
      <c r="N1708" s="10">
        <v>146</v>
      </c>
      <c r="O1708" s="11">
        <f>SUM(Table134[[#This Row],[Inspection Total]],Table134[[#This Row],[Waste (Before Impression)]])</f>
        <v>6000</v>
      </c>
      <c r="P1708" s="12" t="s">
        <v>39</v>
      </c>
      <c r="Q1708" s="9"/>
      <c r="R1708" s="9">
        <f>IF(Table134[[#This Row],[Balanced]]="YES",0,Table134[[#This Row],[Total]]-6000)</f>
        <v>0</v>
      </c>
      <c r="S17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4479947051465995YES</v>
      </c>
      <c r="T1708">
        <f>ROW()-3</f>
        <v>1705</v>
      </c>
      <c r="U1708" s="1">
        <f>INT(Table134[[#This Row],[Date]])</f>
        <v>44799</v>
      </c>
      <c r="V1708" s="13">
        <f>IFERROR(IF(OR(Table134[[#This Row],[Notasave Error]]&lt;0,Table134[[#This Row],[Notasave Error]]&gt;6000),"-",Table134[[#This Row],[Notasave Error]]/Table134[[#This Row],[Inspection Total]]),"NA")</f>
        <v>2.4353628023352794E-2</v>
      </c>
    </row>
    <row r="1709" spans="1:22" x14ac:dyDescent="0.35">
      <c r="A1709" s="8">
        <v>44799.586435185185</v>
      </c>
      <c r="B1709" s="9" t="s">
        <v>63</v>
      </c>
      <c r="C1709" s="9">
        <v>40036162</v>
      </c>
      <c r="D1709" s="9" t="s">
        <v>107</v>
      </c>
      <c r="E1709" s="9" t="s">
        <v>88</v>
      </c>
      <c r="F1709" s="9" t="s">
        <v>38</v>
      </c>
      <c r="G1709" s="9">
        <v>469</v>
      </c>
      <c r="H1709" s="10">
        <v>6000</v>
      </c>
      <c r="I1709" s="10">
        <v>6000</v>
      </c>
      <c r="J1709" s="10">
        <v>0</v>
      </c>
      <c r="K1709" s="10"/>
      <c r="L1709" s="10">
        <f>SUM(Table134[[#This Row],[Waste (Before Impression)]:[Waste (After Impression)2]])</f>
        <v>0</v>
      </c>
      <c r="M1709" s="10">
        <v>0</v>
      </c>
      <c r="N1709" s="10">
        <v>162</v>
      </c>
      <c r="O1709" s="11">
        <f>SUM(Table134[[#This Row],[Inspection Total]],Table134[[#This Row],[Waste (Before Impression)]])</f>
        <v>6000</v>
      </c>
      <c r="P1709" s="12" t="s">
        <v>39</v>
      </c>
      <c r="Q1709" s="9"/>
      <c r="R1709" s="9">
        <f>IF(Table134[[#This Row],[Balanced]]="YES",0,Table134[[#This Row],[Total]]-6000)</f>
        <v>0</v>
      </c>
      <c r="S17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4479946901626000YES</v>
      </c>
      <c r="T1709">
        <f>ROW()-3</f>
        <v>1706</v>
      </c>
      <c r="U1709" s="1">
        <f>INT(Table134[[#This Row],[Date]])</f>
        <v>44799</v>
      </c>
      <c r="V1709" s="13">
        <f>IFERROR(IF(OR(Table134[[#This Row],[Notasave Error]]&lt;0,Table134[[#This Row],[Notasave Error]]&gt;6000),"-",Table134[[#This Row],[Notasave Error]]/Table134[[#This Row],[Inspection Total]]),"NA")</f>
        <v>2.7E-2</v>
      </c>
    </row>
    <row r="1710" spans="1:22" x14ac:dyDescent="0.35">
      <c r="A1710" s="8">
        <v>44799.181562500002</v>
      </c>
      <c r="B1710" s="9" t="s">
        <v>63</v>
      </c>
      <c r="C1710" s="9">
        <v>40036162</v>
      </c>
      <c r="D1710" s="9" t="s">
        <v>107</v>
      </c>
      <c r="E1710" s="9" t="s">
        <v>57</v>
      </c>
      <c r="F1710" s="9" t="s">
        <v>40</v>
      </c>
      <c r="G1710" s="9">
        <v>484</v>
      </c>
      <c r="H1710" s="10">
        <v>5990</v>
      </c>
      <c r="I1710" s="10">
        <v>35954</v>
      </c>
      <c r="J1710" s="10">
        <v>10</v>
      </c>
      <c r="K1710" s="10"/>
      <c r="L1710" s="10">
        <f>SUM(Table134[[#This Row],[Waste (Before Impression)]:[Waste (After Impression)2]])</f>
        <v>10</v>
      </c>
      <c r="M1710" s="10">
        <v>0</v>
      </c>
      <c r="N1710" s="10">
        <v>304</v>
      </c>
      <c r="O1710" s="11">
        <f>SUM(Table134[[#This Row],[Inspection Total]],Table134[[#This Row],[Waste (Before Impression)]])</f>
        <v>6000</v>
      </c>
      <c r="P1710" s="12" t="s">
        <v>39</v>
      </c>
      <c r="Q1710" s="9"/>
      <c r="R1710" s="9">
        <f>IF(Table134[[#This Row],[Balanced]]="YES",0,Table134[[#This Row],[Total]]-6000)</f>
        <v>0</v>
      </c>
      <c r="S17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44799484103045990YES</v>
      </c>
      <c r="T1710">
        <f>ROW()-3</f>
        <v>1707</v>
      </c>
      <c r="U1710" s="1">
        <f>INT(Table134[[#This Row],[Date]])</f>
        <v>44799</v>
      </c>
      <c r="V1710" s="13">
        <f>IFERROR(IF(OR(Table134[[#This Row],[Notasave Error]]&lt;0,Table134[[#This Row],[Notasave Error]]&gt;6000),"-",Table134[[#This Row],[Notasave Error]]/Table134[[#This Row],[Inspection Total]]),"NA")</f>
        <v>5.0751252086811353E-2</v>
      </c>
    </row>
    <row r="1711" spans="1:22" x14ac:dyDescent="0.35">
      <c r="A1711" s="8">
        <v>44799.085520833331</v>
      </c>
      <c r="B1711" s="9" t="s">
        <v>63</v>
      </c>
      <c r="C1711" s="9">
        <v>40036162</v>
      </c>
      <c r="D1711" s="9" t="s">
        <v>107</v>
      </c>
      <c r="E1711" s="9" t="s">
        <v>57</v>
      </c>
      <c r="F1711" s="9" t="s">
        <v>40</v>
      </c>
      <c r="G1711" s="9">
        <v>483</v>
      </c>
      <c r="H1711" s="10">
        <v>5995</v>
      </c>
      <c r="I1711" s="10">
        <v>29964</v>
      </c>
      <c r="J1711" s="10">
        <v>5</v>
      </c>
      <c r="K1711" s="10"/>
      <c r="L1711" s="10">
        <f>SUM(Table134[[#This Row],[Waste (Before Impression)]:[Waste (After Impression)2]])</f>
        <v>5</v>
      </c>
      <c r="M1711" s="10">
        <v>0</v>
      </c>
      <c r="N1711" s="10">
        <v>339</v>
      </c>
      <c r="O1711" s="11">
        <f>SUM(Table134[[#This Row],[Inspection Total]],Table134[[#This Row],[Waste (Before Impression)]])</f>
        <v>6000</v>
      </c>
      <c r="P1711" s="12" t="s">
        <v>39</v>
      </c>
      <c r="Q1711" s="9"/>
      <c r="R1711" s="9">
        <f>IF(Table134[[#This Row],[Balanced]]="YES",0,Table134[[#This Row],[Total]]-6000)</f>
        <v>0</v>
      </c>
      <c r="S17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4479948353395995YES</v>
      </c>
      <c r="T1711">
        <f>ROW()-3</f>
        <v>1708</v>
      </c>
      <c r="U1711" s="1">
        <f>INT(Table134[[#This Row],[Date]])</f>
        <v>44799</v>
      </c>
      <c r="V1711" s="13">
        <f>IFERROR(IF(OR(Table134[[#This Row],[Notasave Error]]&lt;0,Table134[[#This Row],[Notasave Error]]&gt;6000),"-",Table134[[#This Row],[Notasave Error]]/Table134[[#This Row],[Inspection Total]]),"NA")</f>
        <v>5.6547122602168473E-2</v>
      </c>
    </row>
    <row r="1712" spans="1:22" x14ac:dyDescent="0.35">
      <c r="A1712" s="8">
        <v>44798.971898148149</v>
      </c>
      <c r="B1712" s="9" t="s">
        <v>63</v>
      </c>
      <c r="C1712" s="9">
        <v>40036162</v>
      </c>
      <c r="D1712" s="9" t="s">
        <v>107</v>
      </c>
      <c r="E1712" s="9" t="s">
        <v>42</v>
      </c>
      <c r="F1712" s="9" t="s">
        <v>40</v>
      </c>
      <c r="G1712" s="9">
        <v>457</v>
      </c>
      <c r="H1712" s="10">
        <v>5988</v>
      </c>
      <c r="I1712" s="10">
        <v>23964</v>
      </c>
      <c r="J1712" s="10">
        <v>12</v>
      </c>
      <c r="K1712" s="10">
        <v>0</v>
      </c>
      <c r="L1712" s="10">
        <f>SUM(Table134[[#This Row],[Waste (Before Impression)]:[Waste (After Impression)2]])</f>
        <v>12</v>
      </c>
      <c r="M1712" s="10">
        <v>0</v>
      </c>
      <c r="N1712" s="10">
        <v>394</v>
      </c>
      <c r="O1712" s="11">
        <f>SUM(Table134[[#This Row],[Inspection Total]],Table134[[#This Row],[Waste (Before Impression)]])</f>
        <v>6000</v>
      </c>
      <c r="P1712" s="12" t="s">
        <v>39</v>
      </c>
      <c r="Q1712" s="9"/>
      <c r="R1712" s="9">
        <f>IF(Table134[[#This Row],[Balanced]]="YES",0,Table134[[#This Row],[Total]]-6000)</f>
        <v>0</v>
      </c>
      <c r="S17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44798457123945988YES</v>
      </c>
      <c r="T1712">
        <f>ROW()-3</f>
        <v>1709</v>
      </c>
      <c r="U1712" s="1">
        <f>INT(Table134[[#This Row],[Date]])</f>
        <v>44798</v>
      </c>
      <c r="V1712" s="13">
        <f>IFERROR(IF(OR(Table134[[#This Row],[Notasave Error]]&lt;0,Table134[[#This Row],[Notasave Error]]&gt;6000),"-",Table134[[#This Row],[Notasave Error]]/Table134[[#This Row],[Inspection Total]]),"NA")</f>
        <v>6.5798263193052778E-2</v>
      </c>
    </row>
    <row r="1713" spans="1:22" x14ac:dyDescent="0.35">
      <c r="A1713" s="8">
        <v>44798.938425925924</v>
      </c>
      <c r="B1713" s="9" t="s">
        <v>63</v>
      </c>
      <c r="C1713" s="9">
        <v>40036162</v>
      </c>
      <c r="D1713" s="9" t="s">
        <v>107</v>
      </c>
      <c r="E1713" s="9" t="s">
        <v>42</v>
      </c>
      <c r="F1713" s="9" t="s">
        <v>40</v>
      </c>
      <c r="G1713" s="9">
        <v>456</v>
      </c>
      <c r="H1713" s="10">
        <v>5999</v>
      </c>
      <c r="I1713" s="10">
        <v>17976</v>
      </c>
      <c r="J1713" s="10">
        <v>1</v>
      </c>
      <c r="K1713" s="10">
        <v>0</v>
      </c>
      <c r="L1713" s="10">
        <f>SUM(Table134[[#This Row],[Waste (Before Impression)]:[Waste (After Impression)2]])</f>
        <v>1</v>
      </c>
      <c r="M1713" s="10">
        <v>0</v>
      </c>
      <c r="N1713" s="10">
        <v>264</v>
      </c>
      <c r="O1713" s="11">
        <f>SUM(Table134[[#This Row],[Inspection Total]],Table134[[#This Row],[Waste (Before Impression)]])</f>
        <v>6000</v>
      </c>
      <c r="P1713" s="12" t="s">
        <v>39</v>
      </c>
      <c r="Q1713" s="9"/>
      <c r="R1713" s="9">
        <f>IF(Table134[[#This Row],[Balanced]]="YES",0,Table134[[#This Row],[Total]]-6000)</f>
        <v>0</v>
      </c>
      <c r="S17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4479845612645999YES</v>
      </c>
      <c r="T1713">
        <f>ROW()-3</f>
        <v>1710</v>
      </c>
      <c r="U1713" s="1">
        <f>INT(Table134[[#This Row],[Date]])</f>
        <v>44798</v>
      </c>
      <c r="V1713" s="13">
        <f>IFERROR(IF(OR(Table134[[#This Row],[Notasave Error]]&lt;0,Table134[[#This Row],[Notasave Error]]&gt;6000),"-",Table134[[#This Row],[Notasave Error]]/Table134[[#This Row],[Inspection Total]]),"NA")</f>
        <v>4.4007334555759295E-2</v>
      </c>
    </row>
    <row r="1714" spans="1:22" x14ac:dyDescent="0.35">
      <c r="A1714" s="8">
        <v>44798.899143518516</v>
      </c>
      <c r="B1714" s="9" t="s">
        <v>63</v>
      </c>
      <c r="C1714" s="9">
        <v>40036162</v>
      </c>
      <c r="D1714" s="9" t="s">
        <v>107</v>
      </c>
      <c r="E1714" s="9" t="s">
        <v>42</v>
      </c>
      <c r="F1714" s="9" t="s">
        <v>40</v>
      </c>
      <c r="G1714" s="9">
        <v>455</v>
      </c>
      <c r="H1714" s="10">
        <v>5995</v>
      </c>
      <c r="I1714" s="10">
        <v>11977</v>
      </c>
      <c r="J1714" s="10">
        <v>5</v>
      </c>
      <c r="K1714" s="10">
        <v>0</v>
      </c>
      <c r="L1714" s="10">
        <f>SUM(Table134[[#This Row],[Waste (Before Impression)]:[Waste (After Impression)2]])</f>
        <v>5</v>
      </c>
      <c r="M1714" s="10">
        <v>0</v>
      </c>
      <c r="N1714" s="10">
        <v>205</v>
      </c>
      <c r="O1714" s="11">
        <f>SUM(Table134[[#This Row],[Inspection Total]],Table134[[#This Row],[Waste (Before Impression)]])</f>
        <v>6000</v>
      </c>
      <c r="P1714" s="12" t="s">
        <v>39</v>
      </c>
      <c r="Q1714" s="9"/>
      <c r="R1714" s="9">
        <f>IF(Table134[[#This Row],[Balanced]]="YES",0,Table134[[#This Row],[Total]]-6000)</f>
        <v>0</v>
      </c>
      <c r="S17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4479845552055995YES</v>
      </c>
      <c r="T1714">
        <f>ROW()-3</f>
        <v>1711</v>
      </c>
      <c r="U1714" s="1">
        <f>INT(Table134[[#This Row],[Date]])</f>
        <v>44798</v>
      </c>
      <c r="V1714" s="13">
        <f>IFERROR(IF(OR(Table134[[#This Row],[Notasave Error]]&lt;0,Table134[[#This Row],[Notasave Error]]&gt;6000),"-",Table134[[#This Row],[Notasave Error]]/Table134[[#This Row],[Inspection Total]]),"NA")</f>
        <v>3.4195162635529609E-2</v>
      </c>
    </row>
    <row r="1715" spans="1:22" x14ac:dyDescent="0.35">
      <c r="A1715" s="8">
        <v>44798.876064814816</v>
      </c>
      <c r="B1715" s="9" t="s">
        <v>63</v>
      </c>
      <c r="C1715" s="9">
        <v>40036162</v>
      </c>
      <c r="D1715" s="9" t="s">
        <v>107</v>
      </c>
      <c r="E1715" s="9" t="s">
        <v>42</v>
      </c>
      <c r="F1715" s="9" t="s">
        <v>40</v>
      </c>
      <c r="G1715" s="9">
        <v>454</v>
      </c>
      <c r="H1715" s="10">
        <v>5982</v>
      </c>
      <c r="I1715" s="10">
        <v>5982</v>
      </c>
      <c r="J1715" s="10">
        <v>18</v>
      </c>
      <c r="K1715" s="10">
        <v>0</v>
      </c>
      <c r="L1715" s="10">
        <f>SUM(Table134[[#This Row],[Waste (Before Impression)]:[Waste (After Impression)2]])</f>
        <v>18</v>
      </c>
      <c r="M1715" s="10">
        <v>0</v>
      </c>
      <c r="N1715" s="10">
        <v>240</v>
      </c>
      <c r="O1715" s="11">
        <f>SUM(Table134[[#This Row],[Inspection Total]],Table134[[#This Row],[Waste (Before Impression)]])</f>
        <v>6000</v>
      </c>
      <c r="P1715" s="12" t="s">
        <v>39</v>
      </c>
      <c r="Q1715" s="9"/>
      <c r="R1715" s="9">
        <f>IF(Table134[[#This Row],[Balanced]]="YES",0,Table134[[#This Row],[Total]]-6000)</f>
        <v>0</v>
      </c>
      <c r="S17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44798454182405982YES</v>
      </c>
      <c r="T1715">
        <f>ROW()-3</f>
        <v>1712</v>
      </c>
      <c r="U1715" s="1">
        <f>INT(Table134[[#This Row],[Date]])</f>
        <v>44798</v>
      </c>
      <c r="V1715" s="13">
        <f>IFERROR(IF(OR(Table134[[#This Row],[Notasave Error]]&lt;0,Table134[[#This Row],[Notasave Error]]&gt;6000),"-",Table134[[#This Row],[Notasave Error]]/Table134[[#This Row],[Inspection Total]]),"NA")</f>
        <v>4.0120361083249748E-2</v>
      </c>
    </row>
    <row r="1716" spans="1:22" x14ac:dyDescent="0.35">
      <c r="A1716" s="8">
        <v>44798.783310185187</v>
      </c>
      <c r="B1716" s="9" t="s">
        <v>63</v>
      </c>
      <c r="C1716" s="9">
        <v>40036162</v>
      </c>
      <c r="D1716" s="9" t="s">
        <v>107</v>
      </c>
      <c r="E1716" s="9" t="s">
        <v>143</v>
      </c>
      <c r="F1716" s="9" t="s">
        <v>38</v>
      </c>
      <c r="G1716" s="9">
        <v>453</v>
      </c>
      <c r="H1716" s="10">
        <v>5987</v>
      </c>
      <c r="I1716" s="10">
        <v>65910</v>
      </c>
      <c r="J1716" s="10">
        <v>13</v>
      </c>
      <c r="K1716" s="10"/>
      <c r="L1716" s="10">
        <f>SUM(Table134[[#This Row],[Waste (Before Impression)]:[Waste (After Impression)2]])</f>
        <v>13</v>
      </c>
      <c r="M1716" s="10">
        <v>0</v>
      </c>
      <c r="N1716" s="10">
        <v>650</v>
      </c>
      <c r="O1716" s="11">
        <f>SUM(Table134[[#This Row],[Inspection Total]],Table134[[#This Row],[Waste (Before Impression)]])</f>
        <v>6000</v>
      </c>
      <c r="P1716" s="12" t="s">
        <v>39</v>
      </c>
      <c r="Q1716" s="9"/>
      <c r="R1716" s="9">
        <f>IF(Table134[[#This Row],[Balanced]]="YES",0,Table134[[#This Row],[Total]]-6000)</f>
        <v>0</v>
      </c>
      <c r="S17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44798453136505987YES</v>
      </c>
      <c r="T1716">
        <f>ROW()-3</f>
        <v>1713</v>
      </c>
      <c r="U1716" s="1">
        <f>INT(Table134[[#This Row],[Date]])</f>
        <v>44798</v>
      </c>
      <c r="V1716" s="13">
        <f>IFERROR(IF(OR(Table134[[#This Row],[Notasave Error]]&lt;0,Table134[[#This Row],[Notasave Error]]&gt;6000),"-",Table134[[#This Row],[Notasave Error]]/Table134[[#This Row],[Inspection Total]]),"NA")</f>
        <v>0.10856856522465341</v>
      </c>
    </row>
    <row r="1717" spans="1:22" x14ac:dyDescent="0.35">
      <c r="A1717" s="8">
        <v>44798.782037037039</v>
      </c>
      <c r="B1717" s="9" t="s">
        <v>63</v>
      </c>
      <c r="C1717" s="9">
        <v>40036162</v>
      </c>
      <c r="D1717" s="9" t="s">
        <v>107</v>
      </c>
      <c r="E1717" s="9" t="s">
        <v>143</v>
      </c>
      <c r="F1717" s="9" t="s">
        <v>38</v>
      </c>
      <c r="G1717" s="9">
        <v>452</v>
      </c>
      <c r="H1717" s="10">
        <v>5998</v>
      </c>
      <c r="I1717" s="10">
        <v>59923</v>
      </c>
      <c r="J1717" s="10">
        <v>2</v>
      </c>
      <c r="K1717" s="10"/>
      <c r="L1717" s="10">
        <f>SUM(Table134[[#This Row],[Waste (Before Impression)]:[Waste (After Impression)2]])</f>
        <v>2</v>
      </c>
      <c r="M1717" s="10">
        <v>0</v>
      </c>
      <c r="N1717" s="10">
        <v>372</v>
      </c>
      <c r="O1717" s="11">
        <f>SUM(Table134[[#This Row],[Inspection Total]],Table134[[#This Row],[Waste (Before Impression)]])</f>
        <v>6000</v>
      </c>
      <c r="P1717" s="12" t="s">
        <v>39</v>
      </c>
      <c r="Q1717" s="9"/>
      <c r="R1717" s="9">
        <f>IF(Table134[[#This Row],[Balanced]]="YES",0,Table134[[#This Row],[Total]]-6000)</f>
        <v>0</v>
      </c>
      <c r="S17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4479845223725998YES</v>
      </c>
      <c r="T1717">
        <f>ROW()-3</f>
        <v>1714</v>
      </c>
      <c r="U1717" s="1">
        <f>INT(Table134[[#This Row],[Date]])</f>
        <v>44798</v>
      </c>
      <c r="V1717" s="13">
        <f>IFERROR(IF(OR(Table134[[#This Row],[Notasave Error]]&lt;0,Table134[[#This Row],[Notasave Error]]&gt;6000),"-",Table134[[#This Row],[Notasave Error]]/Table134[[#This Row],[Inspection Total]]),"NA")</f>
        <v>6.2020673557852617E-2</v>
      </c>
    </row>
    <row r="1718" spans="1:22" x14ac:dyDescent="0.35">
      <c r="A1718" s="8">
        <v>44798.781689814816</v>
      </c>
      <c r="B1718" s="9" t="s">
        <v>63</v>
      </c>
      <c r="C1718" s="9">
        <v>40036162</v>
      </c>
      <c r="D1718" s="9" t="s">
        <v>107</v>
      </c>
      <c r="E1718" s="9" t="s">
        <v>143</v>
      </c>
      <c r="F1718" s="9" t="s">
        <v>38</v>
      </c>
      <c r="G1718" s="9">
        <v>451</v>
      </c>
      <c r="H1718" s="10">
        <v>6000</v>
      </c>
      <c r="I1718" s="10">
        <v>53925</v>
      </c>
      <c r="J1718" s="10">
        <v>0</v>
      </c>
      <c r="K1718" s="10"/>
      <c r="L1718" s="10">
        <f>SUM(Table134[[#This Row],[Waste (Before Impression)]:[Waste (After Impression)2]])</f>
        <v>0</v>
      </c>
      <c r="M1718" s="10">
        <v>0</v>
      </c>
      <c r="N1718" s="10">
        <v>143</v>
      </c>
      <c r="O1718" s="11">
        <f>SUM(Table134[[#This Row],[Inspection Total]],Table134[[#This Row],[Waste (Before Impression)]])</f>
        <v>6000</v>
      </c>
      <c r="P1718" s="12" t="s">
        <v>39</v>
      </c>
      <c r="Q1718" s="9"/>
      <c r="R1718" s="9">
        <f>IF(Table134[[#This Row],[Balanced]]="YES",0,Table134[[#This Row],[Total]]-6000)</f>
        <v>0</v>
      </c>
      <c r="S17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4479845101436000YES</v>
      </c>
      <c r="T1718">
        <f>ROW()-3</f>
        <v>1715</v>
      </c>
      <c r="U1718" s="1">
        <f>INT(Table134[[#This Row],[Date]])</f>
        <v>44798</v>
      </c>
      <c r="V1718" s="13">
        <f>IFERROR(IF(OR(Table134[[#This Row],[Notasave Error]]&lt;0,Table134[[#This Row],[Notasave Error]]&gt;6000),"-",Table134[[#This Row],[Notasave Error]]/Table134[[#This Row],[Inspection Total]]),"NA")</f>
        <v>2.3833333333333335E-2</v>
      </c>
    </row>
    <row r="1719" spans="1:22" x14ac:dyDescent="0.35">
      <c r="A1719" s="8">
        <v>44798.699004629627</v>
      </c>
      <c r="B1719" s="9" t="s">
        <v>63</v>
      </c>
      <c r="C1719" s="9">
        <v>40036162</v>
      </c>
      <c r="D1719" s="9" t="s">
        <v>107</v>
      </c>
      <c r="E1719" s="9" t="s">
        <v>143</v>
      </c>
      <c r="F1719" s="9" t="s">
        <v>38</v>
      </c>
      <c r="G1719" s="9">
        <v>450</v>
      </c>
      <c r="H1719" s="10">
        <v>6000</v>
      </c>
      <c r="I1719" s="10">
        <v>47925</v>
      </c>
      <c r="J1719" s="10">
        <v>0</v>
      </c>
      <c r="K1719" s="10"/>
      <c r="L1719" s="10">
        <f>SUM(Table134[[#This Row],[Waste (Before Impression)]:[Waste (After Impression)2]])</f>
        <v>0</v>
      </c>
      <c r="M1719" s="10">
        <v>0</v>
      </c>
      <c r="N1719" s="10">
        <v>121</v>
      </c>
      <c r="O1719" s="11">
        <f>SUM(Table134[[#This Row],[Inspection Total]],Table134[[#This Row],[Waste (Before Impression)]])</f>
        <v>6000</v>
      </c>
      <c r="P1719" s="12" t="s">
        <v>39</v>
      </c>
      <c r="Q1719" s="9"/>
      <c r="R1719" s="9">
        <f>IF(Table134[[#This Row],[Balanced]]="YES",0,Table134[[#This Row],[Total]]-6000)</f>
        <v>0</v>
      </c>
      <c r="S17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4479845001216000YES</v>
      </c>
      <c r="T1719">
        <f>ROW()-3</f>
        <v>1716</v>
      </c>
      <c r="U1719" s="1">
        <f>INT(Table134[[#This Row],[Date]])</f>
        <v>44798</v>
      </c>
      <c r="V1719" s="13">
        <f>IFERROR(IF(OR(Table134[[#This Row],[Notasave Error]]&lt;0,Table134[[#This Row],[Notasave Error]]&gt;6000),"-",Table134[[#This Row],[Notasave Error]]/Table134[[#This Row],[Inspection Total]]),"NA")</f>
        <v>2.0166666666666666E-2</v>
      </c>
    </row>
    <row r="1720" spans="1:22" x14ac:dyDescent="0.35">
      <c r="A1720" s="8">
        <v>44798.698310185187</v>
      </c>
      <c r="B1720" s="9" t="s">
        <v>63</v>
      </c>
      <c r="C1720" s="9">
        <v>40036162</v>
      </c>
      <c r="D1720" s="9" t="s">
        <v>107</v>
      </c>
      <c r="E1720" s="9" t="s">
        <v>143</v>
      </c>
      <c r="F1720" s="9" t="s">
        <v>38</v>
      </c>
      <c r="G1720" s="9">
        <v>449</v>
      </c>
      <c r="H1720" s="10">
        <v>5999</v>
      </c>
      <c r="I1720" s="10">
        <v>41925</v>
      </c>
      <c r="J1720" s="10">
        <v>1</v>
      </c>
      <c r="K1720" s="10"/>
      <c r="L1720" s="10">
        <f>SUM(Table134[[#This Row],[Waste (Before Impression)]:[Waste (After Impression)2]])</f>
        <v>1</v>
      </c>
      <c r="M1720" s="10">
        <v>0</v>
      </c>
      <c r="N1720" s="10">
        <v>517</v>
      </c>
      <c r="O1720" s="11">
        <f>SUM(Table134[[#This Row],[Inspection Total]],Table134[[#This Row],[Waste (Before Impression)]])</f>
        <v>6000</v>
      </c>
      <c r="P1720" s="12" t="s">
        <v>39</v>
      </c>
      <c r="Q1720" s="9"/>
      <c r="R1720" s="9">
        <f>IF(Table134[[#This Row],[Balanced]]="YES",0,Table134[[#This Row],[Total]]-6000)</f>
        <v>0</v>
      </c>
      <c r="S17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4479844915175999YES</v>
      </c>
      <c r="T1720">
        <f>ROW()-3</f>
        <v>1717</v>
      </c>
      <c r="U1720" s="1">
        <f>INT(Table134[[#This Row],[Date]])</f>
        <v>44798</v>
      </c>
      <c r="V1720" s="13">
        <f>IFERROR(IF(OR(Table134[[#This Row],[Notasave Error]]&lt;0,Table134[[#This Row],[Notasave Error]]&gt;6000),"-",Table134[[#This Row],[Notasave Error]]/Table134[[#This Row],[Inspection Total]]),"NA")</f>
        <v>8.6181030171695289E-2</v>
      </c>
    </row>
    <row r="1721" spans="1:22" x14ac:dyDescent="0.35">
      <c r="A1721" s="8">
        <v>44798.640763888892</v>
      </c>
      <c r="B1721" s="9" t="s">
        <v>63</v>
      </c>
      <c r="C1721" s="9">
        <v>40036162</v>
      </c>
      <c r="D1721" s="9" t="s">
        <v>107</v>
      </c>
      <c r="E1721" s="9" t="s">
        <v>143</v>
      </c>
      <c r="F1721" s="9" t="s">
        <v>38</v>
      </c>
      <c r="G1721" s="9">
        <v>448</v>
      </c>
      <c r="H1721" s="10">
        <v>6000</v>
      </c>
      <c r="I1721" s="10">
        <v>35926</v>
      </c>
      <c r="J1721" s="10">
        <v>0</v>
      </c>
      <c r="K1721" s="10"/>
      <c r="L1721" s="10">
        <f>SUM(Table134[[#This Row],[Waste (Before Impression)]:[Waste (After Impression)2]])</f>
        <v>0</v>
      </c>
      <c r="M1721" s="10">
        <v>0</v>
      </c>
      <c r="N1721" s="10">
        <v>240</v>
      </c>
      <c r="O1721" s="11">
        <f>SUM(Table134[[#This Row],[Inspection Total]],Table134[[#This Row],[Waste (Before Impression)]])</f>
        <v>6000</v>
      </c>
      <c r="P1721" s="12" t="s">
        <v>39</v>
      </c>
      <c r="Q1721" s="9"/>
      <c r="R1721" s="9">
        <f>IF(Table134[[#This Row],[Balanced]]="YES",0,Table134[[#This Row],[Total]]-6000)</f>
        <v>0</v>
      </c>
      <c r="S17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4479844802406000YES</v>
      </c>
      <c r="T1721">
        <f>ROW()-3</f>
        <v>1718</v>
      </c>
      <c r="U1721" s="1">
        <f>INT(Table134[[#This Row],[Date]])</f>
        <v>44798</v>
      </c>
      <c r="V1721" s="13">
        <f>IFERROR(IF(OR(Table134[[#This Row],[Notasave Error]]&lt;0,Table134[[#This Row],[Notasave Error]]&gt;6000),"-",Table134[[#This Row],[Notasave Error]]/Table134[[#This Row],[Inspection Total]]),"NA")</f>
        <v>0.04</v>
      </c>
    </row>
    <row r="1722" spans="1:22" x14ac:dyDescent="0.35">
      <c r="A1722" s="8">
        <v>44798.640393518515</v>
      </c>
      <c r="B1722" s="9" t="s">
        <v>63</v>
      </c>
      <c r="C1722" s="9">
        <v>40036162</v>
      </c>
      <c r="D1722" s="9" t="s">
        <v>107</v>
      </c>
      <c r="E1722" s="9" t="s">
        <v>143</v>
      </c>
      <c r="F1722" s="9" t="s">
        <v>38</v>
      </c>
      <c r="G1722" s="9">
        <v>447</v>
      </c>
      <c r="H1722" s="10">
        <v>6000</v>
      </c>
      <c r="I1722" s="10">
        <v>29926</v>
      </c>
      <c r="J1722" s="10">
        <v>0</v>
      </c>
      <c r="K1722" s="10"/>
      <c r="L1722" s="10">
        <f>SUM(Table134[[#This Row],[Waste (Before Impression)]:[Waste (After Impression)2]])</f>
        <v>0</v>
      </c>
      <c r="M1722" s="10">
        <v>0</v>
      </c>
      <c r="N1722" s="10">
        <v>307</v>
      </c>
      <c r="O1722" s="11">
        <f>SUM(Table134[[#This Row],[Inspection Total]],Table134[[#This Row],[Waste (Before Impression)]])</f>
        <v>6000</v>
      </c>
      <c r="P1722" s="12" t="s">
        <v>39</v>
      </c>
      <c r="Q1722" s="9"/>
      <c r="R1722" s="9">
        <f>IF(Table134[[#This Row],[Balanced]]="YES",0,Table134[[#This Row],[Total]]-6000)</f>
        <v>0</v>
      </c>
      <c r="S17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4479844703076000YES</v>
      </c>
      <c r="T1722">
        <f>ROW()-3</f>
        <v>1719</v>
      </c>
      <c r="U1722" s="1">
        <f>INT(Table134[[#This Row],[Date]])</f>
        <v>44798</v>
      </c>
      <c r="V1722" s="13">
        <f>IFERROR(IF(OR(Table134[[#This Row],[Notasave Error]]&lt;0,Table134[[#This Row],[Notasave Error]]&gt;6000),"-",Table134[[#This Row],[Notasave Error]]/Table134[[#This Row],[Inspection Total]]),"NA")</f>
        <v>5.1166666666666666E-2</v>
      </c>
    </row>
    <row r="1723" spans="1:22" x14ac:dyDescent="0.35">
      <c r="A1723" s="8">
        <v>44798.640046296299</v>
      </c>
      <c r="B1723" s="9" t="s">
        <v>63</v>
      </c>
      <c r="C1723" s="9">
        <v>40036162</v>
      </c>
      <c r="D1723" s="9" t="s">
        <v>107</v>
      </c>
      <c r="E1723" s="9" t="s">
        <v>143</v>
      </c>
      <c r="F1723" s="9" t="s">
        <v>38</v>
      </c>
      <c r="G1723" s="9">
        <v>446</v>
      </c>
      <c r="H1723" s="10">
        <v>5995</v>
      </c>
      <c r="I1723" s="10">
        <v>23926</v>
      </c>
      <c r="J1723" s="10">
        <v>5</v>
      </c>
      <c r="K1723" s="10"/>
      <c r="L1723" s="10">
        <f>SUM(Table134[[#This Row],[Waste (Before Impression)]:[Waste (After Impression)2]])</f>
        <v>5</v>
      </c>
      <c r="M1723" s="10">
        <v>0</v>
      </c>
      <c r="N1723" s="10">
        <v>308</v>
      </c>
      <c r="O1723" s="11">
        <f>SUM(Table134[[#This Row],[Inspection Total]],Table134[[#This Row],[Waste (Before Impression)]])</f>
        <v>6000</v>
      </c>
      <c r="P1723" s="12" t="s">
        <v>39</v>
      </c>
      <c r="Q1723" s="9"/>
      <c r="R1723" s="9">
        <f>IF(Table134[[#This Row],[Balanced]]="YES",0,Table134[[#This Row],[Total]]-6000)</f>
        <v>0</v>
      </c>
      <c r="S17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4479844653085995YES</v>
      </c>
      <c r="T1723">
        <f>ROW()-3</f>
        <v>1720</v>
      </c>
      <c r="U1723" s="1">
        <f>INT(Table134[[#This Row],[Date]])</f>
        <v>44798</v>
      </c>
      <c r="V1723" s="13">
        <f>IFERROR(IF(OR(Table134[[#This Row],[Notasave Error]]&lt;0,Table134[[#This Row],[Notasave Error]]&gt;6000),"-",Table134[[#This Row],[Notasave Error]]/Table134[[#This Row],[Inspection Total]]),"NA")</f>
        <v>5.1376146788990829E-2</v>
      </c>
    </row>
    <row r="1724" spans="1:22" x14ac:dyDescent="0.35">
      <c r="A1724" s="8">
        <v>44798.639606481483</v>
      </c>
      <c r="B1724" s="9" t="s">
        <v>63</v>
      </c>
      <c r="C1724" s="9">
        <v>40036162</v>
      </c>
      <c r="D1724" s="9" t="s">
        <v>107</v>
      </c>
      <c r="E1724" s="9" t="s">
        <v>143</v>
      </c>
      <c r="F1724" s="9" t="s">
        <v>38</v>
      </c>
      <c r="G1724" s="9">
        <v>445</v>
      </c>
      <c r="H1724" s="10">
        <v>5971</v>
      </c>
      <c r="I1724" s="10">
        <v>17931</v>
      </c>
      <c r="J1724" s="10">
        <v>29</v>
      </c>
      <c r="K1724" s="10"/>
      <c r="L1724" s="10">
        <f>SUM(Table134[[#This Row],[Waste (Before Impression)]:[Waste (After Impression)2]])</f>
        <v>29</v>
      </c>
      <c r="M1724" s="10">
        <v>0</v>
      </c>
      <c r="N1724" s="10">
        <v>269</v>
      </c>
      <c r="O1724" s="11">
        <f>SUM(Table134[[#This Row],[Inspection Total]],Table134[[#This Row],[Waste (Before Impression)]])</f>
        <v>6000</v>
      </c>
      <c r="P1724" s="12" t="s">
        <v>39</v>
      </c>
      <c r="Q1724" s="9"/>
      <c r="R1724" s="9">
        <f>IF(Table134[[#This Row],[Balanced]]="YES",0,Table134[[#This Row],[Total]]-6000)</f>
        <v>0</v>
      </c>
      <c r="S17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44798445292695971YES</v>
      </c>
      <c r="T1724">
        <f>ROW()-3</f>
        <v>1721</v>
      </c>
      <c r="U1724" s="1">
        <f>INT(Table134[[#This Row],[Date]])</f>
        <v>44798</v>
      </c>
      <c r="V1724" s="13">
        <f>IFERROR(IF(OR(Table134[[#This Row],[Notasave Error]]&lt;0,Table134[[#This Row],[Notasave Error]]&gt;6000),"-",Table134[[#This Row],[Notasave Error]]/Table134[[#This Row],[Inspection Total]]),"NA")</f>
        <v>4.5051080221068497E-2</v>
      </c>
    </row>
    <row r="1725" spans="1:22" x14ac:dyDescent="0.35">
      <c r="A1725" s="8">
        <v>44798.639166666668</v>
      </c>
      <c r="B1725" s="9" t="s">
        <v>63</v>
      </c>
      <c r="C1725" s="9">
        <v>40036162</v>
      </c>
      <c r="D1725" s="9" t="s">
        <v>107</v>
      </c>
      <c r="E1725" s="9" t="s">
        <v>143</v>
      </c>
      <c r="F1725" s="9" t="s">
        <v>38</v>
      </c>
      <c r="G1725" s="9">
        <v>444</v>
      </c>
      <c r="H1725" s="10">
        <v>5980</v>
      </c>
      <c r="I1725" s="10">
        <v>11960</v>
      </c>
      <c r="J1725" s="10">
        <v>20</v>
      </c>
      <c r="K1725" s="10"/>
      <c r="L1725" s="10">
        <f>SUM(Table134[[#This Row],[Waste (Before Impression)]:[Waste (After Impression)2]])</f>
        <v>20</v>
      </c>
      <c r="M1725" s="10">
        <v>0</v>
      </c>
      <c r="N1725" s="10">
        <v>287</v>
      </c>
      <c r="O1725" s="11">
        <f>SUM(Table134[[#This Row],[Inspection Total]],Table134[[#This Row],[Waste (Before Impression)]])</f>
        <v>6000</v>
      </c>
      <c r="P1725" s="12" t="s">
        <v>39</v>
      </c>
      <c r="Q1725" s="9"/>
      <c r="R1725" s="9">
        <f>IF(Table134[[#This Row],[Balanced]]="YES",0,Table134[[#This Row],[Total]]-6000)</f>
        <v>0</v>
      </c>
      <c r="S17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44798444202875980YES</v>
      </c>
      <c r="T1725">
        <f>ROW()-3</f>
        <v>1722</v>
      </c>
      <c r="U1725" s="1">
        <f>INT(Table134[[#This Row],[Date]])</f>
        <v>44798</v>
      </c>
      <c r="V1725" s="13">
        <f>IFERROR(IF(OR(Table134[[#This Row],[Notasave Error]]&lt;0,Table134[[#This Row],[Notasave Error]]&gt;6000),"-",Table134[[#This Row],[Notasave Error]]/Table134[[#This Row],[Inspection Total]]),"NA")</f>
        <v>4.7993311036789298E-2</v>
      </c>
    </row>
    <row r="1726" spans="1:22" x14ac:dyDescent="0.35">
      <c r="A1726" s="8">
        <v>44798.423564814817</v>
      </c>
      <c r="B1726" s="9" t="s">
        <v>63</v>
      </c>
      <c r="C1726" s="9">
        <v>40036162</v>
      </c>
      <c r="D1726" s="9" t="s">
        <v>107</v>
      </c>
      <c r="E1726" s="9" t="s">
        <v>143</v>
      </c>
      <c r="F1726" s="9" t="s">
        <v>38</v>
      </c>
      <c r="G1726" s="9">
        <v>443</v>
      </c>
      <c r="H1726" s="10">
        <v>5980</v>
      </c>
      <c r="I1726" s="10">
        <v>5980</v>
      </c>
      <c r="J1726" s="10">
        <v>20</v>
      </c>
      <c r="K1726" s="10"/>
      <c r="L1726" s="10">
        <f>SUM(Table134[[#This Row],[Waste (Before Impression)]:[Waste (After Impression)2]])</f>
        <v>20</v>
      </c>
      <c r="M1726" s="10">
        <v>0</v>
      </c>
      <c r="N1726" s="10">
        <v>716</v>
      </c>
      <c r="O1726" s="11">
        <f>SUM(Table134[[#This Row],[Inspection Total]],Table134[[#This Row],[Waste (Before Impression)]])</f>
        <v>6000</v>
      </c>
      <c r="P1726" s="12" t="s">
        <v>39</v>
      </c>
      <c r="Q1726" s="9"/>
      <c r="R1726" s="9">
        <f>IF(Table134[[#This Row],[Balanced]]="YES",0,Table134[[#This Row],[Total]]-6000)</f>
        <v>0</v>
      </c>
      <c r="S17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44798443207165980YES</v>
      </c>
      <c r="T1726">
        <f>ROW()-3</f>
        <v>1723</v>
      </c>
      <c r="U1726" s="1">
        <f>INT(Table134[[#This Row],[Date]])</f>
        <v>44798</v>
      </c>
      <c r="V1726" s="13">
        <f>IFERROR(IF(OR(Table134[[#This Row],[Notasave Error]]&lt;0,Table134[[#This Row],[Notasave Error]]&gt;6000),"-",Table134[[#This Row],[Notasave Error]]/Table134[[#This Row],[Inspection Total]]),"NA")</f>
        <v>0.1197324414715719</v>
      </c>
    </row>
    <row r="1727" spans="1:22" x14ac:dyDescent="0.35">
      <c r="A1727" s="8">
        <v>44798.396585648145</v>
      </c>
      <c r="B1727" s="9" t="s">
        <v>63</v>
      </c>
      <c r="C1727" s="9">
        <v>40036162</v>
      </c>
      <c r="D1727" s="9" t="s">
        <v>107</v>
      </c>
      <c r="E1727" s="9" t="s">
        <v>55</v>
      </c>
      <c r="F1727" s="9" t="s">
        <v>40</v>
      </c>
      <c r="G1727" s="9">
        <v>442</v>
      </c>
      <c r="H1727" s="10">
        <v>5986</v>
      </c>
      <c r="I1727" s="10">
        <v>71797</v>
      </c>
      <c r="J1727" s="10">
        <v>14</v>
      </c>
      <c r="K1727" s="10"/>
      <c r="L1727" s="10">
        <f>SUM(Table134[[#This Row],[Waste (Before Impression)]:[Waste (After Impression)2]])</f>
        <v>14</v>
      </c>
      <c r="M1727" s="10">
        <v>0</v>
      </c>
      <c r="N1727" s="10">
        <v>-3752</v>
      </c>
      <c r="O1727" s="11">
        <f>SUM(Table134[[#This Row],[Inspection Total]],Table134[[#This Row],[Waste (Before Impression)]])</f>
        <v>6000</v>
      </c>
      <c r="P1727" s="12" t="s">
        <v>39</v>
      </c>
      <c r="Q1727" s="9"/>
      <c r="R1727" s="9">
        <f>IF(Table134[[#This Row],[Balanced]]="YES",0,Table134[[#This Row],[Total]]-6000)</f>
        <v>0</v>
      </c>
      <c r="S17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4479844214-37525986YES</v>
      </c>
      <c r="T1727">
        <f>ROW()-3</f>
        <v>1724</v>
      </c>
      <c r="U1727" s="1">
        <f>INT(Table134[[#This Row],[Date]])</f>
        <v>44798</v>
      </c>
      <c r="V1727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1728" spans="1:22" x14ac:dyDescent="0.35">
      <c r="A1728" s="8">
        <v>44798.286296296297</v>
      </c>
      <c r="B1728" s="9" t="s">
        <v>63</v>
      </c>
      <c r="C1728" s="9">
        <v>40036162</v>
      </c>
      <c r="D1728" s="9" t="s">
        <v>107</v>
      </c>
      <c r="E1728" s="9" t="s">
        <v>42</v>
      </c>
      <c r="F1728" s="9" t="s">
        <v>40</v>
      </c>
      <c r="G1728" s="9">
        <v>468</v>
      </c>
      <c r="H1728" s="10">
        <v>5955</v>
      </c>
      <c r="I1728" s="10">
        <v>77702</v>
      </c>
      <c r="J1728" s="10">
        <v>45</v>
      </c>
      <c r="K1728" s="10">
        <v>0</v>
      </c>
      <c r="L1728" s="10">
        <f>SUM(Table134[[#This Row],[Waste (Before Impression)]:[Waste (After Impression)2]])</f>
        <v>45</v>
      </c>
      <c r="M1728" s="10">
        <v>0</v>
      </c>
      <c r="N1728" s="10">
        <v>322</v>
      </c>
      <c r="O1728" s="11">
        <f>SUM(Table134[[#This Row],[Inspection Total]],Table134[[#This Row],[Waste (Before Impression)]])</f>
        <v>6000</v>
      </c>
      <c r="P1728" s="12" t="s">
        <v>39</v>
      </c>
      <c r="Q1728" s="9"/>
      <c r="R1728" s="9">
        <f>IF(Table134[[#This Row],[Balanced]]="YES",0,Table134[[#This Row],[Total]]-6000)</f>
        <v>0</v>
      </c>
      <c r="S17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44798468453225955YES</v>
      </c>
      <c r="T1728">
        <f>ROW()-3</f>
        <v>1725</v>
      </c>
      <c r="U1728" s="1">
        <f>INT(Table134[[#This Row],[Date]])</f>
        <v>44798</v>
      </c>
      <c r="V1728" s="13">
        <f>IFERROR(IF(OR(Table134[[#This Row],[Notasave Error]]&lt;0,Table134[[#This Row],[Notasave Error]]&gt;6000),"-",Table134[[#This Row],[Notasave Error]]/Table134[[#This Row],[Inspection Total]]),"NA")</f>
        <v>5.4072208228379513E-2</v>
      </c>
    </row>
    <row r="1729" spans="1:22" x14ac:dyDescent="0.35">
      <c r="A1729" s="8">
        <v>44798.258263888885</v>
      </c>
      <c r="B1729" s="9" t="s">
        <v>63</v>
      </c>
      <c r="C1729" s="9">
        <v>40036162</v>
      </c>
      <c r="D1729" s="9" t="s">
        <v>107</v>
      </c>
      <c r="E1729" s="9" t="s">
        <v>42</v>
      </c>
      <c r="F1729" s="9" t="s">
        <v>40</v>
      </c>
      <c r="G1729" s="9">
        <v>467</v>
      </c>
      <c r="H1729" s="10">
        <v>5998</v>
      </c>
      <c r="I1729" s="10">
        <v>71747</v>
      </c>
      <c r="J1729" s="10">
        <v>2</v>
      </c>
      <c r="K1729" s="10">
        <v>0</v>
      </c>
      <c r="L1729" s="10">
        <f>SUM(Table134[[#This Row],[Waste (Before Impression)]:[Waste (After Impression)2]])</f>
        <v>2</v>
      </c>
      <c r="M1729" s="10">
        <v>0</v>
      </c>
      <c r="N1729" s="10">
        <v>275</v>
      </c>
      <c r="O1729" s="11">
        <f>SUM(Table134[[#This Row],[Inspection Total]],Table134[[#This Row],[Waste (Before Impression)]])</f>
        <v>6000</v>
      </c>
      <c r="P1729" s="12" t="s">
        <v>39</v>
      </c>
      <c r="Q1729" s="9"/>
      <c r="R1729" s="9">
        <f>IF(Table134[[#This Row],[Balanced]]="YES",0,Table134[[#This Row],[Total]]-6000)</f>
        <v>0</v>
      </c>
      <c r="S17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4479846722755998YES</v>
      </c>
      <c r="T1729">
        <f>ROW()-3</f>
        <v>1726</v>
      </c>
      <c r="U1729" s="1">
        <f>INT(Table134[[#This Row],[Date]])</f>
        <v>44798</v>
      </c>
      <c r="V1729" s="13">
        <f>IFERROR(IF(OR(Table134[[#This Row],[Notasave Error]]&lt;0,Table134[[#This Row],[Notasave Error]]&gt;6000),"-",Table134[[#This Row],[Notasave Error]]/Table134[[#This Row],[Inspection Total]]),"NA")</f>
        <v>4.5848616205401801E-2</v>
      </c>
    </row>
    <row r="1730" spans="1:22" x14ac:dyDescent="0.35">
      <c r="A1730" s="8">
        <v>44798.225682870368</v>
      </c>
      <c r="B1730" s="9" t="s">
        <v>63</v>
      </c>
      <c r="C1730" s="9">
        <v>40036162</v>
      </c>
      <c r="D1730" s="9" t="s">
        <v>107</v>
      </c>
      <c r="E1730" s="9" t="s">
        <v>42</v>
      </c>
      <c r="F1730" s="9" t="s">
        <v>40</v>
      </c>
      <c r="G1730" s="9">
        <v>466</v>
      </c>
      <c r="H1730" s="10">
        <v>5989</v>
      </c>
      <c r="I1730" s="10">
        <v>65749</v>
      </c>
      <c r="J1730" s="10">
        <v>11</v>
      </c>
      <c r="K1730" s="10">
        <v>0</v>
      </c>
      <c r="L1730" s="10">
        <f>SUM(Table134[[#This Row],[Waste (Before Impression)]:[Waste (After Impression)2]])</f>
        <v>11</v>
      </c>
      <c r="M1730" s="10">
        <v>0</v>
      </c>
      <c r="N1730" s="10">
        <v>323</v>
      </c>
      <c r="O1730" s="11">
        <f>SUM(Table134[[#This Row],[Inspection Total]],Table134[[#This Row],[Waste (Before Impression)]])</f>
        <v>6000</v>
      </c>
      <c r="P1730" s="12" t="s">
        <v>39</v>
      </c>
      <c r="Q1730" s="9"/>
      <c r="R1730" s="9">
        <f>IF(Table134[[#This Row],[Balanced]]="YES",0,Table134[[#This Row],[Total]]-6000)</f>
        <v>0</v>
      </c>
      <c r="S17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44798466113235989YES</v>
      </c>
      <c r="T1730">
        <f>ROW()-3</f>
        <v>1727</v>
      </c>
      <c r="U1730" s="1">
        <f>INT(Table134[[#This Row],[Date]])</f>
        <v>44798</v>
      </c>
      <c r="V1730" s="13">
        <f>IFERROR(IF(OR(Table134[[#This Row],[Notasave Error]]&lt;0,Table134[[#This Row],[Notasave Error]]&gt;6000),"-",Table134[[#This Row],[Notasave Error]]/Table134[[#This Row],[Inspection Total]]),"NA")</f>
        <v>5.3932209049924865E-2</v>
      </c>
    </row>
    <row r="1731" spans="1:22" x14ac:dyDescent="0.35">
      <c r="A1731" s="8">
        <v>44798.192152777781</v>
      </c>
      <c r="B1731" s="9" t="s">
        <v>63</v>
      </c>
      <c r="C1731" s="9">
        <v>40036162</v>
      </c>
      <c r="D1731" s="9" t="s">
        <v>107</v>
      </c>
      <c r="E1731" s="9" t="s">
        <v>42</v>
      </c>
      <c r="F1731" s="9" t="s">
        <v>40</v>
      </c>
      <c r="G1731" s="9">
        <v>465</v>
      </c>
      <c r="H1731" s="10">
        <v>5896</v>
      </c>
      <c r="I1731" s="10">
        <v>59760</v>
      </c>
      <c r="J1731" s="10">
        <v>104</v>
      </c>
      <c r="K1731" s="10">
        <v>0</v>
      </c>
      <c r="L1731" s="10">
        <f>SUM(Table134[[#This Row],[Waste (Before Impression)]:[Waste (After Impression)2]])</f>
        <v>104</v>
      </c>
      <c r="M1731" s="10">
        <v>0</v>
      </c>
      <c r="N1731" s="10">
        <v>421</v>
      </c>
      <c r="O1731" s="11">
        <f>SUM(Table134[[#This Row],[Inspection Total]],Table134[[#This Row],[Waste (Before Impression)]])</f>
        <v>6000</v>
      </c>
      <c r="P1731" s="12" t="s">
        <v>39</v>
      </c>
      <c r="Q1731" s="9"/>
      <c r="R1731" s="9">
        <f>IF(Table134[[#This Row],[Balanced]]="YES",0,Table134[[#This Row],[Total]]-6000)</f>
        <v>0</v>
      </c>
      <c r="S17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447984651044215896YES</v>
      </c>
      <c r="T1731">
        <f>ROW()-3</f>
        <v>1728</v>
      </c>
      <c r="U1731" s="1">
        <f>INT(Table134[[#This Row],[Date]])</f>
        <v>44798</v>
      </c>
      <c r="V1731" s="13">
        <f>IFERROR(IF(OR(Table134[[#This Row],[Notasave Error]]&lt;0,Table134[[#This Row],[Notasave Error]]&gt;6000),"-",Table134[[#This Row],[Notasave Error]]/Table134[[#This Row],[Inspection Total]]),"NA")</f>
        <v>7.1404341926729981E-2</v>
      </c>
    </row>
    <row r="1732" spans="1:22" x14ac:dyDescent="0.35">
      <c r="A1732" s="8">
        <v>44798.154918981483</v>
      </c>
      <c r="B1732" s="9" t="s">
        <v>63</v>
      </c>
      <c r="C1732" s="9">
        <v>40036162</v>
      </c>
      <c r="D1732" s="9" t="s">
        <v>107</v>
      </c>
      <c r="E1732" s="9" t="s">
        <v>42</v>
      </c>
      <c r="F1732" s="9" t="s">
        <v>40</v>
      </c>
      <c r="G1732" s="9">
        <v>464</v>
      </c>
      <c r="H1732" s="10">
        <v>5985</v>
      </c>
      <c r="I1732" s="10">
        <v>53864</v>
      </c>
      <c r="J1732" s="10">
        <v>15</v>
      </c>
      <c r="K1732" s="10">
        <v>0</v>
      </c>
      <c r="L1732" s="10">
        <f>SUM(Table134[[#This Row],[Waste (Before Impression)]:[Waste (After Impression)2]])</f>
        <v>15</v>
      </c>
      <c r="M1732" s="10">
        <v>0</v>
      </c>
      <c r="N1732" s="10">
        <v>445</v>
      </c>
      <c r="O1732" s="11">
        <f>SUM(Table134[[#This Row],[Inspection Total]],Table134[[#This Row],[Waste (Before Impression)]])</f>
        <v>6000</v>
      </c>
      <c r="P1732" s="12" t="s">
        <v>39</v>
      </c>
      <c r="Q1732" s="9"/>
      <c r="R1732" s="9">
        <f>IF(Table134[[#This Row],[Balanced]]="YES",0,Table134[[#This Row],[Total]]-6000)</f>
        <v>0</v>
      </c>
      <c r="S17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44798464154455985YES</v>
      </c>
      <c r="T1732">
        <f>ROW()-3</f>
        <v>1729</v>
      </c>
      <c r="U1732" s="1">
        <f>INT(Table134[[#This Row],[Date]])</f>
        <v>44798</v>
      </c>
      <c r="V1732" s="13">
        <f>IFERROR(IF(OR(Table134[[#This Row],[Notasave Error]]&lt;0,Table134[[#This Row],[Notasave Error]]&gt;6000),"-",Table134[[#This Row],[Notasave Error]]/Table134[[#This Row],[Inspection Total]]),"NA")</f>
        <v>7.4352548036758559E-2</v>
      </c>
    </row>
    <row r="1733" spans="1:22" x14ac:dyDescent="0.35">
      <c r="A1733" s="8">
        <v>44798.117546296293</v>
      </c>
      <c r="B1733" s="9" t="s">
        <v>63</v>
      </c>
      <c r="C1733" s="9">
        <v>40036162</v>
      </c>
      <c r="D1733" s="9" t="s">
        <v>107</v>
      </c>
      <c r="E1733" s="9" t="s">
        <v>42</v>
      </c>
      <c r="F1733" s="9" t="s">
        <v>40</v>
      </c>
      <c r="G1733" s="9">
        <v>463</v>
      </c>
      <c r="H1733" s="10">
        <v>5943</v>
      </c>
      <c r="I1733" s="10">
        <v>47879</v>
      </c>
      <c r="J1733" s="10">
        <v>57</v>
      </c>
      <c r="K1733" s="10">
        <v>0</v>
      </c>
      <c r="L1733" s="10">
        <f>SUM(Table134[[#This Row],[Waste (Before Impression)]:[Waste (After Impression)2]])</f>
        <v>57</v>
      </c>
      <c r="M1733" s="10">
        <v>0</v>
      </c>
      <c r="N1733" s="10">
        <v>655</v>
      </c>
      <c r="O1733" s="11">
        <f>SUM(Table134[[#This Row],[Inspection Total]],Table134[[#This Row],[Waste (Before Impression)]])</f>
        <v>6000</v>
      </c>
      <c r="P1733" s="12" t="s">
        <v>39</v>
      </c>
      <c r="Q1733" s="9"/>
      <c r="R1733" s="9">
        <f>IF(Table134[[#This Row],[Balanced]]="YES",0,Table134[[#This Row],[Total]]-6000)</f>
        <v>0</v>
      </c>
      <c r="S17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44798463576555943YES</v>
      </c>
      <c r="T1733">
        <f>ROW()-3</f>
        <v>1730</v>
      </c>
      <c r="U1733" s="1">
        <f>INT(Table134[[#This Row],[Date]])</f>
        <v>44798</v>
      </c>
      <c r="V1733" s="13">
        <f>IFERROR(IF(OR(Table134[[#This Row],[Notasave Error]]&lt;0,Table134[[#This Row],[Notasave Error]]&gt;6000),"-",Table134[[#This Row],[Notasave Error]]/Table134[[#This Row],[Inspection Total]]),"NA")</f>
        <v>0.11021369678613495</v>
      </c>
    </row>
    <row r="1734" spans="1:22" x14ac:dyDescent="0.35">
      <c r="A1734" s="8">
        <v>44798.065717592595</v>
      </c>
      <c r="B1734" s="9" t="s">
        <v>63</v>
      </c>
      <c r="C1734" s="9">
        <v>40036162</v>
      </c>
      <c r="D1734" s="9" t="s">
        <v>107</v>
      </c>
      <c r="E1734" s="9" t="s">
        <v>42</v>
      </c>
      <c r="F1734" s="9" t="s">
        <v>40</v>
      </c>
      <c r="G1734" s="9">
        <v>462</v>
      </c>
      <c r="H1734" s="10">
        <v>5991</v>
      </c>
      <c r="I1734" s="10">
        <v>41936</v>
      </c>
      <c r="J1734" s="10">
        <v>9</v>
      </c>
      <c r="K1734" s="10">
        <v>0</v>
      </c>
      <c r="L1734" s="10">
        <f>SUM(Table134[[#This Row],[Waste (Before Impression)]:[Waste (After Impression)2]])</f>
        <v>9</v>
      </c>
      <c r="M1734" s="10">
        <v>0</v>
      </c>
      <c r="N1734" s="10">
        <v>404</v>
      </c>
      <c r="O1734" s="11">
        <f>SUM(Table134[[#This Row],[Inspection Total]],Table134[[#This Row],[Waste (Before Impression)]])</f>
        <v>6000</v>
      </c>
      <c r="P1734" s="12" t="s">
        <v>39</v>
      </c>
      <c r="Q1734" s="9"/>
      <c r="R1734" s="9">
        <f>IF(Table134[[#This Row],[Balanced]]="YES",0,Table134[[#This Row],[Total]]-6000)</f>
        <v>0</v>
      </c>
      <c r="S17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4479846294045991YES</v>
      </c>
      <c r="T1734">
        <f>ROW()-3</f>
        <v>1731</v>
      </c>
      <c r="U1734" s="1">
        <f>INT(Table134[[#This Row],[Date]])</f>
        <v>44798</v>
      </c>
      <c r="V1734" s="13">
        <f>IFERROR(IF(OR(Table134[[#This Row],[Notasave Error]]&lt;0,Table134[[#This Row],[Notasave Error]]&gt;6000),"-",Table134[[#This Row],[Notasave Error]]/Table134[[#This Row],[Inspection Total]]),"NA")</f>
        <v>6.7434485060924726E-2</v>
      </c>
    </row>
    <row r="1735" spans="1:22" x14ac:dyDescent="0.35">
      <c r="A1735" s="8">
        <v>44798.047384259262</v>
      </c>
      <c r="B1735" s="9" t="s">
        <v>63</v>
      </c>
      <c r="C1735" s="9">
        <v>40036162</v>
      </c>
      <c r="D1735" s="9" t="s">
        <v>107</v>
      </c>
      <c r="E1735" s="9" t="s">
        <v>42</v>
      </c>
      <c r="F1735" s="9" t="s">
        <v>40</v>
      </c>
      <c r="G1735" s="9">
        <v>459</v>
      </c>
      <c r="H1735" s="10">
        <v>5986</v>
      </c>
      <c r="I1735" s="10">
        <v>35945</v>
      </c>
      <c r="J1735" s="10">
        <v>14</v>
      </c>
      <c r="K1735" s="10">
        <v>0</v>
      </c>
      <c r="L1735" s="10">
        <f>SUM(Table134[[#This Row],[Waste (Before Impression)]:[Waste (After Impression)2]])</f>
        <v>14</v>
      </c>
      <c r="M1735" s="10">
        <v>0</v>
      </c>
      <c r="N1735" s="10">
        <v>321</v>
      </c>
      <c r="O1735" s="11">
        <f>SUM(Table134[[#This Row],[Inspection Total]],Table134[[#This Row],[Waste (Before Impression)]])</f>
        <v>6000</v>
      </c>
      <c r="P1735" s="12" t="s">
        <v>39</v>
      </c>
      <c r="Q1735" s="9"/>
      <c r="R1735" s="9">
        <f>IF(Table134[[#This Row],[Balanced]]="YES",0,Table134[[#This Row],[Total]]-6000)</f>
        <v>0</v>
      </c>
      <c r="S17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44798459143215986YES</v>
      </c>
      <c r="T1735">
        <f>ROW()-3</f>
        <v>1732</v>
      </c>
      <c r="U1735" s="1">
        <f>INT(Table134[[#This Row],[Date]])</f>
        <v>44798</v>
      </c>
      <c r="V1735" s="13">
        <f>IFERROR(IF(OR(Table134[[#This Row],[Notasave Error]]&lt;0,Table134[[#This Row],[Notasave Error]]&gt;6000),"-",Table134[[#This Row],[Notasave Error]]/Table134[[#This Row],[Inspection Total]]),"NA")</f>
        <v>5.3625125292348814E-2</v>
      </c>
    </row>
    <row r="1736" spans="1:22" x14ac:dyDescent="0.35">
      <c r="A1736" s="8">
        <v>44798.001921296294</v>
      </c>
      <c r="B1736" s="9" t="s">
        <v>63</v>
      </c>
      <c r="C1736" s="9">
        <v>40036162</v>
      </c>
      <c r="D1736" s="9" t="s">
        <v>107</v>
      </c>
      <c r="E1736" s="9" t="s">
        <v>42</v>
      </c>
      <c r="F1736" s="9" t="s">
        <v>40</v>
      </c>
      <c r="G1736" s="9">
        <v>458</v>
      </c>
      <c r="H1736" s="10">
        <v>5995</v>
      </c>
      <c r="I1736" s="10">
        <v>29959</v>
      </c>
      <c r="J1736" s="10">
        <v>5</v>
      </c>
      <c r="K1736" s="10">
        <v>0</v>
      </c>
      <c r="L1736" s="10">
        <f>SUM(Table134[[#This Row],[Waste (Before Impression)]:[Waste (After Impression)2]])</f>
        <v>5</v>
      </c>
      <c r="M1736" s="10">
        <v>0</v>
      </c>
      <c r="N1736" s="10">
        <v>348</v>
      </c>
      <c r="O1736" s="11">
        <f>SUM(Table134[[#This Row],[Inspection Total]],Table134[[#This Row],[Waste (Before Impression)]])</f>
        <v>6000</v>
      </c>
      <c r="P1736" s="12" t="s">
        <v>39</v>
      </c>
      <c r="Q1736" s="9"/>
      <c r="R1736" s="9">
        <f>IF(Table134[[#This Row],[Balanced]]="YES",0,Table134[[#This Row],[Total]]-6000)</f>
        <v>0</v>
      </c>
      <c r="S17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4479845853485995YES</v>
      </c>
      <c r="T1736">
        <f>ROW()-3</f>
        <v>1733</v>
      </c>
      <c r="U1736" s="1">
        <f>INT(Table134[[#This Row],[Date]])</f>
        <v>44798</v>
      </c>
      <c r="V1736" s="13">
        <f>IFERROR(IF(OR(Table134[[#This Row],[Notasave Error]]&lt;0,Table134[[#This Row],[Notasave Error]]&gt;6000),"-",Table134[[#This Row],[Notasave Error]]/Table134[[#This Row],[Inspection Total]]),"NA")</f>
        <v>5.8048373644703923E-2</v>
      </c>
    </row>
    <row r="1737" spans="1:22" x14ac:dyDescent="0.35">
      <c r="A1737" s="8">
        <v>44797.959791666668</v>
      </c>
      <c r="B1737" s="9" t="s">
        <v>63</v>
      </c>
      <c r="C1737" s="9">
        <v>40036162</v>
      </c>
      <c r="D1737" s="9" t="s">
        <v>107</v>
      </c>
      <c r="E1737" s="9" t="s">
        <v>55</v>
      </c>
      <c r="F1737" s="9" t="s">
        <v>40</v>
      </c>
      <c r="G1737" s="9">
        <v>434</v>
      </c>
      <c r="H1737" s="10">
        <v>5995</v>
      </c>
      <c r="I1737" s="10">
        <v>23906</v>
      </c>
      <c r="J1737" s="10">
        <v>5</v>
      </c>
      <c r="K1737" s="10">
        <v>0</v>
      </c>
      <c r="L1737" s="10">
        <f>SUM(Table134[[#This Row],[Waste (Before Impression)]:[Waste (After Impression)2]])</f>
        <v>5</v>
      </c>
      <c r="M1737" s="10">
        <v>0</v>
      </c>
      <c r="N1737" s="10">
        <v>344</v>
      </c>
      <c r="O1737" s="11">
        <f>SUM(Table134[[#This Row],[Inspection Total]],Table134[[#This Row],[Waste (Before Impression)]])</f>
        <v>6000</v>
      </c>
      <c r="P1737" s="12" t="s">
        <v>39</v>
      </c>
      <c r="Q1737" s="9"/>
      <c r="R1737" s="9">
        <f>IF(Table134[[#This Row],[Balanced]]="YES",0,Table134[[#This Row],[Total]]-6000)</f>
        <v>0</v>
      </c>
      <c r="S17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4479743453445995YES</v>
      </c>
      <c r="T1737">
        <f>ROW()-3</f>
        <v>1734</v>
      </c>
      <c r="U1737" s="1">
        <f>INT(Table134[[#This Row],[Date]])</f>
        <v>44797</v>
      </c>
      <c r="V1737" s="13">
        <f>IFERROR(IF(OR(Table134[[#This Row],[Notasave Error]]&lt;0,Table134[[#This Row],[Notasave Error]]&gt;6000),"-",Table134[[#This Row],[Notasave Error]]/Table134[[#This Row],[Inspection Total]]),"NA")</f>
        <v>5.7381150959132612E-2</v>
      </c>
    </row>
    <row r="1738" spans="1:22" x14ac:dyDescent="0.35">
      <c r="A1738" s="8">
        <v>44797.958993055552</v>
      </c>
      <c r="B1738" s="9" t="s">
        <v>63</v>
      </c>
      <c r="C1738" s="9">
        <v>40036162</v>
      </c>
      <c r="D1738" s="9" t="s">
        <v>107</v>
      </c>
      <c r="E1738" s="9" t="s">
        <v>55</v>
      </c>
      <c r="F1738" s="9" t="s">
        <v>40</v>
      </c>
      <c r="G1738" s="9">
        <v>433</v>
      </c>
      <c r="H1738" s="10">
        <v>5998</v>
      </c>
      <c r="I1738" s="10">
        <v>17911</v>
      </c>
      <c r="J1738" s="10">
        <v>2</v>
      </c>
      <c r="K1738" s="10">
        <v>0</v>
      </c>
      <c r="L1738" s="10">
        <f>SUM(Table134[[#This Row],[Waste (Before Impression)]:[Waste (After Impression)2]])</f>
        <v>2</v>
      </c>
      <c r="M1738" s="10">
        <v>0</v>
      </c>
      <c r="N1738" s="10">
        <v>278</v>
      </c>
      <c r="O1738" s="11">
        <f>SUM(Table134[[#This Row],[Inspection Total]],Table134[[#This Row],[Waste (Before Impression)]])</f>
        <v>6000</v>
      </c>
      <c r="P1738" s="12" t="s">
        <v>39</v>
      </c>
      <c r="Q1738" s="9"/>
      <c r="R1738" s="9">
        <f>IF(Table134[[#This Row],[Balanced]]="YES",0,Table134[[#This Row],[Total]]-6000)</f>
        <v>0</v>
      </c>
      <c r="S17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4479743322785998YES</v>
      </c>
      <c r="T1738">
        <f>ROW()-3</f>
        <v>1735</v>
      </c>
      <c r="U1738" s="1">
        <f>INT(Table134[[#This Row],[Date]])</f>
        <v>44797</v>
      </c>
      <c r="V1738" s="13">
        <f>IFERROR(IF(OR(Table134[[#This Row],[Notasave Error]]&lt;0,Table134[[#This Row],[Notasave Error]]&gt;6000),"-",Table134[[#This Row],[Notasave Error]]/Table134[[#This Row],[Inspection Total]]),"NA")</f>
        <v>4.6348782927642544E-2</v>
      </c>
    </row>
    <row r="1739" spans="1:22" x14ac:dyDescent="0.35">
      <c r="A1739" s="8">
        <v>44797.890289351853</v>
      </c>
      <c r="B1739" s="9" t="s">
        <v>63</v>
      </c>
      <c r="C1739" s="9">
        <v>40036162</v>
      </c>
      <c r="D1739" s="9" t="s">
        <v>107</v>
      </c>
      <c r="E1739" s="9" t="s">
        <v>55</v>
      </c>
      <c r="F1739" s="9" t="s">
        <v>40</v>
      </c>
      <c r="G1739" s="9">
        <v>432</v>
      </c>
      <c r="H1739" s="10">
        <v>5994</v>
      </c>
      <c r="I1739" s="10">
        <v>11913</v>
      </c>
      <c r="J1739" s="10">
        <v>6</v>
      </c>
      <c r="K1739" s="10">
        <v>3</v>
      </c>
      <c r="L1739" s="10">
        <f>SUM(Table134[[#This Row],[Waste (Before Impression)]:[Waste (After Impression)2]])</f>
        <v>9</v>
      </c>
      <c r="M1739" s="10">
        <v>0</v>
      </c>
      <c r="N1739" s="10">
        <v>199</v>
      </c>
      <c r="O1739" s="11">
        <f>SUM(Table134[[#This Row],[Inspection Total]],Table134[[#This Row],[Waste (Before Impression)]])</f>
        <v>6000</v>
      </c>
      <c r="P1739" s="12" t="s">
        <v>39</v>
      </c>
      <c r="Q1739" s="9" t="s">
        <v>71</v>
      </c>
      <c r="R1739" s="9">
        <f>IF(Table134[[#This Row],[Balanced]]="YES",0,Table134[[#This Row],[Total]]-6000)</f>
        <v>0</v>
      </c>
      <c r="S17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4479743261995994YES</v>
      </c>
      <c r="T1739">
        <f>ROW()-3</f>
        <v>1736</v>
      </c>
      <c r="U1739" s="1">
        <f>INT(Table134[[#This Row],[Date]])</f>
        <v>44797</v>
      </c>
      <c r="V1739" s="13">
        <f>IFERROR(IF(OR(Table134[[#This Row],[Notasave Error]]&lt;0,Table134[[#This Row],[Notasave Error]]&gt;6000),"-",Table134[[#This Row],[Notasave Error]]/Table134[[#This Row],[Inspection Total]]),"NA")</f>
        <v>3.3199866533199868E-2</v>
      </c>
    </row>
    <row r="1740" spans="1:22" x14ac:dyDescent="0.35">
      <c r="A1740" s="8">
        <v>44797.852962962963</v>
      </c>
      <c r="B1740" s="9" t="s">
        <v>63</v>
      </c>
      <c r="C1740" s="9">
        <v>40036162</v>
      </c>
      <c r="D1740" s="9" t="s">
        <v>107</v>
      </c>
      <c r="E1740" s="9" t="s">
        <v>55</v>
      </c>
      <c r="F1740" s="9" t="s">
        <v>40</v>
      </c>
      <c r="G1740" s="9">
        <v>420</v>
      </c>
      <c r="H1740" s="10">
        <v>5919</v>
      </c>
      <c r="I1740" s="10">
        <v>5919</v>
      </c>
      <c r="J1740" s="10">
        <v>81</v>
      </c>
      <c r="K1740" s="10">
        <v>2</v>
      </c>
      <c r="L1740" s="10">
        <f>SUM(Table134[[#This Row],[Waste (Before Impression)]:[Waste (After Impression)2]])</f>
        <v>83</v>
      </c>
      <c r="M1740" s="10">
        <v>0</v>
      </c>
      <c r="N1740" s="10">
        <v>319</v>
      </c>
      <c r="O1740" s="11">
        <f>SUM(Table134[[#This Row],[Inspection Total]],Table134[[#This Row],[Waste (Before Impression)]])</f>
        <v>6000</v>
      </c>
      <c r="P1740" s="12" t="s">
        <v>39</v>
      </c>
      <c r="Q1740" s="9"/>
      <c r="R1740" s="9">
        <f>IF(Table134[[#This Row],[Balanced]]="YES",0,Table134[[#This Row],[Total]]-6000)</f>
        <v>0</v>
      </c>
      <c r="S17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44797420813195919YES</v>
      </c>
      <c r="T1740">
        <f>ROW()-3</f>
        <v>1737</v>
      </c>
      <c r="U1740" s="1">
        <f>INT(Table134[[#This Row],[Date]])</f>
        <v>44797</v>
      </c>
      <c r="V1740" s="13">
        <f>IFERROR(IF(OR(Table134[[#This Row],[Notasave Error]]&lt;0,Table134[[#This Row],[Notasave Error]]&gt;6000),"-",Table134[[#This Row],[Notasave Error]]/Table134[[#This Row],[Inspection Total]]),"NA")</f>
        <v>5.3894238891704679E-2</v>
      </c>
    </row>
    <row r="1741" spans="1:22" x14ac:dyDescent="0.35">
      <c r="A1741" s="8">
        <v>44797.796203703707</v>
      </c>
      <c r="B1741" s="9" t="s">
        <v>63</v>
      </c>
      <c r="C1741" s="9">
        <v>40036162</v>
      </c>
      <c r="D1741" s="9" t="s">
        <v>107</v>
      </c>
      <c r="E1741" s="9" t="s">
        <v>88</v>
      </c>
      <c r="F1741" s="9" t="s">
        <v>38</v>
      </c>
      <c r="G1741" s="9">
        <v>419</v>
      </c>
      <c r="H1741" s="10">
        <v>5998</v>
      </c>
      <c r="I1741" s="10">
        <v>71929</v>
      </c>
      <c r="J1741" s="10">
        <v>2</v>
      </c>
      <c r="K1741" s="10">
        <v>0</v>
      </c>
      <c r="L1741" s="10">
        <f>SUM(Table134[[#This Row],[Waste (Before Impression)]:[Waste (After Impression)2]])</f>
        <v>2</v>
      </c>
      <c r="M1741" s="10">
        <v>0</v>
      </c>
      <c r="N1741" s="10">
        <v>278</v>
      </c>
      <c r="O1741" s="11">
        <f>SUM(Table134[[#This Row],[Inspection Total]],Table134[[#This Row],[Waste (Before Impression)]])</f>
        <v>6000</v>
      </c>
      <c r="P1741" s="12" t="s">
        <v>39</v>
      </c>
      <c r="Q1741" s="9"/>
      <c r="R1741" s="9">
        <f>IF(Table134[[#This Row],[Balanced]]="YES",0,Table134[[#This Row],[Total]]-6000)</f>
        <v>0</v>
      </c>
      <c r="S17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4479741922785998YES</v>
      </c>
      <c r="T1741">
        <f>ROW()-3</f>
        <v>1738</v>
      </c>
      <c r="U1741" s="1">
        <f>INT(Table134[[#This Row],[Date]])</f>
        <v>44797</v>
      </c>
      <c r="V1741" s="13">
        <f>IFERROR(IF(OR(Table134[[#This Row],[Notasave Error]]&lt;0,Table134[[#This Row],[Notasave Error]]&gt;6000),"-",Table134[[#This Row],[Notasave Error]]/Table134[[#This Row],[Inspection Total]]),"NA")</f>
        <v>4.6348782927642544E-2</v>
      </c>
    </row>
    <row r="1742" spans="1:22" x14ac:dyDescent="0.35">
      <c r="A1742" s="8">
        <v>44797.773726851854</v>
      </c>
      <c r="B1742" s="9" t="s">
        <v>63</v>
      </c>
      <c r="C1742" s="9">
        <v>40036162</v>
      </c>
      <c r="D1742" s="9" t="s">
        <v>107</v>
      </c>
      <c r="E1742" s="9" t="s">
        <v>88</v>
      </c>
      <c r="F1742" s="9" t="s">
        <v>38</v>
      </c>
      <c r="G1742" s="9">
        <v>418</v>
      </c>
      <c r="H1742" s="10">
        <v>6000</v>
      </c>
      <c r="I1742" s="10">
        <v>65931</v>
      </c>
      <c r="J1742" s="10">
        <v>0</v>
      </c>
      <c r="K1742" s="10"/>
      <c r="L1742" s="10">
        <f>SUM(Table134[[#This Row],[Waste (Before Impression)]:[Waste (After Impression)2]])</f>
        <v>0</v>
      </c>
      <c r="M1742" s="10">
        <v>0</v>
      </c>
      <c r="N1742" s="10">
        <v>305</v>
      </c>
      <c r="O1742" s="11">
        <f>SUM(Table134[[#This Row],[Inspection Total]],Table134[[#This Row],[Waste (Before Impression)]])</f>
        <v>6000</v>
      </c>
      <c r="P1742" s="12" t="s">
        <v>39</v>
      </c>
      <c r="Q1742" s="9"/>
      <c r="R1742" s="9">
        <f>IF(Table134[[#This Row],[Balanced]]="YES",0,Table134[[#This Row],[Total]]-6000)</f>
        <v>0</v>
      </c>
      <c r="S17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4479741803056000YES</v>
      </c>
      <c r="T1742">
        <f>ROW()-3</f>
        <v>1739</v>
      </c>
      <c r="U1742" s="1">
        <f>INT(Table134[[#This Row],[Date]])</f>
        <v>44797</v>
      </c>
      <c r="V1742" s="13">
        <f>IFERROR(IF(OR(Table134[[#This Row],[Notasave Error]]&lt;0,Table134[[#This Row],[Notasave Error]]&gt;6000),"-",Table134[[#This Row],[Notasave Error]]/Table134[[#This Row],[Inspection Total]]),"NA")</f>
        <v>5.0833333333333335E-2</v>
      </c>
    </row>
    <row r="1743" spans="1:22" x14ac:dyDescent="0.35">
      <c r="A1743" s="8">
        <v>44797.734467592592</v>
      </c>
      <c r="B1743" s="9" t="s">
        <v>63</v>
      </c>
      <c r="C1743" s="9">
        <v>40036162</v>
      </c>
      <c r="D1743" s="9" t="s">
        <v>107</v>
      </c>
      <c r="E1743" s="9" t="s">
        <v>88</v>
      </c>
      <c r="F1743" s="9" t="s">
        <v>38</v>
      </c>
      <c r="G1743" s="9">
        <v>417</v>
      </c>
      <c r="H1743" s="10">
        <v>5998</v>
      </c>
      <c r="I1743" s="10">
        <v>59931</v>
      </c>
      <c r="J1743" s="10">
        <v>2</v>
      </c>
      <c r="K1743" s="10"/>
      <c r="L1743" s="10">
        <f>SUM(Table134[[#This Row],[Waste (Before Impression)]:[Waste (After Impression)2]])</f>
        <v>2</v>
      </c>
      <c r="M1743" s="10">
        <v>0</v>
      </c>
      <c r="N1743" s="10">
        <v>223</v>
      </c>
      <c r="O1743" s="11">
        <f>SUM(Table134[[#This Row],[Inspection Total]],Table134[[#This Row],[Waste (Before Impression)]])</f>
        <v>6000</v>
      </c>
      <c r="P1743" s="12" t="s">
        <v>39</v>
      </c>
      <c r="Q1743" s="9"/>
      <c r="R1743" s="9">
        <f>IF(Table134[[#This Row],[Balanced]]="YES",0,Table134[[#This Row],[Total]]-6000)</f>
        <v>0</v>
      </c>
      <c r="S17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4479741722235998YES</v>
      </c>
      <c r="T1743">
        <f>ROW()-3</f>
        <v>1740</v>
      </c>
      <c r="U1743" s="1">
        <f>INT(Table134[[#This Row],[Date]])</f>
        <v>44797</v>
      </c>
      <c r="V1743" s="13">
        <f>IFERROR(IF(OR(Table134[[#This Row],[Notasave Error]]&lt;0,Table134[[#This Row],[Notasave Error]]&gt;6000),"-",Table134[[#This Row],[Notasave Error]]/Table134[[#This Row],[Inspection Total]]),"NA")</f>
        <v>3.7179059686562189E-2</v>
      </c>
    </row>
    <row r="1744" spans="1:22" x14ac:dyDescent="0.35">
      <c r="A1744" s="8">
        <v>44797.734097222223</v>
      </c>
      <c r="B1744" s="9" t="s">
        <v>63</v>
      </c>
      <c r="C1744" s="9">
        <v>40036162</v>
      </c>
      <c r="D1744" s="9" t="s">
        <v>107</v>
      </c>
      <c r="E1744" s="9" t="s">
        <v>88</v>
      </c>
      <c r="F1744" s="9" t="s">
        <v>38</v>
      </c>
      <c r="G1744" s="9">
        <v>416</v>
      </c>
      <c r="H1744" s="10">
        <v>5991</v>
      </c>
      <c r="I1744" s="10">
        <v>53933</v>
      </c>
      <c r="J1744" s="10">
        <v>9</v>
      </c>
      <c r="K1744" s="10"/>
      <c r="L1744" s="10">
        <f>SUM(Table134[[#This Row],[Waste (Before Impression)]:[Waste (After Impression)2]])</f>
        <v>9</v>
      </c>
      <c r="M1744" s="10">
        <v>0</v>
      </c>
      <c r="N1744" s="10">
        <v>300</v>
      </c>
      <c r="O1744" s="11">
        <f>SUM(Table134[[#This Row],[Inspection Total]],Table134[[#This Row],[Waste (Before Impression)]])</f>
        <v>6000</v>
      </c>
      <c r="P1744" s="12" t="s">
        <v>39</v>
      </c>
      <c r="Q1744" s="9"/>
      <c r="R1744" s="9">
        <f>IF(Table134[[#This Row],[Balanced]]="YES",0,Table134[[#This Row],[Total]]-6000)</f>
        <v>0</v>
      </c>
      <c r="S17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4479741693005991YES</v>
      </c>
      <c r="T1744">
        <f>ROW()-3</f>
        <v>1741</v>
      </c>
      <c r="U1744" s="1">
        <f>INT(Table134[[#This Row],[Date]])</f>
        <v>44797</v>
      </c>
      <c r="V1744" s="13">
        <f>IFERROR(IF(OR(Table134[[#This Row],[Notasave Error]]&lt;0,Table134[[#This Row],[Notasave Error]]&gt;6000),"-",Table134[[#This Row],[Notasave Error]]/Table134[[#This Row],[Inspection Total]]),"NA")</f>
        <v>5.0075112669003503E-2</v>
      </c>
    </row>
    <row r="1745" spans="1:22" x14ac:dyDescent="0.35">
      <c r="A1745" s="8">
        <v>44797.733703703707</v>
      </c>
      <c r="B1745" s="9" t="s">
        <v>63</v>
      </c>
      <c r="C1745" s="9">
        <v>40036162</v>
      </c>
      <c r="D1745" s="9" t="s">
        <v>107</v>
      </c>
      <c r="E1745" s="9" t="s">
        <v>88</v>
      </c>
      <c r="F1745" s="9" t="s">
        <v>38</v>
      </c>
      <c r="G1745" s="9">
        <v>415</v>
      </c>
      <c r="H1745" s="10">
        <v>5997</v>
      </c>
      <c r="I1745" s="10">
        <v>47942</v>
      </c>
      <c r="J1745" s="10">
        <v>3</v>
      </c>
      <c r="K1745" s="10"/>
      <c r="L1745" s="10">
        <f>SUM(Table134[[#This Row],[Waste (Before Impression)]:[Waste (After Impression)2]])</f>
        <v>3</v>
      </c>
      <c r="M1745" s="10">
        <v>0</v>
      </c>
      <c r="N1745" s="10">
        <v>355</v>
      </c>
      <c r="O1745" s="11">
        <f>SUM(Table134[[#This Row],[Inspection Total]],Table134[[#This Row],[Waste (Before Impression)]])</f>
        <v>6000</v>
      </c>
      <c r="P1745" s="12" t="s">
        <v>39</v>
      </c>
      <c r="Q1745" s="9"/>
      <c r="R1745" s="9">
        <f>IF(Table134[[#This Row],[Balanced]]="YES",0,Table134[[#This Row],[Total]]-6000)</f>
        <v>0</v>
      </c>
      <c r="S17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4479741533555997YES</v>
      </c>
      <c r="T1745">
        <f>ROW()-3</f>
        <v>1742</v>
      </c>
      <c r="U1745" s="1">
        <f>INT(Table134[[#This Row],[Date]])</f>
        <v>44797</v>
      </c>
      <c r="V1745" s="13">
        <f>IFERROR(IF(OR(Table134[[#This Row],[Notasave Error]]&lt;0,Table134[[#This Row],[Notasave Error]]&gt;6000),"-",Table134[[#This Row],[Notasave Error]]/Table134[[#This Row],[Inspection Total]]),"NA")</f>
        <v>5.9196264799066201E-2</v>
      </c>
    </row>
    <row r="1746" spans="1:22" x14ac:dyDescent="0.35">
      <c r="A1746" s="8">
        <v>44797.733275462961</v>
      </c>
      <c r="B1746" s="9" t="s">
        <v>63</v>
      </c>
      <c r="C1746" s="9">
        <v>40036162</v>
      </c>
      <c r="D1746" s="9" t="s">
        <v>107</v>
      </c>
      <c r="E1746" s="9" t="s">
        <v>88</v>
      </c>
      <c r="F1746" s="9" t="s">
        <v>38</v>
      </c>
      <c r="G1746" s="9">
        <v>414</v>
      </c>
      <c r="H1746" s="10">
        <v>6000</v>
      </c>
      <c r="I1746" s="10">
        <v>41945</v>
      </c>
      <c r="J1746" s="10">
        <v>0</v>
      </c>
      <c r="K1746" s="10"/>
      <c r="L1746" s="10">
        <f>SUM(Table134[[#This Row],[Waste (Before Impression)]:[Waste (After Impression)2]])</f>
        <v>0</v>
      </c>
      <c r="M1746" s="10">
        <v>0</v>
      </c>
      <c r="N1746" s="10">
        <v>308</v>
      </c>
      <c r="O1746" s="11">
        <f>SUM(Table134[[#This Row],[Inspection Total]],Table134[[#This Row],[Waste (Before Impression)]])</f>
        <v>6000</v>
      </c>
      <c r="P1746" s="12" t="s">
        <v>39</v>
      </c>
      <c r="Q1746" s="9"/>
      <c r="R1746" s="9">
        <f>IF(Table134[[#This Row],[Balanced]]="YES",0,Table134[[#This Row],[Total]]-6000)</f>
        <v>0</v>
      </c>
      <c r="S17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4479741403086000YES</v>
      </c>
      <c r="T1746">
        <f>ROW()-3</f>
        <v>1743</v>
      </c>
      <c r="U1746" s="1">
        <f>INT(Table134[[#This Row],[Date]])</f>
        <v>44797</v>
      </c>
      <c r="V1746" s="13">
        <f>IFERROR(IF(OR(Table134[[#This Row],[Notasave Error]]&lt;0,Table134[[#This Row],[Notasave Error]]&gt;6000),"-",Table134[[#This Row],[Notasave Error]]/Table134[[#This Row],[Inspection Total]]),"NA")</f>
        <v>5.1333333333333335E-2</v>
      </c>
    </row>
    <row r="1747" spans="1:22" x14ac:dyDescent="0.35">
      <c r="A1747" s="8">
        <v>44797.732835648145</v>
      </c>
      <c r="B1747" s="9" t="s">
        <v>63</v>
      </c>
      <c r="C1747" s="9">
        <v>40036162</v>
      </c>
      <c r="D1747" s="9" t="s">
        <v>107</v>
      </c>
      <c r="E1747" s="9" t="s">
        <v>88</v>
      </c>
      <c r="F1747" s="9" t="s">
        <v>38</v>
      </c>
      <c r="G1747" s="9">
        <v>431</v>
      </c>
      <c r="H1747" s="10">
        <v>5993</v>
      </c>
      <c r="I1747" s="10">
        <v>35945</v>
      </c>
      <c r="J1747" s="10">
        <v>7</v>
      </c>
      <c r="K1747" s="10"/>
      <c r="L1747" s="10">
        <f>SUM(Table134[[#This Row],[Waste (Before Impression)]:[Waste (After Impression)2]])</f>
        <v>7</v>
      </c>
      <c r="M1747" s="10">
        <v>0</v>
      </c>
      <c r="N1747" s="10">
        <v>366</v>
      </c>
      <c r="O1747" s="11">
        <f>SUM(Table134[[#This Row],[Inspection Total]],Table134[[#This Row],[Waste (Before Impression)]])</f>
        <v>6000</v>
      </c>
      <c r="P1747" s="12" t="s">
        <v>39</v>
      </c>
      <c r="Q1747" s="9"/>
      <c r="R1747" s="9">
        <f>IF(Table134[[#This Row],[Balanced]]="YES",0,Table134[[#This Row],[Total]]-6000)</f>
        <v>0</v>
      </c>
      <c r="S17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4479743173665993YES</v>
      </c>
      <c r="T1747">
        <f>ROW()-3</f>
        <v>1744</v>
      </c>
      <c r="U1747" s="1">
        <f>INT(Table134[[#This Row],[Date]])</f>
        <v>44797</v>
      </c>
      <c r="V1747" s="13">
        <f>IFERROR(IF(OR(Table134[[#This Row],[Notasave Error]]&lt;0,Table134[[#This Row],[Notasave Error]]&gt;6000),"-",Table134[[#This Row],[Notasave Error]]/Table134[[#This Row],[Inspection Total]]),"NA")</f>
        <v>6.1071249791423324E-2</v>
      </c>
    </row>
    <row r="1748" spans="1:22" x14ac:dyDescent="0.35">
      <c r="A1748" s="8">
        <v>44797.731712962966</v>
      </c>
      <c r="B1748" s="9" t="s">
        <v>63</v>
      </c>
      <c r="C1748" s="9">
        <v>40036162</v>
      </c>
      <c r="D1748" s="9" t="s">
        <v>107</v>
      </c>
      <c r="E1748" s="9" t="s">
        <v>88</v>
      </c>
      <c r="F1748" s="9" t="s">
        <v>38</v>
      </c>
      <c r="G1748" s="9">
        <v>430</v>
      </c>
      <c r="H1748" s="10">
        <v>5999</v>
      </c>
      <c r="I1748" s="10">
        <v>29952</v>
      </c>
      <c r="J1748" s="10">
        <v>1</v>
      </c>
      <c r="K1748" s="10"/>
      <c r="L1748" s="10">
        <f>SUM(Table134[[#This Row],[Waste (Before Impression)]:[Waste (After Impression)2]])</f>
        <v>1</v>
      </c>
      <c r="M1748" s="10">
        <v>0</v>
      </c>
      <c r="N1748" s="10">
        <v>354</v>
      </c>
      <c r="O1748" s="11">
        <f>SUM(Table134[[#This Row],[Inspection Total]],Table134[[#This Row],[Waste (Before Impression)]])</f>
        <v>6000</v>
      </c>
      <c r="P1748" s="12" t="s">
        <v>39</v>
      </c>
      <c r="Q1748" s="9"/>
      <c r="R1748" s="9">
        <f>IF(Table134[[#This Row],[Balanced]]="YES",0,Table134[[#This Row],[Total]]-6000)</f>
        <v>0</v>
      </c>
      <c r="S17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4479743013545999YES</v>
      </c>
      <c r="T1748">
        <f>ROW()-3</f>
        <v>1745</v>
      </c>
      <c r="U1748" s="1">
        <f>INT(Table134[[#This Row],[Date]])</f>
        <v>44797</v>
      </c>
      <c r="V1748" s="13">
        <f>IFERROR(IF(OR(Table134[[#This Row],[Notasave Error]]&lt;0,Table134[[#This Row],[Notasave Error]]&gt;6000),"-",Table134[[#This Row],[Notasave Error]]/Table134[[#This Row],[Inspection Total]]),"NA")</f>
        <v>5.9009834972495415E-2</v>
      </c>
    </row>
    <row r="1749" spans="1:22" x14ac:dyDescent="0.35">
      <c r="A1749" s="8">
        <v>44797.730613425927</v>
      </c>
      <c r="B1749" s="9" t="s">
        <v>63</v>
      </c>
      <c r="C1749" s="9">
        <v>40036162</v>
      </c>
      <c r="D1749" s="9" t="s">
        <v>107</v>
      </c>
      <c r="E1749" s="9" t="s">
        <v>88</v>
      </c>
      <c r="F1749" s="9" t="s">
        <v>38</v>
      </c>
      <c r="G1749" s="9">
        <v>429</v>
      </c>
      <c r="H1749" s="10">
        <v>5997</v>
      </c>
      <c r="I1749" s="10">
        <v>23953</v>
      </c>
      <c r="J1749" s="10">
        <v>3</v>
      </c>
      <c r="K1749" s="10"/>
      <c r="L1749" s="10">
        <f>SUM(Table134[[#This Row],[Waste (Before Impression)]:[Waste (After Impression)2]])</f>
        <v>3</v>
      </c>
      <c r="M1749" s="10">
        <v>0</v>
      </c>
      <c r="N1749" s="10">
        <v>215</v>
      </c>
      <c r="O1749" s="11">
        <f>SUM(Table134[[#This Row],[Inspection Total]],Table134[[#This Row],[Waste (Before Impression)]])</f>
        <v>6000</v>
      </c>
      <c r="P1749" s="12" t="s">
        <v>39</v>
      </c>
      <c r="Q1749" s="9"/>
      <c r="R1749" s="9">
        <f>IF(Table134[[#This Row],[Balanced]]="YES",0,Table134[[#This Row],[Total]]-6000)</f>
        <v>0</v>
      </c>
      <c r="S17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4479742932155997YES</v>
      </c>
      <c r="T1749">
        <f>ROW()-3</f>
        <v>1746</v>
      </c>
      <c r="U1749" s="1">
        <f>INT(Table134[[#This Row],[Date]])</f>
        <v>44797</v>
      </c>
      <c r="V1749" s="13">
        <f>IFERROR(IF(OR(Table134[[#This Row],[Notasave Error]]&lt;0,Table134[[#This Row],[Notasave Error]]&gt;6000),"-",Table134[[#This Row],[Notasave Error]]/Table134[[#This Row],[Inspection Total]]),"NA")</f>
        <v>3.5851258962814742E-2</v>
      </c>
    </row>
    <row r="1750" spans="1:22" x14ac:dyDescent="0.35">
      <c r="A1750" s="8">
        <v>44797.420115740744</v>
      </c>
      <c r="B1750" s="9" t="s">
        <v>63</v>
      </c>
      <c r="C1750" s="9">
        <v>40036162</v>
      </c>
      <c r="D1750" s="9" t="s">
        <v>107</v>
      </c>
      <c r="E1750" s="9" t="s">
        <v>88</v>
      </c>
      <c r="F1750" s="9" t="s">
        <v>38</v>
      </c>
      <c r="G1750" s="9">
        <v>428</v>
      </c>
      <c r="H1750" s="10">
        <v>5997</v>
      </c>
      <c r="I1750" s="10">
        <v>17956</v>
      </c>
      <c r="J1750" s="10">
        <v>3</v>
      </c>
      <c r="K1750" s="10"/>
      <c r="L1750" s="10">
        <f>SUM(Table134[[#This Row],[Waste (Before Impression)]:[Waste (After Impression)2]])</f>
        <v>3</v>
      </c>
      <c r="M1750" s="10">
        <v>0</v>
      </c>
      <c r="N1750" s="10">
        <v>411</v>
      </c>
      <c r="O1750" s="11">
        <f>SUM(Table134[[#This Row],[Inspection Total]],Table134[[#This Row],[Waste (Before Impression)]])</f>
        <v>6000</v>
      </c>
      <c r="P1750" s="12" t="s">
        <v>39</v>
      </c>
      <c r="Q1750" s="9"/>
      <c r="R1750" s="9">
        <f>IF(Table134[[#This Row],[Balanced]]="YES",0,Table134[[#This Row],[Total]]-6000)</f>
        <v>0</v>
      </c>
      <c r="S17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4479742834115997YES</v>
      </c>
      <c r="T1750">
        <f>ROW()-3</f>
        <v>1747</v>
      </c>
      <c r="U1750" s="1">
        <f>INT(Table134[[#This Row],[Date]])</f>
        <v>44797</v>
      </c>
      <c r="V1750" s="13">
        <f>IFERROR(IF(OR(Table134[[#This Row],[Notasave Error]]&lt;0,Table134[[#This Row],[Notasave Error]]&gt;6000),"-",Table134[[#This Row],[Notasave Error]]/Table134[[#This Row],[Inspection Total]]),"NA")</f>
        <v>6.8534267133566779E-2</v>
      </c>
    </row>
    <row r="1751" spans="1:22" x14ac:dyDescent="0.35">
      <c r="A1751" s="8">
        <v>44797.419537037036</v>
      </c>
      <c r="B1751" s="9" t="s">
        <v>63</v>
      </c>
      <c r="C1751" s="9">
        <v>40036162</v>
      </c>
      <c r="D1751" s="9" t="s">
        <v>107</v>
      </c>
      <c r="E1751" s="9" t="s">
        <v>88</v>
      </c>
      <c r="F1751" s="9" t="s">
        <v>38</v>
      </c>
      <c r="G1751" s="9">
        <v>427</v>
      </c>
      <c r="H1751" s="10">
        <v>5966</v>
      </c>
      <c r="I1751" s="10">
        <v>11959</v>
      </c>
      <c r="J1751" s="10">
        <v>34</v>
      </c>
      <c r="K1751" s="10"/>
      <c r="L1751" s="10">
        <f>SUM(Table134[[#This Row],[Waste (Before Impression)]:[Waste (After Impression)2]])</f>
        <v>34</v>
      </c>
      <c r="M1751" s="10">
        <v>0</v>
      </c>
      <c r="N1751" s="10">
        <v>467</v>
      </c>
      <c r="O1751" s="11">
        <f>SUM(Table134[[#This Row],[Inspection Total]],Table134[[#This Row],[Waste (Before Impression)]])</f>
        <v>6000</v>
      </c>
      <c r="P1751" s="12" t="s">
        <v>39</v>
      </c>
      <c r="Q1751" s="9"/>
      <c r="R1751" s="9">
        <f>IF(Table134[[#This Row],[Balanced]]="YES",0,Table134[[#This Row],[Total]]-6000)</f>
        <v>0</v>
      </c>
      <c r="S17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44797427344675966YES</v>
      </c>
      <c r="T1751">
        <f>ROW()-3</f>
        <v>1748</v>
      </c>
      <c r="U1751" s="1">
        <f>INT(Table134[[#This Row],[Date]])</f>
        <v>44797</v>
      </c>
      <c r="V1751" s="13">
        <f>IFERROR(IF(OR(Table134[[#This Row],[Notasave Error]]&lt;0,Table134[[#This Row],[Notasave Error]]&gt;6000),"-",Table134[[#This Row],[Notasave Error]]/Table134[[#This Row],[Inspection Total]]),"NA")</f>
        <v>7.82769024472008E-2</v>
      </c>
    </row>
    <row r="1752" spans="1:22" x14ac:dyDescent="0.35">
      <c r="A1752" s="8">
        <v>44797.418877314813</v>
      </c>
      <c r="B1752" s="9" t="s">
        <v>63</v>
      </c>
      <c r="C1752" s="9">
        <v>40036162</v>
      </c>
      <c r="D1752" s="9" t="s">
        <v>107</v>
      </c>
      <c r="E1752" s="9" t="s">
        <v>88</v>
      </c>
      <c r="F1752" s="9" t="s">
        <v>38</v>
      </c>
      <c r="G1752" s="9">
        <v>426</v>
      </c>
      <c r="H1752" s="10">
        <v>5993</v>
      </c>
      <c r="I1752" s="10">
        <v>5993</v>
      </c>
      <c r="J1752" s="10">
        <v>7</v>
      </c>
      <c r="K1752" s="10"/>
      <c r="L1752" s="10">
        <f>SUM(Table134[[#This Row],[Waste (Before Impression)]:[Waste (After Impression)2]])</f>
        <v>7</v>
      </c>
      <c r="M1752" s="10">
        <v>0</v>
      </c>
      <c r="N1752" s="10">
        <v>218</v>
      </c>
      <c r="O1752" s="11">
        <f>SUM(Table134[[#This Row],[Inspection Total]],Table134[[#This Row],[Waste (Before Impression)]])</f>
        <v>6000</v>
      </c>
      <c r="P1752" s="12" t="s">
        <v>39</v>
      </c>
      <c r="Q1752" s="9"/>
      <c r="R1752" s="9">
        <f>IF(Table134[[#This Row],[Balanced]]="YES",0,Table134[[#This Row],[Total]]-6000)</f>
        <v>0</v>
      </c>
      <c r="S17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4479742672185993YES</v>
      </c>
      <c r="T1752">
        <f>ROW()-3</f>
        <v>1749</v>
      </c>
      <c r="U1752" s="1">
        <f>INT(Table134[[#This Row],[Date]])</f>
        <v>44797</v>
      </c>
      <c r="V1752" s="13">
        <f>IFERROR(IF(OR(Table134[[#This Row],[Notasave Error]]&lt;0,Table134[[#This Row],[Notasave Error]]&gt;6000),"-",Table134[[#This Row],[Notasave Error]]/Table134[[#This Row],[Inspection Total]]),"NA")</f>
        <v>3.6375771733689305E-2</v>
      </c>
    </row>
    <row r="1753" spans="1:22" x14ac:dyDescent="0.35">
      <c r="A1753" s="8">
        <v>44797.27679398148</v>
      </c>
      <c r="B1753" s="9" t="s">
        <v>63</v>
      </c>
      <c r="C1753" s="9">
        <v>40036162</v>
      </c>
      <c r="D1753" s="9" t="s">
        <v>107</v>
      </c>
      <c r="E1753" s="9" t="s">
        <v>55</v>
      </c>
      <c r="F1753" s="9" t="s">
        <v>40</v>
      </c>
      <c r="G1753" s="9">
        <v>441</v>
      </c>
      <c r="H1753" s="10">
        <v>5985</v>
      </c>
      <c r="I1753" s="10">
        <v>65811</v>
      </c>
      <c r="J1753" s="10">
        <v>15</v>
      </c>
      <c r="K1753" s="10">
        <v>0</v>
      </c>
      <c r="L1753" s="10">
        <f>SUM(Table134[[#This Row],[Waste (Before Impression)]:[Waste (After Impression)2]])</f>
        <v>15</v>
      </c>
      <c r="M1753" s="10">
        <v>0</v>
      </c>
      <c r="N1753" s="10">
        <v>440</v>
      </c>
      <c r="O1753" s="11">
        <f>SUM(Table134[[#This Row],[Inspection Total]],Table134[[#This Row],[Waste (Before Impression)]])</f>
        <v>6000</v>
      </c>
      <c r="P1753" s="12" t="s">
        <v>39</v>
      </c>
      <c r="Q1753" s="9"/>
      <c r="R1753" s="9">
        <f>IF(Table134[[#This Row],[Balanced]]="YES",0,Table134[[#This Row],[Total]]-6000)</f>
        <v>0</v>
      </c>
      <c r="S17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44797441154405985YES</v>
      </c>
      <c r="T1753">
        <f>ROW()-3</f>
        <v>1750</v>
      </c>
      <c r="U1753" s="1">
        <f>INT(Table134[[#This Row],[Date]])</f>
        <v>44797</v>
      </c>
      <c r="V1753" s="13">
        <f>IFERROR(IF(OR(Table134[[#This Row],[Notasave Error]]&lt;0,Table134[[#This Row],[Notasave Error]]&gt;6000),"-",Table134[[#This Row],[Notasave Error]]/Table134[[#This Row],[Inspection Total]]),"NA")</f>
        <v>7.3517126148705092E-2</v>
      </c>
    </row>
    <row r="1754" spans="1:22" x14ac:dyDescent="0.35">
      <c r="A1754" s="8">
        <v>44797.248854166668</v>
      </c>
      <c r="B1754" s="9" t="s">
        <v>63</v>
      </c>
      <c r="C1754" s="9">
        <v>40036162</v>
      </c>
      <c r="D1754" s="9" t="s">
        <v>107</v>
      </c>
      <c r="E1754" s="9" t="s">
        <v>55</v>
      </c>
      <c r="F1754" s="9" t="s">
        <v>40</v>
      </c>
      <c r="G1754" s="9">
        <v>440</v>
      </c>
      <c r="H1754" s="10">
        <v>5993</v>
      </c>
      <c r="I1754" s="10">
        <v>59826</v>
      </c>
      <c r="J1754" s="10">
        <v>7</v>
      </c>
      <c r="K1754" s="10">
        <v>0</v>
      </c>
      <c r="L1754" s="10">
        <f>SUM(Table134[[#This Row],[Waste (Before Impression)]:[Waste (After Impression)2]])</f>
        <v>7</v>
      </c>
      <c r="M1754" s="10">
        <v>0</v>
      </c>
      <c r="N1754" s="10">
        <v>264</v>
      </c>
      <c r="O1754" s="11">
        <f>SUM(Table134[[#This Row],[Inspection Total]],Table134[[#This Row],[Waste (Before Impression)]])</f>
        <v>6000</v>
      </c>
      <c r="P1754" s="12" t="s">
        <v>39</v>
      </c>
      <c r="Q1754" s="9"/>
      <c r="R1754" s="9">
        <f>IF(Table134[[#This Row],[Balanced]]="YES",0,Table134[[#This Row],[Total]]-6000)</f>
        <v>0</v>
      </c>
      <c r="S17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4479744072645993YES</v>
      </c>
      <c r="T1754">
        <f>ROW()-3</f>
        <v>1751</v>
      </c>
      <c r="U1754" s="1">
        <f>INT(Table134[[#This Row],[Date]])</f>
        <v>44797</v>
      </c>
      <c r="V1754" s="13">
        <f>IFERROR(IF(OR(Table134[[#This Row],[Notasave Error]]&lt;0,Table134[[#This Row],[Notasave Error]]&gt;6000),"-",Table134[[#This Row],[Notasave Error]]/Table134[[#This Row],[Inspection Total]]),"NA")</f>
        <v>4.4051393292174203E-2</v>
      </c>
    </row>
    <row r="1755" spans="1:22" x14ac:dyDescent="0.35">
      <c r="A1755" s="8">
        <v>44797.210520833331</v>
      </c>
      <c r="B1755" s="9" t="s">
        <v>63</v>
      </c>
      <c r="C1755" s="9">
        <v>40036162</v>
      </c>
      <c r="D1755" s="9" t="s">
        <v>107</v>
      </c>
      <c r="E1755" s="9" t="s">
        <v>55</v>
      </c>
      <c r="F1755" s="9" t="s">
        <v>40</v>
      </c>
      <c r="G1755" s="9">
        <v>439</v>
      </c>
      <c r="H1755" s="10">
        <v>5999</v>
      </c>
      <c r="I1755" s="10">
        <v>53833</v>
      </c>
      <c r="J1755" s="10">
        <v>1</v>
      </c>
      <c r="K1755" s="10">
        <v>0</v>
      </c>
      <c r="L1755" s="10">
        <f>SUM(Table134[[#This Row],[Waste (Before Impression)]:[Waste (After Impression)2]])</f>
        <v>1</v>
      </c>
      <c r="M1755" s="10">
        <v>0</v>
      </c>
      <c r="N1755" s="10">
        <v>280</v>
      </c>
      <c r="O1755" s="11">
        <f>SUM(Table134[[#This Row],[Inspection Total]],Table134[[#This Row],[Waste (Before Impression)]])</f>
        <v>6000</v>
      </c>
      <c r="P1755" s="12" t="s">
        <v>39</v>
      </c>
      <c r="Q1755" s="9"/>
      <c r="R1755" s="9">
        <f>IF(Table134[[#This Row],[Balanced]]="YES",0,Table134[[#This Row],[Total]]-6000)</f>
        <v>0</v>
      </c>
      <c r="S17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4479743912805999YES</v>
      </c>
      <c r="T1755">
        <f>ROW()-3</f>
        <v>1752</v>
      </c>
      <c r="U1755" s="1">
        <f>INT(Table134[[#This Row],[Date]])</f>
        <v>44797</v>
      </c>
      <c r="V1755" s="13">
        <f>IFERROR(IF(OR(Table134[[#This Row],[Notasave Error]]&lt;0,Table134[[#This Row],[Notasave Error]]&gt;6000),"-",Table134[[#This Row],[Notasave Error]]/Table134[[#This Row],[Inspection Total]]),"NA")</f>
        <v>4.6674445740956826E-2</v>
      </c>
    </row>
    <row r="1756" spans="1:22" x14ac:dyDescent="0.35">
      <c r="A1756" s="8">
        <v>44797.200011574074</v>
      </c>
      <c r="B1756" s="9" t="s">
        <v>63</v>
      </c>
      <c r="C1756" s="9">
        <v>40036162</v>
      </c>
      <c r="D1756" s="9" t="s">
        <v>107</v>
      </c>
      <c r="E1756" s="9" t="s">
        <v>55</v>
      </c>
      <c r="F1756" s="9" t="s">
        <v>40</v>
      </c>
      <c r="G1756" s="9">
        <v>438</v>
      </c>
      <c r="H1756" s="10">
        <v>5962</v>
      </c>
      <c r="I1756" s="10">
        <v>47834</v>
      </c>
      <c r="J1756" s="10">
        <v>38</v>
      </c>
      <c r="K1756" s="10"/>
      <c r="L1756" s="10">
        <f>SUM(Table134[[#This Row],[Waste (Before Impression)]:[Waste (After Impression)2]])</f>
        <v>38</v>
      </c>
      <c r="M1756" s="10">
        <v>0</v>
      </c>
      <c r="N1756" s="10">
        <v>286</v>
      </c>
      <c r="O1756" s="11">
        <f>SUM(Table134[[#This Row],[Inspection Total]],Table134[[#This Row],[Waste (Before Impression)]])</f>
        <v>6000</v>
      </c>
      <c r="P1756" s="12" t="s">
        <v>39</v>
      </c>
      <c r="Q1756" s="9"/>
      <c r="R1756" s="9">
        <f>IF(Table134[[#This Row],[Balanced]]="YES",0,Table134[[#This Row],[Total]]-6000)</f>
        <v>0</v>
      </c>
      <c r="S17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44797438382865962YES</v>
      </c>
      <c r="T1756">
        <f>ROW()-3</f>
        <v>1753</v>
      </c>
      <c r="U1756" s="1">
        <f>INT(Table134[[#This Row],[Date]])</f>
        <v>44797</v>
      </c>
      <c r="V1756" s="13">
        <f>IFERROR(IF(OR(Table134[[#This Row],[Notasave Error]]&lt;0,Table134[[#This Row],[Notasave Error]]&gt;6000),"-",Table134[[#This Row],[Notasave Error]]/Table134[[#This Row],[Inspection Total]]),"NA")</f>
        <v>4.797047970479705E-2</v>
      </c>
    </row>
    <row r="1757" spans="1:22" x14ac:dyDescent="0.35">
      <c r="A1757" s="8">
        <v>44797.118449074071</v>
      </c>
      <c r="B1757" s="9" t="s">
        <v>63</v>
      </c>
      <c r="C1757" s="9">
        <v>40036162</v>
      </c>
      <c r="D1757" s="9" t="s">
        <v>107</v>
      </c>
      <c r="E1757" s="9" t="s">
        <v>55</v>
      </c>
      <c r="F1757" s="9" t="s">
        <v>40</v>
      </c>
      <c r="G1757" s="9">
        <v>437</v>
      </c>
      <c r="H1757" s="10">
        <v>5998</v>
      </c>
      <c r="I1757" s="10">
        <v>41872</v>
      </c>
      <c r="J1757" s="10">
        <v>2</v>
      </c>
      <c r="K1757" s="10">
        <v>0</v>
      </c>
      <c r="L1757" s="10">
        <f>SUM(Table134[[#This Row],[Waste (Before Impression)]:[Waste (After Impression)2]])</f>
        <v>2</v>
      </c>
      <c r="M1757" s="10">
        <v>0</v>
      </c>
      <c r="N1757" s="10">
        <v>496</v>
      </c>
      <c r="O1757" s="11">
        <f>SUM(Table134[[#This Row],[Inspection Total]],Table134[[#This Row],[Waste (Before Impression)]])</f>
        <v>6000</v>
      </c>
      <c r="P1757" s="12" t="s">
        <v>39</v>
      </c>
      <c r="Q1757" s="9"/>
      <c r="R1757" s="9">
        <f>IF(Table134[[#This Row],[Balanced]]="YES",0,Table134[[#This Row],[Total]]-6000)</f>
        <v>0</v>
      </c>
      <c r="S17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4479743724965998YES</v>
      </c>
      <c r="T1757">
        <f>ROW()-3</f>
        <v>1754</v>
      </c>
      <c r="U1757" s="1">
        <f>INT(Table134[[#This Row],[Date]])</f>
        <v>44797</v>
      </c>
      <c r="V1757" s="13">
        <f>IFERROR(IF(OR(Table134[[#This Row],[Notasave Error]]&lt;0,Table134[[#This Row],[Notasave Error]]&gt;6000),"-",Table134[[#This Row],[Notasave Error]]/Table134[[#This Row],[Inspection Total]]),"NA")</f>
        <v>8.2694231410470151E-2</v>
      </c>
    </row>
    <row r="1758" spans="1:22" x14ac:dyDescent="0.35">
      <c r="A1758" s="8">
        <v>44797.087233796294</v>
      </c>
      <c r="B1758" s="9" t="s">
        <v>63</v>
      </c>
      <c r="C1758" s="9">
        <v>40036162</v>
      </c>
      <c r="D1758" s="9" t="s">
        <v>107</v>
      </c>
      <c r="E1758" s="9" t="s">
        <v>55</v>
      </c>
      <c r="F1758" s="9" t="s">
        <v>40</v>
      </c>
      <c r="G1758" s="9">
        <v>436</v>
      </c>
      <c r="H1758" s="10">
        <v>5981</v>
      </c>
      <c r="I1758" s="10">
        <v>35874</v>
      </c>
      <c r="J1758" s="10">
        <v>19</v>
      </c>
      <c r="K1758" s="10">
        <v>0</v>
      </c>
      <c r="L1758" s="10">
        <f>SUM(Table134[[#This Row],[Waste (Before Impression)]:[Waste (After Impression)2]])</f>
        <v>19</v>
      </c>
      <c r="M1758" s="10">
        <v>0</v>
      </c>
      <c r="N1758" s="10">
        <v>774</v>
      </c>
      <c r="O1758" s="11">
        <f>SUM(Table134[[#This Row],[Inspection Total]],Table134[[#This Row],[Waste (Before Impression)]])</f>
        <v>6000</v>
      </c>
      <c r="P1758" s="12" t="s">
        <v>39</v>
      </c>
      <c r="Q1758" s="9"/>
      <c r="R1758" s="9">
        <f>IF(Table134[[#This Row],[Balanced]]="YES",0,Table134[[#This Row],[Total]]-6000)</f>
        <v>0</v>
      </c>
      <c r="S17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44797436197745981YES</v>
      </c>
      <c r="T1758">
        <f>ROW()-3</f>
        <v>1755</v>
      </c>
      <c r="U1758" s="1">
        <f>INT(Table134[[#This Row],[Date]])</f>
        <v>44797</v>
      </c>
      <c r="V1758" s="13">
        <f>IFERROR(IF(OR(Table134[[#This Row],[Notasave Error]]&lt;0,Table134[[#This Row],[Notasave Error]]&gt;6000),"-",Table134[[#This Row],[Notasave Error]]/Table134[[#This Row],[Inspection Total]]),"NA")</f>
        <v>0.12940979769269353</v>
      </c>
    </row>
    <row r="1759" spans="1:22" x14ac:dyDescent="0.35">
      <c r="A1759" s="8">
        <v>44797.086875000001</v>
      </c>
      <c r="B1759" s="9" t="s">
        <v>63</v>
      </c>
      <c r="C1759" s="9">
        <v>40036162</v>
      </c>
      <c r="D1759" s="9" t="s">
        <v>107</v>
      </c>
      <c r="E1759" s="9" t="s">
        <v>55</v>
      </c>
      <c r="F1759" s="9" t="s">
        <v>40</v>
      </c>
      <c r="G1759" s="9">
        <v>435</v>
      </c>
      <c r="H1759" s="10">
        <v>5987</v>
      </c>
      <c r="I1759" s="10">
        <v>29893</v>
      </c>
      <c r="J1759" s="10">
        <v>13</v>
      </c>
      <c r="K1759" s="10">
        <v>0</v>
      </c>
      <c r="L1759" s="10">
        <f>SUM(Table134[[#This Row],[Waste (Before Impression)]:[Waste (After Impression)2]])</f>
        <v>13</v>
      </c>
      <c r="M1759" s="10">
        <v>0</v>
      </c>
      <c r="N1759" s="10">
        <v>440</v>
      </c>
      <c r="O1759" s="11">
        <f>SUM(Table134[[#This Row],[Inspection Total]],Table134[[#This Row],[Waste (Before Impression)]])</f>
        <v>6000</v>
      </c>
      <c r="P1759" s="12" t="s">
        <v>39</v>
      </c>
      <c r="Q1759" s="9"/>
      <c r="R1759" s="9">
        <f>IF(Table134[[#This Row],[Balanced]]="YES",0,Table134[[#This Row],[Total]]-6000)</f>
        <v>0</v>
      </c>
      <c r="S17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44797435134405987YES</v>
      </c>
      <c r="T1759">
        <f>ROW()-3</f>
        <v>1756</v>
      </c>
      <c r="U1759" s="1">
        <f>INT(Table134[[#This Row],[Date]])</f>
        <v>44797</v>
      </c>
      <c r="V1759" s="13">
        <f>IFERROR(IF(OR(Table134[[#This Row],[Notasave Error]]&lt;0,Table134[[#This Row],[Notasave Error]]&gt;6000),"-",Table134[[#This Row],[Notasave Error]]/Table134[[#This Row],[Inspection Total]]),"NA")</f>
        <v>7.3492567228996164E-2</v>
      </c>
    </row>
    <row r="1760" spans="1:22" x14ac:dyDescent="0.35">
      <c r="A1760" s="8">
        <v>44796.942187499997</v>
      </c>
      <c r="B1760" s="9" t="s">
        <v>63</v>
      </c>
      <c r="C1760" s="9">
        <v>40036162</v>
      </c>
      <c r="D1760" s="9" t="s">
        <v>107</v>
      </c>
      <c r="E1760" s="9" t="s">
        <v>55</v>
      </c>
      <c r="F1760" s="9" t="s">
        <v>40</v>
      </c>
      <c r="G1760" s="9">
        <v>405</v>
      </c>
      <c r="H1760" s="10">
        <v>5984</v>
      </c>
      <c r="I1760" s="10">
        <v>17980</v>
      </c>
      <c r="J1760" s="10">
        <v>16</v>
      </c>
      <c r="K1760" s="10">
        <v>0</v>
      </c>
      <c r="L1760" s="10">
        <f>SUM(Table134[[#This Row],[Waste (Before Impression)]:[Waste (After Impression)2]])</f>
        <v>16</v>
      </c>
      <c r="M1760" s="10">
        <v>0</v>
      </c>
      <c r="N1760" s="10">
        <v>245</v>
      </c>
      <c r="O1760" s="11">
        <f>SUM(Table134[[#This Row],[Inspection Total]],Table134[[#This Row],[Waste (Before Impression)]])</f>
        <v>6000</v>
      </c>
      <c r="P1760" s="12" t="s">
        <v>39</v>
      </c>
      <c r="Q1760" s="9"/>
      <c r="R1760" s="9">
        <f>IF(Table134[[#This Row],[Balanced]]="YES",0,Table134[[#This Row],[Total]]-6000)</f>
        <v>0</v>
      </c>
      <c r="S17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44796405162455984YES</v>
      </c>
      <c r="T1760">
        <f>ROW()-3</f>
        <v>1757</v>
      </c>
      <c r="U1760" s="1">
        <f>INT(Table134[[#This Row],[Date]])</f>
        <v>44796</v>
      </c>
      <c r="V1760" s="13">
        <f>IFERROR(IF(OR(Table134[[#This Row],[Notasave Error]]&lt;0,Table134[[#This Row],[Notasave Error]]&gt;6000),"-",Table134[[#This Row],[Notasave Error]]/Table134[[#This Row],[Inspection Total]]),"NA")</f>
        <v>4.0942513368983954E-2</v>
      </c>
    </row>
    <row r="1761" spans="1:22" x14ac:dyDescent="0.35">
      <c r="A1761" s="8">
        <v>44796.904745370368</v>
      </c>
      <c r="B1761" s="9" t="s">
        <v>63</v>
      </c>
      <c r="C1761" s="9">
        <v>40036162</v>
      </c>
      <c r="D1761" s="9" t="s">
        <v>107</v>
      </c>
      <c r="E1761" s="9" t="s">
        <v>55</v>
      </c>
      <c r="F1761" s="9" t="s">
        <v>40</v>
      </c>
      <c r="G1761" s="9">
        <v>404</v>
      </c>
      <c r="H1761" s="10">
        <v>5996</v>
      </c>
      <c r="I1761" s="10">
        <v>11996</v>
      </c>
      <c r="J1761" s="10">
        <v>4</v>
      </c>
      <c r="K1761" s="10">
        <v>0</v>
      </c>
      <c r="L1761" s="10">
        <f>SUM(Table134[[#This Row],[Waste (Before Impression)]:[Waste (After Impression)2]])</f>
        <v>4</v>
      </c>
      <c r="M1761" s="10">
        <v>0</v>
      </c>
      <c r="N1761" s="10">
        <v>455</v>
      </c>
      <c r="O1761" s="11">
        <f>SUM(Table134[[#This Row],[Inspection Total]],Table134[[#This Row],[Waste (Before Impression)]])</f>
        <v>6000</v>
      </c>
      <c r="P1761" s="12" t="s">
        <v>39</v>
      </c>
      <c r="Q1761" s="9"/>
      <c r="R1761" s="9">
        <f>IF(Table134[[#This Row],[Balanced]]="YES",0,Table134[[#This Row],[Total]]-6000)</f>
        <v>0</v>
      </c>
      <c r="S17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4479640444555996YES</v>
      </c>
      <c r="T1761">
        <f>ROW()-3</f>
        <v>1758</v>
      </c>
      <c r="U1761" s="1">
        <f>INT(Table134[[#This Row],[Date]])</f>
        <v>44796</v>
      </c>
      <c r="V1761" s="13">
        <f>IFERROR(IF(OR(Table134[[#This Row],[Notasave Error]]&lt;0,Table134[[#This Row],[Notasave Error]]&gt;6000),"-",Table134[[#This Row],[Notasave Error]]/Table134[[#This Row],[Inspection Total]]),"NA")</f>
        <v>7.5883922615076718E-2</v>
      </c>
    </row>
    <row r="1762" spans="1:22" x14ac:dyDescent="0.35">
      <c r="A1762" s="8">
        <v>44796.882569444446</v>
      </c>
      <c r="B1762" s="9" t="s">
        <v>63</v>
      </c>
      <c r="C1762" s="9">
        <v>40036162</v>
      </c>
      <c r="D1762" s="9" t="s">
        <v>107</v>
      </c>
      <c r="E1762" s="9" t="s">
        <v>55</v>
      </c>
      <c r="F1762" s="9" t="s">
        <v>40</v>
      </c>
      <c r="G1762" s="9">
        <v>403</v>
      </c>
      <c r="H1762" s="10">
        <v>6000</v>
      </c>
      <c r="I1762" s="10">
        <v>6000</v>
      </c>
      <c r="J1762" s="10">
        <v>0</v>
      </c>
      <c r="K1762" s="10">
        <v>0</v>
      </c>
      <c r="L1762" s="10">
        <f>SUM(Table134[[#This Row],[Waste (Before Impression)]:[Waste (After Impression)2]])</f>
        <v>0</v>
      </c>
      <c r="M1762" s="10">
        <v>0</v>
      </c>
      <c r="N1762" s="10">
        <v>405</v>
      </c>
      <c r="O1762" s="11">
        <f>SUM(Table134[[#This Row],[Inspection Total]],Table134[[#This Row],[Waste (Before Impression)]])</f>
        <v>6000</v>
      </c>
      <c r="P1762" s="12" t="s">
        <v>39</v>
      </c>
      <c r="Q1762" s="9"/>
      <c r="R1762" s="9">
        <f>IF(Table134[[#This Row],[Balanced]]="YES",0,Table134[[#This Row],[Total]]-6000)</f>
        <v>0</v>
      </c>
      <c r="S17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4479640304056000YES</v>
      </c>
      <c r="T1762">
        <f>ROW()-3</f>
        <v>1759</v>
      </c>
      <c r="U1762" s="1">
        <f>INT(Table134[[#This Row],[Date]])</f>
        <v>44796</v>
      </c>
      <c r="V1762" s="13">
        <f>IFERROR(IF(OR(Table134[[#This Row],[Notasave Error]]&lt;0,Table134[[#This Row],[Notasave Error]]&gt;6000),"-",Table134[[#This Row],[Notasave Error]]/Table134[[#This Row],[Inspection Total]]),"NA")</f>
        <v>6.7500000000000004E-2</v>
      </c>
    </row>
    <row r="1763" spans="1:22" x14ac:dyDescent="0.35">
      <c r="A1763" s="8">
        <v>44796.754733796297</v>
      </c>
      <c r="B1763" s="9" t="s">
        <v>63</v>
      </c>
      <c r="C1763" s="9">
        <v>40036162</v>
      </c>
      <c r="D1763" s="9" t="s">
        <v>107</v>
      </c>
      <c r="E1763" s="9" t="s">
        <v>68</v>
      </c>
      <c r="F1763" s="9" t="s">
        <v>38</v>
      </c>
      <c r="G1763" s="9">
        <v>401</v>
      </c>
      <c r="H1763" s="10">
        <v>5998</v>
      </c>
      <c r="I1763" s="10">
        <v>71983</v>
      </c>
      <c r="J1763" s="10">
        <v>2</v>
      </c>
      <c r="K1763" s="10"/>
      <c r="L1763" s="10">
        <f>SUM(Table134[[#This Row],[Waste (Before Impression)]:[Waste (After Impression)2]])</f>
        <v>2</v>
      </c>
      <c r="M1763" s="10">
        <v>0</v>
      </c>
      <c r="N1763" s="10">
        <v>363</v>
      </c>
      <c r="O1763" s="11">
        <f>SUM(Table134[[#This Row],[Inspection Total]],Table134[[#This Row],[Waste (Before Impression)]])</f>
        <v>6000</v>
      </c>
      <c r="P1763" s="12" t="s">
        <v>39</v>
      </c>
      <c r="Q1763" s="9"/>
      <c r="R1763" s="9">
        <f>IF(Table134[[#This Row],[Balanced]]="YES",0,Table134[[#This Row],[Total]]-6000)</f>
        <v>0</v>
      </c>
      <c r="S17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4479640123635998YES</v>
      </c>
      <c r="T1763">
        <f>ROW()-3</f>
        <v>1760</v>
      </c>
      <c r="U1763" s="1">
        <f>INT(Table134[[#This Row],[Date]])</f>
        <v>44796</v>
      </c>
      <c r="V1763" s="13">
        <f>IFERROR(IF(OR(Table134[[#This Row],[Notasave Error]]&lt;0,Table134[[#This Row],[Notasave Error]]&gt;6000),"-",Table134[[#This Row],[Notasave Error]]/Table134[[#This Row],[Inspection Total]]),"NA")</f>
        <v>6.0520173391130375E-2</v>
      </c>
    </row>
    <row r="1764" spans="1:22" x14ac:dyDescent="0.35">
      <c r="A1764" s="8">
        <v>44796.751550925925</v>
      </c>
      <c r="B1764" s="9" t="s">
        <v>63</v>
      </c>
      <c r="C1764" s="9">
        <v>40036162</v>
      </c>
      <c r="D1764" s="9" t="s">
        <v>107</v>
      </c>
      <c r="E1764" s="9" t="s">
        <v>68</v>
      </c>
      <c r="F1764" s="9" t="s">
        <v>38</v>
      </c>
      <c r="G1764" s="9">
        <v>400</v>
      </c>
      <c r="H1764" s="10">
        <v>6000</v>
      </c>
      <c r="I1764" s="10">
        <v>65985</v>
      </c>
      <c r="J1764" s="10">
        <v>0</v>
      </c>
      <c r="K1764" s="10"/>
      <c r="L1764" s="10">
        <f>SUM(Table134[[#This Row],[Waste (Before Impression)]:[Waste (After Impression)2]])</f>
        <v>0</v>
      </c>
      <c r="M1764" s="10">
        <v>0</v>
      </c>
      <c r="N1764" s="10">
        <v>311</v>
      </c>
      <c r="O1764" s="11">
        <f>SUM(Table134[[#This Row],[Inspection Total]],Table134[[#This Row],[Waste (Before Impression)]])</f>
        <v>6000</v>
      </c>
      <c r="P1764" s="12" t="s">
        <v>39</v>
      </c>
      <c r="Q1764" s="9"/>
      <c r="R1764" s="9">
        <f>IF(Table134[[#This Row],[Balanced]]="YES",0,Table134[[#This Row],[Total]]-6000)</f>
        <v>0</v>
      </c>
      <c r="S17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4479640003116000YES</v>
      </c>
      <c r="T1764">
        <f>ROW()-3</f>
        <v>1761</v>
      </c>
      <c r="U1764" s="1">
        <f>INT(Table134[[#This Row],[Date]])</f>
        <v>44796</v>
      </c>
      <c r="V1764" s="13">
        <f>IFERROR(IF(OR(Table134[[#This Row],[Notasave Error]]&lt;0,Table134[[#This Row],[Notasave Error]]&gt;6000),"-",Table134[[#This Row],[Notasave Error]]/Table134[[#This Row],[Inspection Total]]),"NA")</f>
        <v>5.1833333333333335E-2</v>
      </c>
    </row>
    <row r="1765" spans="1:22" x14ac:dyDescent="0.35">
      <c r="A1765" s="8">
        <v>44796.750763888886</v>
      </c>
      <c r="B1765" s="9" t="s">
        <v>63</v>
      </c>
      <c r="C1765" s="9">
        <v>40036162</v>
      </c>
      <c r="D1765" s="9" t="s">
        <v>107</v>
      </c>
      <c r="E1765" s="9" t="s">
        <v>68</v>
      </c>
      <c r="F1765" s="9" t="s">
        <v>38</v>
      </c>
      <c r="G1765" s="9">
        <v>399</v>
      </c>
      <c r="H1765" s="10">
        <v>6000</v>
      </c>
      <c r="I1765" s="10">
        <v>59985</v>
      </c>
      <c r="J1765" s="10">
        <v>0</v>
      </c>
      <c r="K1765" s="10"/>
      <c r="L1765" s="10">
        <f>SUM(Table134[[#This Row],[Waste (Before Impression)]:[Waste (After Impression)2]])</f>
        <v>0</v>
      </c>
      <c r="M1765" s="10">
        <v>0</v>
      </c>
      <c r="N1765" s="10">
        <v>157</v>
      </c>
      <c r="O1765" s="11">
        <f>SUM(Table134[[#This Row],[Inspection Total]],Table134[[#This Row],[Waste (Before Impression)]])</f>
        <v>6000</v>
      </c>
      <c r="P1765" s="12" t="s">
        <v>39</v>
      </c>
      <c r="Q1765" s="9"/>
      <c r="R1765" s="9">
        <f>IF(Table134[[#This Row],[Balanced]]="YES",0,Table134[[#This Row],[Total]]-6000)</f>
        <v>0</v>
      </c>
      <c r="S17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4479639901576000YES</v>
      </c>
      <c r="T1765">
        <f>ROW()-3</f>
        <v>1762</v>
      </c>
      <c r="U1765" s="1">
        <f>INT(Table134[[#This Row],[Date]])</f>
        <v>44796</v>
      </c>
      <c r="V1765" s="13">
        <f>IFERROR(IF(OR(Table134[[#This Row],[Notasave Error]]&lt;0,Table134[[#This Row],[Notasave Error]]&gt;6000),"-",Table134[[#This Row],[Notasave Error]]/Table134[[#This Row],[Inspection Total]]),"NA")</f>
        <v>2.6166666666666668E-2</v>
      </c>
    </row>
    <row r="1766" spans="1:22" x14ac:dyDescent="0.35">
      <c r="A1766" s="8">
        <v>44796.638611111113</v>
      </c>
      <c r="B1766" s="9" t="s">
        <v>63</v>
      </c>
      <c r="C1766" s="9">
        <v>40036162</v>
      </c>
      <c r="D1766" s="9" t="s">
        <v>107</v>
      </c>
      <c r="E1766" s="9" t="s">
        <v>68</v>
      </c>
      <c r="F1766" s="9" t="s">
        <v>38</v>
      </c>
      <c r="G1766" s="9">
        <v>398</v>
      </c>
      <c r="H1766" s="10">
        <v>5998</v>
      </c>
      <c r="I1766" s="10">
        <v>53985</v>
      </c>
      <c r="J1766" s="10">
        <v>2</v>
      </c>
      <c r="K1766" s="10"/>
      <c r="L1766" s="10">
        <f>SUM(Table134[[#This Row],[Waste (Before Impression)]:[Waste (After Impression)2]])</f>
        <v>2</v>
      </c>
      <c r="M1766" s="10">
        <v>0</v>
      </c>
      <c r="N1766" s="10">
        <v>425</v>
      </c>
      <c r="O1766" s="11">
        <f>SUM(Table134[[#This Row],[Inspection Total]],Table134[[#This Row],[Waste (Before Impression)]])</f>
        <v>6000</v>
      </c>
      <c r="P1766" s="12" t="s">
        <v>39</v>
      </c>
      <c r="Q1766" s="9"/>
      <c r="R1766" s="9">
        <f>IF(Table134[[#This Row],[Balanced]]="YES",0,Table134[[#This Row],[Total]]-6000)</f>
        <v>0</v>
      </c>
      <c r="S17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4479639824255998YES</v>
      </c>
      <c r="T1766">
        <f>ROW()-3</f>
        <v>1763</v>
      </c>
      <c r="U1766" s="1">
        <f>INT(Table134[[#This Row],[Date]])</f>
        <v>44796</v>
      </c>
      <c r="V1766" s="13">
        <f>IFERROR(IF(OR(Table134[[#This Row],[Notasave Error]]&lt;0,Table134[[#This Row],[Notasave Error]]&gt;6000),"-",Table134[[#This Row],[Notasave Error]]/Table134[[#This Row],[Inspection Total]]),"NA")</f>
        <v>7.0856952317439145E-2</v>
      </c>
    </row>
    <row r="1767" spans="1:22" x14ac:dyDescent="0.35">
      <c r="A1767" s="8">
        <v>44796.638090277775</v>
      </c>
      <c r="B1767" s="9" t="s">
        <v>63</v>
      </c>
      <c r="C1767" s="9">
        <v>40036162</v>
      </c>
      <c r="D1767" s="9" t="s">
        <v>107</v>
      </c>
      <c r="E1767" s="9" t="s">
        <v>68</v>
      </c>
      <c r="F1767" s="9" t="s">
        <v>38</v>
      </c>
      <c r="G1767" s="9">
        <v>397</v>
      </c>
      <c r="H1767" s="10">
        <v>6000</v>
      </c>
      <c r="I1767" s="10">
        <v>47987</v>
      </c>
      <c r="J1767" s="10">
        <v>0</v>
      </c>
      <c r="K1767" s="10"/>
      <c r="L1767" s="10">
        <f>SUM(Table134[[#This Row],[Waste (Before Impression)]:[Waste (After Impression)2]])</f>
        <v>0</v>
      </c>
      <c r="M1767" s="10">
        <v>0</v>
      </c>
      <c r="N1767" s="10">
        <v>255</v>
      </c>
      <c r="O1767" s="11">
        <f>SUM(Table134[[#This Row],[Inspection Total]],Table134[[#This Row],[Waste (Before Impression)]])</f>
        <v>6000</v>
      </c>
      <c r="P1767" s="12" t="s">
        <v>39</v>
      </c>
      <c r="Q1767" s="9"/>
      <c r="R1767" s="9">
        <f>IF(Table134[[#This Row],[Balanced]]="YES",0,Table134[[#This Row],[Total]]-6000)</f>
        <v>0</v>
      </c>
      <c r="S17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4479639702556000YES</v>
      </c>
      <c r="T1767">
        <f>ROW()-3</f>
        <v>1764</v>
      </c>
      <c r="U1767" s="1">
        <f>INT(Table134[[#This Row],[Date]])</f>
        <v>44796</v>
      </c>
      <c r="V1767" s="13">
        <f>IFERROR(IF(OR(Table134[[#This Row],[Notasave Error]]&lt;0,Table134[[#This Row],[Notasave Error]]&gt;6000),"-",Table134[[#This Row],[Notasave Error]]/Table134[[#This Row],[Inspection Total]]),"NA")</f>
        <v>4.2500000000000003E-2</v>
      </c>
    </row>
    <row r="1768" spans="1:22" x14ac:dyDescent="0.35">
      <c r="A1768" s="8">
        <v>44796.637523148151</v>
      </c>
      <c r="B1768" s="9" t="s">
        <v>63</v>
      </c>
      <c r="C1768" s="9">
        <v>40036162</v>
      </c>
      <c r="D1768" s="9" t="s">
        <v>107</v>
      </c>
      <c r="E1768" s="9" t="s">
        <v>68</v>
      </c>
      <c r="F1768" s="9" t="s">
        <v>38</v>
      </c>
      <c r="G1768" s="9">
        <v>396</v>
      </c>
      <c r="H1768" s="10">
        <v>5997</v>
      </c>
      <c r="I1768" s="10">
        <v>41987</v>
      </c>
      <c r="J1768" s="10">
        <v>3</v>
      </c>
      <c r="K1768" s="10"/>
      <c r="L1768" s="10">
        <f>SUM(Table134[[#This Row],[Waste (Before Impression)]:[Waste (After Impression)2]])</f>
        <v>3</v>
      </c>
      <c r="M1768" s="10">
        <v>0</v>
      </c>
      <c r="N1768" s="10">
        <v>308</v>
      </c>
      <c r="O1768" s="11">
        <f>SUM(Table134[[#This Row],[Inspection Total]],Table134[[#This Row],[Waste (Before Impression)]])</f>
        <v>6000</v>
      </c>
      <c r="P1768" s="12" t="s">
        <v>39</v>
      </c>
      <c r="Q1768" s="9"/>
      <c r="R1768" s="9">
        <f>IF(Table134[[#This Row],[Balanced]]="YES",0,Table134[[#This Row],[Total]]-6000)</f>
        <v>0</v>
      </c>
      <c r="S17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4479639633085997YES</v>
      </c>
      <c r="T1768">
        <f>ROW()-3</f>
        <v>1765</v>
      </c>
      <c r="U1768" s="1">
        <f>INT(Table134[[#This Row],[Date]])</f>
        <v>44796</v>
      </c>
      <c r="V1768" s="13">
        <f>IFERROR(IF(OR(Table134[[#This Row],[Notasave Error]]&lt;0,Table134[[#This Row],[Notasave Error]]&gt;6000),"-",Table134[[#This Row],[Notasave Error]]/Table134[[#This Row],[Inspection Total]]),"NA")</f>
        <v>5.1359012839753207E-2</v>
      </c>
    </row>
    <row r="1769" spans="1:22" x14ac:dyDescent="0.35">
      <c r="A1769" s="8">
        <v>44796.538275462961</v>
      </c>
      <c r="B1769" s="9" t="s">
        <v>63</v>
      </c>
      <c r="C1769" s="9">
        <v>40036162</v>
      </c>
      <c r="D1769" s="9" t="s">
        <v>107</v>
      </c>
      <c r="E1769" s="9" t="s">
        <v>68</v>
      </c>
      <c r="F1769" s="9" t="s">
        <v>38</v>
      </c>
      <c r="G1769" s="9">
        <v>395</v>
      </c>
      <c r="H1769" s="10">
        <v>5995</v>
      </c>
      <c r="I1769" s="10">
        <v>35990</v>
      </c>
      <c r="J1769" s="10">
        <v>5</v>
      </c>
      <c r="K1769" s="10"/>
      <c r="L1769" s="10">
        <f>SUM(Table134[[#This Row],[Waste (Before Impression)]:[Waste (After Impression)2]])</f>
        <v>5</v>
      </c>
      <c r="M1769" s="10">
        <v>0</v>
      </c>
      <c r="N1769" s="10">
        <v>337</v>
      </c>
      <c r="O1769" s="11">
        <f>SUM(Table134[[#This Row],[Inspection Total]],Table134[[#This Row],[Waste (Before Impression)]])</f>
        <v>6000</v>
      </c>
      <c r="P1769" s="12" t="s">
        <v>39</v>
      </c>
      <c r="Q1769" s="9"/>
      <c r="R1769" s="9">
        <f>IF(Table134[[#This Row],[Balanced]]="YES",0,Table134[[#This Row],[Total]]-6000)</f>
        <v>0</v>
      </c>
      <c r="S17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4479639553375995YES</v>
      </c>
      <c r="T1769">
        <f>ROW()-3</f>
        <v>1766</v>
      </c>
      <c r="U1769" s="1">
        <f>INT(Table134[[#This Row],[Date]])</f>
        <v>44796</v>
      </c>
      <c r="V1769" s="13">
        <f>IFERROR(IF(OR(Table134[[#This Row],[Notasave Error]]&lt;0,Table134[[#This Row],[Notasave Error]]&gt;6000),"-",Table134[[#This Row],[Notasave Error]]/Table134[[#This Row],[Inspection Total]]),"NA")</f>
        <v>5.6213511259382822E-2</v>
      </c>
    </row>
    <row r="1770" spans="1:22" x14ac:dyDescent="0.35">
      <c r="A1770" s="8">
        <v>44796.50503472222</v>
      </c>
      <c r="B1770" s="9" t="s">
        <v>63</v>
      </c>
      <c r="C1770" s="9">
        <v>40036162</v>
      </c>
      <c r="D1770" s="9" t="s">
        <v>107</v>
      </c>
      <c r="E1770" s="9" t="s">
        <v>68</v>
      </c>
      <c r="F1770" s="9" t="s">
        <v>38</v>
      </c>
      <c r="G1770" s="9">
        <v>394</v>
      </c>
      <c r="H1770" s="10">
        <v>6000</v>
      </c>
      <c r="I1770" s="10">
        <v>29995</v>
      </c>
      <c r="J1770" s="10">
        <v>0</v>
      </c>
      <c r="K1770" s="10"/>
      <c r="L1770" s="10">
        <f>SUM(Table134[[#This Row],[Waste (Before Impression)]:[Waste (After Impression)2]])</f>
        <v>0</v>
      </c>
      <c r="M1770" s="10">
        <v>0</v>
      </c>
      <c r="N1770" s="10">
        <v>345</v>
      </c>
      <c r="O1770" s="11">
        <f>SUM(Table134[[#This Row],[Inspection Total]],Table134[[#This Row],[Waste (Before Impression)]])</f>
        <v>6000</v>
      </c>
      <c r="P1770" s="12" t="s">
        <v>39</v>
      </c>
      <c r="Q1770" s="9"/>
      <c r="R1770" s="9">
        <f>IF(Table134[[#This Row],[Balanced]]="YES",0,Table134[[#This Row],[Total]]-6000)</f>
        <v>0</v>
      </c>
      <c r="S17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4479639403456000YES</v>
      </c>
      <c r="T1770">
        <f>ROW()-3</f>
        <v>1767</v>
      </c>
      <c r="U1770" s="1">
        <f>INT(Table134[[#This Row],[Date]])</f>
        <v>44796</v>
      </c>
      <c r="V1770" s="13">
        <f>IFERROR(IF(OR(Table134[[#This Row],[Notasave Error]]&lt;0,Table134[[#This Row],[Notasave Error]]&gt;6000),"-",Table134[[#This Row],[Notasave Error]]/Table134[[#This Row],[Inspection Total]]),"NA")</f>
        <v>5.7500000000000002E-2</v>
      </c>
    </row>
    <row r="1771" spans="1:22" x14ac:dyDescent="0.35">
      <c r="A1771" s="8">
        <v>44796.504502314812</v>
      </c>
      <c r="B1771" s="9" t="s">
        <v>63</v>
      </c>
      <c r="C1771" s="9">
        <v>40036162</v>
      </c>
      <c r="D1771" s="9" t="s">
        <v>107</v>
      </c>
      <c r="E1771" s="9" t="s">
        <v>68</v>
      </c>
      <c r="F1771" s="9" t="s">
        <v>38</v>
      </c>
      <c r="G1771" s="9">
        <v>393</v>
      </c>
      <c r="H1771" s="10">
        <v>5995</v>
      </c>
      <c r="I1771" s="10">
        <v>23995</v>
      </c>
      <c r="J1771" s="10">
        <v>5</v>
      </c>
      <c r="K1771" s="10"/>
      <c r="L1771" s="10">
        <f>SUM(Table134[[#This Row],[Waste (Before Impression)]:[Waste (After Impression)2]])</f>
        <v>5</v>
      </c>
      <c r="M1771" s="10">
        <v>0</v>
      </c>
      <c r="N1771" s="10">
        <v>502</v>
      </c>
      <c r="O1771" s="11">
        <f>SUM(Table134[[#This Row],[Inspection Total]],Table134[[#This Row],[Waste (Before Impression)]])</f>
        <v>6000</v>
      </c>
      <c r="P1771" s="12" t="s">
        <v>39</v>
      </c>
      <c r="Q1771" s="9"/>
      <c r="R1771" s="9">
        <f>IF(Table134[[#This Row],[Balanced]]="YES",0,Table134[[#This Row],[Total]]-6000)</f>
        <v>0</v>
      </c>
      <c r="S17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4479639355025995YES</v>
      </c>
      <c r="T1771">
        <f>ROW()-3</f>
        <v>1768</v>
      </c>
      <c r="U1771" s="1">
        <f>INT(Table134[[#This Row],[Date]])</f>
        <v>44796</v>
      </c>
      <c r="V1771" s="13">
        <f>IFERROR(IF(OR(Table134[[#This Row],[Notasave Error]]&lt;0,Table134[[#This Row],[Notasave Error]]&gt;6000),"-",Table134[[#This Row],[Notasave Error]]/Table134[[#This Row],[Inspection Total]]),"NA")</f>
        <v>8.373644703919933E-2</v>
      </c>
    </row>
    <row r="1772" spans="1:22" x14ac:dyDescent="0.35">
      <c r="A1772" s="8">
        <v>44796.50409722222</v>
      </c>
      <c r="B1772" s="9" t="s">
        <v>63</v>
      </c>
      <c r="C1772" s="9">
        <v>40036162</v>
      </c>
      <c r="D1772" s="9" t="s">
        <v>107</v>
      </c>
      <c r="E1772" s="9" t="s">
        <v>68</v>
      </c>
      <c r="F1772" s="9" t="s">
        <v>38</v>
      </c>
      <c r="G1772" s="9">
        <v>392</v>
      </c>
      <c r="H1772" s="10">
        <v>6000</v>
      </c>
      <c r="I1772" s="10">
        <v>18000</v>
      </c>
      <c r="J1772" s="10">
        <v>0</v>
      </c>
      <c r="K1772" s="10"/>
      <c r="L1772" s="10">
        <f>SUM(Table134[[#This Row],[Waste (Before Impression)]:[Waste (After Impression)2]])</f>
        <v>0</v>
      </c>
      <c r="M1772" s="10">
        <v>0</v>
      </c>
      <c r="N1772" s="10">
        <v>328</v>
      </c>
      <c r="O1772" s="11">
        <f>SUM(Table134[[#This Row],[Inspection Total]],Table134[[#This Row],[Waste (Before Impression)]])</f>
        <v>6000</v>
      </c>
      <c r="P1772" s="12" t="s">
        <v>39</v>
      </c>
      <c r="Q1772" s="9"/>
      <c r="R1772" s="9">
        <f>IF(Table134[[#This Row],[Balanced]]="YES",0,Table134[[#This Row],[Total]]-6000)</f>
        <v>0</v>
      </c>
      <c r="S17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4479639203286000YES</v>
      </c>
      <c r="T1772">
        <f>ROW()-3</f>
        <v>1769</v>
      </c>
      <c r="U1772" s="1">
        <f>INT(Table134[[#This Row],[Date]])</f>
        <v>44796</v>
      </c>
      <c r="V1772" s="13">
        <f>IFERROR(IF(OR(Table134[[#This Row],[Notasave Error]]&lt;0,Table134[[#This Row],[Notasave Error]]&gt;6000),"-",Table134[[#This Row],[Notasave Error]]/Table134[[#This Row],[Inspection Total]]),"NA")</f>
        <v>5.4666666666666669E-2</v>
      </c>
    </row>
    <row r="1773" spans="1:22" x14ac:dyDescent="0.35">
      <c r="A1773" s="8">
        <v>44796.503587962965</v>
      </c>
      <c r="B1773" s="9" t="s">
        <v>63</v>
      </c>
      <c r="C1773" s="9">
        <v>40036162</v>
      </c>
      <c r="D1773" s="9" t="s">
        <v>107</v>
      </c>
      <c r="E1773" s="9" t="s">
        <v>68</v>
      </c>
      <c r="F1773" s="9" t="s">
        <v>38</v>
      </c>
      <c r="G1773" s="9">
        <v>391</v>
      </c>
      <c r="H1773" s="10">
        <v>6000</v>
      </c>
      <c r="I1773" s="10">
        <v>12000</v>
      </c>
      <c r="J1773" s="10">
        <v>0</v>
      </c>
      <c r="K1773" s="10"/>
      <c r="L1773" s="10">
        <f>SUM(Table134[[#This Row],[Waste (Before Impression)]:[Waste (After Impression)2]])</f>
        <v>0</v>
      </c>
      <c r="M1773" s="10">
        <v>0</v>
      </c>
      <c r="N1773" s="10">
        <v>250</v>
      </c>
      <c r="O1773" s="11">
        <f>SUM(Table134[[#This Row],[Inspection Total]],Table134[[#This Row],[Waste (Before Impression)]])</f>
        <v>6000</v>
      </c>
      <c r="P1773" s="12" t="s">
        <v>39</v>
      </c>
      <c r="Q1773" s="9"/>
      <c r="R1773" s="9">
        <f>IF(Table134[[#This Row],[Balanced]]="YES",0,Table134[[#This Row],[Total]]-6000)</f>
        <v>0</v>
      </c>
      <c r="S17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4479639102506000YES</v>
      </c>
      <c r="T1773">
        <f>ROW()-3</f>
        <v>1770</v>
      </c>
      <c r="U1773" s="1">
        <f>INT(Table134[[#This Row],[Date]])</f>
        <v>44796</v>
      </c>
      <c r="V1773" s="13">
        <f>IFERROR(IF(OR(Table134[[#This Row],[Notasave Error]]&lt;0,Table134[[#This Row],[Notasave Error]]&gt;6000),"-",Table134[[#This Row],[Notasave Error]]/Table134[[#This Row],[Inspection Total]]),"NA")</f>
        <v>4.1666666666666664E-2</v>
      </c>
    </row>
    <row r="1774" spans="1:22" x14ac:dyDescent="0.35">
      <c r="A1774" s="8">
        <v>44796.342951388891</v>
      </c>
      <c r="B1774" s="9" t="s">
        <v>63</v>
      </c>
      <c r="C1774" s="9">
        <v>40036162</v>
      </c>
      <c r="D1774" s="9" t="s">
        <v>107</v>
      </c>
      <c r="E1774" s="9" t="s">
        <v>68</v>
      </c>
      <c r="F1774" s="9" t="s">
        <v>38</v>
      </c>
      <c r="G1774" s="9">
        <v>390</v>
      </c>
      <c r="H1774" s="10">
        <v>6000</v>
      </c>
      <c r="I1774" s="10">
        <v>6000</v>
      </c>
      <c r="J1774" s="10">
        <v>0</v>
      </c>
      <c r="K1774" s="10"/>
      <c r="L1774" s="10">
        <f>SUM(Table134[[#This Row],[Waste (Before Impression)]:[Waste (After Impression)2]])</f>
        <v>0</v>
      </c>
      <c r="M1774" s="10">
        <v>0</v>
      </c>
      <c r="N1774" s="10">
        <v>250</v>
      </c>
      <c r="O1774" s="11">
        <f>SUM(Table134[[#This Row],[Inspection Total]],Table134[[#This Row],[Waste (Before Impression)]])</f>
        <v>6000</v>
      </c>
      <c r="P1774" s="12" t="s">
        <v>39</v>
      </c>
      <c r="Q1774" s="9"/>
      <c r="R1774" s="9">
        <f>IF(Table134[[#This Row],[Balanced]]="YES",0,Table134[[#This Row],[Total]]-6000)</f>
        <v>0</v>
      </c>
      <c r="S17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4479639002506000YES</v>
      </c>
      <c r="T1774">
        <f>ROW()-3</f>
        <v>1771</v>
      </c>
      <c r="U1774" s="1">
        <f>INT(Table134[[#This Row],[Date]])</f>
        <v>44796</v>
      </c>
      <c r="V1774" s="13">
        <f>IFERROR(IF(OR(Table134[[#This Row],[Notasave Error]]&lt;0,Table134[[#This Row],[Notasave Error]]&gt;6000),"-",Table134[[#This Row],[Notasave Error]]/Table134[[#This Row],[Inspection Total]]),"NA")</f>
        <v>4.1666666666666664E-2</v>
      </c>
    </row>
    <row r="1775" spans="1:22" x14ac:dyDescent="0.35">
      <c r="A1775" s="8">
        <v>44796.284780092596</v>
      </c>
      <c r="B1775" s="9" t="s">
        <v>63</v>
      </c>
      <c r="C1775" s="9">
        <v>40036162</v>
      </c>
      <c r="D1775" s="9" t="s">
        <v>107</v>
      </c>
      <c r="E1775" s="9" t="s">
        <v>55</v>
      </c>
      <c r="F1775" s="9" t="s">
        <v>40</v>
      </c>
      <c r="G1775" s="9">
        <v>425</v>
      </c>
      <c r="H1775" s="10">
        <v>5995</v>
      </c>
      <c r="I1775" s="10">
        <v>77901</v>
      </c>
      <c r="J1775" s="10">
        <v>5</v>
      </c>
      <c r="K1775" s="10">
        <v>0</v>
      </c>
      <c r="L1775" s="10">
        <f>SUM(Table134[[#This Row],[Waste (Before Impression)]:[Waste (After Impression)2]])</f>
        <v>5</v>
      </c>
      <c r="M1775" s="10">
        <v>0</v>
      </c>
      <c r="N1775" s="10">
        <v>305</v>
      </c>
      <c r="O1775" s="11">
        <f>SUM(Table134[[#This Row],[Inspection Total]],Table134[[#This Row],[Waste (Before Impression)]])</f>
        <v>6000</v>
      </c>
      <c r="P1775" s="12" t="s">
        <v>39</v>
      </c>
      <c r="Q1775" s="9"/>
      <c r="R1775" s="9">
        <f>IF(Table134[[#This Row],[Balanced]]="YES",0,Table134[[#This Row],[Total]]-6000)</f>
        <v>0</v>
      </c>
      <c r="S17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4479642553055995YES</v>
      </c>
      <c r="T1775">
        <f>ROW()-3</f>
        <v>1772</v>
      </c>
      <c r="U1775" s="1">
        <f>INT(Table134[[#This Row],[Date]])</f>
        <v>44796</v>
      </c>
      <c r="V1775" s="13">
        <f>IFERROR(IF(OR(Table134[[#This Row],[Notasave Error]]&lt;0,Table134[[#This Row],[Notasave Error]]&gt;6000),"-",Table134[[#This Row],[Notasave Error]]/Table134[[#This Row],[Inspection Total]]),"NA")</f>
        <v>5.0875729774812341E-2</v>
      </c>
    </row>
    <row r="1776" spans="1:22" x14ac:dyDescent="0.35">
      <c r="A1776" s="8">
        <v>44796.254675925928</v>
      </c>
      <c r="B1776" s="9" t="s">
        <v>63</v>
      </c>
      <c r="C1776" s="9">
        <v>40036162</v>
      </c>
      <c r="D1776" s="9" t="s">
        <v>107</v>
      </c>
      <c r="E1776" s="9" t="s">
        <v>55</v>
      </c>
      <c r="F1776" s="9" t="s">
        <v>40</v>
      </c>
      <c r="G1776" s="9">
        <v>424</v>
      </c>
      <c r="H1776" s="10">
        <v>6000</v>
      </c>
      <c r="I1776" s="10">
        <v>71906</v>
      </c>
      <c r="J1776" s="10">
        <v>0</v>
      </c>
      <c r="K1776" s="10">
        <v>2</v>
      </c>
      <c r="L1776" s="10">
        <f>SUM(Table134[[#This Row],[Waste (Before Impression)]:[Waste (After Impression)2]])</f>
        <v>2</v>
      </c>
      <c r="M1776" s="10">
        <v>0</v>
      </c>
      <c r="N1776" s="10">
        <v>276</v>
      </c>
      <c r="O1776" s="11">
        <f>SUM(Table134[[#This Row],[Inspection Total]],Table134[[#This Row],[Waste (Before Impression)]])</f>
        <v>6000</v>
      </c>
      <c r="P1776" s="12" t="s">
        <v>39</v>
      </c>
      <c r="Q1776" s="9"/>
      <c r="R1776" s="9">
        <f>IF(Table134[[#This Row],[Balanced]]="YES",0,Table134[[#This Row],[Total]]-6000)</f>
        <v>0</v>
      </c>
      <c r="S17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4479642402766000YES</v>
      </c>
      <c r="T1776">
        <f>ROW()-3</f>
        <v>1773</v>
      </c>
      <c r="U1776" s="1">
        <f>INT(Table134[[#This Row],[Date]])</f>
        <v>44796</v>
      </c>
      <c r="V1776" s="13">
        <f>IFERROR(IF(OR(Table134[[#This Row],[Notasave Error]]&lt;0,Table134[[#This Row],[Notasave Error]]&gt;6000),"-",Table134[[#This Row],[Notasave Error]]/Table134[[#This Row],[Inspection Total]]),"NA")</f>
        <v>4.5999999999999999E-2</v>
      </c>
    </row>
    <row r="1777" spans="1:22" x14ac:dyDescent="0.35">
      <c r="A1777" s="8">
        <v>44796.214236111111</v>
      </c>
      <c r="B1777" s="9" t="s">
        <v>63</v>
      </c>
      <c r="C1777" s="9">
        <v>40036162</v>
      </c>
      <c r="D1777" s="9" t="s">
        <v>107</v>
      </c>
      <c r="E1777" s="9" t="s">
        <v>55</v>
      </c>
      <c r="F1777" s="9" t="s">
        <v>40</v>
      </c>
      <c r="G1777" s="9">
        <v>423</v>
      </c>
      <c r="H1777" s="10">
        <v>5972</v>
      </c>
      <c r="I1777" s="10">
        <v>65906</v>
      </c>
      <c r="J1777" s="10">
        <v>28</v>
      </c>
      <c r="K1777" s="10">
        <v>1</v>
      </c>
      <c r="L1777" s="10">
        <f>SUM(Table134[[#This Row],[Waste (Before Impression)]:[Waste (After Impression)2]])</f>
        <v>29</v>
      </c>
      <c r="M1777" s="10">
        <v>0</v>
      </c>
      <c r="N1777" s="10">
        <v>269</v>
      </c>
      <c r="O1777" s="11">
        <f>SUM(Table134[[#This Row],[Inspection Total]],Table134[[#This Row],[Waste (Before Impression)]])</f>
        <v>6000</v>
      </c>
      <c r="P1777" s="12" t="s">
        <v>39</v>
      </c>
      <c r="Q1777" s="9"/>
      <c r="R1777" s="9">
        <f>IF(Table134[[#This Row],[Balanced]]="YES",0,Table134[[#This Row],[Total]]-6000)</f>
        <v>0</v>
      </c>
      <c r="S17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44796423282695972YES</v>
      </c>
      <c r="T1777">
        <f>ROW()-3</f>
        <v>1774</v>
      </c>
      <c r="U1777" s="1">
        <f>INT(Table134[[#This Row],[Date]])</f>
        <v>44796</v>
      </c>
      <c r="V1777" s="13">
        <f>IFERROR(IF(OR(Table134[[#This Row],[Notasave Error]]&lt;0,Table134[[#This Row],[Notasave Error]]&gt;6000),"-",Table134[[#This Row],[Notasave Error]]/Table134[[#This Row],[Inspection Total]]),"NA")</f>
        <v>4.5043536503683861E-2</v>
      </c>
    </row>
    <row r="1778" spans="1:22" x14ac:dyDescent="0.35">
      <c r="A1778" s="8">
        <v>44796.1872337963</v>
      </c>
      <c r="B1778" s="9" t="s">
        <v>63</v>
      </c>
      <c r="C1778" s="9">
        <v>40036162</v>
      </c>
      <c r="D1778" s="9" t="s">
        <v>107</v>
      </c>
      <c r="E1778" s="9" t="s">
        <v>55</v>
      </c>
      <c r="F1778" s="9" t="s">
        <v>40</v>
      </c>
      <c r="G1778" s="9">
        <v>422</v>
      </c>
      <c r="H1778" s="10">
        <v>5988</v>
      </c>
      <c r="I1778" s="10">
        <v>59934</v>
      </c>
      <c r="J1778" s="10">
        <v>12</v>
      </c>
      <c r="K1778" s="10">
        <v>0</v>
      </c>
      <c r="L1778" s="10">
        <f>SUM(Table134[[#This Row],[Waste (Before Impression)]:[Waste (After Impression)2]])</f>
        <v>12</v>
      </c>
      <c r="M1778" s="10">
        <v>0</v>
      </c>
      <c r="N1778" s="10">
        <v>200</v>
      </c>
      <c r="O1778" s="11">
        <f>SUM(Table134[[#This Row],[Inspection Total]],Table134[[#This Row],[Waste (Before Impression)]])</f>
        <v>6000</v>
      </c>
      <c r="P1778" s="12" t="s">
        <v>39</v>
      </c>
      <c r="Q1778" s="9"/>
      <c r="R1778" s="9">
        <f>IF(Table134[[#This Row],[Balanced]]="YES",0,Table134[[#This Row],[Total]]-6000)</f>
        <v>0</v>
      </c>
      <c r="S17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44796422122005988YES</v>
      </c>
      <c r="T1778">
        <f>ROW()-3</f>
        <v>1775</v>
      </c>
      <c r="U1778" s="1">
        <f>INT(Table134[[#This Row],[Date]])</f>
        <v>44796</v>
      </c>
      <c r="V1778" s="13">
        <f>IFERROR(IF(OR(Table134[[#This Row],[Notasave Error]]&lt;0,Table134[[#This Row],[Notasave Error]]&gt;6000),"-",Table134[[#This Row],[Notasave Error]]/Table134[[#This Row],[Inspection Total]]),"NA")</f>
        <v>3.3400133600534405E-2</v>
      </c>
    </row>
    <row r="1779" spans="1:22" x14ac:dyDescent="0.35">
      <c r="A1779" s="8">
        <v>44796.150717592594</v>
      </c>
      <c r="B1779" s="9" t="s">
        <v>63</v>
      </c>
      <c r="C1779" s="9">
        <v>40036162</v>
      </c>
      <c r="D1779" s="9" t="s">
        <v>107</v>
      </c>
      <c r="E1779" s="9" t="s">
        <v>55</v>
      </c>
      <c r="F1779" s="9" t="s">
        <v>40</v>
      </c>
      <c r="G1779" s="9">
        <v>421</v>
      </c>
      <c r="H1779" s="10">
        <v>5996</v>
      </c>
      <c r="I1779" s="10">
        <v>53946</v>
      </c>
      <c r="J1779" s="10">
        <v>4</v>
      </c>
      <c r="K1779" s="10">
        <v>0</v>
      </c>
      <c r="L1779" s="10">
        <f>SUM(Table134[[#This Row],[Waste (Before Impression)]:[Waste (After Impression)2]])</f>
        <v>4</v>
      </c>
      <c r="M1779" s="10">
        <v>0</v>
      </c>
      <c r="N1779" s="10">
        <v>355</v>
      </c>
      <c r="O1779" s="11">
        <f>SUM(Table134[[#This Row],[Inspection Total]],Table134[[#This Row],[Waste (Before Impression)]])</f>
        <v>6000</v>
      </c>
      <c r="P1779" s="12" t="s">
        <v>39</v>
      </c>
      <c r="Q1779" s="9"/>
      <c r="R1779" s="9">
        <f>IF(Table134[[#This Row],[Balanced]]="YES",0,Table134[[#This Row],[Total]]-6000)</f>
        <v>0</v>
      </c>
      <c r="S17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4479642143555996YES</v>
      </c>
      <c r="T1779">
        <f>ROW()-3</f>
        <v>1776</v>
      </c>
      <c r="U1779" s="1">
        <f>INT(Table134[[#This Row],[Date]])</f>
        <v>44796</v>
      </c>
      <c r="V1779" s="13">
        <f>IFERROR(IF(OR(Table134[[#This Row],[Notasave Error]]&lt;0,Table134[[#This Row],[Notasave Error]]&gt;6000),"-",Table134[[#This Row],[Notasave Error]]/Table134[[#This Row],[Inspection Total]]),"NA")</f>
        <v>5.920613742494997E-2</v>
      </c>
    </row>
    <row r="1780" spans="1:22" x14ac:dyDescent="0.35">
      <c r="A1780" s="8">
        <v>44796.137939814813</v>
      </c>
      <c r="B1780" s="9" t="s">
        <v>63</v>
      </c>
      <c r="C1780" s="9">
        <v>40036162</v>
      </c>
      <c r="D1780" s="9" t="s">
        <v>107</v>
      </c>
      <c r="E1780" s="9" t="s">
        <v>55</v>
      </c>
      <c r="F1780" s="9" t="s">
        <v>40</v>
      </c>
      <c r="G1780" s="9">
        <v>410</v>
      </c>
      <c r="H1780" s="10">
        <v>6000</v>
      </c>
      <c r="I1780" s="10">
        <v>47950</v>
      </c>
      <c r="J1780" s="10">
        <v>0</v>
      </c>
      <c r="K1780" s="10">
        <v>14</v>
      </c>
      <c r="L1780" s="10">
        <f>SUM(Table134[[#This Row],[Waste (Before Impression)]:[Waste (After Impression)2]])</f>
        <v>14</v>
      </c>
      <c r="M1780" s="10">
        <v>0</v>
      </c>
      <c r="N1780" s="10">
        <v>299</v>
      </c>
      <c r="O1780" s="11">
        <f>SUM(Table134[[#This Row],[Inspection Total]],Table134[[#This Row],[Waste (Before Impression)]])</f>
        <v>6000</v>
      </c>
      <c r="P1780" s="12" t="s">
        <v>39</v>
      </c>
      <c r="Q1780" s="9"/>
      <c r="R1780" s="9">
        <f>IF(Table134[[#This Row],[Balanced]]="YES",0,Table134[[#This Row],[Total]]-6000)</f>
        <v>0</v>
      </c>
      <c r="S17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4479641002996000YES</v>
      </c>
      <c r="T1780">
        <f>ROW()-3</f>
        <v>1777</v>
      </c>
      <c r="U1780" s="1">
        <f>INT(Table134[[#This Row],[Date]])</f>
        <v>44796</v>
      </c>
      <c r="V1780" s="13">
        <f>IFERROR(IF(OR(Table134[[#This Row],[Notasave Error]]&lt;0,Table134[[#This Row],[Notasave Error]]&gt;6000),"-",Table134[[#This Row],[Notasave Error]]/Table134[[#This Row],[Inspection Total]]),"NA")</f>
        <v>4.9833333333333334E-2</v>
      </c>
    </row>
    <row r="1781" spans="1:22" x14ac:dyDescent="0.35">
      <c r="A1781" s="8">
        <v>44796.069687499999</v>
      </c>
      <c r="B1781" s="9" t="s">
        <v>63</v>
      </c>
      <c r="C1781" s="9">
        <v>40036162</v>
      </c>
      <c r="D1781" s="9" t="s">
        <v>107</v>
      </c>
      <c r="E1781" s="9" t="s">
        <v>55</v>
      </c>
      <c r="F1781" s="9" t="s">
        <v>40</v>
      </c>
      <c r="G1781" s="9">
        <v>409</v>
      </c>
      <c r="H1781" s="10">
        <v>5995</v>
      </c>
      <c r="I1781" s="10">
        <v>41950</v>
      </c>
      <c r="J1781" s="10">
        <v>5</v>
      </c>
      <c r="K1781" s="10">
        <v>0</v>
      </c>
      <c r="L1781" s="10">
        <f>SUM(Table134[[#This Row],[Waste (Before Impression)]:[Waste (After Impression)2]])</f>
        <v>5</v>
      </c>
      <c r="M1781" s="10">
        <v>0</v>
      </c>
      <c r="N1781" s="10">
        <v>267</v>
      </c>
      <c r="O1781" s="11">
        <f>SUM(Table134[[#This Row],[Inspection Total]],Table134[[#This Row],[Waste (Before Impression)]])</f>
        <v>6000</v>
      </c>
      <c r="P1781" s="12" t="s">
        <v>39</v>
      </c>
      <c r="Q1781" s="9"/>
      <c r="R1781" s="9">
        <f>IF(Table134[[#This Row],[Balanced]]="YES",0,Table134[[#This Row],[Total]]-6000)</f>
        <v>0</v>
      </c>
      <c r="S17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4479640952675995YES</v>
      </c>
      <c r="T1781">
        <f>ROW()-3</f>
        <v>1778</v>
      </c>
      <c r="U1781" s="1">
        <f>INT(Table134[[#This Row],[Date]])</f>
        <v>44796</v>
      </c>
      <c r="V1781" s="13">
        <f>IFERROR(IF(OR(Table134[[#This Row],[Notasave Error]]&lt;0,Table134[[#This Row],[Notasave Error]]&gt;6000),"-",Table134[[#This Row],[Notasave Error]]/Table134[[#This Row],[Inspection Total]]),"NA")</f>
        <v>4.4537114261884905E-2</v>
      </c>
    </row>
    <row r="1782" spans="1:22" x14ac:dyDescent="0.35">
      <c r="A1782" s="8">
        <v>44796.045335648145</v>
      </c>
      <c r="B1782" s="9" t="s">
        <v>63</v>
      </c>
      <c r="C1782" s="9">
        <v>40036162</v>
      </c>
      <c r="D1782" s="9" t="s">
        <v>107</v>
      </c>
      <c r="E1782" s="9" t="s">
        <v>55</v>
      </c>
      <c r="F1782" s="9" t="s">
        <v>40</v>
      </c>
      <c r="G1782" s="9">
        <v>408</v>
      </c>
      <c r="H1782" s="10">
        <v>5989</v>
      </c>
      <c r="I1782" s="10">
        <v>35955</v>
      </c>
      <c r="J1782" s="10">
        <v>11</v>
      </c>
      <c r="K1782" s="10">
        <v>0</v>
      </c>
      <c r="L1782" s="10">
        <f>SUM(Table134[[#This Row],[Waste (Before Impression)]:[Waste (After Impression)2]])</f>
        <v>11</v>
      </c>
      <c r="M1782" s="10">
        <v>0</v>
      </c>
      <c r="N1782" s="10">
        <v>482</v>
      </c>
      <c r="O1782" s="11">
        <f>SUM(Table134[[#This Row],[Inspection Total]],Table134[[#This Row],[Waste (Before Impression)]])</f>
        <v>6000</v>
      </c>
      <c r="P1782" s="12" t="s">
        <v>39</v>
      </c>
      <c r="Q1782" s="9"/>
      <c r="R1782" s="9">
        <f>IF(Table134[[#This Row],[Balanced]]="YES",0,Table134[[#This Row],[Total]]-6000)</f>
        <v>0</v>
      </c>
      <c r="S17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44796408114825989YES</v>
      </c>
      <c r="T1782">
        <f>ROW()-3</f>
        <v>1779</v>
      </c>
      <c r="U1782" s="1">
        <f>INT(Table134[[#This Row],[Date]])</f>
        <v>44796</v>
      </c>
      <c r="V1782" s="13">
        <f>IFERROR(IF(OR(Table134[[#This Row],[Notasave Error]]&lt;0,Table134[[#This Row],[Notasave Error]]&gt;6000),"-",Table134[[#This Row],[Notasave Error]]/Table134[[#This Row],[Inspection Total]]),"NA")</f>
        <v>8.0480881616296546E-2</v>
      </c>
    </row>
    <row r="1783" spans="1:22" x14ac:dyDescent="0.35">
      <c r="A1783" s="8">
        <v>44796.003495370373</v>
      </c>
      <c r="B1783" s="9" t="s">
        <v>63</v>
      </c>
      <c r="C1783" s="9">
        <v>40036162</v>
      </c>
      <c r="D1783" s="9" t="s">
        <v>107</v>
      </c>
      <c r="E1783" s="9" t="s">
        <v>55</v>
      </c>
      <c r="F1783" s="9" t="s">
        <v>40</v>
      </c>
      <c r="G1783" s="9">
        <v>407</v>
      </c>
      <c r="H1783" s="10">
        <v>5986</v>
      </c>
      <c r="I1783" s="10">
        <v>29966</v>
      </c>
      <c r="J1783" s="10">
        <v>14</v>
      </c>
      <c r="K1783" s="10">
        <v>0</v>
      </c>
      <c r="L1783" s="10">
        <f>SUM(Table134[[#This Row],[Waste (Before Impression)]:[Waste (After Impression)2]])</f>
        <v>14</v>
      </c>
      <c r="M1783" s="10">
        <v>0</v>
      </c>
      <c r="N1783" s="10">
        <v>352</v>
      </c>
      <c r="O1783" s="11">
        <f>SUM(Table134[[#This Row],[Inspection Total]],Table134[[#This Row],[Waste (Before Impression)]])</f>
        <v>6000</v>
      </c>
      <c r="P1783" s="12" t="s">
        <v>39</v>
      </c>
      <c r="Q1783" s="9"/>
      <c r="R1783" s="9">
        <f>IF(Table134[[#This Row],[Balanced]]="YES",0,Table134[[#This Row],[Total]]-6000)</f>
        <v>0</v>
      </c>
      <c r="S17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44796407143525986YES</v>
      </c>
      <c r="T1783">
        <f>ROW()-3</f>
        <v>1780</v>
      </c>
      <c r="U1783" s="1">
        <f>INT(Table134[[#This Row],[Date]])</f>
        <v>44796</v>
      </c>
      <c r="V1783" s="13">
        <f>IFERROR(IF(OR(Table134[[#This Row],[Notasave Error]]&lt;0,Table134[[#This Row],[Notasave Error]]&gt;6000),"-",Table134[[#This Row],[Notasave Error]]/Table134[[#This Row],[Inspection Total]]),"NA")</f>
        <v>5.8803875709989975E-2</v>
      </c>
    </row>
    <row r="1784" spans="1:22" x14ac:dyDescent="0.35">
      <c r="A1784" s="8">
        <v>44796.003148148149</v>
      </c>
      <c r="B1784" s="9" t="s">
        <v>63</v>
      </c>
      <c r="C1784" s="9">
        <v>40036162</v>
      </c>
      <c r="D1784" s="9" t="s">
        <v>107</v>
      </c>
      <c r="E1784" s="9" t="s">
        <v>55</v>
      </c>
      <c r="F1784" s="9" t="s">
        <v>40</v>
      </c>
      <c r="G1784" s="9">
        <v>406</v>
      </c>
      <c r="H1784" s="10">
        <v>6000</v>
      </c>
      <c r="I1784" s="10">
        <v>23980</v>
      </c>
      <c r="J1784" s="10">
        <v>0</v>
      </c>
      <c r="K1784" s="10">
        <v>0</v>
      </c>
      <c r="L1784" s="10">
        <f>SUM(Table134[[#This Row],[Waste (Before Impression)]:[Waste (After Impression)2]])</f>
        <v>0</v>
      </c>
      <c r="M1784" s="10">
        <v>0</v>
      </c>
      <c r="N1784" s="10">
        <v>190</v>
      </c>
      <c r="O1784" s="11">
        <f>SUM(Table134[[#This Row],[Inspection Total]],Table134[[#This Row],[Waste (Before Impression)]])</f>
        <v>6000</v>
      </c>
      <c r="P1784" s="12" t="s">
        <v>39</v>
      </c>
      <c r="Q1784" s="9"/>
      <c r="R1784" s="9">
        <f>IF(Table134[[#This Row],[Balanced]]="YES",0,Table134[[#This Row],[Total]]-6000)</f>
        <v>0</v>
      </c>
      <c r="S17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4479640601906000YES</v>
      </c>
      <c r="T1784">
        <f>ROW()-3</f>
        <v>1781</v>
      </c>
      <c r="U1784" s="1">
        <f>INT(Table134[[#This Row],[Date]])</f>
        <v>44796</v>
      </c>
      <c r="V1784" s="13">
        <f>IFERROR(IF(OR(Table134[[#This Row],[Notasave Error]]&lt;0,Table134[[#This Row],[Notasave Error]]&gt;6000),"-",Table134[[#This Row],[Notasave Error]]/Table134[[#This Row],[Inspection Total]]),"NA")</f>
        <v>3.1666666666666669E-2</v>
      </c>
    </row>
    <row r="1785" spans="1:22" x14ac:dyDescent="0.35">
      <c r="A1785" s="8">
        <v>44795.772800925923</v>
      </c>
      <c r="B1785" s="9" t="s">
        <v>63</v>
      </c>
      <c r="C1785" s="9">
        <v>40036162</v>
      </c>
      <c r="D1785" s="9" t="s">
        <v>107</v>
      </c>
      <c r="E1785" s="9" t="s">
        <v>88</v>
      </c>
      <c r="F1785" s="9" t="s">
        <v>38</v>
      </c>
      <c r="G1785" s="9">
        <v>383</v>
      </c>
      <c r="H1785" s="10">
        <v>5995</v>
      </c>
      <c r="I1785" s="10">
        <v>65961</v>
      </c>
      <c r="J1785" s="10">
        <v>5</v>
      </c>
      <c r="K1785" s="10"/>
      <c r="L1785" s="10">
        <f>SUM(Table134[[#This Row],[Waste (Before Impression)]:[Waste (After Impression)2]])</f>
        <v>5</v>
      </c>
      <c r="M1785" s="10">
        <v>0</v>
      </c>
      <c r="N1785" s="10">
        <v>289</v>
      </c>
      <c r="O1785" s="11">
        <f>SUM(Table134[[#This Row],[Inspection Total]],Table134[[#This Row],[Waste (Before Impression)]])</f>
        <v>6000</v>
      </c>
      <c r="P1785" s="12" t="s">
        <v>39</v>
      </c>
      <c r="Q1785" s="9" t="s">
        <v>71</v>
      </c>
      <c r="R1785" s="9">
        <f>IF(Table134[[#This Row],[Balanced]]="YES",0,Table134[[#This Row],[Total]]-6000)</f>
        <v>0</v>
      </c>
      <c r="S17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4479538352895995YES</v>
      </c>
      <c r="T1785">
        <f>ROW()-3</f>
        <v>1782</v>
      </c>
      <c r="U1785" s="1">
        <f>INT(Table134[[#This Row],[Date]])</f>
        <v>44795</v>
      </c>
      <c r="V1785" s="13">
        <f>IFERROR(IF(OR(Table134[[#This Row],[Notasave Error]]&lt;0,Table134[[#This Row],[Notasave Error]]&gt;6000),"-",Table134[[#This Row],[Notasave Error]]/Table134[[#This Row],[Inspection Total]]),"NA")</f>
        <v>4.8206839032527107E-2</v>
      </c>
    </row>
    <row r="1786" spans="1:22" x14ac:dyDescent="0.35">
      <c r="A1786" s="8">
        <v>44795.747766203705</v>
      </c>
      <c r="B1786" s="9" t="s">
        <v>63</v>
      </c>
      <c r="C1786" s="9">
        <v>40036162</v>
      </c>
      <c r="D1786" s="9" t="s">
        <v>107</v>
      </c>
      <c r="E1786" s="9" t="s">
        <v>88</v>
      </c>
      <c r="F1786" s="9" t="s">
        <v>38</v>
      </c>
      <c r="G1786" s="9">
        <v>382</v>
      </c>
      <c r="H1786" s="10">
        <v>5999</v>
      </c>
      <c r="I1786" s="10">
        <v>59966</v>
      </c>
      <c r="J1786" s="10">
        <v>1</v>
      </c>
      <c r="K1786" s="10"/>
      <c r="L1786" s="10">
        <f>SUM(Table134[[#This Row],[Waste (Before Impression)]:[Waste (After Impression)2]])</f>
        <v>1</v>
      </c>
      <c r="M1786" s="10">
        <v>0</v>
      </c>
      <c r="N1786" s="10">
        <v>267</v>
      </c>
      <c r="O1786" s="11">
        <f>SUM(Table134[[#This Row],[Inspection Total]],Table134[[#This Row],[Waste (Before Impression)]])</f>
        <v>6000</v>
      </c>
      <c r="P1786" s="12" t="s">
        <v>39</v>
      </c>
      <c r="Q1786" s="9" t="s">
        <v>71</v>
      </c>
      <c r="R1786" s="9">
        <f>IF(Table134[[#This Row],[Balanced]]="YES",0,Table134[[#This Row],[Total]]-6000)</f>
        <v>0</v>
      </c>
      <c r="S17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4479538212675999YES</v>
      </c>
      <c r="T1786">
        <f>ROW()-3</f>
        <v>1783</v>
      </c>
      <c r="U1786" s="1">
        <f>INT(Table134[[#This Row],[Date]])</f>
        <v>44795</v>
      </c>
      <c r="V1786" s="13">
        <f>IFERROR(IF(OR(Table134[[#This Row],[Notasave Error]]&lt;0,Table134[[#This Row],[Notasave Error]]&gt;6000),"-",Table134[[#This Row],[Notasave Error]]/Table134[[#This Row],[Inspection Total]]),"NA")</f>
        <v>4.4507417902983834E-2</v>
      </c>
    </row>
    <row r="1787" spans="1:22" x14ac:dyDescent="0.35">
      <c r="A1787" s="8">
        <v>44795.712511574071</v>
      </c>
      <c r="B1787" s="9" t="s">
        <v>63</v>
      </c>
      <c r="C1787" s="9">
        <v>40036162</v>
      </c>
      <c r="D1787" s="9" t="s">
        <v>107</v>
      </c>
      <c r="E1787" s="9" t="s">
        <v>88</v>
      </c>
      <c r="F1787" s="9" t="s">
        <v>38</v>
      </c>
      <c r="G1787" s="9">
        <v>381</v>
      </c>
      <c r="H1787" s="10">
        <v>5996</v>
      </c>
      <c r="I1787" s="10">
        <v>53967</v>
      </c>
      <c r="J1787" s="10">
        <v>4</v>
      </c>
      <c r="K1787" s="10"/>
      <c r="L1787" s="10">
        <f>SUM(Table134[[#This Row],[Waste (Before Impression)]:[Waste (After Impression)2]])</f>
        <v>4</v>
      </c>
      <c r="M1787" s="10">
        <v>0</v>
      </c>
      <c r="N1787" s="10">
        <v>363</v>
      </c>
      <c r="O1787" s="11">
        <f>SUM(Table134[[#This Row],[Inspection Total]],Table134[[#This Row],[Waste (Before Impression)]])</f>
        <v>6000</v>
      </c>
      <c r="P1787" s="12" t="s">
        <v>39</v>
      </c>
      <c r="Q1787" s="9" t="s">
        <v>71</v>
      </c>
      <c r="R1787" s="9">
        <f>IF(Table134[[#This Row],[Balanced]]="YES",0,Table134[[#This Row],[Total]]-6000)</f>
        <v>0</v>
      </c>
      <c r="S17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4479538143635996YES</v>
      </c>
      <c r="T1787">
        <f>ROW()-3</f>
        <v>1784</v>
      </c>
      <c r="U1787" s="1">
        <f>INT(Table134[[#This Row],[Date]])</f>
        <v>44795</v>
      </c>
      <c r="V1787" s="13">
        <f>IFERROR(IF(OR(Table134[[#This Row],[Notasave Error]]&lt;0,Table134[[#This Row],[Notasave Error]]&gt;6000),"-",Table134[[#This Row],[Notasave Error]]/Table134[[#This Row],[Inspection Total]]),"NA")</f>
        <v>6.0540360240160108E-2</v>
      </c>
    </row>
    <row r="1788" spans="1:22" x14ac:dyDescent="0.35">
      <c r="A1788" s="8">
        <v>44795.711712962962</v>
      </c>
      <c r="B1788" s="9" t="s">
        <v>63</v>
      </c>
      <c r="C1788" s="9">
        <v>40036162</v>
      </c>
      <c r="D1788" s="9" t="s">
        <v>107</v>
      </c>
      <c r="E1788" s="9" t="s">
        <v>88</v>
      </c>
      <c r="F1788" s="9" t="s">
        <v>38</v>
      </c>
      <c r="G1788" s="9">
        <v>345</v>
      </c>
      <c r="H1788" s="10">
        <v>5995</v>
      </c>
      <c r="I1788" s="10">
        <v>47971</v>
      </c>
      <c r="J1788" s="10">
        <v>5</v>
      </c>
      <c r="K1788" s="10"/>
      <c r="L1788" s="10">
        <f>SUM(Table134[[#This Row],[Waste (Before Impression)]:[Waste (After Impression)2]])</f>
        <v>5</v>
      </c>
      <c r="M1788" s="10">
        <v>0</v>
      </c>
      <c r="N1788" s="10">
        <v>335</v>
      </c>
      <c r="O1788" s="11">
        <f>SUM(Table134[[#This Row],[Inspection Total]],Table134[[#This Row],[Waste (Before Impression)]])</f>
        <v>6000</v>
      </c>
      <c r="P1788" s="12" t="s">
        <v>39</v>
      </c>
      <c r="Q1788" s="9" t="s">
        <v>71</v>
      </c>
      <c r="R1788" s="9">
        <f>IF(Table134[[#This Row],[Balanced]]="YES",0,Table134[[#This Row],[Total]]-6000)</f>
        <v>0</v>
      </c>
      <c r="S17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4479534553355995YES</v>
      </c>
      <c r="T1788">
        <f>ROW()-3</f>
        <v>1785</v>
      </c>
      <c r="U1788" s="1">
        <f>INT(Table134[[#This Row],[Date]])</f>
        <v>44795</v>
      </c>
      <c r="V1788" s="13">
        <f>IFERROR(IF(OR(Table134[[#This Row],[Notasave Error]]&lt;0,Table134[[#This Row],[Notasave Error]]&gt;6000),"-",Table134[[#This Row],[Notasave Error]]/Table134[[#This Row],[Inspection Total]]),"NA")</f>
        <v>5.5879899916597163E-2</v>
      </c>
    </row>
    <row r="1789" spans="1:22" x14ac:dyDescent="0.35">
      <c r="A1789" s="8">
        <v>44795.709803240738</v>
      </c>
      <c r="B1789" s="9" t="s">
        <v>63</v>
      </c>
      <c r="C1789" s="9">
        <v>40036162</v>
      </c>
      <c r="D1789" s="9" t="s">
        <v>107</v>
      </c>
      <c r="E1789" s="9" t="s">
        <v>88</v>
      </c>
      <c r="F1789" s="9" t="s">
        <v>38</v>
      </c>
      <c r="G1789" s="9">
        <v>344</v>
      </c>
      <c r="H1789" s="10">
        <v>6009</v>
      </c>
      <c r="I1789" s="10">
        <v>41976</v>
      </c>
      <c r="J1789" s="10">
        <v>12</v>
      </c>
      <c r="K1789" s="10"/>
      <c r="L1789" s="10">
        <f>SUM(Table134[[#This Row],[Waste (Before Impression)]:[Waste (After Impression)2]])</f>
        <v>12</v>
      </c>
      <c r="M1789" s="10">
        <v>0</v>
      </c>
      <c r="N1789" s="10">
        <v>185</v>
      </c>
      <c r="O1789" s="11">
        <f>SUM(Table134[[#This Row],[Inspection Total]],Table134[[#This Row],[Waste (Before Impression)]])</f>
        <v>6021</v>
      </c>
      <c r="P1789" s="12" t="s">
        <v>34</v>
      </c>
      <c r="Q1789" s="9" t="s">
        <v>142</v>
      </c>
      <c r="R1789" s="9">
        <f>IF(Table134[[#This Row],[Balanced]]="YES",0,Table134[[#This Row],[Total]]-6000)</f>
        <v>21</v>
      </c>
      <c r="S17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44795344121856009NO</v>
      </c>
      <c r="T1789">
        <f>ROW()-3</f>
        <v>1786</v>
      </c>
      <c r="U1789" s="1">
        <f>INT(Table134[[#This Row],[Date]])</f>
        <v>44795</v>
      </c>
      <c r="V1789" s="13">
        <f>IFERROR(IF(OR(Table134[[#This Row],[Notasave Error]]&lt;0,Table134[[#This Row],[Notasave Error]]&gt;6000),"-",Table134[[#This Row],[Notasave Error]]/Table134[[#This Row],[Inspection Total]]),"NA")</f>
        <v>3.0787152604426694E-2</v>
      </c>
    </row>
    <row r="1790" spans="1:22" x14ac:dyDescent="0.35">
      <c r="A1790" s="8">
        <v>44795.708240740743</v>
      </c>
      <c r="B1790" s="9" t="s">
        <v>63</v>
      </c>
      <c r="C1790" s="9">
        <v>40036162</v>
      </c>
      <c r="D1790" s="9" t="s">
        <v>107</v>
      </c>
      <c r="E1790" s="9" t="s">
        <v>88</v>
      </c>
      <c r="F1790" s="9" t="s">
        <v>38</v>
      </c>
      <c r="G1790" s="9">
        <v>350</v>
      </c>
      <c r="H1790" s="10">
        <v>5995</v>
      </c>
      <c r="I1790" s="10">
        <v>35967</v>
      </c>
      <c r="J1790" s="10">
        <v>5</v>
      </c>
      <c r="K1790" s="10"/>
      <c r="L1790" s="10">
        <f>SUM(Table134[[#This Row],[Waste (Before Impression)]:[Waste (After Impression)2]])</f>
        <v>5</v>
      </c>
      <c r="M1790" s="10">
        <v>0</v>
      </c>
      <c r="N1790" s="10">
        <v>712</v>
      </c>
      <c r="O1790" s="11">
        <f>SUM(Table134[[#This Row],[Inspection Total]],Table134[[#This Row],[Waste (Before Impression)]])</f>
        <v>6000</v>
      </c>
      <c r="P1790" s="12" t="s">
        <v>39</v>
      </c>
      <c r="Q1790" s="9" t="s">
        <v>71</v>
      </c>
      <c r="R1790" s="9">
        <f>IF(Table134[[#This Row],[Balanced]]="YES",0,Table134[[#This Row],[Total]]-6000)</f>
        <v>0</v>
      </c>
      <c r="S17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4479535057125995YES</v>
      </c>
      <c r="T1790">
        <f>ROW()-3</f>
        <v>1787</v>
      </c>
      <c r="U1790" s="1">
        <f>INT(Table134[[#This Row],[Date]])</f>
        <v>44795</v>
      </c>
      <c r="V1790" s="13">
        <f>IFERROR(IF(OR(Table134[[#This Row],[Notasave Error]]&lt;0,Table134[[#This Row],[Notasave Error]]&gt;6000),"-",Table134[[#This Row],[Notasave Error]]/Table134[[#This Row],[Inspection Total]]),"NA")</f>
        <v>0.11876563803169307</v>
      </c>
    </row>
    <row r="1791" spans="1:22" x14ac:dyDescent="0.35">
      <c r="A1791" s="8">
        <v>44795.545555555553</v>
      </c>
      <c r="B1791" s="9" t="s">
        <v>63</v>
      </c>
      <c r="C1791" s="9">
        <v>40036162</v>
      </c>
      <c r="D1791" s="9" t="s">
        <v>107</v>
      </c>
      <c r="E1791" s="9" t="s">
        <v>88</v>
      </c>
      <c r="F1791" s="9" t="s">
        <v>38</v>
      </c>
      <c r="G1791" s="9">
        <v>349</v>
      </c>
      <c r="H1791" s="10">
        <v>5982</v>
      </c>
      <c r="I1791" s="10">
        <v>29972</v>
      </c>
      <c r="J1791" s="10">
        <v>18</v>
      </c>
      <c r="K1791" s="10"/>
      <c r="L1791" s="10">
        <f>SUM(Table134[[#This Row],[Waste (Before Impression)]:[Waste (After Impression)2]])</f>
        <v>18</v>
      </c>
      <c r="M1791" s="10">
        <v>0</v>
      </c>
      <c r="N1791" s="10">
        <v>203</v>
      </c>
      <c r="O1791" s="11">
        <f>SUM(Table134[[#This Row],[Inspection Total]],Table134[[#This Row],[Waste (Before Impression)]])</f>
        <v>6000</v>
      </c>
      <c r="P1791" s="12" t="s">
        <v>39</v>
      </c>
      <c r="Q1791" s="9"/>
      <c r="R1791" s="9">
        <f>IF(Table134[[#This Row],[Balanced]]="YES",0,Table134[[#This Row],[Total]]-6000)</f>
        <v>0</v>
      </c>
      <c r="S17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44795349182035982YES</v>
      </c>
      <c r="T1791">
        <f>ROW()-3</f>
        <v>1788</v>
      </c>
      <c r="U1791" s="1">
        <f>INT(Table134[[#This Row],[Date]])</f>
        <v>44795</v>
      </c>
      <c r="V1791" s="13">
        <f>IFERROR(IF(OR(Table134[[#This Row],[Notasave Error]]&lt;0,Table134[[#This Row],[Notasave Error]]&gt;6000),"-",Table134[[#This Row],[Notasave Error]]/Table134[[#This Row],[Inspection Total]]),"NA")</f>
        <v>3.3935138749582081E-2</v>
      </c>
    </row>
    <row r="1792" spans="1:22" x14ac:dyDescent="0.35">
      <c r="A1792" s="8">
        <v>44795.510775462964</v>
      </c>
      <c r="B1792" s="9" t="s">
        <v>63</v>
      </c>
      <c r="C1792" s="9">
        <v>40036162</v>
      </c>
      <c r="D1792" s="9" t="s">
        <v>107</v>
      </c>
      <c r="E1792" s="9" t="s">
        <v>88</v>
      </c>
      <c r="F1792" s="9" t="s">
        <v>38</v>
      </c>
      <c r="G1792" s="9">
        <v>348</v>
      </c>
      <c r="H1792" s="10">
        <v>5991</v>
      </c>
      <c r="I1792" s="10">
        <v>23990</v>
      </c>
      <c r="J1792" s="10">
        <v>9</v>
      </c>
      <c r="K1792" s="10"/>
      <c r="L1792" s="10">
        <f>SUM(Table134[[#This Row],[Waste (Before Impression)]:[Waste (After Impression)2]])</f>
        <v>9</v>
      </c>
      <c r="M1792" s="10">
        <v>0</v>
      </c>
      <c r="N1792" s="10">
        <v>365</v>
      </c>
      <c r="O1792" s="11">
        <f>SUM(Table134[[#This Row],[Inspection Total]],Table134[[#This Row],[Waste (Before Impression)]])</f>
        <v>6000</v>
      </c>
      <c r="P1792" s="12" t="s">
        <v>39</v>
      </c>
      <c r="Q1792" s="9"/>
      <c r="R1792" s="9">
        <f>IF(Table134[[#This Row],[Balanced]]="YES",0,Table134[[#This Row],[Total]]-6000)</f>
        <v>0</v>
      </c>
      <c r="S17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4479534893655991YES</v>
      </c>
      <c r="T1792">
        <f>ROW()-3</f>
        <v>1789</v>
      </c>
      <c r="U1792" s="1">
        <f>INT(Table134[[#This Row],[Date]])</f>
        <v>44795</v>
      </c>
      <c r="V1792" s="13">
        <f>IFERROR(IF(OR(Table134[[#This Row],[Notasave Error]]&lt;0,Table134[[#This Row],[Notasave Error]]&gt;6000),"-",Table134[[#This Row],[Notasave Error]]/Table134[[#This Row],[Inspection Total]]),"NA")</f>
        <v>6.0924720413954261E-2</v>
      </c>
    </row>
    <row r="1793" spans="1:22" x14ac:dyDescent="0.35">
      <c r="A1793" s="8">
        <v>44795.509247685186</v>
      </c>
      <c r="B1793" s="9" t="s">
        <v>63</v>
      </c>
      <c r="C1793" s="9">
        <v>40036162</v>
      </c>
      <c r="D1793" s="9" t="s">
        <v>107</v>
      </c>
      <c r="E1793" s="9" t="s">
        <v>88</v>
      </c>
      <c r="F1793" s="9" t="s">
        <v>38</v>
      </c>
      <c r="G1793" s="9">
        <v>347</v>
      </c>
      <c r="H1793" s="10">
        <v>6000</v>
      </c>
      <c r="I1793" s="10">
        <v>17999</v>
      </c>
      <c r="J1793" s="10">
        <v>0</v>
      </c>
      <c r="K1793" s="10"/>
      <c r="L1793" s="10">
        <f>SUM(Table134[[#This Row],[Waste (Before Impression)]:[Waste (After Impression)2]])</f>
        <v>0</v>
      </c>
      <c r="M1793" s="10">
        <v>0</v>
      </c>
      <c r="N1793" s="10">
        <v>340</v>
      </c>
      <c r="O1793" s="11">
        <f>SUM(Table134[[#This Row],[Inspection Total]],Table134[[#This Row],[Waste (Before Impression)]])</f>
        <v>6000</v>
      </c>
      <c r="P1793" s="12" t="s">
        <v>39</v>
      </c>
      <c r="Q1793" s="9"/>
      <c r="R1793" s="9">
        <f>IF(Table134[[#This Row],[Balanced]]="YES",0,Table134[[#This Row],[Total]]-6000)</f>
        <v>0</v>
      </c>
      <c r="S17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4479534703406000YES</v>
      </c>
      <c r="T1793">
        <f>ROW()-3</f>
        <v>1790</v>
      </c>
      <c r="U1793" s="1">
        <f>INT(Table134[[#This Row],[Date]])</f>
        <v>44795</v>
      </c>
      <c r="V1793" s="13">
        <f>IFERROR(IF(OR(Table134[[#This Row],[Notasave Error]]&lt;0,Table134[[#This Row],[Notasave Error]]&gt;6000),"-",Table134[[#This Row],[Notasave Error]]/Table134[[#This Row],[Inspection Total]]),"NA")</f>
        <v>5.6666666666666664E-2</v>
      </c>
    </row>
    <row r="1794" spans="1:22" x14ac:dyDescent="0.35">
      <c r="A1794" s="8">
        <v>44795.508761574078</v>
      </c>
      <c r="B1794" s="9" t="s">
        <v>63</v>
      </c>
      <c r="C1794" s="9">
        <v>40036162</v>
      </c>
      <c r="D1794" s="9" t="s">
        <v>107</v>
      </c>
      <c r="E1794" s="9" t="s">
        <v>88</v>
      </c>
      <c r="F1794" s="9" t="s">
        <v>38</v>
      </c>
      <c r="G1794" s="9">
        <v>346</v>
      </c>
      <c r="H1794" s="10">
        <v>5999</v>
      </c>
      <c r="I1794" s="10">
        <v>11999</v>
      </c>
      <c r="J1794" s="10">
        <v>1</v>
      </c>
      <c r="K1794" s="10"/>
      <c r="L1794" s="10">
        <f>SUM(Table134[[#This Row],[Waste (Before Impression)]:[Waste (After Impression)2]])</f>
        <v>1</v>
      </c>
      <c r="M1794" s="10">
        <v>0</v>
      </c>
      <c r="N1794" s="10">
        <v>253</v>
      </c>
      <c r="O1794" s="11">
        <f>SUM(Table134[[#This Row],[Inspection Total]],Table134[[#This Row],[Waste (Before Impression)]])</f>
        <v>6000</v>
      </c>
      <c r="P1794" s="12" t="s">
        <v>39</v>
      </c>
      <c r="Q1794" s="9"/>
      <c r="R1794" s="9">
        <f>IF(Table134[[#This Row],[Balanced]]="YES",0,Table134[[#This Row],[Total]]-6000)</f>
        <v>0</v>
      </c>
      <c r="S17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4479534612535999YES</v>
      </c>
      <c r="T1794">
        <f>ROW()-3</f>
        <v>1791</v>
      </c>
      <c r="U1794" s="1">
        <f>INT(Table134[[#This Row],[Date]])</f>
        <v>44795</v>
      </c>
      <c r="V1794" s="13">
        <f>IFERROR(IF(OR(Table134[[#This Row],[Notasave Error]]&lt;0,Table134[[#This Row],[Notasave Error]]&gt;6000),"-",Table134[[#This Row],[Notasave Error]]/Table134[[#This Row],[Inspection Total]]),"NA")</f>
        <v>4.2173695615935987E-2</v>
      </c>
    </row>
    <row r="1795" spans="1:22" x14ac:dyDescent="0.35">
      <c r="A1795" s="8">
        <v>44795.508275462962</v>
      </c>
      <c r="B1795" s="9" t="s">
        <v>63</v>
      </c>
      <c r="C1795" s="9">
        <v>40036162</v>
      </c>
      <c r="D1795" s="9" t="s">
        <v>107</v>
      </c>
      <c r="E1795" s="9" t="s">
        <v>88</v>
      </c>
      <c r="F1795" s="9" t="s">
        <v>38</v>
      </c>
      <c r="G1795" s="9">
        <v>343</v>
      </c>
      <c r="H1795" s="10">
        <v>6000</v>
      </c>
      <c r="I1795" s="10">
        <v>6000</v>
      </c>
      <c r="J1795" s="10">
        <v>0</v>
      </c>
      <c r="K1795" s="10"/>
      <c r="L1795" s="10">
        <f>SUM(Table134[[#This Row],[Waste (Before Impression)]:[Waste (After Impression)2]])</f>
        <v>0</v>
      </c>
      <c r="M1795" s="10">
        <v>0</v>
      </c>
      <c r="N1795" s="10">
        <v>347</v>
      </c>
      <c r="O1795" s="11">
        <f>SUM(Table134[[#This Row],[Inspection Total]],Table134[[#This Row],[Waste (Before Impression)]])</f>
        <v>6000</v>
      </c>
      <c r="P1795" s="12" t="s">
        <v>39</v>
      </c>
      <c r="Q1795" s="9"/>
      <c r="R1795" s="9">
        <f>IF(Table134[[#This Row],[Balanced]]="YES",0,Table134[[#This Row],[Total]]-6000)</f>
        <v>0</v>
      </c>
      <c r="S17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4479534303476000YES</v>
      </c>
      <c r="T1795">
        <f>ROW()-3</f>
        <v>1792</v>
      </c>
      <c r="U1795" s="1">
        <f>INT(Table134[[#This Row],[Date]])</f>
        <v>44795</v>
      </c>
      <c r="V1795" s="13">
        <f>IFERROR(IF(OR(Table134[[#This Row],[Notasave Error]]&lt;0,Table134[[#This Row],[Notasave Error]]&gt;6000),"-",Table134[[#This Row],[Notasave Error]]/Table134[[#This Row],[Inspection Total]]),"NA")</f>
        <v>5.7833333333333334E-2</v>
      </c>
    </row>
    <row r="1796" spans="1:22" x14ac:dyDescent="0.35">
      <c r="A1796" s="8">
        <v>44795.282604166663</v>
      </c>
      <c r="B1796" s="9" t="s">
        <v>63</v>
      </c>
      <c r="C1796" s="9">
        <v>40036162</v>
      </c>
      <c r="D1796" s="9" t="s">
        <v>107</v>
      </c>
      <c r="E1796" s="9" t="s">
        <v>135</v>
      </c>
      <c r="F1796" s="9" t="s">
        <v>40</v>
      </c>
      <c r="G1796" s="9">
        <v>389</v>
      </c>
      <c r="H1796" s="10">
        <v>5998</v>
      </c>
      <c r="I1796" s="10">
        <v>35986</v>
      </c>
      <c r="J1796" s="10">
        <v>2</v>
      </c>
      <c r="K1796" s="10">
        <v>0</v>
      </c>
      <c r="L1796" s="10">
        <f>SUM(Table134[[#This Row],[Waste (Before Impression)]:[Waste (After Impression)2]])</f>
        <v>2</v>
      </c>
      <c r="M1796" s="10">
        <v>0</v>
      </c>
      <c r="N1796" s="10">
        <v>215</v>
      </c>
      <c r="O1796" s="11">
        <f>SUM(Table134[[#This Row],[Inspection Total]],Table134[[#This Row],[Waste (Before Impression)]])</f>
        <v>6000</v>
      </c>
      <c r="P1796" s="12" t="s">
        <v>39</v>
      </c>
      <c r="Q1796" s="9"/>
      <c r="R1796" s="9">
        <f>IF(Table134[[#This Row],[Balanced]]="YES",0,Table134[[#This Row],[Total]]-6000)</f>
        <v>0</v>
      </c>
      <c r="S17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4479538922155998YES</v>
      </c>
      <c r="T1796">
        <f>ROW()-3</f>
        <v>1793</v>
      </c>
      <c r="U1796" s="1">
        <f>INT(Table134[[#This Row],[Date]])</f>
        <v>44795</v>
      </c>
      <c r="V1796" s="13">
        <f>IFERROR(IF(OR(Table134[[#This Row],[Notasave Error]]&lt;0,Table134[[#This Row],[Notasave Error]]&gt;6000),"-",Table134[[#This Row],[Notasave Error]]/Table134[[#This Row],[Inspection Total]]),"NA")</f>
        <v>3.5845281760586864E-2</v>
      </c>
    </row>
    <row r="1797" spans="1:22" x14ac:dyDescent="0.35">
      <c r="A1797" s="8">
        <v>44795.25167824074</v>
      </c>
      <c r="B1797" s="9" t="s">
        <v>63</v>
      </c>
      <c r="C1797" s="9">
        <v>40036162</v>
      </c>
      <c r="D1797" s="9" t="s">
        <v>107</v>
      </c>
      <c r="E1797" s="9" t="s">
        <v>135</v>
      </c>
      <c r="F1797" s="9" t="s">
        <v>40</v>
      </c>
      <c r="G1797" s="9">
        <v>388</v>
      </c>
      <c r="H1797" s="10">
        <v>5999</v>
      </c>
      <c r="I1797" s="10">
        <v>29988</v>
      </c>
      <c r="J1797" s="10">
        <v>1</v>
      </c>
      <c r="K1797" s="10">
        <v>0</v>
      </c>
      <c r="L1797" s="10">
        <f>SUM(Table134[[#This Row],[Waste (Before Impression)]:[Waste (After Impression)2]])</f>
        <v>1</v>
      </c>
      <c r="M1797" s="10">
        <v>0</v>
      </c>
      <c r="N1797" s="10">
        <v>148</v>
      </c>
      <c r="O1797" s="11">
        <f>SUM(Table134[[#This Row],[Inspection Total]],Table134[[#This Row],[Waste (Before Impression)]])</f>
        <v>6000</v>
      </c>
      <c r="P1797" s="12" t="s">
        <v>39</v>
      </c>
      <c r="Q1797" s="9"/>
      <c r="R1797" s="9">
        <f>IF(Table134[[#This Row],[Balanced]]="YES",0,Table134[[#This Row],[Total]]-6000)</f>
        <v>0</v>
      </c>
      <c r="S17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4479538811485999YES</v>
      </c>
      <c r="T1797">
        <f>ROW()-3</f>
        <v>1794</v>
      </c>
      <c r="U1797" s="1">
        <f>INT(Table134[[#This Row],[Date]])</f>
        <v>44795</v>
      </c>
      <c r="V1797" s="13">
        <f>IFERROR(IF(OR(Table134[[#This Row],[Notasave Error]]&lt;0,Table134[[#This Row],[Notasave Error]]&gt;6000),"-",Table134[[#This Row],[Notasave Error]]/Table134[[#This Row],[Inspection Total]]),"NA")</f>
        <v>2.4670778463077178E-2</v>
      </c>
    </row>
    <row r="1798" spans="1:22" x14ac:dyDescent="0.35">
      <c r="A1798" s="8">
        <v>44795.200138888889</v>
      </c>
      <c r="B1798" s="9" t="s">
        <v>63</v>
      </c>
      <c r="C1798" s="9">
        <v>40036162</v>
      </c>
      <c r="D1798" s="9" t="s">
        <v>107</v>
      </c>
      <c r="E1798" s="9" t="s">
        <v>135</v>
      </c>
      <c r="F1798" s="9" t="s">
        <v>40</v>
      </c>
      <c r="G1798" s="9">
        <v>387</v>
      </c>
      <c r="H1798" s="10">
        <v>5995</v>
      </c>
      <c r="I1798" s="10">
        <v>23989</v>
      </c>
      <c r="J1798" s="10">
        <v>5</v>
      </c>
      <c r="K1798" s="10">
        <v>5</v>
      </c>
      <c r="L1798" s="10">
        <f>SUM(Table134[[#This Row],[Waste (Before Impression)]:[Waste (After Impression)2]])</f>
        <v>10</v>
      </c>
      <c r="M1798" s="10">
        <v>0</v>
      </c>
      <c r="N1798" s="10">
        <v>268</v>
      </c>
      <c r="O1798" s="11">
        <f>SUM(Table134[[#This Row],[Inspection Total]],Table134[[#This Row],[Waste (Before Impression)]])</f>
        <v>6000</v>
      </c>
      <c r="P1798" s="12" t="s">
        <v>39</v>
      </c>
      <c r="Q1798" s="9"/>
      <c r="R1798" s="9">
        <f>IF(Table134[[#This Row],[Balanced]]="YES",0,Table134[[#This Row],[Total]]-6000)</f>
        <v>0</v>
      </c>
      <c r="S17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4479538752685995YES</v>
      </c>
      <c r="T1798">
        <f>ROW()-3</f>
        <v>1795</v>
      </c>
      <c r="U1798" s="1">
        <f>INT(Table134[[#This Row],[Date]])</f>
        <v>44795</v>
      </c>
      <c r="V1798" s="13">
        <f>IFERROR(IF(OR(Table134[[#This Row],[Notasave Error]]&lt;0,Table134[[#This Row],[Notasave Error]]&gt;6000),"-",Table134[[#This Row],[Notasave Error]]/Table134[[#This Row],[Inspection Total]]),"NA")</f>
        <v>4.4703919933277735E-2</v>
      </c>
    </row>
    <row r="1799" spans="1:22" x14ac:dyDescent="0.35">
      <c r="A1799" s="8">
        <v>44795.17255787037</v>
      </c>
      <c r="B1799" s="9" t="s">
        <v>63</v>
      </c>
      <c r="C1799" s="9">
        <v>40036162</v>
      </c>
      <c r="D1799" s="9" t="s">
        <v>107</v>
      </c>
      <c r="E1799" s="9" t="s">
        <v>135</v>
      </c>
      <c r="F1799" s="9" t="s">
        <v>40</v>
      </c>
      <c r="G1799" s="9">
        <v>386</v>
      </c>
      <c r="H1799" s="10">
        <v>6000</v>
      </c>
      <c r="I1799" s="10">
        <v>17994</v>
      </c>
      <c r="J1799" s="10">
        <v>0</v>
      </c>
      <c r="K1799" s="10">
        <v>0</v>
      </c>
      <c r="L1799" s="10">
        <f>SUM(Table134[[#This Row],[Waste (Before Impression)]:[Waste (After Impression)2]])</f>
        <v>0</v>
      </c>
      <c r="M1799" s="10">
        <v>0</v>
      </c>
      <c r="N1799" s="10">
        <v>252</v>
      </c>
      <c r="O1799" s="11">
        <f>SUM(Table134[[#This Row],[Inspection Total]],Table134[[#This Row],[Waste (Before Impression)]])</f>
        <v>6000</v>
      </c>
      <c r="P1799" s="12" t="s">
        <v>39</v>
      </c>
      <c r="Q1799" s="9"/>
      <c r="R1799" s="9">
        <f>IF(Table134[[#This Row],[Balanced]]="YES",0,Table134[[#This Row],[Total]]-6000)</f>
        <v>0</v>
      </c>
      <c r="S17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4479538602526000YES</v>
      </c>
      <c r="T1799">
        <f>ROW()-3</f>
        <v>1796</v>
      </c>
      <c r="U1799" s="1">
        <f>INT(Table134[[#This Row],[Date]])</f>
        <v>44795</v>
      </c>
      <c r="V1799" s="13">
        <f>IFERROR(IF(OR(Table134[[#This Row],[Notasave Error]]&lt;0,Table134[[#This Row],[Notasave Error]]&gt;6000),"-",Table134[[#This Row],[Notasave Error]]/Table134[[#This Row],[Inspection Total]]),"NA")</f>
        <v>4.2000000000000003E-2</v>
      </c>
    </row>
    <row r="1800" spans="1:22" x14ac:dyDescent="0.35">
      <c r="A1800" s="8">
        <v>44795.136747685188</v>
      </c>
      <c r="B1800" s="9" t="s">
        <v>63</v>
      </c>
      <c r="C1800" s="9">
        <v>40036162</v>
      </c>
      <c r="D1800" s="9" t="s">
        <v>107</v>
      </c>
      <c r="E1800" s="9" t="s">
        <v>135</v>
      </c>
      <c r="F1800" s="9" t="s">
        <v>40</v>
      </c>
      <c r="G1800" s="9">
        <v>385</v>
      </c>
      <c r="H1800" s="10">
        <v>6000</v>
      </c>
      <c r="I1800" s="10">
        <v>11994</v>
      </c>
      <c r="J1800" s="10">
        <v>0</v>
      </c>
      <c r="K1800" s="10">
        <v>0</v>
      </c>
      <c r="L1800" s="10">
        <f>SUM(Table134[[#This Row],[Waste (Before Impression)]:[Waste (After Impression)2]])</f>
        <v>0</v>
      </c>
      <c r="M1800" s="10">
        <v>0</v>
      </c>
      <c r="N1800" s="10">
        <v>236</v>
      </c>
      <c r="O1800" s="11">
        <f>SUM(Table134[[#This Row],[Inspection Total]],Table134[[#This Row],[Waste (Before Impression)]])</f>
        <v>6000</v>
      </c>
      <c r="P1800" s="12" t="s">
        <v>39</v>
      </c>
      <c r="Q1800" s="9"/>
      <c r="R1800" s="9">
        <f>IF(Table134[[#This Row],[Balanced]]="YES",0,Table134[[#This Row],[Total]]-6000)</f>
        <v>0</v>
      </c>
      <c r="S18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4479538502366000YES</v>
      </c>
      <c r="T1800">
        <f>ROW()-3</f>
        <v>1797</v>
      </c>
      <c r="U1800" s="1">
        <f>INT(Table134[[#This Row],[Date]])</f>
        <v>44795</v>
      </c>
      <c r="V1800" s="13">
        <f>IFERROR(IF(OR(Table134[[#This Row],[Notasave Error]]&lt;0,Table134[[#This Row],[Notasave Error]]&gt;6000),"-",Table134[[#This Row],[Notasave Error]]/Table134[[#This Row],[Inspection Total]]),"NA")</f>
        <v>3.9333333333333331E-2</v>
      </c>
    </row>
    <row r="1801" spans="1:22" x14ac:dyDescent="0.35">
      <c r="A1801" s="8">
        <v>44795.09375</v>
      </c>
      <c r="B1801" s="9" t="s">
        <v>63</v>
      </c>
      <c r="C1801" s="9">
        <v>40036162</v>
      </c>
      <c r="D1801" s="9" t="s">
        <v>107</v>
      </c>
      <c r="E1801" s="9" t="s">
        <v>135</v>
      </c>
      <c r="F1801" s="9" t="s">
        <v>40</v>
      </c>
      <c r="G1801" s="9">
        <v>384</v>
      </c>
      <c r="H1801" s="10">
        <v>5994</v>
      </c>
      <c r="I1801" s="10">
        <v>5994</v>
      </c>
      <c r="J1801" s="10">
        <v>6</v>
      </c>
      <c r="K1801" s="10">
        <v>0</v>
      </c>
      <c r="L1801" s="10">
        <f>SUM(Table134[[#This Row],[Waste (Before Impression)]:[Waste (After Impression)2]])</f>
        <v>6</v>
      </c>
      <c r="M1801" s="10">
        <v>0</v>
      </c>
      <c r="N1801" s="10">
        <v>104</v>
      </c>
      <c r="O1801" s="11">
        <f>SUM(Table134[[#This Row],[Inspection Total]],Table134[[#This Row],[Waste (Before Impression)]])</f>
        <v>6000</v>
      </c>
      <c r="P1801" s="12" t="s">
        <v>39</v>
      </c>
      <c r="Q1801" s="9"/>
      <c r="R1801" s="9">
        <f>IF(Table134[[#This Row],[Balanced]]="YES",0,Table134[[#This Row],[Total]]-6000)</f>
        <v>0</v>
      </c>
      <c r="S18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4479538461045994YES</v>
      </c>
      <c r="T1801">
        <f>ROW()-3</f>
        <v>1798</v>
      </c>
      <c r="U1801" s="1">
        <f>INT(Table134[[#This Row],[Date]])</f>
        <v>44795</v>
      </c>
      <c r="V1801" s="13">
        <f>IFERROR(IF(OR(Table134[[#This Row],[Notasave Error]]&lt;0,Table134[[#This Row],[Notasave Error]]&gt;6000),"-",Table134[[#This Row],[Notasave Error]]/Table134[[#This Row],[Inspection Total]]),"NA")</f>
        <v>1.7350684017350685E-2</v>
      </c>
    </row>
    <row r="1802" spans="1:22" x14ac:dyDescent="0.35">
      <c r="A1802" s="8">
        <v>44792.907175925924</v>
      </c>
      <c r="B1802" s="9" t="s">
        <v>63</v>
      </c>
      <c r="C1802" s="9">
        <v>40036162</v>
      </c>
      <c r="D1802" s="9" t="s">
        <v>107</v>
      </c>
      <c r="E1802" s="9" t="s">
        <v>141</v>
      </c>
      <c r="F1802" s="9" t="s">
        <v>40</v>
      </c>
      <c r="G1802" s="9">
        <v>317</v>
      </c>
      <c r="H1802" s="10">
        <v>5874</v>
      </c>
      <c r="I1802" s="10">
        <v>11872</v>
      </c>
      <c r="J1802" s="10">
        <v>126</v>
      </c>
      <c r="K1802" s="10"/>
      <c r="L1802" s="10">
        <f>SUM(Table134[[#This Row],[Waste (Before Impression)]:[Waste (After Impression)2]])</f>
        <v>126</v>
      </c>
      <c r="M1802" s="10">
        <v>0</v>
      </c>
      <c r="N1802" s="10">
        <v>327</v>
      </c>
      <c r="O1802" s="11">
        <f>SUM(Table134[[#This Row],[Inspection Total]],Table134[[#This Row],[Waste (Before Impression)]])</f>
        <v>6000</v>
      </c>
      <c r="P1802" s="12" t="s">
        <v>39</v>
      </c>
      <c r="Q1802" s="9"/>
      <c r="R1802" s="9">
        <f>IF(Table134[[#This Row],[Balanced]]="YES",0,Table134[[#This Row],[Total]]-6000)</f>
        <v>0</v>
      </c>
      <c r="S18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447923171263275874YES</v>
      </c>
      <c r="T1802">
        <f>ROW()-3</f>
        <v>1799</v>
      </c>
      <c r="U1802" s="1">
        <f>INT(Table134[[#This Row],[Date]])</f>
        <v>44792</v>
      </c>
      <c r="V1802" s="13">
        <f>IFERROR(IF(OR(Table134[[#This Row],[Notasave Error]]&lt;0,Table134[[#This Row],[Notasave Error]]&gt;6000),"-",Table134[[#This Row],[Notasave Error]]/Table134[[#This Row],[Inspection Total]]),"NA")</f>
        <v>5.5669050051072526E-2</v>
      </c>
    </row>
    <row r="1803" spans="1:22" x14ac:dyDescent="0.35">
      <c r="A1803" s="8">
        <v>44792.887546296297</v>
      </c>
      <c r="B1803" s="9" t="s">
        <v>63</v>
      </c>
      <c r="C1803" s="9">
        <v>40036162</v>
      </c>
      <c r="D1803" s="9" t="s">
        <v>107</v>
      </c>
      <c r="E1803" s="9" t="s">
        <v>141</v>
      </c>
      <c r="F1803" s="9" t="s">
        <v>40</v>
      </c>
      <c r="G1803" s="9">
        <v>316</v>
      </c>
      <c r="H1803" s="10">
        <v>5998</v>
      </c>
      <c r="I1803" s="10">
        <v>5998</v>
      </c>
      <c r="J1803" s="10">
        <v>2</v>
      </c>
      <c r="K1803" s="10"/>
      <c r="L1803" s="10">
        <f>SUM(Table134[[#This Row],[Waste (Before Impression)]:[Waste (After Impression)2]])</f>
        <v>2</v>
      </c>
      <c r="M1803" s="10">
        <v>0</v>
      </c>
      <c r="N1803" s="10">
        <v>339</v>
      </c>
      <c r="O1803" s="11">
        <f>SUM(Table134[[#This Row],[Inspection Total]],Table134[[#This Row],[Waste (Before Impression)]])</f>
        <v>6000</v>
      </c>
      <c r="P1803" s="12" t="s">
        <v>39</v>
      </c>
      <c r="Q1803" s="9"/>
      <c r="R1803" s="9">
        <f>IF(Table134[[#This Row],[Balanced]]="YES",0,Table134[[#This Row],[Total]]-6000)</f>
        <v>0</v>
      </c>
      <c r="S18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4479231623395998YES</v>
      </c>
      <c r="T1803">
        <f>ROW()-3</f>
        <v>1800</v>
      </c>
      <c r="U1803" s="1">
        <f>INT(Table134[[#This Row],[Date]])</f>
        <v>44792</v>
      </c>
      <c r="V1803" s="13">
        <f>IFERROR(IF(OR(Table134[[#This Row],[Notasave Error]]&lt;0,Table134[[#This Row],[Notasave Error]]&gt;6000),"-",Table134[[#This Row],[Notasave Error]]/Table134[[#This Row],[Inspection Total]]),"NA")</f>
        <v>5.6518839613204398E-2</v>
      </c>
    </row>
    <row r="1804" spans="1:22" x14ac:dyDescent="0.35">
      <c r="A1804" s="8">
        <v>44792.784282407411</v>
      </c>
      <c r="B1804" s="9" t="s">
        <v>63</v>
      </c>
      <c r="C1804" s="9">
        <v>40036162</v>
      </c>
      <c r="D1804" s="9" t="s">
        <v>107</v>
      </c>
      <c r="E1804" s="9" t="s">
        <v>55</v>
      </c>
      <c r="F1804" s="9" t="s">
        <v>38</v>
      </c>
      <c r="G1804" s="9">
        <v>315</v>
      </c>
      <c r="H1804" s="10">
        <v>5999</v>
      </c>
      <c r="I1804" s="10">
        <v>77955</v>
      </c>
      <c r="J1804" s="10">
        <v>1</v>
      </c>
      <c r="K1804" s="10">
        <v>0</v>
      </c>
      <c r="L1804" s="10">
        <f>SUM(Table134[[#This Row],[Waste (Before Impression)]:[Waste (After Impression)2]])</f>
        <v>1</v>
      </c>
      <c r="M1804" s="10">
        <v>0</v>
      </c>
      <c r="N1804" s="10">
        <v>222</v>
      </c>
      <c r="O1804" s="11">
        <f>SUM(Table134[[#This Row],[Inspection Total]],Table134[[#This Row],[Waste (Before Impression)]])</f>
        <v>6000</v>
      </c>
      <c r="P1804" s="12" t="s">
        <v>39</v>
      </c>
      <c r="Q1804" s="9"/>
      <c r="R1804" s="9">
        <f>IF(Table134[[#This Row],[Balanced]]="YES",0,Table134[[#This Row],[Total]]-6000)</f>
        <v>0</v>
      </c>
      <c r="S18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4479231512225999YES</v>
      </c>
      <c r="T1804">
        <f>ROW()-3</f>
        <v>1801</v>
      </c>
      <c r="U1804" s="1">
        <f>INT(Table134[[#This Row],[Date]])</f>
        <v>44792</v>
      </c>
      <c r="V1804" s="13">
        <f>IFERROR(IF(OR(Table134[[#This Row],[Notasave Error]]&lt;0,Table134[[#This Row],[Notasave Error]]&gt;6000),"-",Table134[[#This Row],[Notasave Error]]/Table134[[#This Row],[Inspection Total]]),"NA")</f>
        <v>3.7006167694615767E-2</v>
      </c>
    </row>
    <row r="1805" spans="1:22" x14ac:dyDescent="0.35">
      <c r="A1805" s="8">
        <v>44792.755972222221</v>
      </c>
      <c r="B1805" s="9" t="s">
        <v>63</v>
      </c>
      <c r="C1805" s="9">
        <v>40036162</v>
      </c>
      <c r="D1805" s="9" t="s">
        <v>107</v>
      </c>
      <c r="E1805" s="9" t="s">
        <v>55</v>
      </c>
      <c r="F1805" s="9" t="s">
        <v>38</v>
      </c>
      <c r="G1805" s="9">
        <v>314</v>
      </c>
      <c r="H1805" s="10">
        <v>6000</v>
      </c>
      <c r="I1805" s="10">
        <v>71956</v>
      </c>
      <c r="J1805" s="10">
        <v>0</v>
      </c>
      <c r="K1805" s="10">
        <v>0</v>
      </c>
      <c r="L1805" s="10">
        <f>SUM(Table134[[#This Row],[Waste (Before Impression)]:[Waste (After Impression)2]])</f>
        <v>0</v>
      </c>
      <c r="M1805" s="10">
        <v>0</v>
      </c>
      <c r="N1805" s="10">
        <v>218</v>
      </c>
      <c r="O1805" s="11">
        <f>SUM(Table134[[#This Row],[Inspection Total]],Table134[[#This Row],[Waste (Before Impression)]])</f>
        <v>6000</v>
      </c>
      <c r="P1805" s="12" t="s">
        <v>39</v>
      </c>
      <c r="Q1805" s="9"/>
      <c r="R1805" s="9">
        <f>IF(Table134[[#This Row],[Balanced]]="YES",0,Table134[[#This Row],[Total]]-6000)</f>
        <v>0</v>
      </c>
      <c r="S18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4479231402186000YES</v>
      </c>
      <c r="T1805">
        <f>ROW()-3</f>
        <v>1802</v>
      </c>
      <c r="U1805" s="1">
        <f>INT(Table134[[#This Row],[Date]])</f>
        <v>44792</v>
      </c>
      <c r="V1805" s="13">
        <f>IFERROR(IF(OR(Table134[[#This Row],[Notasave Error]]&lt;0,Table134[[#This Row],[Notasave Error]]&gt;6000),"-",Table134[[#This Row],[Notasave Error]]/Table134[[#This Row],[Inspection Total]]),"NA")</f>
        <v>3.6333333333333336E-2</v>
      </c>
    </row>
    <row r="1806" spans="1:22" x14ac:dyDescent="0.35">
      <c r="A1806" s="8">
        <v>44792.747303240743</v>
      </c>
      <c r="B1806" s="9" t="s">
        <v>63</v>
      </c>
      <c r="C1806" s="9">
        <v>40036162</v>
      </c>
      <c r="D1806" s="9" t="s">
        <v>107</v>
      </c>
      <c r="E1806" s="9" t="s">
        <v>55</v>
      </c>
      <c r="F1806" s="9" t="s">
        <v>38</v>
      </c>
      <c r="G1806" s="9">
        <v>313</v>
      </c>
      <c r="H1806" s="10">
        <v>6000</v>
      </c>
      <c r="I1806" s="10">
        <v>65956</v>
      </c>
      <c r="J1806" s="10">
        <v>0</v>
      </c>
      <c r="K1806" s="10">
        <v>0</v>
      </c>
      <c r="L1806" s="10">
        <f>SUM(Table134[[#This Row],[Waste (Before Impression)]:[Waste (After Impression)2]])</f>
        <v>0</v>
      </c>
      <c r="M1806" s="10">
        <v>0</v>
      </c>
      <c r="N1806" s="10">
        <v>168</v>
      </c>
      <c r="O1806" s="11">
        <f>SUM(Table134[[#This Row],[Inspection Total]],Table134[[#This Row],[Waste (Before Impression)]])</f>
        <v>6000</v>
      </c>
      <c r="P1806" s="12" t="s">
        <v>39</v>
      </c>
      <c r="Q1806" s="9"/>
      <c r="R1806" s="9">
        <f>IF(Table134[[#This Row],[Balanced]]="YES",0,Table134[[#This Row],[Total]]-6000)</f>
        <v>0</v>
      </c>
      <c r="S18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4479231301686000YES</v>
      </c>
      <c r="T1806">
        <f>ROW()-3</f>
        <v>1803</v>
      </c>
      <c r="U1806" s="1">
        <f>INT(Table134[[#This Row],[Date]])</f>
        <v>44792</v>
      </c>
      <c r="V1806" s="13">
        <f>IFERROR(IF(OR(Table134[[#This Row],[Notasave Error]]&lt;0,Table134[[#This Row],[Notasave Error]]&gt;6000),"-",Table134[[#This Row],[Notasave Error]]/Table134[[#This Row],[Inspection Total]]),"NA")</f>
        <v>2.8000000000000001E-2</v>
      </c>
    </row>
    <row r="1807" spans="1:22" x14ac:dyDescent="0.35">
      <c r="A1807" s="8">
        <v>44792.68954861111</v>
      </c>
      <c r="B1807" s="9" t="s">
        <v>63</v>
      </c>
      <c r="C1807" s="9">
        <v>40036162</v>
      </c>
      <c r="D1807" s="9" t="s">
        <v>107</v>
      </c>
      <c r="E1807" s="9" t="s">
        <v>55</v>
      </c>
      <c r="F1807" s="9" t="s">
        <v>38</v>
      </c>
      <c r="G1807" s="9">
        <v>312</v>
      </c>
      <c r="H1807" s="10">
        <v>5993</v>
      </c>
      <c r="I1807" s="10">
        <v>59956</v>
      </c>
      <c r="J1807" s="10">
        <v>7</v>
      </c>
      <c r="K1807" s="10">
        <v>0</v>
      </c>
      <c r="L1807" s="10">
        <f>SUM(Table134[[#This Row],[Waste (Before Impression)]:[Waste (After Impression)2]])</f>
        <v>7</v>
      </c>
      <c r="M1807" s="10">
        <v>0</v>
      </c>
      <c r="N1807" s="10">
        <v>144</v>
      </c>
      <c r="O1807" s="11">
        <f>SUM(Table134[[#This Row],[Inspection Total]],Table134[[#This Row],[Waste (Before Impression)]])</f>
        <v>6000</v>
      </c>
      <c r="P1807" s="12" t="s">
        <v>39</v>
      </c>
      <c r="Q1807" s="9"/>
      <c r="R1807" s="9">
        <f>IF(Table134[[#This Row],[Balanced]]="YES",0,Table134[[#This Row],[Total]]-6000)</f>
        <v>0</v>
      </c>
      <c r="S18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4479231271445993YES</v>
      </c>
      <c r="T1807">
        <f>ROW()-3</f>
        <v>1804</v>
      </c>
      <c r="U1807" s="1">
        <f>INT(Table134[[#This Row],[Date]])</f>
        <v>44792</v>
      </c>
      <c r="V1807" s="13">
        <f>IFERROR(IF(OR(Table134[[#This Row],[Notasave Error]]&lt;0,Table134[[#This Row],[Notasave Error]]&gt;6000),"-",Table134[[#This Row],[Notasave Error]]/Table134[[#This Row],[Inspection Total]]),"NA")</f>
        <v>2.4028032704822292E-2</v>
      </c>
    </row>
    <row r="1808" spans="1:22" x14ac:dyDescent="0.35">
      <c r="A1808" s="8">
        <v>44792.659270833334</v>
      </c>
      <c r="B1808" s="9" t="s">
        <v>63</v>
      </c>
      <c r="C1808" s="9">
        <v>40036162</v>
      </c>
      <c r="D1808" s="9" t="s">
        <v>107</v>
      </c>
      <c r="E1808" s="9" t="s">
        <v>55</v>
      </c>
      <c r="F1808" s="9" t="s">
        <v>38</v>
      </c>
      <c r="G1808" s="9">
        <v>311</v>
      </c>
      <c r="H1808" s="10">
        <v>5989</v>
      </c>
      <c r="I1808" s="10">
        <v>53963</v>
      </c>
      <c r="J1808" s="10">
        <v>11</v>
      </c>
      <c r="K1808" s="10">
        <v>8</v>
      </c>
      <c r="L1808" s="10">
        <f>SUM(Table134[[#This Row],[Waste (Before Impression)]:[Waste (After Impression)2]])</f>
        <v>19</v>
      </c>
      <c r="M1808" s="10">
        <v>0</v>
      </c>
      <c r="N1808" s="10">
        <v>150</v>
      </c>
      <c r="O1808" s="11">
        <f>SUM(Table134[[#This Row],[Inspection Total]],Table134[[#This Row],[Waste (Before Impression)]])</f>
        <v>6000</v>
      </c>
      <c r="P1808" s="12" t="s">
        <v>39</v>
      </c>
      <c r="Q1808" s="9"/>
      <c r="R1808" s="9">
        <f>IF(Table134[[#This Row],[Balanced]]="YES",0,Table134[[#This Row],[Total]]-6000)</f>
        <v>0</v>
      </c>
      <c r="S18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44792311111505989YES</v>
      </c>
      <c r="T1808">
        <f>ROW()-3</f>
        <v>1805</v>
      </c>
      <c r="U1808" s="1">
        <f>INT(Table134[[#This Row],[Date]])</f>
        <v>44792</v>
      </c>
      <c r="V1808" s="13">
        <f>IFERROR(IF(OR(Table134[[#This Row],[Notasave Error]]&lt;0,Table134[[#This Row],[Notasave Error]]&gt;6000),"-",Table134[[#This Row],[Notasave Error]]/Table134[[#This Row],[Inspection Total]]),"NA")</f>
        <v>2.5045917515444983E-2</v>
      </c>
    </row>
    <row r="1809" spans="1:22" x14ac:dyDescent="0.35">
      <c r="A1809" s="8">
        <v>44792.628958333335</v>
      </c>
      <c r="B1809" s="9" t="s">
        <v>63</v>
      </c>
      <c r="C1809" s="9">
        <v>40036162</v>
      </c>
      <c r="D1809" s="9" t="s">
        <v>107</v>
      </c>
      <c r="E1809" s="9" t="s">
        <v>55</v>
      </c>
      <c r="F1809" s="9" t="s">
        <v>38</v>
      </c>
      <c r="G1809" s="9">
        <v>310</v>
      </c>
      <c r="H1809" s="10">
        <v>5997</v>
      </c>
      <c r="I1809" s="10">
        <v>47974</v>
      </c>
      <c r="J1809" s="10">
        <v>3</v>
      </c>
      <c r="K1809" s="10">
        <v>0</v>
      </c>
      <c r="L1809" s="10">
        <f>SUM(Table134[[#This Row],[Waste (Before Impression)]:[Waste (After Impression)2]])</f>
        <v>3</v>
      </c>
      <c r="M1809" s="10">
        <v>0</v>
      </c>
      <c r="N1809" s="10">
        <v>165</v>
      </c>
      <c r="O1809" s="11">
        <f>SUM(Table134[[#This Row],[Inspection Total]],Table134[[#This Row],[Waste (Before Impression)]])</f>
        <v>6000</v>
      </c>
      <c r="P1809" s="12" t="s">
        <v>39</v>
      </c>
      <c r="Q1809" s="9"/>
      <c r="R1809" s="9">
        <f>IF(Table134[[#This Row],[Balanced]]="YES",0,Table134[[#This Row],[Total]]-6000)</f>
        <v>0</v>
      </c>
      <c r="S18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4479231031655997YES</v>
      </c>
      <c r="T1809">
        <f>ROW()-3</f>
        <v>1806</v>
      </c>
      <c r="U1809" s="1">
        <f>INT(Table134[[#This Row],[Date]])</f>
        <v>44792</v>
      </c>
      <c r="V1809" s="13">
        <f>IFERROR(IF(OR(Table134[[#This Row],[Notasave Error]]&lt;0,Table134[[#This Row],[Notasave Error]]&gt;6000),"-",Table134[[#This Row],[Notasave Error]]/Table134[[#This Row],[Inspection Total]]),"NA")</f>
        <v>2.7513756878439221E-2</v>
      </c>
    </row>
    <row r="1810" spans="1:22" x14ac:dyDescent="0.35">
      <c r="A1810" s="8">
        <v>44792.585462962961</v>
      </c>
      <c r="B1810" s="9" t="s">
        <v>63</v>
      </c>
      <c r="C1810" s="9">
        <v>40036162</v>
      </c>
      <c r="D1810" s="9" t="s">
        <v>107</v>
      </c>
      <c r="E1810" s="9" t="s">
        <v>55</v>
      </c>
      <c r="F1810" s="9" t="s">
        <v>38</v>
      </c>
      <c r="G1810" s="9">
        <v>309</v>
      </c>
      <c r="H1810" s="10">
        <v>5999</v>
      </c>
      <c r="I1810" s="10">
        <v>41977</v>
      </c>
      <c r="J1810" s="10">
        <v>1</v>
      </c>
      <c r="K1810" s="10">
        <v>0</v>
      </c>
      <c r="L1810" s="10">
        <f>SUM(Table134[[#This Row],[Waste (Before Impression)]:[Waste (After Impression)2]])</f>
        <v>1</v>
      </c>
      <c r="M1810" s="10">
        <v>0</v>
      </c>
      <c r="N1810" s="10">
        <v>143</v>
      </c>
      <c r="O1810" s="11">
        <f>SUM(Table134[[#This Row],[Inspection Total]],Table134[[#This Row],[Waste (Before Impression)]])</f>
        <v>6000</v>
      </c>
      <c r="P1810" s="12" t="s">
        <v>39</v>
      </c>
      <c r="Q1810" s="9"/>
      <c r="R1810" s="9">
        <f>IF(Table134[[#This Row],[Balanced]]="YES",0,Table134[[#This Row],[Total]]-6000)</f>
        <v>0</v>
      </c>
      <c r="S18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4479230911435999YES</v>
      </c>
      <c r="T1810">
        <f>ROW()-3</f>
        <v>1807</v>
      </c>
      <c r="U1810" s="1">
        <f>INT(Table134[[#This Row],[Date]])</f>
        <v>44792</v>
      </c>
      <c r="V1810" s="13">
        <f>IFERROR(IF(OR(Table134[[#This Row],[Notasave Error]]&lt;0,Table134[[#This Row],[Notasave Error]]&gt;6000),"-",Table134[[#This Row],[Notasave Error]]/Table134[[#This Row],[Inspection Total]]),"NA")</f>
        <v>2.3837306217702952E-2</v>
      </c>
    </row>
    <row r="1811" spans="1:22" x14ac:dyDescent="0.35">
      <c r="A1811" s="8">
        <v>44792.583738425928</v>
      </c>
      <c r="B1811" s="9" t="s">
        <v>63</v>
      </c>
      <c r="C1811" s="9">
        <v>40036162</v>
      </c>
      <c r="D1811" s="9" t="s">
        <v>107</v>
      </c>
      <c r="E1811" s="9" t="s">
        <v>55</v>
      </c>
      <c r="F1811" s="9" t="s">
        <v>38</v>
      </c>
      <c r="G1811" s="9">
        <v>308</v>
      </c>
      <c r="H1811" s="10">
        <v>5993</v>
      </c>
      <c r="I1811" s="10">
        <v>35978</v>
      </c>
      <c r="J1811" s="10">
        <v>7</v>
      </c>
      <c r="K1811" s="10">
        <v>0</v>
      </c>
      <c r="L1811" s="10">
        <f>SUM(Table134[[#This Row],[Waste (Before Impression)]:[Waste (After Impression)2]])</f>
        <v>7</v>
      </c>
      <c r="M1811" s="10">
        <v>0</v>
      </c>
      <c r="N1811" s="10">
        <v>170</v>
      </c>
      <c r="O1811" s="11">
        <f>SUM(Table134[[#This Row],[Inspection Total]],Table134[[#This Row],[Waste (Before Impression)]])</f>
        <v>6000</v>
      </c>
      <c r="P1811" s="12" t="s">
        <v>39</v>
      </c>
      <c r="Q1811" s="9"/>
      <c r="R1811" s="9">
        <f>IF(Table134[[#This Row],[Balanced]]="YES",0,Table134[[#This Row],[Total]]-6000)</f>
        <v>0</v>
      </c>
      <c r="S18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4479230871705993YES</v>
      </c>
      <c r="T1811">
        <f>ROW()-3</f>
        <v>1808</v>
      </c>
      <c r="U1811" s="1">
        <f>INT(Table134[[#This Row],[Date]])</f>
        <v>44792</v>
      </c>
      <c r="V1811" s="13">
        <f>IFERROR(IF(OR(Table134[[#This Row],[Notasave Error]]&lt;0,Table134[[#This Row],[Notasave Error]]&gt;6000),"-",Table134[[#This Row],[Notasave Error]]/Table134[[#This Row],[Inspection Total]]),"NA")</f>
        <v>2.8366427498748539E-2</v>
      </c>
    </row>
    <row r="1812" spans="1:22" x14ac:dyDescent="0.35">
      <c r="A1812" s="8">
        <v>44792.582812499997</v>
      </c>
      <c r="B1812" s="9" t="s">
        <v>63</v>
      </c>
      <c r="C1812" s="9">
        <v>40036162</v>
      </c>
      <c r="D1812" s="9" t="s">
        <v>107</v>
      </c>
      <c r="E1812" s="9" t="s">
        <v>55</v>
      </c>
      <c r="F1812" s="9" t="s">
        <v>38</v>
      </c>
      <c r="G1812" s="9">
        <v>307</v>
      </c>
      <c r="H1812" s="10">
        <v>6000</v>
      </c>
      <c r="I1812" s="10">
        <v>29985</v>
      </c>
      <c r="J1812" s="10">
        <v>0</v>
      </c>
      <c r="K1812" s="10">
        <v>0</v>
      </c>
      <c r="L1812" s="10">
        <f>SUM(Table134[[#This Row],[Waste (Before Impression)]:[Waste (After Impression)2]])</f>
        <v>0</v>
      </c>
      <c r="M1812" s="10">
        <v>0</v>
      </c>
      <c r="N1812" s="10">
        <v>194</v>
      </c>
      <c r="O1812" s="11">
        <f>SUM(Table134[[#This Row],[Inspection Total]],Table134[[#This Row],[Waste (Before Impression)]])</f>
        <v>6000</v>
      </c>
      <c r="P1812" s="12" t="s">
        <v>39</v>
      </c>
      <c r="Q1812" s="9"/>
      <c r="R1812" s="9">
        <f>IF(Table134[[#This Row],[Balanced]]="YES",0,Table134[[#This Row],[Total]]-6000)</f>
        <v>0</v>
      </c>
      <c r="S18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4479230701946000YES</v>
      </c>
      <c r="T1812">
        <f>ROW()-3</f>
        <v>1809</v>
      </c>
      <c r="U1812" s="1">
        <f>INT(Table134[[#This Row],[Date]])</f>
        <v>44792</v>
      </c>
      <c r="V1812" s="13">
        <f>IFERROR(IF(OR(Table134[[#This Row],[Notasave Error]]&lt;0,Table134[[#This Row],[Notasave Error]]&gt;6000),"-",Table134[[#This Row],[Notasave Error]]/Table134[[#This Row],[Inspection Total]]),"NA")</f>
        <v>3.2333333333333332E-2</v>
      </c>
    </row>
    <row r="1813" spans="1:22" x14ac:dyDescent="0.35">
      <c r="A1813" s="8">
        <v>44792.45585648148</v>
      </c>
      <c r="B1813" s="9" t="s">
        <v>63</v>
      </c>
      <c r="C1813" s="9">
        <v>40036162</v>
      </c>
      <c r="D1813" s="9" t="s">
        <v>107</v>
      </c>
      <c r="E1813" s="9" t="s">
        <v>55</v>
      </c>
      <c r="F1813" s="9" t="s">
        <v>38</v>
      </c>
      <c r="G1813" s="9">
        <v>306</v>
      </c>
      <c r="H1813" s="10">
        <v>5999</v>
      </c>
      <c r="I1813" s="10">
        <v>23985</v>
      </c>
      <c r="J1813" s="10">
        <v>1</v>
      </c>
      <c r="K1813" s="10">
        <v>1</v>
      </c>
      <c r="L1813" s="10">
        <f>SUM(Table134[[#This Row],[Waste (Before Impression)]:[Waste (After Impression)2]])</f>
        <v>2</v>
      </c>
      <c r="M1813" s="10">
        <v>0</v>
      </c>
      <c r="N1813" s="10">
        <v>145</v>
      </c>
      <c r="O1813" s="11">
        <f>SUM(Table134[[#This Row],[Inspection Total]],Table134[[#This Row],[Waste (Before Impression)]])</f>
        <v>6000</v>
      </c>
      <c r="P1813" s="12" t="s">
        <v>39</v>
      </c>
      <c r="Q1813" s="9"/>
      <c r="R1813" s="9">
        <f>IF(Table134[[#This Row],[Balanced]]="YES",0,Table134[[#This Row],[Total]]-6000)</f>
        <v>0</v>
      </c>
      <c r="S18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4479230611455999YES</v>
      </c>
      <c r="T1813">
        <f>ROW()-3</f>
        <v>1810</v>
      </c>
      <c r="U1813" s="1">
        <f>INT(Table134[[#This Row],[Date]])</f>
        <v>44792</v>
      </c>
      <c r="V1813" s="13">
        <f>IFERROR(IF(OR(Table134[[#This Row],[Notasave Error]]&lt;0,Table134[[#This Row],[Notasave Error]]&gt;6000),"-",Table134[[#This Row],[Notasave Error]]/Table134[[#This Row],[Inspection Total]]),"NA")</f>
        <v>2.4170695115852642E-2</v>
      </c>
    </row>
    <row r="1814" spans="1:22" x14ac:dyDescent="0.35">
      <c r="A1814" s="8">
        <v>44792.430752314816</v>
      </c>
      <c r="B1814" s="9" t="s">
        <v>63</v>
      </c>
      <c r="C1814" s="9">
        <v>40036162</v>
      </c>
      <c r="D1814" s="9" t="s">
        <v>107</v>
      </c>
      <c r="E1814" s="9" t="s">
        <v>55</v>
      </c>
      <c r="F1814" s="9" t="s">
        <v>38</v>
      </c>
      <c r="G1814" s="9">
        <v>304</v>
      </c>
      <c r="H1814" s="10">
        <v>5995</v>
      </c>
      <c r="I1814" s="10">
        <v>17986</v>
      </c>
      <c r="J1814" s="10">
        <v>4</v>
      </c>
      <c r="K1814" s="10">
        <v>0</v>
      </c>
      <c r="L1814" s="10">
        <f>SUM(Table134[[#This Row],[Waste (Before Impression)]:[Waste (After Impression)2]])</f>
        <v>4</v>
      </c>
      <c r="M1814" s="10">
        <v>0</v>
      </c>
      <c r="N1814" s="10">
        <v>201</v>
      </c>
      <c r="O1814" s="11">
        <f>SUM(Table134[[#This Row],[Inspection Total]],Table134[[#This Row],[Waste (Before Impression)]])</f>
        <v>5999</v>
      </c>
      <c r="P1814" s="12" t="s">
        <v>34</v>
      </c>
      <c r="Q1814" s="9" t="s">
        <v>124</v>
      </c>
      <c r="R1814" s="9">
        <f>IF(Table134[[#This Row],[Balanced]]="YES",0,Table134[[#This Row],[Total]]-6000)</f>
        <v>-1</v>
      </c>
      <c r="S18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4479230442015995NO</v>
      </c>
      <c r="T1814">
        <f>ROW()-3</f>
        <v>1811</v>
      </c>
      <c r="U1814" s="1">
        <f>INT(Table134[[#This Row],[Date]])</f>
        <v>44792</v>
      </c>
      <c r="V1814" s="13">
        <f>IFERROR(IF(OR(Table134[[#This Row],[Notasave Error]]&lt;0,Table134[[#This Row],[Notasave Error]]&gt;6000),"-",Table134[[#This Row],[Notasave Error]]/Table134[[#This Row],[Inspection Total]]),"NA")</f>
        <v>3.3527939949958299E-2</v>
      </c>
    </row>
    <row r="1815" spans="1:22" x14ac:dyDescent="0.35">
      <c r="A1815" s="8">
        <v>44792.35800925926</v>
      </c>
      <c r="B1815" s="9" t="s">
        <v>63</v>
      </c>
      <c r="C1815" s="9">
        <v>40036162</v>
      </c>
      <c r="D1815" s="9" t="s">
        <v>107</v>
      </c>
      <c r="E1815" s="9" t="s">
        <v>55</v>
      </c>
      <c r="F1815" s="9" t="s">
        <v>38</v>
      </c>
      <c r="G1815" s="9">
        <v>303</v>
      </c>
      <c r="H1815" s="10">
        <v>5995</v>
      </c>
      <c r="I1815" s="10">
        <v>11991</v>
      </c>
      <c r="J1815" s="10">
        <v>5</v>
      </c>
      <c r="K1815" s="10"/>
      <c r="L1815" s="10">
        <f>SUM(Table134[[#This Row],[Waste (Before Impression)]:[Waste (After Impression)2]])</f>
        <v>5</v>
      </c>
      <c r="M1815" s="10">
        <v>0</v>
      </c>
      <c r="N1815" s="10">
        <v>390</v>
      </c>
      <c r="O1815" s="11">
        <f>SUM(Table134[[#This Row],[Inspection Total]],Table134[[#This Row],[Waste (Before Impression)]])</f>
        <v>6000</v>
      </c>
      <c r="P1815" s="12" t="s">
        <v>39</v>
      </c>
      <c r="Q1815" s="9"/>
      <c r="R1815" s="9">
        <f>IF(Table134[[#This Row],[Balanced]]="YES",0,Table134[[#This Row],[Total]]-6000)</f>
        <v>0</v>
      </c>
      <c r="S18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4479230353905995YES</v>
      </c>
      <c r="T1815">
        <f>ROW()-3</f>
        <v>1812</v>
      </c>
      <c r="U1815" s="1">
        <f>INT(Table134[[#This Row],[Date]])</f>
        <v>44792</v>
      </c>
      <c r="V1815" s="13">
        <f>IFERROR(IF(OR(Table134[[#This Row],[Notasave Error]]&lt;0,Table134[[#This Row],[Notasave Error]]&gt;6000),"-",Table134[[#This Row],[Notasave Error]]/Table134[[#This Row],[Inspection Total]]),"NA")</f>
        <v>6.5054211843202675E-2</v>
      </c>
    </row>
    <row r="1816" spans="1:22" x14ac:dyDescent="0.35">
      <c r="A1816" s="8">
        <v>44792.35664351852</v>
      </c>
      <c r="B1816" s="9" t="s">
        <v>63</v>
      </c>
      <c r="C1816" s="9">
        <v>40036162</v>
      </c>
      <c r="D1816" s="9" t="s">
        <v>107</v>
      </c>
      <c r="E1816" s="9" t="s">
        <v>55</v>
      </c>
      <c r="F1816" s="9" t="s">
        <v>38</v>
      </c>
      <c r="G1816" s="9">
        <v>302</v>
      </c>
      <c r="H1816" s="10">
        <v>5996</v>
      </c>
      <c r="I1816" s="10">
        <v>5996</v>
      </c>
      <c r="J1816" s="10">
        <v>4</v>
      </c>
      <c r="K1816" s="10">
        <v>0</v>
      </c>
      <c r="L1816" s="10">
        <f>SUM(Table134[[#This Row],[Waste (Before Impression)]:[Waste (After Impression)2]])</f>
        <v>4</v>
      </c>
      <c r="M1816" s="10">
        <v>0</v>
      </c>
      <c r="N1816" s="10">
        <v>400</v>
      </c>
      <c r="O1816" s="11">
        <f>SUM(Table134[[#This Row],[Inspection Total]],Table134[[#This Row],[Waste (Before Impression)]])</f>
        <v>6000</v>
      </c>
      <c r="P1816" s="12" t="s">
        <v>39</v>
      </c>
      <c r="Q1816" s="9"/>
      <c r="R1816" s="9">
        <f>IF(Table134[[#This Row],[Balanced]]="YES",0,Table134[[#This Row],[Total]]-6000)</f>
        <v>0</v>
      </c>
      <c r="S18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4479230244005996YES</v>
      </c>
      <c r="T1816">
        <f>ROW()-3</f>
        <v>1813</v>
      </c>
      <c r="U1816" s="1">
        <f>INT(Table134[[#This Row],[Date]])</f>
        <v>44792</v>
      </c>
      <c r="V1816" s="13">
        <f>IFERROR(IF(OR(Table134[[#This Row],[Notasave Error]]&lt;0,Table134[[#This Row],[Notasave Error]]&gt;6000),"-",Table134[[#This Row],[Notasave Error]]/Table134[[#This Row],[Inspection Total]]),"NA")</f>
        <v>6.6711140760507007E-2</v>
      </c>
    </row>
    <row r="1817" spans="1:22" x14ac:dyDescent="0.35">
      <c r="A1817" s="8">
        <v>44792.141840277778</v>
      </c>
      <c r="B1817" s="9" t="s">
        <v>63</v>
      </c>
      <c r="C1817" s="9">
        <v>40036162</v>
      </c>
      <c r="D1817" s="9" t="s">
        <v>107</v>
      </c>
      <c r="E1817" s="9" t="s">
        <v>141</v>
      </c>
      <c r="F1817" s="9" t="s">
        <v>40</v>
      </c>
      <c r="G1817" s="9">
        <v>342</v>
      </c>
      <c r="H1817" s="10">
        <v>5998</v>
      </c>
      <c r="I1817" s="10">
        <v>35732</v>
      </c>
      <c r="J1817" s="10">
        <v>2</v>
      </c>
      <c r="K1817" s="10"/>
      <c r="L1817" s="10">
        <f>SUM(Table134[[#This Row],[Waste (Before Impression)]:[Waste (After Impression)2]])</f>
        <v>2</v>
      </c>
      <c r="M1817" s="10">
        <v>0</v>
      </c>
      <c r="N1817" s="10">
        <v>236</v>
      </c>
      <c r="O1817" s="11">
        <f>SUM(Table134[[#This Row],[Inspection Total]],Table134[[#This Row],[Waste (Before Impression)]])</f>
        <v>6000</v>
      </c>
      <c r="P1817" s="12" t="s">
        <v>39</v>
      </c>
      <c r="Q1817" s="9"/>
      <c r="R1817" s="9">
        <f>IF(Table134[[#This Row],[Balanced]]="YES",0,Table134[[#This Row],[Total]]-6000)</f>
        <v>0</v>
      </c>
      <c r="S18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4479234222365998YES</v>
      </c>
      <c r="T1817">
        <f>ROW()-3</f>
        <v>1814</v>
      </c>
      <c r="U1817" s="1">
        <f>INT(Table134[[#This Row],[Date]])</f>
        <v>44792</v>
      </c>
      <c r="V1817" s="13">
        <f>IFERROR(IF(OR(Table134[[#This Row],[Notasave Error]]&lt;0,Table134[[#This Row],[Notasave Error]]&gt;6000),"-",Table134[[#This Row],[Notasave Error]]/Table134[[#This Row],[Inspection Total]]),"NA")</f>
        <v>3.9346448816272091E-2</v>
      </c>
    </row>
    <row r="1818" spans="1:22" x14ac:dyDescent="0.35">
      <c r="A1818" s="8">
        <v>44792.141400462962</v>
      </c>
      <c r="B1818" s="9" t="s">
        <v>63</v>
      </c>
      <c r="C1818" s="9">
        <v>40036162</v>
      </c>
      <c r="D1818" s="9" t="s">
        <v>107</v>
      </c>
      <c r="E1818" s="9" t="s">
        <v>141</v>
      </c>
      <c r="F1818" s="9" t="s">
        <v>40</v>
      </c>
      <c r="G1818" s="9">
        <v>341</v>
      </c>
      <c r="H1818" s="10">
        <v>5962</v>
      </c>
      <c r="I1818" s="10">
        <v>29734</v>
      </c>
      <c r="J1818" s="10">
        <v>38</v>
      </c>
      <c r="K1818" s="10"/>
      <c r="L1818" s="10">
        <f>SUM(Table134[[#This Row],[Waste (Before Impression)]:[Waste (After Impression)2]])</f>
        <v>38</v>
      </c>
      <c r="M1818" s="10">
        <v>0</v>
      </c>
      <c r="N1818" s="10">
        <v>493</v>
      </c>
      <c r="O1818" s="11">
        <f>SUM(Table134[[#This Row],[Inspection Total]],Table134[[#This Row],[Waste (Before Impression)]])</f>
        <v>6000</v>
      </c>
      <c r="P1818" s="12" t="s">
        <v>39</v>
      </c>
      <c r="Q1818" s="9"/>
      <c r="R1818" s="9">
        <f>IF(Table134[[#This Row],[Balanced]]="YES",0,Table134[[#This Row],[Total]]-6000)</f>
        <v>0</v>
      </c>
      <c r="S18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44792341384935962YES</v>
      </c>
      <c r="T1818">
        <f>ROW()-3</f>
        <v>1815</v>
      </c>
      <c r="U1818" s="1">
        <f>INT(Table134[[#This Row],[Date]])</f>
        <v>44792</v>
      </c>
      <c r="V1818" s="13">
        <f>IFERROR(IF(OR(Table134[[#This Row],[Notasave Error]]&lt;0,Table134[[#This Row],[Notasave Error]]&gt;6000),"-",Table134[[#This Row],[Notasave Error]]/Table134[[#This Row],[Inspection Total]]),"NA")</f>
        <v>8.2690372358269038E-2</v>
      </c>
    </row>
    <row r="1819" spans="1:22" x14ac:dyDescent="0.35">
      <c r="A1819" s="8">
        <v>44792.006909722222</v>
      </c>
      <c r="B1819" s="9" t="s">
        <v>63</v>
      </c>
      <c r="C1819" s="9">
        <v>40036162</v>
      </c>
      <c r="D1819" s="9" t="s">
        <v>107</v>
      </c>
      <c r="E1819" s="9" t="s">
        <v>141</v>
      </c>
      <c r="F1819" s="9" t="s">
        <v>40</v>
      </c>
      <c r="G1819" s="9">
        <v>319</v>
      </c>
      <c r="H1819" s="10">
        <v>5986</v>
      </c>
      <c r="I1819" s="10">
        <v>23772</v>
      </c>
      <c r="J1819" s="10">
        <v>14</v>
      </c>
      <c r="K1819" s="10"/>
      <c r="L1819" s="10">
        <f>SUM(Table134[[#This Row],[Waste (Before Impression)]:[Waste (After Impression)2]])</f>
        <v>14</v>
      </c>
      <c r="M1819" s="10">
        <v>0</v>
      </c>
      <c r="N1819" s="10">
        <v>282</v>
      </c>
      <c r="O1819" s="11">
        <f>SUM(Table134[[#This Row],[Inspection Total]],Table134[[#This Row],[Waste (Before Impression)]])</f>
        <v>6000</v>
      </c>
      <c r="P1819" s="12" t="s">
        <v>39</v>
      </c>
      <c r="Q1819" s="9"/>
      <c r="R1819" s="9">
        <f>IF(Table134[[#This Row],[Balanced]]="YES",0,Table134[[#This Row],[Total]]-6000)</f>
        <v>0</v>
      </c>
      <c r="S18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44792319142825986YES</v>
      </c>
      <c r="T1819">
        <f>ROW()-3</f>
        <v>1816</v>
      </c>
      <c r="U1819" s="1">
        <f>INT(Table134[[#This Row],[Date]])</f>
        <v>44792</v>
      </c>
      <c r="V1819" s="13">
        <f>IFERROR(IF(OR(Table134[[#This Row],[Notasave Error]]&lt;0,Table134[[#This Row],[Notasave Error]]&gt;6000),"-",Table134[[#This Row],[Notasave Error]]/Table134[[#This Row],[Inspection Total]]),"NA")</f>
        <v>4.7109923154026061E-2</v>
      </c>
    </row>
    <row r="1820" spans="1:22" x14ac:dyDescent="0.35">
      <c r="A1820" s="8">
        <v>44792.006215277775</v>
      </c>
      <c r="B1820" s="9" t="s">
        <v>63</v>
      </c>
      <c r="C1820" s="9">
        <v>40036162</v>
      </c>
      <c r="D1820" s="9" t="s">
        <v>107</v>
      </c>
      <c r="E1820" s="9" t="s">
        <v>141</v>
      </c>
      <c r="F1820" s="9" t="s">
        <v>40</v>
      </c>
      <c r="G1820" s="9">
        <v>318</v>
      </c>
      <c r="H1820" s="10">
        <v>5914</v>
      </c>
      <c r="I1820" s="10">
        <v>17786</v>
      </c>
      <c r="J1820" s="10">
        <v>86</v>
      </c>
      <c r="K1820" s="10"/>
      <c r="L1820" s="10">
        <f>SUM(Table134[[#This Row],[Waste (Before Impression)]:[Waste (After Impression)2]])</f>
        <v>86</v>
      </c>
      <c r="M1820" s="10">
        <v>0</v>
      </c>
      <c r="N1820" s="10">
        <v>477</v>
      </c>
      <c r="O1820" s="11">
        <f>SUM(Table134[[#This Row],[Inspection Total]],Table134[[#This Row],[Waste (Before Impression)]])</f>
        <v>6000</v>
      </c>
      <c r="P1820" s="12" t="s">
        <v>39</v>
      </c>
      <c r="Q1820" s="9"/>
      <c r="R1820" s="9">
        <f>IF(Table134[[#This Row],[Balanced]]="YES",0,Table134[[#This Row],[Total]]-6000)</f>
        <v>0</v>
      </c>
      <c r="S18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44792318864775914YES</v>
      </c>
      <c r="T1820">
        <f>ROW()-3</f>
        <v>1817</v>
      </c>
      <c r="U1820" s="1">
        <f>INT(Table134[[#This Row],[Date]])</f>
        <v>44792</v>
      </c>
      <c r="V1820" s="13">
        <f>IFERROR(IF(OR(Table134[[#This Row],[Notasave Error]]&lt;0,Table134[[#This Row],[Notasave Error]]&gt;6000),"-",Table134[[#This Row],[Notasave Error]]/Table134[[#This Row],[Inspection Total]]),"NA")</f>
        <v>8.06560703415624E-2</v>
      </c>
    </row>
    <row r="1821" spans="1:22" x14ac:dyDescent="0.35">
      <c r="A1821" s="8">
        <v>44791.394884259258</v>
      </c>
      <c r="B1821" s="9" t="s">
        <v>63</v>
      </c>
      <c r="C1821" s="9">
        <v>40036162</v>
      </c>
      <c r="D1821" s="9" t="s">
        <v>107</v>
      </c>
      <c r="E1821" s="9" t="s">
        <v>57</v>
      </c>
      <c r="F1821" s="9" t="s">
        <v>40</v>
      </c>
      <c r="G1821" s="9">
        <v>202</v>
      </c>
      <c r="H1821" s="10">
        <v>5999</v>
      </c>
      <c r="I1821" s="10">
        <v>11997</v>
      </c>
      <c r="J1821" s="10">
        <v>1</v>
      </c>
      <c r="K1821" s="10"/>
      <c r="L1821" s="10">
        <f>SUM(Table134[[#This Row],[Waste (Before Impression)]:[Waste (After Impression)2]])</f>
        <v>1</v>
      </c>
      <c r="M1821" s="10">
        <v>0</v>
      </c>
      <c r="N1821" s="10">
        <v>484</v>
      </c>
      <c r="O1821" s="11">
        <f>SUM(Table134[[#This Row],[Inspection Total]],Table134[[#This Row],[Waste (Before Impression)]])</f>
        <v>6000</v>
      </c>
      <c r="P1821" s="12" t="s">
        <v>39</v>
      </c>
      <c r="Q1821" s="9"/>
      <c r="R1821" s="9">
        <f>IF(Table134[[#This Row],[Balanced]]="YES",0,Table134[[#This Row],[Total]]-6000)</f>
        <v>0</v>
      </c>
      <c r="S18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4479120214845999YES</v>
      </c>
      <c r="T1821">
        <f>ROW()-3</f>
        <v>1818</v>
      </c>
      <c r="U1821" s="1">
        <f>INT(Table134[[#This Row],[Date]])</f>
        <v>44791</v>
      </c>
      <c r="V1821" s="13">
        <f>IFERROR(IF(OR(Table134[[#This Row],[Notasave Error]]&lt;0,Table134[[#This Row],[Notasave Error]]&gt;6000),"-",Table134[[#This Row],[Notasave Error]]/Table134[[#This Row],[Inspection Total]]),"NA")</f>
        <v>8.0680113352225372E-2</v>
      </c>
    </row>
    <row r="1822" spans="1:22" x14ac:dyDescent="0.35">
      <c r="A1822" s="8">
        <v>44791.393958333334</v>
      </c>
      <c r="B1822" s="9" t="s">
        <v>63</v>
      </c>
      <c r="C1822" s="9">
        <v>40036162</v>
      </c>
      <c r="D1822" s="9" t="s">
        <v>107</v>
      </c>
      <c r="E1822" s="9" t="s">
        <v>57</v>
      </c>
      <c r="F1822" s="9" t="s">
        <v>40</v>
      </c>
      <c r="G1822" s="9">
        <v>201</v>
      </c>
      <c r="H1822" s="10">
        <v>5998</v>
      </c>
      <c r="I1822" s="10">
        <v>5998</v>
      </c>
      <c r="J1822" s="10">
        <v>2</v>
      </c>
      <c r="K1822" s="10"/>
      <c r="L1822" s="10">
        <f>SUM(Table134[[#This Row],[Waste (Before Impression)]:[Waste (After Impression)2]])</f>
        <v>2</v>
      </c>
      <c r="M1822" s="10">
        <v>0</v>
      </c>
      <c r="N1822" s="10">
        <v>361</v>
      </c>
      <c r="O1822" s="11">
        <f>SUM(Table134[[#This Row],[Inspection Total]],Table134[[#This Row],[Waste (Before Impression)]])</f>
        <v>6000</v>
      </c>
      <c r="P1822" s="12" t="s">
        <v>39</v>
      </c>
      <c r="Q1822" s="9" t="s">
        <v>71</v>
      </c>
      <c r="R1822" s="9">
        <f>IF(Table134[[#This Row],[Balanced]]="YES",0,Table134[[#This Row],[Total]]-6000)</f>
        <v>0</v>
      </c>
      <c r="S18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4479120123615998YES</v>
      </c>
      <c r="T1822">
        <f>ROW()-3</f>
        <v>1819</v>
      </c>
      <c r="U1822" s="1">
        <f>INT(Table134[[#This Row],[Date]])</f>
        <v>44791</v>
      </c>
      <c r="V1822" s="13">
        <f>IFERROR(IF(OR(Table134[[#This Row],[Notasave Error]]&lt;0,Table134[[#This Row],[Notasave Error]]&gt;6000),"-",Table134[[#This Row],[Notasave Error]]/Table134[[#This Row],[Inspection Total]]),"NA")</f>
        <v>6.0186728909636548E-2</v>
      </c>
    </row>
    <row r="1823" spans="1:22" x14ac:dyDescent="0.35">
      <c r="A1823" s="8">
        <v>44791.280300925922</v>
      </c>
      <c r="B1823" s="9" t="s">
        <v>63</v>
      </c>
      <c r="C1823" s="9">
        <v>40036162</v>
      </c>
      <c r="D1823" s="9" t="s">
        <v>107</v>
      </c>
      <c r="E1823" s="9" t="s">
        <v>48</v>
      </c>
      <c r="F1823" s="9" t="s">
        <v>40</v>
      </c>
      <c r="G1823" s="9">
        <v>301</v>
      </c>
      <c r="H1823" s="10">
        <v>5993</v>
      </c>
      <c r="I1823" s="10">
        <v>5993</v>
      </c>
      <c r="J1823" s="10">
        <v>7</v>
      </c>
      <c r="K1823" s="10"/>
      <c r="L1823" s="10">
        <f>SUM(Table134[[#This Row],[Waste (Before Impression)]:[Waste (After Impression)2]])</f>
        <v>7</v>
      </c>
      <c r="M1823" s="10">
        <v>0</v>
      </c>
      <c r="N1823" s="10">
        <v>550</v>
      </c>
      <c r="O1823" s="11">
        <f>SUM(Table134[[#This Row],[Inspection Total]],Table134[[#This Row],[Waste (Before Impression)]])</f>
        <v>6000</v>
      </c>
      <c r="P1823" s="12" t="s">
        <v>39</v>
      </c>
      <c r="Q1823" s="9"/>
      <c r="R1823" s="9">
        <f>IF(Table134[[#This Row],[Balanced]]="YES",0,Table134[[#This Row],[Total]]-6000)</f>
        <v>0</v>
      </c>
      <c r="S18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4479130175505993YES</v>
      </c>
      <c r="T1823">
        <f>ROW()-3</f>
        <v>1820</v>
      </c>
      <c r="U1823" s="1">
        <f>INT(Table134[[#This Row],[Date]])</f>
        <v>44791</v>
      </c>
      <c r="V1823" s="13">
        <f>IFERROR(IF(OR(Table134[[#This Row],[Notasave Error]]&lt;0,Table134[[#This Row],[Notasave Error]]&gt;6000),"-",Table134[[#This Row],[Notasave Error]]/Table134[[#This Row],[Inspection Total]]),"NA")</f>
        <v>9.1773736025362929E-2</v>
      </c>
    </row>
    <row r="1824" spans="1:22" x14ac:dyDescent="0.35">
      <c r="A1824" s="8">
        <v>44785.940439814818</v>
      </c>
      <c r="B1824" s="9" t="s">
        <v>63</v>
      </c>
      <c r="C1824" s="9">
        <v>40036161</v>
      </c>
      <c r="D1824" s="9" t="s">
        <v>107</v>
      </c>
      <c r="E1824" s="9" t="s">
        <v>57</v>
      </c>
      <c r="F1824" s="9" t="s">
        <v>40</v>
      </c>
      <c r="G1824" s="9">
        <v>2751</v>
      </c>
      <c r="H1824" s="10">
        <v>5992</v>
      </c>
      <c r="I1824" s="10">
        <v>17986</v>
      </c>
      <c r="J1824" s="10">
        <v>8</v>
      </c>
      <c r="K1824" s="10"/>
      <c r="L1824" s="10">
        <f>SUM(Table134[[#This Row],[Waste (Before Impression)]:[Waste (After Impression)2]])</f>
        <v>8</v>
      </c>
      <c r="M1824" s="10">
        <v>0</v>
      </c>
      <c r="N1824" s="10">
        <v>461</v>
      </c>
      <c r="O1824" s="11">
        <f>SUM(Table134[[#This Row],[Inspection Total]],Table134[[#This Row],[Waste (Before Impression)]])</f>
        <v>6000</v>
      </c>
      <c r="P1824" s="12" t="s">
        <v>39</v>
      </c>
      <c r="Q1824" s="9"/>
      <c r="R1824" s="9">
        <f>IF(Table134[[#This Row],[Balanced]]="YES",0,Table134[[#This Row],[Total]]-6000)</f>
        <v>0</v>
      </c>
      <c r="S18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44785275184615992YES</v>
      </c>
      <c r="T1824">
        <f>ROW()-3</f>
        <v>1821</v>
      </c>
      <c r="U1824" s="1">
        <f>INT(Table134[[#This Row],[Date]])</f>
        <v>44785</v>
      </c>
      <c r="V1824" s="13">
        <f>IFERROR(IF(OR(Table134[[#This Row],[Notasave Error]]&lt;0,Table134[[#This Row],[Notasave Error]]&gt;6000),"-",Table134[[#This Row],[Notasave Error]]/Table134[[#This Row],[Inspection Total]]),"NA")</f>
        <v>7.6935914552736989E-2</v>
      </c>
    </row>
    <row r="1825" spans="1:22" x14ac:dyDescent="0.35">
      <c r="A1825" s="8">
        <v>44785.897152777776</v>
      </c>
      <c r="B1825" s="9" t="s">
        <v>63</v>
      </c>
      <c r="C1825" s="9">
        <v>40036161</v>
      </c>
      <c r="D1825" s="9" t="s">
        <v>107</v>
      </c>
      <c r="E1825" s="9" t="s">
        <v>57</v>
      </c>
      <c r="F1825" s="9" t="s">
        <v>40</v>
      </c>
      <c r="G1825" s="9">
        <v>2750</v>
      </c>
      <c r="H1825" s="10">
        <v>6000</v>
      </c>
      <c r="I1825" s="10">
        <v>11994</v>
      </c>
      <c r="J1825" s="10"/>
      <c r="K1825" s="10"/>
      <c r="L1825" s="10">
        <f>SUM(Table134[[#This Row],[Waste (Before Impression)]:[Waste (After Impression)2]])</f>
        <v>0</v>
      </c>
      <c r="M1825" s="10">
        <v>0</v>
      </c>
      <c r="N1825" s="10">
        <v>354</v>
      </c>
      <c r="O1825" s="11">
        <f>SUM(Table134[[#This Row],[Inspection Total]],Table134[[#This Row],[Waste (Before Impression)]])</f>
        <v>6000</v>
      </c>
      <c r="P1825" s="12" t="s">
        <v>39</v>
      </c>
      <c r="Q1825" s="9" t="s">
        <v>71</v>
      </c>
      <c r="R1825" s="9">
        <f>IF(Table134[[#This Row],[Balanced]]="YES",0,Table134[[#This Row],[Total]]-6000)</f>
        <v>0</v>
      </c>
      <c r="S18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4478527503546000YES</v>
      </c>
      <c r="T1825">
        <f>ROW()-3</f>
        <v>1822</v>
      </c>
      <c r="U1825" s="1">
        <f>INT(Table134[[#This Row],[Date]])</f>
        <v>44785</v>
      </c>
      <c r="V1825" s="13">
        <f>IFERROR(IF(OR(Table134[[#This Row],[Notasave Error]]&lt;0,Table134[[#This Row],[Notasave Error]]&gt;6000),"-",Table134[[#This Row],[Notasave Error]]/Table134[[#This Row],[Inspection Total]]),"NA")</f>
        <v>5.8999999999999997E-2</v>
      </c>
    </row>
    <row r="1826" spans="1:22" x14ac:dyDescent="0.35">
      <c r="A1826" s="8">
        <v>44785.868425925924</v>
      </c>
      <c r="B1826" s="9" t="s">
        <v>63</v>
      </c>
      <c r="C1826" s="9">
        <v>40036161</v>
      </c>
      <c r="D1826" s="9" t="s">
        <v>107</v>
      </c>
      <c r="E1826" s="9" t="s">
        <v>57</v>
      </c>
      <c r="F1826" s="9" t="s">
        <v>40</v>
      </c>
      <c r="G1826" s="9">
        <v>2740</v>
      </c>
      <c r="H1826" s="10">
        <v>5994</v>
      </c>
      <c r="I1826" s="10">
        <v>5994</v>
      </c>
      <c r="J1826" s="10">
        <v>6</v>
      </c>
      <c r="K1826" s="10"/>
      <c r="L1826" s="10">
        <f>SUM(Table134[[#This Row],[Waste (Before Impression)]:[Waste (After Impression)2]])</f>
        <v>6</v>
      </c>
      <c r="M1826" s="10">
        <v>0</v>
      </c>
      <c r="N1826" s="10">
        <v>235</v>
      </c>
      <c r="O1826" s="11">
        <f>SUM(Table134[[#This Row],[Inspection Total]],Table134[[#This Row],[Waste (Before Impression)]])</f>
        <v>6000</v>
      </c>
      <c r="P1826" s="12" t="s">
        <v>39</v>
      </c>
      <c r="Q1826" s="9"/>
      <c r="R1826" s="9">
        <f>IF(Table134[[#This Row],[Balanced]]="YES",0,Table134[[#This Row],[Total]]-6000)</f>
        <v>0</v>
      </c>
      <c r="S18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44785274062355994YES</v>
      </c>
      <c r="T1826">
        <f>ROW()-3</f>
        <v>1823</v>
      </c>
      <c r="U1826" s="1">
        <f>INT(Table134[[#This Row],[Date]])</f>
        <v>44785</v>
      </c>
      <c r="V1826" s="13">
        <f>IFERROR(IF(OR(Table134[[#This Row],[Notasave Error]]&lt;0,Table134[[#This Row],[Notasave Error]]&gt;6000),"-",Table134[[#This Row],[Notasave Error]]/Table134[[#This Row],[Inspection Total]]),"NA")</f>
        <v>3.920587253920587E-2</v>
      </c>
    </row>
    <row r="1827" spans="1:22" x14ac:dyDescent="0.35">
      <c r="A1827" s="8">
        <v>44785.774409722224</v>
      </c>
      <c r="B1827" s="9" t="s">
        <v>63</v>
      </c>
      <c r="C1827" s="9">
        <v>40036161</v>
      </c>
      <c r="D1827" s="9" t="s">
        <v>107</v>
      </c>
      <c r="E1827" s="9" t="s">
        <v>68</v>
      </c>
      <c r="F1827" s="9" t="s">
        <v>38</v>
      </c>
      <c r="G1827" s="9">
        <v>2739</v>
      </c>
      <c r="H1827" s="10">
        <v>5996</v>
      </c>
      <c r="I1827" s="10">
        <v>59663</v>
      </c>
      <c r="J1827" s="10">
        <v>4</v>
      </c>
      <c r="K1827" s="10"/>
      <c r="L1827" s="10">
        <f>SUM(Table134[[#This Row],[Waste (Before Impression)]:[Waste (After Impression)2]])</f>
        <v>4</v>
      </c>
      <c r="M1827" s="10">
        <v>0</v>
      </c>
      <c r="N1827" s="10">
        <v>292</v>
      </c>
      <c r="O1827" s="11">
        <f>SUM(Table134[[#This Row],[Inspection Total]],Table134[[#This Row],[Waste (Before Impression)]])</f>
        <v>6000</v>
      </c>
      <c r="P1827" s="12" t="s">
        <v>39</v>
      </c>
      <c r="Q1827" s="9"/>
      <c r="R1827" s="9">
        <f>IF(Table134[[#This Row],[Balanced]]="YES",0,Table134[[#This Row],[Total]]-6000)</f>
        <v>0</v>
      </c>
      <c r="S18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44785273942925996YES</v>
      </c>
      <c r="T1827">
        <f>ROW()-3</f>
        <v>1824</v>
      </c>
      <c r="U1827" s="1">
        <f>INT(Table134[[#This Row],[Date]])</f>
        <v>44785</v>
      </c>
      <c r="V1827" s="13">
        <f>IFERROR(IF(OR(Table134[[#This Row],[Notasave Error]]&lt;0,Table134[[#This Row],[Notasave Error]]&gt;6000),"-",Table134[[#This Row],[Notasave Error]]/Table134[[#This Row],[Inspection Total]]),"NA")</f>
        <v>4.8699132755170113E-2</v>
      </c>
    </row>
    <row r="1828" spans="1:22" x14ac:dyDescent="0.35">
      <c r="A1828" s="8">
        <v>44785.766226851854</v>
      </c>
      <c r="B1828" s="9" t="s">
        <v>63</v>
      </c>
      <c r="C1828" s="9">
        <v>40036161</v>
      </c>
      <c r="D1828" s="9" t="s">
        <v>107</v>
      </c>
      <c r="E1828" s="9" t="s">
        <v>68</v>
      </c>
      <c r="F1828" s="9" t="s">
        <v>38</v>
      </c>
      <c r="G1828" s="9">
        <v>2738</v>
      </c>
      <c r="H1828" s="10">
        <v>5998</v>
      </c>
      <c r="I1828" s="10">
        <v>53667</v>
      </c>
      <c r="J1828" s="10">
        <v>2</v>
      </c>
      <c r="K1828" s="10"/>
      <c r="L1828" s="10">
        <f>SUM(Table134[[#This Row],[Waste (Before Impression)]:[Waste (After Impression)2]])</f>
        <v>2</v>
      </c>
      <c r="M1828" s="10">
        <v>0</v>
      </c>
      <c r="N1828" s="10">
        <v>302</v>
      </c>
      <c r="O1828" s="11">
        <f>SUM(Table134[[#This Row],[Inspection Total]],Table134[[#This Row],[Waste (Before Impression)]])</f>
        <v>6000</v>
      </c>
      <c r="P1828" s="12" t="s">
        <v>39</v>
      </c>
      <c r="Q1828" s="9"/>
      <c r="R1828" s="9">
        <f>IF(Table134[[#This Row],[Balanced]]="YES",0,Table134[[#This Row],[Total]]-6000)</f>
        <v>0</v>
      </c>
      <c r="S18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44785273823025998YES</v>
      </c>
      <c r="T1828">
        <f>ROW()-3</f>
        <v>1825</v>
      </c>
      <c r="U1828" s="1">
        <f>INT(Table134[[#This Row],[Date]])</f>
        <v>44785</v>
      </c>
      <c r="V1828" s="13">
        <f>IFERROR(IF(OR(Table134[[#This Row],[Notasave Error]]&lt;0,Table134[[#This Row],[Notasave Error]]&gt;6000),"-",Table134[[#This Row],[Notasave Error]]/Table134[[#This Row],[Inspection Total]]),"NA")</f>
        <v>5.0350116705568521E-2</v>
      </c>
    </row>
    <row r="1829" spans="1:22" x14ac:dyDescent="0.35">
      <c r="A1829" s="8">
        <v>44785.715879629628</v>
      </c>
      <c r="B1829" s="9" t="s">
        <v>63</v>
      </c>
      <c r="C1829" s="9">
        <v>40036161</v>
      </c>
      <c r="D1829" s="9" t="s">
        <v>107</v>
      </c>
      <c r="E1829" s="9" t="s">
        <v>68</v>
      </c>
      <c r="F1829" s="9" t="s">
        <v>38</v>
      </c>
      <c r="G1829" s="9">
        <v>2737</v>
      </c>
      <c r="H1829" s="10">
        <v>5997</v>
      </c>
      <c r="I1829" s="10">
        <v>47669</v>
      </c>
      <c r="J1829" s="10">
        <v>3</v>
      </c>
      <c r="K1829" s="10"/>
      <c r="L1829" s="10">
        <f>SUM(Table134[[#This Row],[Waste (Before Impression)]:[Waste (After Impression)2]])</f>
        <v>3</v>
      </c>
      <c r="M1829" s="10">
        <v>0</v>
      </c>
      <c r="N1829" s="10">
        <v>224</v>
      </c>
      <c r="O1829" s="11">
        <f>SUM(Table134[[#This Row],[Inspection Total]],Table134[[#This Row],[Waste (Before Impression)]])</f>
        <v>6000</v>
      </c>
      <c r="P1829" s="12" t="s">
        <v>39</v>
      </c>
      <c r="Q1829" s="9"/>
      <c r="R1829" s="9">
        <f>IF(Table134[[#This Row],[Balanced]]="YES",0,Table134[[#This Row],[Total]]-6000)</f>
        <v>0</v>
      </c>
      <c r="S18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44785273732245997YES</v>
      </c>
      <c r="T1829">
        <f>ROW()-3</f>
        <v>1826</v>
      </c>
      <c r="U1829" s="1">
        <f>INT(Table134[[#This Row],[Date]])</f>
        <v>44785</v>
      </c>
      <c r="V1829" s="13">
        <f>IFERROR(IF(OR(Table134[[#This Row],[Notasave Error]]&lt;0,Table134[[#This Row],[Notasave Error]]&gt;6000),"-",Table134[[#This Row],[Notasave Error]]/Table134[[#This Row],[Inspection Total]]),"NA")</f>
        <v>3.7352009338002333E-2</v>
      </c>
    </row>
    <row r="1830" spans="1:22" x14ac:dyDescent="0.35">
      <c r="A1830" s="8">
        <v>44785.687754629631</v>
      </c>
      <c r="B1830" s="9" t="s">
        <v>63</v>
      </c>
      <c r="C1830" s="9">
        <v>40036161</v>
      </c>
      <c r="D1830" s="9" t="s">
        <v>107</v>
      </c>
      <c r="E1830" s="9" t="s">
        <v>68</v>
      </c>
      <c r="F1830" s="9" t="s">
        <v>38</v>
      </c>
      <c r="G1830" s="9">
        <v>2736</v>
      </c>
      <c r="H1830" s="10">
        <v>5996</v>
      </c>
      <c r="I1830" s="10">
        <v>41672</v>
      </c>
      <c r="J1830" s="10">
        <v>4</v>
      </c>
      <c r="K1830" s="10"/>
      <c r="L1830" s="10">
        <f>SUM(Table134[[#This Row],[Waste (Before Impression)]:[Waste (After Impression)2]])</f>
        <v>4</v>
      </c>
      <c r="M1830" s="10">
        <v>0</v>
      </c>
      <c r="N1830" s="10">
        <v>504</v>
      </c>
      <c r="O1830" s="11">
        <f>SUM(Table134[[#This Row],[Inspection Total]],Table134[[#This Row],[Waste (Before Impression)]])</f>
        <v>6000</v>
      </c>
      <c r="P1830" s="12" t="s">
        <v>39</v>
      </c>
      <c r="Q1830" s="9"/>
      <c r="R1830" s="9">
        <f>IF(Table134[[#This Row],[Balanced]]="YES",0,Table134[[#This Row],[Total]]-6000)</f>
        <v>0</v>
      </c>
      <c r="S18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44785273645045996YES</v>
      </c>
      <c r="T1830">
        <f>ROW()-3</f>
        <v>1827</v>
      </c>
      <c r="U1830" s="1">
        <f>INT(Table134[[#This Row],[Date]])</f>
        <v>44785</v>
      </c>
      <c r="V1830" s="13">
        <f>IFERROR(IF(OR(Table134[[#This Row],[Notasave Error]]&lt;0,Table134[[#This Row],[Notasave Error]]&gt;6000),"-",Table134[[#This Row],[Notasave Error]]/Table134[[#This Row],[Inspection Total]]),"NA")</f>
        <v>8.4056037358238828E-2</v>
      </c>
    </row>
    <row r="1831" spans="1:22" x14ac:dyDescent="0.35">
      <c r="A1831" s="8">
        <v>44785.634143518517</v>
      </c>
      <c r="B1831" s="9" t="s">
        <v>63</v>
      </c>
      <c r="C1831" s="9">
        <v>40036161</v>
      </c>
      <c r="D1831" s="9" t="s">
        <v>107</v>
      </c>
      <c r="E1831" s="9" t="s">
        <v>68</v>
      </c>
      <c r="F1831" s="9" t="s">
        <v>38</v>
      </c>
      <c r="G1831" s="9">
        <v>2735</v>
      </c>
      <c r="H1831" s="10">
        <v>5853</v>
      </c>
      <c r="I1831" s="10">
        <v>35676</v>
      </c>
      <c r="J1831" s="10">
        <v>147</v>
      </c>
      <c r="K1831" s="10"/>
      <c r="L1831" s="10">
        <f>SUM(Table134[[#This Row],[Waste (Before Impression)]:[Waste (After Impression)2]])</f>
        <v>147</v>
      </c>
      <c r="M1831" s="10">
        <v>0</v>
      </c>
      <c r="N1831" s="10">
        <v>337</v>
      </c>
      <c r="O1831" s="11">
        <f>SUM(Table134[[#This Row],[Inspection Total]],Table134[[#This Row],[Waste (Before Impression)]])</f>
        <v>6000</v>
      </c>
      <c r="P1831" s="12" t="s">
        <v>39</v>
      </c>
      <c r="Q1831" s="9"/>
      <c r="R1831" s="9">
        <f>IF(Table134[[#This Row],[Balanced]]="YES",0,Table134[[#This Row],[Total]]-6000)</f>
        <v>0</v>
      </c>
      <c r="S18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4478527351473375853YES</v>
      </c>
      <c r="T1831">
        <f>ROW()-3</f>
        <v>1828</v>
      </c>
      <c r="U1831" s="1">
        <f>INT(Table134[[#This Row],[Date]])</f>
        <v>44785</v>
      </c>
      <c r="V1831" s="13">
        <f>IFERROR(IF(OR(Table134[[#This Row],[Notasave Error]]&lt;0,Table134[[#This Row],[Notasave Error]]&gt;6000),"-",Table134[[#This Row],[Notasave Error]]/Table134[[#This Row],[Inspection Total]]),"NA")</f>
        <v>5.757731078079617E-2</v>
      </c>
    </row>
    <row r="1832" spans="1:22" x14ac:dyDescent="0.35">
      <c r="A1832" s="8">
        <v>44785.599791666667</v>
      </c>
      <c r="B1832" s="9" t="s">
        <v>63</v>
      </c>
      <c r="C1832" s="9">
        <v>40036161</v>
      </c>
      <c r="D1832" s="9" t="s">
        <v>107</v>
      </c>
      <c r="E1832" s="9" t="s">
        <v>68</v>
      </c>
      <c r="F1832" s="9" t="s">
        <v>38</v>
      </c>
      <c r="G1832" s="9">
        <v>2734</v>
      </c>
      <c r="H1832" s="10">
        <v>5991</v>
      </c>
      <c r="I1832" s="10">
        <v>29823</v>
      </c>
      <c r="J1832" s="10">
        <v>10</v>
      </c>
      <c r="K1832" s="10"/>
      <c r="L1832" s="10">
        <f>SUM(Table134[[#This Row],[Waste (Before Impression)]:[Waste (After Impression)2]])</f>
        <v>10</v>
      </c>
      <c r="M1832" s="10">
        <v>0</v>
      </c>
      <c r="N1832" s="10">
        <v>215</v>
      </c>
      <c r="O1832" s="11">
        <f>SUM(Table134[[#This Row],[Inspection Total]],Table134[[#This Row],[Waste (Before Impression)]])</f>
        <v>6001</v>
      </c>
      <c r="P1832" s="12" t="s">
        <v>34</v>
      </c>
      <c r="Q1832" s="9" t="s">
        <v>89</v>
      </c>
      <c r="R1832" s="9">
        <f>IF(Table134[[#This Row],[Balanced]]="YES",0,Table134[[#This Row],[Total]]-6000)</f>
        <v>1</v>
      </c>
      <c r="S18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447852734102155991NO</v>
      </c>
      <c r="T1832">
        <f>ROW()-3</f>
        <v>1829</v>
      </c>
      <c r="U1832" s="1">
        <f>INT(Table134[[#This Row],[Date]])</f>
        <v>44785</v>
      </c>
      <c r="V1832" s="13">
        <f>IFERROR(IF(OR(Table134[[#This Row],[Notasave Error]]&lt;0,Table134[[#This Row],[Notasave Error]]&gt;6000),"-",Table134[[#This Row],[Notasave Error]]/Table134[[#This Row],[Inspection Total]]),"NA")</f>
        <v>3.5887164079452513E-2</v>
      </c>
    </row>
    <row r="1833" spans="1:22" x14ac:dyDescent="0.35">
      <c r="A1833" s="8">
        <v>44785.599016203705</v>
      </c>
      <c r="B1833" s="9" t="s">
        <v>63</v>
      </c>
      <c r="C1833" s="9">
        <v>40036161</v>
      </c>
      <c r="D1833" s="9" t="s">
        <v>107</v>
      </c>
      <c r="E1833" s="9" t="s">
        <v>68</v>
      </c>
      <c r="F1833" s="9" t="s">
        <v>38</v>
      </c>
      <c r="G1833" s="9">
        <v>2733</v>
      </c>
      <c r="H1833" s="10">
        <v>5997</v>
      </c>
      <c r="I1833" s="10">
        <v>23832</v>
      </c>
      <c r="J1833" s="10">
        <v>3</v>
      </c>
      <c r="K1833" s="10"/>
      <c r="L1833" s="10">
        <f>SUM(Table134[[#This Row],[Waste (Before Impression)]:[Waste (After Impression)2]])</f>
        <v>3</v>
      </c>
      <c r="M1833" s="10">
        <v>0</v>
      </c>
      <c r="N1833" s="10">
        <v>306</v>
      </c>
      <c r="O1833" s="11">
        <f>SUM(Table134[[#This Row],[Inspection Total]],Table134[[#This Row],[Waste (Before Impression)]])</f>
        <v>6000</v>
      </c>
      <c r="P1833" s="12" t="s">
        <v>39</v>
      </c>
      <c r="Q1833" s="9"/>
      <c r="R1833" s="9">
        <f>IF(Table134[[#This Row],[Balanced]]="YES",0,Table134[[#This Row],[Total]]-6000)</f>
        <v>0</v>
      </c>
      <c r="S18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44785273333065997YES</v>
      </c>
      <c r="T1833">
        <f>ROW()-3</f>
        <v>1830</v>
      </c>
      <c r="U1833" s="1">
        <f>INT(Table134[[#This Row],[Date]])</f>
        <v>44785</v>
      </c>
      <c r="V1833" s="13">
        <f>IFERROR(IF(OR(Table134[[#This Row],[Notasave Error]]&lt;0,Table134[[#This Row],[Notasave Error]]&gt;6000),"-",Table134[[#This Row],[Notasave Error]]/Table134[[#This Row],[Inspection Total]]),"NA")</f>
        <v>5.1025512756378191E-2</v>
      </c>
    </row>
    <row r="1834" spans="1:22" x14ac:dyDescent="0.35">
      <c r="A1834" s="8">
        <v>44785.477777777778</v>
      </c>
      <c r="B1834" s="9" t="s">
        <v>63</v>
      </c>
      <c r="C1834" s="9">
        <v>40036161</v>
      </c>
      <c r="D1834" s="9" t="s">
        <v>107</v>
      </c>
      <c r="E1834" s="9" t="s">
        <v>68</v>
      </c>
      <c r="F1834" s="9" t="s">
        <v>38</v>
      </c>
      <c r="G1834" s="9">
        <v>2732</v>
      </c>
      <c r="H1834" s="10">
        <v>5869</v>
      </c>
      <c r="I1834" s="10">
        <v>17835</v>
      </c>
      <c r="J1834" s="10">
        <v>131</v>
      </c>
      <c r="K1834" s="10"/>
      <c r="L1834" s="10">
        <f>SUM(Table134[[#This Row],[Waste (Before Impression)]:[Waste (After Impression)2]])</f>
        <v>131</v>
      </c>
      <c r="M1834" s="10">
        <v>0</v>
      </c>
      <c r="N1834" s="10">
        <v>417</v>
      </c>
      <c r="O1834" s="11">
        <f>SUM(Table134[[#This Row],[Inspection Total]],Table134[[#This Row],[Waste (Before Impression)]])</f>
        <v>6000</v>
      </c>
      <c r="P1834" s="12" t="s">
        <v>39</v>
      </c>
      <c r="Q1834" s="9"/>
      <c r="R1834" s="9">
        <f>IF(Table134[[#This Row],[Balanced]]="YES",0,Table134[[#This Row],[Total]]-6000)</f>
        <v>0</v>
      </c>
      <c r="S18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4478527321314175869YES</v>
      </c>
      <c r="T1834">
        <f>ROW()-3</f>
        <v>1831</v>
      </c>
      <c r="U1834" s="1">
        <f>INT(Table134[[#This Row],[Date]])</f>
        <v>44785</v>
      </c>
      <c r="V1834" s="13">
        <f>IFERROR(IF(OR(Table134[[#This Row],[Notasave Error]]&lt;0,Table134[[#This Row],[Notasave Error]]&gt;6000),"-",Table134[[#This Row],[Notasave Error]]/Table134[[#This Row],[Inspection Total]]),"NA")</f>
        <v>7.105128642017379E-2</v>
      </c>
    </row>
    <row r="1835" spans="1:22" x14ac:dyDescent="0.35">
      <c r="A1835" s="8">
        <v>44785.443171296298</v>
      </c>
      <c r="B1835" s="9" t="s">
        <v>63</v>
      </c>
      <c r="C1835" s="9">
        <v>40036161</v>
      </c>
      <c r="D1835" s="9" t="s">
        <v>107</v>
      </c>
      <c r="E1835" s="9" t="s">
        <v>68</v>
      </c>
      <c r="F1835" s="9" t="s">
        <v>38</v>
      </c>
      <c r="G1835" s="9">
        <v>2731</v>
      </c>
      <c r="H1835" s="10">
        <v>5978</v>
      </c>
      <c r="I1835" s="10">
        <v>11966</v>
      </c>
      <c r="J1835" s="10">
        <v>18</v>
      </c>
      <c r="K1835" s="10"/>
      <c r="L1835" s="10">
        <f>SUM(Table134[[#This Row],[Waste (Before Impression)]:[Waste (After Impression)2]])</f>
        <v>18</v>
      </c>
      <c r="M1835" s="10">
        <v>0</v>
      </c>
      <c r="N1835" s="10">
        <v>383</v>
      </c>
      <c r="O1835" s="11">
        <f>SUM(Table134[[#This Row],[Inspection Total]],Table134[[#This Row],[Waste (Before Impression)]])</f>
        <v>5996</v>
      </c>
      <c r="P1835" s="12" t="s">
        <v>34</v>
      </c>
      <c r="Q1835" s="9" t="s">
        <v>121</v>
      </c>
      <c r="R1835" s="9">
        <f>IF(Table134[[#This Row],[Balanced]]="YES",0,Table134[[#This Row],[Total]]-6000)</f>
        <v>-4</v>
      </c>
      <c r="S18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447852731183835978NO</v>
      </c>
      <c r="T1835">
        <f>ROW()-3</f>
        <v>1832</v>
      </c>
      <c r="U1835" s="1">
        <f>INT(Table134[[#This Row],[Date]])</f>
        <v>44785</v>
      </c>
      <c r="V1835" s="13">
        <f>IFERROR(IF(OR(Table134[[#This Row],[Notasave Error]]&lt;0,Table134[[#This Row],[Notasave Error]]&gt;6000),"-",Table134[[#This Row],[Notasave Error]]/Table134[[#This Row],[Inspection Total]]),"NA")</f>
        <v>6.4068250250920042E-2</v>
      </c>
    </row>
    <row r="1836" spans="1:22" x14ac:dyDescent="0.35">
      <c r="A1836" s="8">
        <v>44785.442604166667</v>
      </c>
      <c r="B1836" s="9" t="s">
        <v>63</v>
      </c>
      <c r="C1836" s="9">
        <v>40036161</v>
      </c>
      <c r="D1836" s="9" t="s">
        <v>107</v>
      </c>
      <c r="E1836" s="9" t="s">
        <v>68</v>
      </c>
      <c r="F1836" s="9" t="s">
        <v>38</v>
      </c>
      <c r="G1836" s="9">
        <v>2730</v>
      </c>
      <c r="H1836" s="10">
        <v>5988</v>
      </c>
      <c r="I1836" s="10">
        <v>5988</v>
      </c>
      <c r="J1836" s="10">
        <v>12</v>
      </c>
      <c r="K1836" s="10"/>
      <c r="L1836" s="10">
        <f>SUM(Table134[[#This Row],[Waste (Before Impression)]:[Waste (After Impression)2]])</f>
        <v>12</v>
      </c>
      <c r="M1836" s="10">
        <v>0</v>
      </c>
      <c r="N1836" s="10">
        <v>237</v>
      </c>
      <c r="O1836" s="11">
        <f>SUM(Table134[[#This Row],[Inspection Total]],Table134[[#This Row],[Waste (Before Impression)]])</f>
        <v>6000</v>
      </c>
      <c r="P1836" s="12" t="s">
        <v>39</v>
      </c>
      <c r="Q1836" s="9"/>
      <c r="R1836" s="9">
        <f>IF(Table134[[#This Row],[Balanced]]="YES",0,Table134[[#This Row],[Total]]-6000)</f>
        <v>0</v>
      </c>
      <c r="S18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447852730122375988YES</v>
      </c>
      <c r="T1836">
        <f>ROW()-3</f>
        <v>1833</v>
      </c>
      <c r="U1836" s="1">
        <f>INT(Table134[[#This Row],[Date]])</f>
        <v>44785</v>
      </c>
      <c r="V1836" s="13">
        <f>IFERROR(IF(OR(Table134[[#This Row],[Notasave Error]]&lt;0,Table134[[#This Row],[Notasave Error]]&gt;6000),"-",Table134[[#This Row],[Notasave Error]]/Table134[[#This Row],[Inspection Total]]),"NA")</f>
        <v>3.9579158316633264E-2</v>
      </c>
    </row>
    <row r="1837" spans="1:22" x14ac:dyDescent="0.35">
      <c r="A1837" s="8">
        <v>44785.248368055552</v>
      </c>
      <c r="B1837" s="9" t="s">
        <v>63</v>
      </c>
      <c r="C1837" s="9">
        <v>40036162</v>
      </c>
      <c r="D1837" s="9" t="s">
        <v>107</v>
      </c>
      <c r="E1837" s="9" t="s">
        <v>57</v>
      </c>
      <c r="F1837" s="9" t="s">
        <v>40</v>
      </c>
      <c r="G1837" s="9">
        <v>202</v>
      </c>
      <c r="H1837" s="10">
        <v>5999</v>
      </c>
      <c r="I1837" s="10">
        <v>11997</v>
      </c>
      <c r="J1837" s="10">
        <v>1</v>
      </c>
      <c r="K1837" s="10"/>
      <c r="L1837" s="10">
        <f>SUM(Table134[[#This Row],[Waste (Before Impression)]:[Waste (After Impression)2]])</f>
        <v>1</v>
      </c>
      <c r="M1837" s="10">
        <v>0</v>
      </c>
      <c r="N1837" s="10">
        <v>485</v>
      </c>
      <c r="O1837" s="11">
        <f>SUM(Table134[[#This Row],[Inspection Total]],Table134[[#This Row],[Waste (Before Impression)]])</f>
        <v>6000</v>
      </c>
      <c r="P1837" s="12" t="s">
        <v>39</v>
      </c>
      <c r="Q1837" s="9"/>
      <c r="R1837" s="9">
        <f>IF(Table134[[#This Row],[Balanced]]="YES",0,Table134[[#This Row],[Total]]-6000)</f>
        <v>0</v>
      </c>
      <c r="S18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4478520214855999YES</v>
      </c>
      <c r="T1837">
        <f>ROW()-3</f>
        <v>1834</v>
      </c>
      <c r="U1837" s="1">
        <f>INT(Table134[[#This Row],[Date]])</f>
        <v>44785</v>
      </c>
      <c r="V1837" s="13">
        <f>IFERROR(IF(OR(Table134[[#This Row],[Notasave Error]]&lt;0,Table134[[#This Row],[Notasave Error]]&gt;6000),"-",Table134[[#This Row],[Notasave Error]]/Table134[[#This Row],[Inspection Total]]),"NA")</f>
        <v>8.0846807801300213E-2</v>
      </c>
    </row>
    <row r="1838" spans="1:22" x14ac:dyDescent="0.35">
      <c r="A1838" s="8">
        <v>44785.246979166666</v>
      </c>
      <c r="B1838" s="9" t="s">
        <v>63</v>
      </c>
      <c r="C1838" s="9">
        <v>40036162</v>
      </c>
      <c r="D1838" s="9" t="s">
        <v>107</v>
      </c>
      <c r="E1838" s="9" t="s">
        <v>57</v>
      </c>
      <c r="F1838" s="9" t="s">
        <v>40</v>
      </c>
      <c r="G1838" s="9">
        <v>201</v>
      </c>
      <c r="H1838" s="10">
        <v>5998</v>
      </c>
      <c r="I1838" s="10">
        <v>5998</v>
      </c>
      <c r="J1838" s="10">
        <v>2</v>
      </c>
      <c r="K1838" s="10"/>
      <c r="L1838" s="10">
        <f>SUM(Table134[[#This Row],[Waste (Before Impression)]:[Waste (After Impression)2]])</f>
        <v>2</v>
      </c>
      <c r="M1838" s="10">
        <v>0</v>
      </c>
      <c r="N1838" s="10">
        <v>361</v>
      </c>
      <c r="O1838" s="11">
        <f>SUM(Table134[[#This Row],[Inspection Total]],Table134[[#This Row],[Waste (Before Impression)]])</f>
        <v>6000</v>
      </c>
      <c r="P1838" s="12" t="s">
        <v>39</v>
      </c>
      <c r="Q1838" s="9"/>
      <c r="R1838" s="9">
        <f>IF(Table134[[#This Row],[Balanced]]="YES",0,Table134[[#This Row],[Total]]-6000)</f>
        <v>0</v>
      </c>
      <c r="S18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4478520123615998YES</v>
      </c>
      <c r="T1838">
        <f>ROW()-3</f>
        <v>1835</v>
      </c>
      <c r="U1838" s="1">
        <f>INT(Table134[[#This Row],[Date]])</f>
        <v>44785</v>
      </c>
      <c r="V1838" s="13">
        <f>IFERROR(IF(OR(Table134[[#This Row],[Notasave Error]]&lt;0,Table134[[#This Row],[Notasave Error]]&gt;6000),"-",Table134[[#This Row],[Notasave Error]]/Table134[[#This Row],[Inspection Total]]),"NA")</f>
        <v>6.0186728909636548E-2</v>
      </c>
    </row>
    <row r="1839" spans="1:22" x14ac:dyDescent="0.35">
      <c r="A1839" s="8">
        <v>44785.245717592596</v>
      </c>
      <c r="B1839" s="9" t="s">
        <v>63</v>
      </c>
      <c r="C1839" s="9">
        <v>40036161</v>
      </c>
      <c r="D1839" s="9" t="s">
        <v>107</v>
      </c>
      <c r="E1839" s="9" t="s">
        <v>57</v>
      </c>
      <c r="F1839" s="9" t="s">
        <v>40</v>
      </c>
      <c r="G1839" s="9">
        <v>2760</v>
      </c>
      <c r="H1839" s="10">
        <v>950</v>
      </c>
      <c r="I1839" s="10">
        <v>30928</v>
      </c>
      <c r="J1839" s="10">
        <v>0</v>
      </c>
      <c r="K1839" s="10"/>
      <c r="L1839" s="10">
        <f>SUM(Table134[[#This Row],[Waste (Before Impression)]:[Waste (After Impression)2]])</f>
        <v>0</v>
      </c>
      <c r="M1839" s="10">
        <v>0</v>
      </c>
      <c r="N1839" s="10">
        <v>58</v>
      </c>
      <c r="O1839" s="11">
        <f>SUM(Table134[[#This Row],[Inspection Total]],Table134[[#This Row],[Waste (Before Impression)]])</f>
        <v>950</v>
      </c>
      <c r="P1839" s="12" t="s">
        <v>34</v>
      </c>
      <c r="Q1839" s="9"/>
      <c r="R1839" s="9">
        <f>IF(Table134[[#This Row],[Balanced]]="YES",0,Table134[[#This Row],[Total]]-6000)</f>
        <v>-5050</v>
      </c>
      <c r="S18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447852760058950NO</v>
      </c>
      <c r="T1839">
        <f>ROW()-3</f>
        <v>1836</v>
      </c>
      <c r="U1839" s="1">
        <f>INT(Table134[[#This Row],[Date]])</f>
        <v>44785</v>
      </c>
      <c r="V1839" s="13">
        <f>IFERROR(IF(OR(Table134[[#This Row],[Notasave Error]]&lt;0,Table134[[#This Row],[Notasave Error]]&gt;6000),"-",Table134[[#This Row],[Notasave Error]]/Table134[[#This Row],[Inspection Total]]),"NA")</f>
        <v>6.1052631578947365E-2</v>
      </c>
    </row>
    <row r="1840" spans="1:22" x14ac:dyDescent="0.35">
      <c r="A1840" s="8">
        <v>44785.244814814818</v>
      </c>
      <c r="B1840" s="9" t="s">
        <v>63</v>
      </c>
      <c r="C1840" s="9">
        <v>40036161</v>
      </c>
      <c r="D1840" s="9" t="s">
        <v>107</v>
      </c>
      <c r="E1840" s="9" t="s">
        <v>57</v>
      </c>
      <c r="F1840" s="9" t="s">
        <v>40</v>
      </c>
      <c r="G1840" s="9">
        <v>2759</v>
      </c>
      <c r="H1840" s="10">
        <v>6000</v>
      </c>
      <c r="I1840" s="10">
        <v>29978</v>
      </c>
      <c r="J1840" s="10">
        <v>0</v>
      </c>
      <c r="K1840" s="10"/>
      <c r="L1840" s="10">
        <f>SUM(Table134[[#This Row],[Waste (Before Impression)]:[Waste (After Impression)2]])</f>
        <v>0</v>
      </c>
      <c r="M1840" s="10">
        <v>0</v>
      </c>
      <c r="N1840" s="10">
        <v>355</v>
      </c>
      <c r="O1840" s="11">
        <f>SUM(Table134[[#This Row],[Inspection Total]],Table134[[#This Row],[Waste (Before Impression)]])</f>
        <v>6000</v>
      </c>
      <c r="P1840" s="12" t="s">
        <v>39</v>
      </c>
      <c r="Q1840" s="9"/>
      <c r="R1840" s="9">
        <f>IF(Table134[[#This Row],[Balanced]]="YES",0,Table134[[#This Row],[Total]]-6000)</f>
        <v>0</v>
      </c>
      <c r="S18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44785275903556000YES</v>
      </c>
      <c r="T1840">
        <f>ROW()-3</f>
        <v>1837</v>
      </c>
      <c r="U1840" s="1">
        <f>INT(Table134[[#This Row],[Date]])</f>
        <v>44785</v>
      </c>
      <c r="V1840" s="13">
        <f>IFERROR(IF(OR(Table134[[#This Row],[Notasave Error]]&lt;0,Table134[[#This Row],[Notasave Error]]&gt;6000),"-",Table134[[#This Row],[Notasave Error]]/Table134[[#This Row],[Inspection Total]]),"NA")</f>
        <v>5.9166666666666666E-2</v>
      </c>
    </row>
    <row r="1841" spans="1:22" x14ac:dyDescent="0.35">
      <c r="A1841" s="8">
        <v>44785.244212962964</v>
      </c>
      <c r="B1841" s="9" t="s">
        <v>63</v>
      </c>
      <c r="C1841" s="9">
        <v>40036161</v>
      </c>
      <c r="D1841" s="9" t="s">
        <v>107</v>
      </c>
      <c r="E1841" s="9" t="s">
        <v>57</v>
      </c>
      <c r="F1841" s="9" t="s">
        <v>40</v>
      </c>
      <c r="G1841" s="9">
        <v>2758</v>
      </c>
      <c r="H1841" s="10">
        <v>5992</v>
      </c>
      <c r="I1841" s="10">
        <v>23978</v>
      </c>
      <c r="J1841" s="10">
        <v>8</v>
      </c>
      <c r="K1841" s="10"/>
      <c r="L1841" s="10">
        <f>SUM(Table134[[#This Row],[Waste (Before Impression)]:[Waste (After Impression)2]])</f>
        <v>8</v>
      </c>
      <c r="M1841" s="10">
        <v>0</v>
      </c>
      <c r="N1841" s="10">
        <v>466</v>
      </c>
      <c r="O1841" s="11">
        <f>SUM(Table134[[#This Row],[Inspection Total]],Table134[[#This Row],[Waste (Before Impression)]])</f>
        <v>6000</v>
      </c>
      <c r="P1841" s="12" t="s">
        <v>39</v>
      </c>
      <c r="Q1841" s="9"/>
      <c r="R1841" s="9">
        <f>IF(Table134[[#This Row],[Balanced]]="YES",0,Table134[[#This Row],[Total]]-6000)</f>
        <v>0</v>
      </c>
      <c r="S18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44785275884665992YES</v>
      </c>
      <c r="T1841">
        <f>ROW()-3</f>
        <v>1838</v>
      </c>
      <c r="U1841" s="1">
        <f>INT(Table134[[#This Row],[Date]])</f>
        <v>44785</v>
      </c>
      <c r="V1841" s="13">
        <f>IFERROR(IF(OR(Table134[[#This Row],[Notasave Error]]&lt;0,Table134[[#This Row],[Notasave Error]]&gt;6000),"-",Table134[[#This Row],[Notasave Error]]/Table134[[#This Row],[Inspection Total]]),"NA")</f>
        <v>7.7770360480640857E-2</v>
      </c>
    </row>
    <row r="1842" spans="1:22" x14ac:dyDescent="0.35">
      <c r="A1842" s="8">
        <v>44784.974675925929</v>
      </c>
      <c r="B1842" s="9" t="s">
        <v>63</v>
      </c>
      <c r="C1842" s="9">
        <v>40036161</v>
      </c>
      <c r="D1842" s="9" t="s">
        <v>107</v>
      </c>
      <c r="E1842" s="9" t="s">
        <v>135</v>
      </c>
      <c r="F1842" s="9" t="s">
        <v>40</v>
      </c>
      <c r="G1842" s="9">
        <v>2722</v>
      </c>
      <c r="H1842" s="10">
        <v>5993</v>
      </c>
      <c r="I1842" s="10">
        <v>35953</v>
      </c>
      <c r="J1842" s="10">
        <v>7</v>
      </c>
      <c r="K1842" s="10"/>
      <c r="L1842" s="10">
        <f>SUM(Table134[[#This Row],[Waste (Before Impression)]:[Waste (After Impression)2]])</f>
        <v>7</v>
      </c>
      <c r="M1842" s="10">
        <v>0</v>
      </c>
      <c r="N1842" s="10">
        <v>298</v>
      </c>
      <c r="O1842" s="11">
        <f>SUM(Table134[[#This Row],[Inspection Total]],Table134[[#This Row],[Waste (Before Impression)]])</f>
        <v>6000</v>
      </c>
      <c r="P1842" s="12" t="s">
        <v>39</v>
      </c>
      <c r="Q1842" s="9"/>
      <c r="R1842" s="9">
        <f>IF(Table134[[#This Row],[Balanced]]="YES",0,Table134[[#This Row],[Total]]-6000)</f>
        <v>0</v>
      </c>
      <c r="S18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44784272272985993YES</v>
      </c>
      <c r="T1842">
        <f>ROW()-3</f>
        <v>1839</v>
      </c>
      <c r="U1842" s="1">
        <f>INT(Table134[[#This Row],[Date]])</f>
        <v>44784</v>
      </c>
      <c r="V1842" s="13">
        <f>IFERROR(IF(OR(Table134[[#This Row],[Notasave Error]]&lt;0,Table134[[#This Row],[Notasave Error]]&gt;6000),"-",Table134[[#This Row],[Notasave Error]]/Table134[[#This Row],[Inspection Total]]),"NA")</f>
        <v>4.972467879192391E-2</v>
      </c>
    </row>
    <row r="1843" spans="1:22" x14ac:dyDescent="0.35">
      <c r="A1843" s="8">
        <v>44784.94734953704</v>
      </c>
      <c r="B1843" s="9" t="s">
        <v>63</v>
      </c>
      <c r="C1843" s="9">
        <v>40036161</v>
      </c>
      <c r="D1843" s="9" t="s">
        <v>107</v>
      </c>
      <c r="E1843" s="9" t="s">
        <v>135</v>
      </c>
      <c r="F1843" s="9" t="s">
        <v>40</v>
      </c>
      <c r="G1843" s="9">
        <v>2721</v>
      </c>
      <c r="H1843" s="10">
        <v>5968</v>
      </c>
      <c r="I1843" s="10">
        <v>29960</v>
      </c>
      <c r="J1843" s="10">
        <v>32</v>
      </c>
      <c r="K1843" s="10"/>
      <c r="L1843" s="10">
        <f>SUM(Table134[[#This Row],[Waste (Before Impression)]:[Waste (After Impression)2]])</f>
        <v>32</v>
      </c>
      <c r="M1843" s="10">
        <v>0</v>
      </c>
      <c r="N1843" s="10">
        <v>212</v>
      </c>
      <c r="O1843" s="11">
        <f>SUM(Table134[[#This Row],[Inspection Total]],Table134[[#This Row],[Waste (Before Impression)]])</f>
        <v>6000</v>
      </c>
      <c r="P1843" s="12" t="s">
        <v>39</v>
      </c>
      <c r="Q1843" s="9"/>
      <c r="R1843" s="9">
        <f>IF(Table134[[#This Row],[Balanced]]="YES",0,Table134[[#This Row],[Total]]-6000)</f>
        <v>0</v>
      </c>
      <c r="S18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447842721322125968YES</v>
      </c>
      <c r="T1843">
        <f>ROW()-3</f>
        <v>1840</v>
      </c>
      <c r="U1843" s="1">
        <f>INT(Table134[[#This Row],[Date]])</f>
        <v>44784</v>
      </c>
      <c r="V1843" s="13">
        <f>IFERROR(IF(OR(Table134[[#This Row],[Notasave Error]]&lt;0,Table134[[#This Row],[Notasave Error]]&gt;6000),"-",Table134[[#This Row],[Notasave Error]]/Table134[[#This Row],[Inspection Total]]),"NA")</f>
        <v>3.5522788203753354E-2</v>
      </c>
    </row>
    <row r="1844" spans="1:22" x14ac:dyDescent="0.35">
      <c r="A1844" s="8">
        <v>44784.918819444443</v>
      </c>
      <c r="B1844" s="9" t="s">
        <v>63</v>
      </c>
      <c r="C1844" s="9">
        <v>40036161</v>
      </c>
      <c r="D1844" s="9" t="s">
        <v>107</v>
      </c>
      <c r="E1844" s="9" t="s">
        <v>135</v>
      </c>
      <c r="F1844" s="9" t="s">
        <v>40</v>
      </c>
      <c r="G1844" s="9">
        <v>2720</v>
      </c>
      <c r="H1844" s="10">
        <v>5999</v>
      </c>
      <c r="I1844" s="10">
        <v>23992</v>
      </c>
      <c r="J1844" s="10">
        <v>1</v>
      </c>
      <c r="K1844" s="10"/>
      <c r="L1844" s="10">
        <f>SUM(Table134[[#This Row],[Waste (Before Impression)]:[Waste (After Impression)2]])</f>
        <v>1</v>
      </c>
      <c r="M1844" s="10">
        <v>0</v>
      </c>
      <c r="N1844" s="10">
        <v>320</v>
      </c>
      <c r="O1844" s="11">
        <f>SUM(Table134[[#This Row],[Inspection Total]],Table134[[#This Row],[Waste (Before Impression)]])</f>
        <v>6000</v>
      </c>
      <c r="P1844" s="12" t="s">
        <v>39</v>
      </c>
      <c r="Q1844" s="9"/>
      <c r="R1844" s="9">
        <f>IF(Table134[[#This Row],[Balanced]]="YES",0,Table134[[#This Row],[Total]]-6000)</f>
        <v>0</v>
      </c>
      <c r="S18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44784272013205999YES</v>
      </c>
      <c r="T1844">
        <f>ROW()-3</f>
        <v>1841</v>
      </c>
      <c r="U1844" s="1">
        <f>INT(Table134[[#This Row],[Date]])</f>
        <v>44784</v>
      </c>
      <c r="V1844" s="13">
        <f>IFERROR(IF(OR(Table134[[#This Row],[Notasave Error]]&lt;0,Table134[[#This Row],[Notasave Error]]&gt;6000),"-",Table134[[#This Row],[Notasave Error]]/Table134[[#This Row],[Inspection Total]]),"NA")</f>
        <v>5.3342223703950656E-2</v>
      </c>
    </row>
    <row r="1845" spans="1:22" x14ac:dyDescent="0.35">
      <c r="A1845" s="8">
        <v>44784.918402777781</v>
      </c>
      <c r="B1845" s="9" t="s">
        <v>63</v>
      </c>
      <c r="C1845" s="9">
        <v>40036161</v>
      </c>
      <c r="D1845" s="9" t="s">
        <v>107</v>
      </c>
      <c r="E1845" s="9" t="s">
        <v>135</v>
      </c>
      <c r="F1845" s="9" t="s">
        <v>40</v>
      </c>
      <c r="G1845" s="9">
        <v>2719</v>
      </c>
      <c r="H1845" s="10">
        <v>6000</v>
      </c>
      <c r="I1845" s="10">
        <v>17993</v>
      </c>
      <c r="J1845" s="10"/>
      <c r="K1845" s="10"/>
      <c r="L1845" s="10">
        <f>SUM(Table134[[#This Row],[Waste (Before Impression)]:[Waste (After Impression)2]])</f>
        <v>0</v>
      </c>
      <c r="M1845" s="10">
        <v>0</v>
      </c>
      <c r="N1845" s="10">
        <v>180</v>
      </c>
      <c r="O1845" s="11">
        <f>SUM(Table134[[#This Row],[Inspection Total]],Table134[[#This Row],[Waste (Before Impression)]])</f>
        <v>6000</v>
      </c>
      <c r="P1845" s="12" t="s">
        <v>39</v>
      </c>
      <c r="Q1845" s="9"/>
      <c r="R1845" s="9">
        <f>IF(Table134[[#This Row],[Balanced]]="YES",0,Table134[[#This Row],[Total]]-6000)</f>
        <v>0</v>
      </c>
      <c r="S18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4478427191806000YES</v>
      </c>
      <c r="T1845">
        <f>ROW()-3</f>
        <v>1842</v>
      </c>
      <c r="U1845" s="1">
        <f>INT(Table134[[#This Row],[Date]])</f>
        <v>44784</v>
      </c>
      <c r="V1845" s="13">
        <f>IFERROR(IF(OR(Table134[[#This Row],[Notasave Error]]&lt;0,Table134[[#This Row],[Notasave Error]]&gt;6000),"-",Table134[[#This Row],[Notasave Error]]/Table134[[#This Row],[Inspection Total]]),"NA")</f>
        <v>0.03</v>
      </c>
    </row>
    <row r="1846" spans="1:22" x14ac:dyDescent="0.35">
      <c r="A1846" s="8">
        <v>44784.851793981485</v>
      </c>
      <c r="B1846" s="9" t="s">
        <v>63</v>
      </c>
      <c r="C1846" s="9">
        <v>40036161</v>
      </c>
      <c r="D1846" s="9" t="s">
        <v>107</v>
      </c>
      <c r="E1846" s="9" t="s">
        <v>135</v>
      </c>
      <c r="F1846" s="9" t="s">
        <v>40</v>
      </c>
      <c r="G1846" s="9">
        <v>2718</v>
      </c>
      <c r="H1846" s="10">
        <v>5993</v>
      </c>
      <c r="I1846" s="10">
        <v>11993</v>
      </c>
      <c r="J1846" s="10">
        <v>6</v>
      </c>
      <c r="K1846" s="10"/>
      <c r="L1846" s="10">
        <f>SUM(Table134[[#This Row],[Waste (Before Impression)]:[Waste (After Impression)2]])</f>
        <v>6</v>
      </c>
      <c r="M1846" s="10">
        <v>0</v>
      </c>
      <c r="N1846" s="10">
        <v>200</v>
      </c>
      <c r="O1846" s="11">
        <f>SUM(Table134[[#This Row],[Inspection Total]],Table134[[#This Row],[Waste (Before Impression)]])</f>
        <v>5999</v>
      </c>
      <c r="P1846" s="12" t="s">
        <v>34</v>
      </c>
      <c r="Q1846" s="9" t="s">
        <v>71</v>
      </c>
      <c r="R1846" s="9">
        <f>IF(Table134[[#This Row],[Balanced]]="YES",0,Table134[[#This Row],[Total]]-6000)</f>
        <v>-1</v>
      </c>
      <c r="S18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44784271862005993NO</v>
      </c>
      <c r="T1846">
        <f>ROW()-3</f>
        <v>1843</v>
      </c>
      <c r="U1846" s="1">
        <f>INT(Table134[[#This Row],[Date]])</f>
        <v>44784</v>
      </c>
      <c r="V1846" s="13">
        <f>IFERROR(IF(OR(Table134[[#This Row],[Notasave Error]]&lt;0,Table134[[#This Row],[Notasave Error]]&gt;6000),"-",Table134[[#This Row],[Notasave Error]]/Table134[[#This Row],[Inspection Total]]),"NA")</f>
        <v>3.3372267645586519E-2</v>
      </c>
    </row>
    <row r="1847" spans="1:22" x14ac:dyDescent="0.35">
      <c r="A1847" s="8">
        <v>44784.85087962963</v>
      </c>
      <c r="B1847" s="9" t="s">
        <v>63</v>
      </c>
      <c r="C1847" s="9">
        <v>40036161</v>
      </c>
      <c r="D1847" s="9" t="s">
        <v>107</v>
      </c>
      <c r="E1847" s="9" t="s">
        <v>68</v>
      </c>
      <c r="F1847" s="9" t="s">
        <v>38</v>
      </c>
      <c r="G1847" s="9">
        <v>2717</v>
      </c>
      <c r="H1847" s="10">
        <v>6000</v>
      </c>
      <c r="I1847" s="10">
        <v>6000</v>
      </c>
      <c r="J1847" s="10"/>
      <c r="K1847" s="10"/>
      <c r="L1847" s="10">
        <f>SUM(Table134[[#This Row],[Waste (Before Impression)]:[Waste (After Impression)2]])</f>
        <v>0</v>
      </c>
      <c r="M1847" s="10">
        <v>0</v>
      </c>
      <c r="N1847" s="10">
        <v>250</v>
      </c>
      <c r="O1847" s="11">
        <f>SUM(Table134[[#This Row],[Inspection Total]],Table134[[#This Row],[Waste (Before Impression)]])</f>
        <v>6000</v>
      </c>
      <c r="P1847" s="12" t="s">
        <v>39</v>
      </c>
      <c r="Q1847" s="9"/>
      <c r="R1847" s="9">
        <f>IF(Table134[[#This Row],[Balanced]]="YES",0,Table134[[#This Row],[Total]]-6000)</f>
        <v>0</v>
      </c>
      <c r="S18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4478427172506000YES</v>
      </c>
      <c r="T1847">
        <f>ROW()-3</f>
        <v>1844</v>
      </c>
      <c r="U1847" s="1">
        <f>INT(Table134[[#This Row],[Date]])</f>
        <v>44784</v>
      </c>
      <c r="V1847" s="13">
        <f>IFERROR(IF(OR(Table134[[#This Row],[Notasave Error]]&lt;0,Table134[[#This Row],[Notasave Error]]&gt;6000),"-",Table134[[#This Row],[Notasave Error]]/Table134[[#This Row],[Inspection Total]]),"NA")</f>
        <v>4.1666666666666664E-2</v>
      </c>
    </row>
    <row r="1848" spans="1:22" x14ac:dyDescent="0.35">
      <c r="A1848" s="8">
        <v>44784.780358796299</v>
      </c>
      <c r="B1848" s="9" t="s">
        <v>63</v>
      </c>
      <c r="C1848" s="9">
        <v>40036161</v>
      </c>
      <c r="D1848" s="9" t="s">
        <v>107</v>
      </c>
      <c r="E1848" s="9" t="s">
        <v>68</v>
      </c>
      <c r="F1848" s="9" t="s">
        <v>38</v>
      </c>
      <c r="G1848" s="9">
        <v>2716</v>
      </c>
      <c r="H1848" s="10">
        <v>5999</v>
      </c>
      <c r="I1848" s="10">
        <v>83941</v>
      </c>
      <c r="J1848" s="10">
        <v>1</v>
      </c>
      <c r="K1848" s="10"/>
      <c r="L1848" s="10">
        <f>SUM(Table134[[#This Row],[Waste (Before Impression)]:[Waste (After Impression)2]])</f>
        <v>1</v>
      </c>
      <c r="M1848" s="10">
        <v>0</v>
      </c>
      <c r="N1848" s="10">
        <v>254</v>
      </c>
      <c r="O1848" s="11">
        <f>SUM(Table134[[#This Row],[Inspection Total]],Table134[[#This Row],[Waste (Before Impression)]])</f>
        <v>6000</v>
      </c>
      <c r="P1848" s="12" t="s">
        <v>39</v>
      </c>
      <c r="Q1848" s="9"/>
      <c r="R1848" s="9">
        <f>IF(Table134[[#This Row],[Balanced]]="YES",0,Table134[[#This Row],[Total]]-6000)</f>
        <v>0</v>
      </c>
      <c r="S18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44784271612545999YES</v>
      </c>
      <c r="T1848">
        <f>ROW()-3</f>
        <v>1845</v>
      </c>
      <c r="U1848" s="1">
        <f>INT(Table134[[#This Row],[Date]])</f>
        <v>44784</v>
      </c>
      <c r="V1848" s="13">
        <f>IFERROR(IF(OR(Table134[[#This Row],[Notasave Error]]&lt;0,Table134[[#This Row],[Notasave Error]]&gt;6000),"-",Table134[[#This Row],[Notasave Error]]/Table134[[#This Row],[Inspection Total]]),"NA")</f>
        <v>4.2340390065010836E-2</v>
      </c>
    </row>
    <row r="1849" spans="1:22" x14ac:dyDescent="0.35">
      <c r="A1849" s="8">
        <v>44784.752685185187</v>
      </c>
      <c r="B1849" s="9" t="s">
        <v>63</v>
      </c>
      <c r="C1849" s="9">
        <v>40036161</v>
      </c>
      <c r="D1849" s="9" t="s">
        <v>107</v>
      </c>
      <c r="E1849" s="9" t="s">
        <v>68</v>
      </c>
      <c r="F1849" s="9" t="s">
        <v>38</v>
      </c>
      <c r="G1849" s="9">
        <v>2715</v>
      </c>
      <c r="H1849" s="10">
        <v>5998</v>
      </c>
      <c r="I1849" s="10">
        <v>77942</v>
      </c>
      <c r="J1849" s="10">
        <v>2</v>
      </c>
      <c r="K1849" s="10"/>
      <c r="L1849" s="10">
        <f>SUM(Table134[[#This Row],[Waste (Before Impression)]:[Waste (After Impression)2]])</f>
        <v>2</v>
      </c>
      <c r="M1849" s="10">
        <v>0</v>
      </c>
      <c r="N1849" s="10">
        <v>230</v>
      </c>
      <c r="O1849" s="11">
        <f>SUM(Table134[[#This Row],[Inspection Total]],Table134[[#This Row],[Waste (Before Impression)]])</f>
        <v>6000</v>
      </c>
      <c r="P1849" s="12" t="s">
        <v>39</v>
      </c>
      <c r="Q1849" s="9"/>
      <c r="R1849" s="9">
        <f>IF(Table134[[#This Row],[Balanced]]="YES",0,Table134[[#This Row],[Total]]-6000)</f>
        <v>0</v>
      </c>
      <c r="S18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44784271522305998YES</v>
      </c>
      <c r="T1849">
        <f>ROW()-3</f>
        <v>1846</v>
      </c>
      <c r="U1849" s="1">
        <f>INT(Table134[[#This Row],[Date]])</f>
        <v>44784</v>
      </c>
      <c r="V1849" s="13">
        <f>IFERROR(IF(OR(Table134[[#This Row],[Notasave Error]]&lt;0,Table134[[#This Row],[Notasave Error]]&gt;6000),"-",Table134[[#This Row],[Notasave Error]]/Table134[[#This Row],[Inspection Total]]),"NA")</f>
        <v>3.8346115371790598E-2</v>
      </c>
    </row>
    <row r="1850" spans="1:22" x14ac:dyDescent="0.35">
      <c r="A1850" s="8">
        <v>44784.726215277777</v>
      </c>
      <c r="B1850" s="9" t="s">
        <v>63</v>
      </c>
      <c r="C1850" s="9">
        <v>40036161</v>
      </c>
      <c r="D1850" s="9" t="s">
        <v>107</v>
      </c>
      <c r="E1850" s="9" t="s">
        <v>68</v>
      </c>
      <c r="F1850" s="9" t="s">
        <v>38</v>
      </c>
      <c r="G1850" s="9">
        <v>2714</v>
      </c>
      <c r="H1850" s="10">
        <v>5997</v>
      </c>
      <c r="I1850" s="10">
        <v>71944</v>
      </c>
      <c r="J1850" s="10">
        <v>3</v>
      </c>
      <c r="K1850" s="10"/>
      <c r="L1850" s="10">
        <f>SUM(Table134[[#This Row],[Waste (Before Impression)]:[Waste (After Impression)2]])</f>
        <v>3</v>
      </c>
      <c r="M1850" s="10">
        <v>0</v>
      </c>
      <c r="N1850" s="10">
        <v>211</v>
      </c>
      <c r="O1850" s="11">
        <f>SUM(Table134[[#This Row],[Inspection Total]],Table134[[#This Row],[Waste (Before Impression)]])</f>
        <v>6000</v>
      </c>
      <c r="P1850" s="12" t="s">
        <v>39</v>
      </c>
      <c r="Q1850" s="9"/>
      <c r="R1850" s="9">
        <f>IF(Table134[[#This Row],[Balanced]]="YES",0,Table134[[#This Row],[Total]]-6000)</f>
        <v>0</v>
      </c>
      <c r="S18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44784271432115997YES</v>
      </c>
      <c r="T1850">
        <f>ROW()-3</f>
        <v>1847</v>
      </c>
      <c r="U1850" s="1">
        <f>INT(Table134[[#This Row],[Date]])</f>
        <v>44784</v>
      </c>
      <c r="V1850" s="13">
        <f>IFERROR(IF(OR(Table134[[#This Row],[Notasave Error]]&lt;0,Table134[[#This Row],[Notasave Error]]&gt;6000),"-",Table134[[#This Row],[Notasave Error]]/Table134[[#This Row],[Inspection Total]]),"NA")</f>
        <v>3.5184258796064696E-2</v>
      </c>
    </row>
    <row r="1851" spans="1:22" x14ac:dyDescent="0.35">
      <c r="A1851" s="8">
        <v>44784.700219907405</v>
      </c>
      <c r="B1851" s="9" t="s">
        <v>63</v>
      </c>
      <c r="C1851" s="9">
        <v>40036161</v>
      </c>
      <c r="D1851" s="9" t="s">
        <v>107</v>
      </c>
      <c r="E1851" s="9" t="s">
        <v>68</v>
      </c>
      <c r="F1851" s="9" t="s">
        <v>38</v>
      </c>
      <c r="G1851" s="9">
        <v>2713</v>
      </c>
      <c r="H1851" s="10">
        <v>5998</v>
      </c>
      <c r="I1851" s="10">
        <v>65947</v>
      </c>
      <c r="J1851" s="10">
        <v>2</v>
      </c>
      <c r="K1851" s="10"/>
      <c r="L1851" s="10">
        <f>SUM(Table134[[#This Row],[Waste (Before Impression)]:[Waste (After Impression)2]])</f>
        <v>2</v>
      </c>
      <c r="M1851" s="10">
        <v>0</v>
      </c>
      <c r="N1851" s="10">
        <v>271</v>
      </c>
      <c r="O1851" s="11">
        <f>SUM(Table134[[#This Row],[Inspection Total]],Table134[[#This Row],[Waste (Before Impression)]])</f>
        <v>6000</v>
      </c>
      <c r="P1851" s="12" t="s">
        <v>39</v>
      </c>
      <c r="Q1851" s="9"/>
      <c r="R1851" s="9">
        <f>IF(Table134[[#This Row],[Balanced]]="YES",0,Table134[[#This Row],[Total]]-6000)</f>
        <v>0</v>
      </c>
      <c r="S18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44784271322715998YES</v>
      </c>
      <c r="T1851">
        <f>ROW()-3</f>
        <v>1848</v>
      </c>
      <c r="U1851" s="1">
        <f>INT(Table134[[#This Row],[Date]])</f>
        <v>44784</v>
      </c>
      <c r="V1851" s="13">
        <f>IFERROR(IF(OR(Table134[[#This Row],[Notasave Error]]&lt;0,Table134[[#This Row],[Notasave Error]]&gt;6000),"-",Table134[[#This Row],[Notasave Error]]/Table134[[#This Row],[Inspection Total]]),"NA")</f>
        <v>4.5181727242414135E-2</v>
      </c>
    </row>
    <row r="1852" spans="1:22" x14ac:dyDescent="0.35">
      <c r="A1852" s="8">
        <v>44784.664282407408</v>
      </c>
      <c r="B1852" s="9" t="s">
        <v>63</v>
      </c>
      <c r="C1852" s="9">
        <v>40036161</v>
      </c>
      <c r="D1852" s="9" t="s">
        <v>107</v>
      </c>
      <c r="E1852" s="9" t="s">
        <v>68</v>
      </c>
      <c r="F1852" s="9" t="s">
        <v>38</v>
      </c>
      <c r="G1852" s="9">
        <v>2712</v>
      </c>
      <c r="H1852" s="10">
        <v>5999</v>
      </c>
      <c r="I1852" s="10">
        <v>59949</v>
      </c>
      <c r="J1852" s="10">
        <v>1</v>
      </c>
      <c r="K1852" s="10"/>
      <c r="L1852" s="10">
        <f>SUM(Table134[[#This Row],[Waste (Before Impression)]:[Waste (After Impression)2]])</f>
        <v>1</v>
      </c>
      <c r="M1852" s="10">
        <v>0</v>
      </c>
      <c r="N1852" s="10">
        <v>208</v>
      </c>
      <c r="O1852" s="11">
        <f>SUM(Table134[[#This Row],[Inspection Total]],Table134[[#This Row],[Waste (Before Impression)]])</f>
        <v>6000</v>
      </c>
      <c r="P1852" s="12" t="s">
        <v>39</v>
      </c>
      <c r="Q1852" s="9"/>
      <c r="R1852" s="9">
        <f>IF(Table134[[#This Row],[Balanced]]="YES",0,Table134[[#This Row],[Total]]-6000)</f>
        <v>0</v>
      </c>
      <c r="S18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44784271212085999YES</v>
      </c>
      <c r="T1852">
        <f>ROW()-3</f>
        <v>1849</v>
      </c>
      <c r="U1852" s="1">
        <f>INT(Table134[[#This Row],[Date]])</f>
        <v>44784</v>
      </c>
      <c r="V1852" s="13">
        <f>IFERROR(IF(OR(Table134[[#This Row],[Notasave Error]]&lt;0,Table134[[#This Row],[Notasave Error]]&gt;6000),"-",Table134[[#This Row],[Notasave Error]]/Table134[[#This Row],[Inspection Total]]),"NA")</f>
        <v>3.4672445407567927E-2</v>
      </c>
    </row>
    <row r="1853" spans="1:22" x14ac:dyDescent="0.35">
      <c r="A1853" s="8">
        <v>44784.663541666669</v>
      </c>
      <c r="B1853" s="9" t="s">
        <v>63</v>
      </c>
      <c r="C1853" s="9">
        <v>40036161</v>
      </c>
      <c r="D1853" s="9" t="s">
        <v>107</v>
      </c>
      <c r="E1853" s="9" t="s">
        <v>68</v>
      </c>
      <c r="F1853" s="9" t="s">
        <v>38</v>
      </c>
      <c r="G1853" s="9">
        <v>2711</v>
      </c>
      <c r="H1853" s="10">
        <v>5997</v>
      </c>
      <c r="I1853" s="10">
        <v>53950</v>
      </c>
      <c r="J1853" s="10">
        <v>4</v>
      </c>
      <c r="K1853" s="10"/>
      <c r="L1853" s="10">
        <f>SUM(Table134[[#This Row],[Waste (Before Impression)]:[Waste (After Impression)2]])</f>
        <v>4</v>
      </c>
      <c r="M1853" s="10">
        <v>0</v>
      </c>
      <c r="N1853" s="10">
        <v>323</v>
      </c>
      <c r="O1853" s="11">
        <f>SUM(Table134[[#This Row],[Inspection Total]],Table134[[#This Row],[Waste (Before Impression)]])</f>
        <v>6001</v>
      </c>
      <c r="P1853" s="12" t="s">
        <v>34</v>
      </c>
      <c r="Q1853" s="9" t="s">
        <v>89</v>
      </c>
      <c r="R1853" s="9">
        <f>IF(Table134[[#This Row],[Balanced]]="YES",0,Table134[[#This Row],[Total]]-6000)</f>
        <v>1</v>
      </c>
      <c r="S18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44784271143235997NO</v>
      </c>
      <c r="T1853">
        <f>ROW()-3</f>
        <v>1850</v>
      </c>
      <c r="U1853" s="1">
        <f>INT(Table134[[#This Row],[Date]])</f>
        <v>44784</v>
      </c>
      <c r="V1853" s="13">
        <f>IFERROR(IF(OR(Table134[[#This Row],[Notasave Error]]&lt;0,Table134[[#This Row],[Notasave Error]]&gt;6000),"-",Table134[[#This Row],[Notasave Error]]/Table134[[#This Row],[Inspection Total]]),"NA")</f>
        <v>5.3860263465065866E-2</v>
      </c>
    </row>
    <row r="1854" spans="1:22" x14ac:dyDescent="0.35">
      <c r="A1854" s="8">
        <v>44784.662581018521</v>
      </c>
      <c r="B1854" s="9" t="s">
        <v>63</v>
      </c>
      <c r="C1854" s="9">
        <v>40036161</v>
      </c>
      <c r="D1854" s="9" t="s">
        <v>107</v>
      </c>
      <c r="E1854" s="9" t="s">
        <v>68</v>
      </c>
      <c r="F1854" s="9" t="s">
        <v>38</v>
      </c>
      <c r="G1854" s="9">
        <v>2710</v>
      </c>
      <c r="H1854" s="10">
        <v>5981</v>
      </c>
      <c r="I1854" s="10">
        <v>47953</v>
      </c>
      <c r="J1854" s="10">
        <v>9</v>
      </c>
      <c r="K1854" s="10"/>
      <c r="L1854" s="10">
        <f>SUM(Table134[[#This Row],[Waste (Before Impression)]:[Waste (After Impression)2]])</f>
        <v>9</v>
      </c>
      <c r="M1854" s="10">
        <v>0</v>
      </c>
      <c r="N1854" s="10">
        <v>342</v>
      </c>
      <c r="O1854" s="11">
        <f>SUM(Table134[[#This Row],[Inspection Total]],Table134[[#This Row],[Waste (Before Impression)]])</f>
        <v>5990</v>
      </c>
      <c r="P1854" s="12" t="s">
        <v>34</v>
      </c>
      <c r="Q1854" s="9" t="s">
        <v>89</v>
      </c>
      <c r="R1854" s="9">
        <f>IF(Table134[[#This Row],[Balanced]]="YES",0,Table134[[#This Row],[Total]]-6000)</f>
        <v>-10</v>
      </c>
      <c r="S18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44784271093425981NO</v>
      </c>
      <c r="T1854">
        <f>ROW()-3</f>
        <v>1851</v>
      </c>
      <c r="U1854" s="1">
        <f>INT(Table134[[#This Row],[Date]])</f>
        <v>44784</v>
      </c>
      <c r="V1854" s="13">
        <f>IFERROR(IF(OR(Table134[[#This Row],[Notasave Error]]&lt;0,Table134[[#This Row],[Notasave Error]]&gt;6000),"-",Table134[[#This Row],[Notasave Error]]/Table134[[#This Row],[Inspection Total]]),"NA")</f>
        <v>5.7181073399097143E-2</v>
      </c>
    </row>
    <row r="1855" spans="1:22" x14ac:dyDescent="0.35">
      <c r="A1855" s="8">
        <v>44784.578472222223</v>
      </c>
      <c r="B1855" s="9" t="s">
        <v>63</v>
      </c>
      <c r="C1855" s="9">
        <v>40036161</v>
      </c>
      <c r="D1855" s="9" t="s">
        <v>107</v>
      </c>
      <c r="E1855" s="9" t="s">
        <v>68</v>
      </c>
      <c r="F1855" s="9" t="s">
        <v>38</v>
      </c>
      <c r="G1855" s="9">
        <v>2709</v>
      </c>
      <c r="H1855" s="10">
        <v>5997</v>
      </c>
      <c r="I1855" s="10">
        <v>41972</v>
      </c>
      <c r="J1855" s="10">
        <v>3</v>
      </c>
      <c r="K1855" s="10"/>
      <c r="L1855" s="10">
        <f>SUM(Table134[[#This Row],[Waste (Before Impression)]:[Waste (After Impression)2]])</f>
        <v>3</v>
      </c>
      <c r="M1855" s="10">
        <v>0</v>
      </c>
      <c r="N1855" s="10">
        <v>239</v>
      </c>
      <c r="O1855" s="11">
        <f>SUM(Table134[[#This Row],[Inspection Total]],Table134[[#This Row],[Waste (Before Impression)]])</f>
        <v>6000</v>
      </c>
      <c r="P1855" s="12" t="s">
        <v>39</v>
      </c>
      <c r="Q1855" s="9"/>
      <c r="R1855" s="9">
        <f>IF(Table134[[#This Row],[Balanced]]="YES",0,Table134[[#This Row],[Total]]-6000)</f>
        <v>0</v>
      </c>
      <c r="S18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44784270932395997YES</v>
      </c>
      <c r="T1855">
        <f>ROW()-3</f>
        <v>1852</v>
      </c>
      <c r="U1855" s="1">
        <f>INT(Table134[[#This Row],[Date]])</f>
        <v>44784</v>
      </c>
      <c r="V1855" s="13">
        <f>IFERROR(IF(OR(Table134[[#This Row],[Notasave Error]]&lt;0,Table134[[#This Row],[Notasave Error]]&gt;6000),"-",Table134[[#This Row],[Notasave Error]]/Table134[[#This Row],[Inspection Total]]),"NA")</f>
        <v>3.9853259963314992E-2</v>
      </c>
    </row>
    <row r="1856" spans="1:22" x14ac:dyDescent="0.35">
      <c r="A1856" s="8">
        <v>44784.481828703705</v>
      </c>
      <c r="B1856" s="9" t="s">
        <v>63</v>
      </c>
      <c r="C1856" s="9">
        <v>40036161</v>
      </c>
      <c r="D1856" s="9" t="s">
        <v>107</v>
      </c>
      <c r="E1856" s="9" t="s">
        <v>68</v>
      </c>
      <c r="F1856" s="9" t="s">
        <v>38</v>
      </c>
      <c r="G1856" s="9">
        <v>2708</v>
      </c>
      <c r="H1856" s="10">
        <v>5999</v>
      </c>
      <c r="I1856" s="10">
        <v>35975</v>
      </c>
      <c r="J1856" s="10">
        <v>1</v>
      </c>
      <c r="K1856" s="10"/>
      <c r="L1856" s="10">
        <f>SUM(Table134[[#This Row],[Waste (Before Impression)]:[Waste (After Impression)2]])</f>
        <v>1</v>
      </c>
      <c r="M1856" s="10">
        <v>0</v>
      </c>
      <c r="N1856" s="10">
        <v>241</v>
      </c>
      <c r="O1856" s="11">
        <f>SUM(Table134[[#This Row],[Inspection Total]],Table134[[#This Row],[Waste (Before Impression)]])</f>
        <v>6000</v>
      </c>
      <c r="P1856" s="12" t="s">
        <v>39</v>
      </c>
      <c r="Q1856" s="9"/>
      <c r="R1856" s="9">
        <f>IF(Table134[[#This Row],[Balanced]]="YES",0,Table134[[#This Row],[Total]]-6000)</f>
        <v>0</v>
      </c>
      <c r="S18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44784270812415999YES</v>
      </c>
      <c r="T1856">
        <f>ROW()-3</f>
        <v>1853</v>
      </c>
      <c r="U1856" s="1">
        <f>INT(Table134[[#This Row],[Date]])</f>
        <v>44784</v>
      </c>
      <c r="V1856" s="13">
        <f>IFERROR(IF(OR(Table134[[#This Row],[Notasave Error]]&lt;0,Table134[[#This Row],[Notasave Error]]&gt;6000),"-",Table134[[#This Row],[Notasave Error]]/Table134[[#This Row],[Inspection Total]]),"NA")</f>
        <v>4.0173362227037837E-2</v>
      </c>
    </row>
    <row r="1857" spans="1:22" x14ac:dyDescent="0.35">
      <c r="A1857" s="8">
        <v>44784.4687962963</v>
      </c>
      <c r="B1857" s="9" t="s">
        <v>63</v>
      </c>
      <c r="C1857" s="9">
        <v>40036161</v>
      </c>
      <c r="D1857" s="9" t="s">
        <v>107</v>
      </c>
      <c r="E1857" s="9" t="s">
        <v>68</v>
      </c>
      <c r="F1857" s="9" t="s">
        <v>38</v>
      </c>
      <c r="G1857" s="9">
        <v>2707</v>
      </c>
      <c r="H1857" s="10">
        <v>5999</v>
      </c>
      <c r="I1857" s="10">
        <v>29976</v>
      </c>
      <c r="J1857" s="10">
        <v>0</v>
      </c>
      <c r="K1857" s="10"/>
      <c r="L1857" s="10">
        <f>SUM(Table134[[#This Row],[Waste (Before Impression)]:[Waste (After Impression)2]])</f>
        <v>0</v>
      </c>
      <c r="M1857" s="10">
        <v>0</v>
      </c>
      <c r="N1857" s="10">
        <v>160</v>
      </c>
      <c r="O1857" s="11">
        <f>SUM(Table134[[#This Row],[Inspection Total]],Table134[[#This Row],[Waste (Before Impression)]])</f>
        <v>5999</v>
      </c>
      <c r="P1857" s="12" t="s">
        <v>34</v>
      </c>
      <c r="Q1857" s="9" t="s">
        <v>140</v>
      </c>
      <c r="R1857" s="9">
        <f>IF(Table134[[#This Row],[Balanced]]="YES",0,Table134[[#This Row],[Total]]-6000)</f>
        <v>-1</v>
      </c>
      <c r="S18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44784270701605999NO</v>
      </c>
      <c r="T1857">
        <f>ROW()-3</f>
        <v>1854</v>
      </c>
      <c r="U1857" s="1">
        <f>INT(Table134[[#This Row],[Date]])</f>
        <v>44784</v>
      </c>
      <c r="V1857" s="13">
        <f>IFERROR(IF(OR(Table134[[#This Row],[Notasave Error]]&lt;0,Table134[[#This Row],[Notasave Error]]&gt;6000),"-",Table134[[#This Row],[Notasave Error]]/Table134[[#This Row],[Inspection Total]]),"NA")</f>
        <v>2.6671111851975328E-2</v>
      </c>
    </row>
    <row r="1858" spans="1:22" x14ac:dyDescent="0.35">
      <c r="A1858" s="8">
        <v>44784.409050925926</v>
      </c>
      <c r="B1858" s="9" t="s">
        <v>63</v>
      </c>
      <c r="C1858" s="9">
        <v>40036161</v>
      </c>
      <c r="D1858" s="9" t="s">
        <v>107</v>
      </c>
      <c r="E1858" s="9" t="s">
        <v>68</v>
      </c>
      <c r="F1858" s="9" t="s">
        <v>38</v>
      </c>
      <c r="G1858" s="9">
        <v>2706</v>
      </c>
      <c r="H1858" s="10">
        <v>5992</v>
      </c>
      <c r="I1858" s="10">
        <v>23977</v>
      </c>
      <c r="J1858" s="10">
        <v>8</v>
      </c>
      <c r="K1858" s="10"/>
      <c r="L1858" s="10">
        <f>SUM(Table134[[#This Row],[Waste (Before Impression)]:[Waste (After Impression)2]])</f>
        <v>8</v>
      </c>
      <c r="M1858" s="10">
        <v>0</v>
      </c>
      <c r="N1858" s="10">
        <v>262</v>
      </c>
      <c r="O1858" s="11">
        <f>SUM(Table134[[#This Row],[Inspection Total]],Table134[[#This Row],[Waste (Before Impression)]])</f>
        <v>6000</v>
      </c>
      <c r="P1858" s="12" t="s">
        <v>39</v>
      </c>
      <c r="Q1858" s="9"/>
      <c r="R1858" s="9">
        <f>IF(Table134[[#This Row],[Balanced]]="YES",0,Table134[[#This Row],[Total]]-6000)</f>
        <v>0</v>
      </c>
      <c r="S18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44784270682625992YES</v>
      </c>
      <c r="T1858">
        <f>ROW()-3</f>
        <v>1855</v>
      </c>
      <c r="U1858" s="1">
        <f>INT(Table134[[#This Row],[Date]])</f>
        <v>44784</v>
      </c>
      <c r="V1858" s="13">
        <f>IFERROR(IF(OR(Table134[[#This Row],[Notasave Error]]&lt;0,Table134[[#This Row],[Notasave Error]]&gt;6000),"-",Table134[[#This Row],[Notasave Error]]/Table134[[#This Row],[Inspection Total]]),"NA")</f>
        <v>4.3724966622162881E-2</v>
      </c>
    </row>
    <row r="1859" spans="1:22" x14ac:dyDescent="0.35">
      <c r="A1859" s="8">
        <v>44784.401967592596</v>
      </c>
      <c r="B1859" s="9" t="s">
        <v>63</v>
      </c>
      <c r="C1859" s="9">
        <v>40036161</v>
      </c>
      <c r="D1859" s="9" t="s">
        <v>107</v>
      </c>
      <c r="E1859" s="9" t="s">
        <v>68</v>
      </c>
      <c r="F1859" s="9" t="s">
        <v>38</v>
      </c>
      <c r="G1859" s="9">
        <v>2705</v>
      </c>
      <c r="H1859" s="10">
        <v>5997</v>
      </c>
      <c r="I1859" s="10">
        <v>17985</v>
      </c>
      <c r="J1859" s="10">
        <v>3</v>
      </c>
      <c r="K1859" s="10"/>
      <c r="L1859" s="10">
        <f>SUM(Table134[[#This Row],[Waste (Before Impression)]:[Waste (After Impression)2]])</f>
        <v>3</v>
      </c>
      <c r="M1859" s="10">
        <v>0</v>
      </c>
      <c r="N1859" s="10">
        <v>231</v>
      </c>
      <c r="O1859" s="11">
        <f>SUM(Table134[[#This Row],[Inspection Total]],Table134[[#This Row],[Waste (Before Impression)]])</f>
        <v>6000</v>
      </c>
      <c r="P1859" s="12" t="s">
        <v>39</v>
      </c>
      <c r="Q1859" s="9"/>
      <c r="R1859" s="9">
        <f>IF(Table134[[#This Row],[Balanced]]="YES",0,Table134[[#This Row],[Total]]-6000)</f>
        <v>0</v>
      </c>
      <c r="S18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44784270532315997YES</v>
      </c>
      <c r="T1859">
        <f>ROW()-3</f>
        <v>1856</v>
      </c>
      <c r="U1859" s="1">
        <f>INT(Table134[[#This Row],[Date]])</f>
        <v>44784</v>
      </c>
      <c r="V1859" s="13">
        <f>IFERROR(IF(OR(Table134[[#This Row],[Notasave Error]]&lt;0,Table134[[#This Row],[Notasave Error]]&gt;6000),"-",Table134[[#This Row],[Notasave Error]]/Table134[[#This Row],[Inspection Total]]),"NA")</f>
        <v>3.8519259629814909E-2</v>
      </c>
    </row>
    <row r="1860" spans="1:22" x14ac:dyDescent="0.35">
      <c r="A1860" s="8">
        <v>44784.401446759257</v>
      </c>
      <c r="B1860" s="9" t="s">
        <v>63</v>
      </c>
      <c r="C1860" s="9">
        <v>40036161</v>
      </c>
      <c r="D1860" s="9" t="s">
        <v>107</v>
      </c>
      <c r="E1860" s="9" t="s">
        <v>68</v>
      </c>
      <c r="F1860" s="9" t="s">
        <v>38</v>
      </c>
      <c r="G1860" s="9">
        <v>2704</v>
      </c>
      <c r="H1860" s="10">
        <v>5991</v>
      </c>
      <c r="I1860" s="10">
        <v>11988</v>
      </c>
      <c r="J1860" s="10">
        <v>9</v>
      </c>
      <c r="K1860" s="10"/>
      <c r="L1860" s="10">
        <f>SUM(Table134[[#This Row],[Waste (Before Impression)]:[Waste (After Impression)2]])</f>
        <v>9</v>
      </c>
      <c r="M1860" s="10">
        <v>0</v>
      </c>
      <c r="N1860" s="10">
        <v>200</v>
      </c>
      <c r="O1860" s="11">
        <f>SUM(Table134[[#This Row],[Inspection Total]],Table134[[#This Row],[Waste (Before Impression)]])</f>
        <v>6000</v>
      </c>
      <c r="P1860" s="12" t="s">
        <v>39</v>
      </c>
      <c r="Q1860" s="9"/>
      <c r="R1860" s="9">
        <f>IF(Table134[[#This Row],[Balanced]]="YES",0,Table134[[#This Row],[Total]]-6000)</f>
        <v>0</v>
      </c>
      <c r="S18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44784270492005991YES</v>
      </c>
      <c r="T1860">
        <f>ROW()-3</f>
        <v>1857</v>
      </c>
      <c r="U1860" s="1">
        <f>INT(Table134[[#This Row],[Date]])</f>
        <v>44784</v>
      </c>
      <c r="V1860" s="13">
        <f>IFERROR(IF(OR(Table134[[#This Row],[Notasave Error]]&lt;0,Table134[[#This Row],[Notasave Error]]&gt;6000),"-",Table134[[#This Row],[Notasave Error]]/Table134[[#This Row],[Inspection Total]]),"NA")</f>
        <v>3.3383408446002336E-2</v>
      </c>
    </row>
    <row r="1861" spans="1:22" x14ac:dyDescent="0.35">
      <c r="A1861" s="8">
        <v>44784.40111111111</v>
      </c>
      <c r="B1861" s="9" t="s">
        <v>63</v>
      </c>
      <c r="C1861" s="9">
        <v>40036161</v>
      </c>
      <c r="D1861" s="9" t="s">
        <v>107</v>
      </c>
      <c r="E1861" s="9" t="s">
        <v>68</v>
      </c>
      <c r="F1861" s="9" t="s">
        <v>38</v>
      </c>
      <c r="G1861" s="9">
        <v>2703</v>
      </c>
      <c r="H1861" s="10">
        <v>5997</v>
      </c>
      <c r="I1861" s="10">
        <v>5997</v>
      </c>
      <c r="J1861" s="10">
        <v>3</v>
      </c>
      <c r="K1861" s="10"/>
      <c r="L1861" s="10">
        <f>SUM(Table134[[#This Row],[Waste (Before Impression)]:[Waste (After Impression)2]])</f>
        <v>3</v>
      </c>
      <c r="M1861" s="10">
        <v>0</v>
      </c>
      <c r="N1861" s="10">
        <v>282</v>
      </c>
      <c r="O1861" s="11">
        <f>SUM(Table134[[#This Row],[Inspection Total]],Table134[[#This Row],[Waste (Before Impression)]])</f>
        <v>6000</v>
      </c>
      <c r="P1861" s="12" t="s">
        <v>39</v>
      </c>
      <c r="Q1861" s="9"/>
      <c r="R1861" s="9">
        <f>IF(Table134[[#This Row],[Balanced]]="YES",0,Table134[[#This Row],[Total]]-6000)</f>
        <v>0</v>
      </c>
      <c r="S18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44784270332825997YES</v>
      </c>
      <c r="T1861">
        <f>ROW()-3</f>
        <v>1858</v>
      </c>
      <c r="U1861" s="1">
        <f>INT(Table134[[#This Row],[Date]])</f>
        <v>44784</v>
      </c>
      <c r="V1861" s="13">
        <f>IFERROR(IF(OR(Table134[[#This Row],[Notasave Error]]&lt;0,Table134[[#This Row],[Notasave Error]]&gt;6000),"-",Table134[[#This Row],[Notasave Error]]/Table134[[#This Row],[Inspection Total]]),"NA")</f>
        <v>4.7023511755877941E-2</v>
      </c>
    </row>
    <row r="1862" spans="1:22" x14ac:dyDescent="0.35">
      <c r="A1862" s="8">
        <v>44784.273958333331</v>
      </c>
      <c r="B1862" s="9" t="s">
        <v>63</v>
      </c>
      <c r="C1862" s="9">
        <v>40036161</v>
      </c>
      <c r="D1862" s="9" t="s">
        <v>107</v>
      </c>
      <c r="E1862" s="9" t="s">
        <v>135</v>
      </c>
      <c r="F1862" s="9" t="s">
        <v>40</v>
      </c>
      <c r="G1862" s="9">
        <v>2729</v>
      </c>
      <c r="H1862" s="10">
        <v>5994</v>
      </c>
      <c r="I1862" s="10">
        <v>77891</v>
      </c>
      <c r="J1862" s="10">
        <v>6</v>
      </c>
      <c r="K1862" s="10"/>
      <c r="L1862" s="10">
        <f>SUM(Table134[[#This Row],[Waste (Before Impression)]:[Waste (After Impression)2]])</f>
        <v>6</v>
      </c>
      <c r="M1862" s="10">
        <v>0</v>
      </c>
      <c r="N1862" s="10">
        <v>399</v>
      </c>
      <c r="O1862" s="11">
        <f>SUM(Table134[[#This Row],[Inspection Total]],Table134[[#This Row],[Waste (Before Impression)]])</f>
        <v>6000</v>
      </c>
      <c r="P1862" s="12" t="s">
        <v>39</v>
      </c>
      <c r="Q1862" s="9"/>
      <c r="R1862" s="9">
        <f>IF(Table134[[#This Row],[Balanced]]="YES",0,Table134[[#This Row],[Total]]-6000)</f>
        <v>0</v>
      </c>
      <c r="S18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44784272963995994YES</v>
      </c>
      <c r="T1862">
        <f>ROW()-3</f>
        <v>1859</v>
      </c>
      <c r="U1862" s="1">
        <f>INT(Table134[[#This Row],[Date]])</f>
        <v>44784</v>
      </c>
      <c r="V1862" s="13">
        <f>IFERROR(IF(OR(Table134[[#This Row],[Notasave Error]]&lt;0,Table134[[#This Row],[Notasave Error]]&gt;6000),"-",Table134[[#This Row],[Notasave Error]]/Table134[[#This Row],[Inspection Total]]),"NA")</f>
        <v>6.6566566566566565E-2</v>
      </c>
    </row>
    <row r="1863" spans="1:22" x14ac:dyDescent="0.35">
      <c r="A1863" s="8">
        <v>44784.247824074075</v>
      </c>
      <c r="B1863" s="9" t="s">
        <v>63</v>
      </c>
      <c r="C1863" s="9">
        <v>40036161</v>
      </c>
      <c r="D1863" s="9" t="s">
        <v>107</v>
      </c>
      <c r="E1863" s="9" t="s">
        <v>135</v>
      </c>
      <c r="F1863" s="9" t="s">
        <v>40</v>
      </c>
      <c r="G1863" s="9">
        <v>2728</v>
      </c>
      <c r="H1863" s="10">
        <v>5983</v>
      </c>
      <c r="I1863" s="10">
        <v>71897</v>
      </c>
      <c r="J1863" s="10">
        <v>17</v>
      </c>
      <c r="K1863" s="10"/>
      <c r="L1863" s="10">
        <f>SUM(Table134[[#This Row],[Waste (Before Impression)]:[Waste (After Impression)2]])</f>
        <v>17</v>
      </c>
      <c r="M1863" s="10">
        <v>0</v>
      </c>
      <c r="N1863" s="10">
        <v>401</v>
      </c>
      <c r="O1863" s="11">
        <f>SUM(Table134[[#This Row],[Inspection Total]],Table134[[#This Row],[Waste (Before Impression)]])</f>
        <v>6000</v>
      </c>
      <c r="P1863" s="12" t="s">
        <v>39</v>
      </c>
      <c r="Q1863" s="9"/>
      <c r="R1863" s="9">
        <f>IF(Table134[[#This Row],[Balanced]]="YES",0,Table134[[#This Row],[Total]]-6000)</f>
        <v>0</v>
      </c>
      <c r="S18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447842728174015983YES</v>
      </c>
      <c r="T1863">
        <f>ROW()-3</f>
        <v>1860</v>
      </c>
      <c r="U1863" s="1">
        <f>INT(Table134[[#This Row],[Date]])</f>
        <v>44784</v>
      </c>
      <c r="V1863" s="13">
        <f>IFERROR(IF(OR(Table134[[#This Row],[Notasave Error]]&lt;0,Table134[[#This Row],[Notasave Error]]&gt;6000),"-",Table134[[#This Row],[Notasave Error]]/Table134[[#This Row],[Inspection Total]]),"NA")</f>
        <v>6.7023232492060839E-2</v>
      </c>
    </row>
    <row r="1864" spans="1:22" x14ac:dyDescent="0.35">
      <c r="A1864" s="8">
        <v>44784.24690972222</v>
      </c>
      <c r="B1864" s="9" t="s">
        <v>63</v>
      </c>
      <c r="C1864" s="9">
        <v>40036161</v>
      </c>
      <c r="D1864" s="9" t="s">
        <v>107</v>
      </c>
      <c r="E1864" s="9" t="s">
        <v>135</v>
      </c>
      <c r="F1864" s="9" t="s">
        <v>40</v>
      </c>
      <c r="G1864" s="9">
        <v>2727</v>
      </c>
      <c r="H1864" s="10">
        <v>5986</v>
      </c>
      <c r="I1864" s="10">
        <v>65914</v>
      </c>
      <c r="J1864" s="10">
        <v>14</v>
      </c>
      <c r="K1864" s="10"/>
      <c r="L1864" s="10">
        <f>SUM(Table134[[#This Row],[Waste (Before Impression)]:[Waste (After Impression)2]])</f>
        <v>14</v>
      </c>
      <c r="M1864" s="10">
        <v>0</v>
      </c>
      <c r="N1864" s="10">
        <v>220</v>
      </c>
      <c r="O1864" s="11">
        <f>SUM(Table134[[#This Row],[Inspection Total]],Table134[[#This Row],[Waste (Before Impression)]])</f>
        <v>6000</v>
      </c>
      <c r="P1864" s="12" t="s">
        <v>39</v>
      </c>
      <c r="Q1864" s="9"/>
      <c r="R1864" s="9">
        <f>IF(Table134[[#This Row],[Balanced]]="YES",0,Table134[[#This Row],[Total]]-6000)</f>
        <v>0</v>
      </c>
      <c r="S18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447842727142205986YES</v>
      </c>
      <c r="T1864">
        <f>ROW()-3</f>
        <v>1861</v>
      </c>
      <c r="U1864" s="1">
        <f>INT(Table134[[#This Row],[Date]])</f>
        <v>44784</v>
      </c>
      <c r="V1864" s="13">
        <f>IFERROR(IF(OR(Table134[[#This Row],[Notasave Error]]&lt;0,Table134[[#This Row],[Notasave Error]]&gt;6000),"-",Table134[[#This Row],[Notasave Error]]/Table134[[#This Row],[Inspection Total]]),"NA")</f>
        <v>3.6752422318743733E-2</v>
      </c>
    </row>
    <row r="1865" spans="1:22" x14ac:dyDescent="0.35">
      <c r="A1865" s="8">
        <v>44784.196087962962</v>
      </c>
      <c r="B1865" s="9" t="s">
        <v>63</v>
      </c>
      <c r="C1865" s="9">
        <v>40036161</v>
      </c>
      <c r="D1865" s="9" t="s">
        <v>107</v>
      </c>
      <c r="E1865" s="9" t="s">
        <v>135</v>
      </c>
      <c r="F1865" s="9" t="s">
        <v>40</v>
      </c>
      <c r="G1865" s="9">
        <v>2726</v>
      </c>
      <c r="H1865" s="10">
        <v>5991</v>
      </c>
      <c r="I1865" s="10">
        <v>59928</v>
      </c>
      <c r="J1865" s="10">
        <v>9</v>
      </c>
      <c r="K1865" s="10"/>
      <c r="L1865" s="10">
        <f>SUM(Table134[[#This Row],[Waste (Before Impression)]:[Waste (After Impression)2]])</f>
        <v>9</v>
      </c>
      <c r="M1865" s="10">
        <v>0</v>
      </c>
      <c r="N1865" s="10">
        <v>240</v>
      </c>
      <c r="O1865" s="11">
        <f>SUM(Table134[[#This Row],[Inspection Total]],Table134[[#This Row],[Waste (Before Impression)]])</f>
        <v>6000</v>
      </c>
      <c r="P1865" s="12" t="s">
        <v>39</v>
      </c>
      <c r="Q1865" s="9"/>
      <c r="R1865" s="9">
        <f>IF(Table134[[#This Row],[Balanced]]="YES",0,Table134[[#This Row],[Total]]-6000)</f>
        <v>0</v>
      </c>
      <c r="S18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44784272692405991YES</v>
      </c>
      <c r="T1865">
        <f>ROW()-3</f>
        <v>1862</v>
      </c>
      <c r="U1865" s="1">
        <f>INT(Table134[[#This Row],[Date]])</f>
        <v>44784</v>
      </c>
      <c r="V1865" s="13">
        <f>IFERROR(IF(OR(Table134[[#This Row],[Notasave Error]]&lt;0,Table134[[#This Row],[Notasave Error]]&gt;6000),"-",Table134[[#This Row],[Notasave Error]]/Table134[[#This Row],[Inspection Total]]),"NA")</f>
        <v>4.0060090135202807E-2</v>
      </c>
    </row>
    <row r="1866" spans="1:22" x14ac:dyDescent="0.35">
      <c r="A1866" s="8">
        <v>44784.15829861111</v>
      </c>
      <c r="B1866" s="9" t="s">
        <v>63</v>
      </c>
      <c r="C1866" s="9">
        <v>40036161</v>
      </c>
      <c r="D1866" s="9" t="s">
        <v>107</v>
      </c>
      <c r="E1866" s="9" t="s">
        <v>135</v>
      </c>
      <c r="F1866" s="9" t="s">
        <v>40</v>
      </c>
      <c r="G1866" s="9">
        <v>2725</v>
      </c>
      <c r="H1866" s="10">
        <v>5987</v>
      </c>
      <c r="I1866" s="10">
        <v>53937</v>
      </c>
      <c r="J1866" s="10">
        <v>13</v>
      </c>
      <c r="K1866" s="10"/>
      <c r="L1866" s="10">
        <f>SUM(Table134[[#This Row],[Waste (Before Impression)]:[Waste (After Impression)2]])</f>
        <v>13</v>
      </c>
      <c r="M1866" s="10">
        <v>0</v>
      </c>
      <c r="N1866" s="10">
        <v>252</v>
      </c>
      <c r="O1866" s="11">
        <f>SUM(Table134[[#This Row],[Inspection Total]],Table134[[#This Row],[Waste (Before Impression)]])</f>
        <v>6000</v>
      </c>
      <c r="P1866" s="12" t="s">
        <v>39</v>
      </c>
      <c r="Q1866" s="9"/>
      <c r="R1866" s="9">
        <f>IF(Table134[[#This Row],[Balanced]]="YES",0,Table134[[#This Row],[Total]]-6000)</f>
        <v>0</v>
      </c>
      <c r="S18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447842725132525987YES</v>
      </c>
      <c r="T1866">
        <f>ROW()-3</f>
        <v>1863</v>
      </c>
      <c r="U1866" s="1">
        <f>INT(Table134[[#This Row],[Date]])</f>
        <v>44784</v>
      </c>
      <c r="V1866" s="13">
        <f>IFERROR(IF(OR(Table134[[#This Row],[Notasave Error]]&lt;0,Table134[[#This Row],[Notasave Error]]&gt;6000),"-",Table134[[#This Row],[Notasave Error]]/Table134[[#This Row],[Inspection Total]]),"NA")</f>
        <v>4.2091197594788708E-2</v>
      </c>
    </row>
    <row r="1867" spans="1:22" x14ac:dyDescent="0.35">
      <c r="A1867" s="8">
        <v>44784.116053240738</v>
      </c>
      <c r="B1867" s="9" t="s">
        <v>63</v>
      </c>
      <c r="C1867" s="9">
        <v>40036161</v>
      </c>
      <c r="D1867" s="9" t="s">
        <v>107</v>
      </c>
      <c r="E1867" s="9" t="s">
        <v>135</v>
      </c>
      <c r="F1867" s="9" t="s">
        <v>40</v>
      </c>
      <c r="G1867" s="9">
        <v>2724</v>
      </c>
      <c r="H1867" s="10">
        <v>5997</v>
      </c>
      <c r="I1867" s="10">
        <v>47950</v>
      </c>
      <c r="J1867" s="10">
        <v>3</v>
      </c>
      <c r="K1867" s="10"/>
      <c r="L1867" s="10">
        <f>SUM(Table134[[#This Row],[Waste (Before Impression)]:[Waste (After Impression)2]])</f>
        <v>3</v>
      </c>
      <c r="M1867" s="10">
        <v>0</v>
      </c>
      <c r="N1867" s="10">
        <v>294</v>
      </c>
      <c r="O1867" s="11">
        <f>SUM(Table134[[#This Row],[Inspection Total]],Table134[[#This Row],[Waste (Before Impression)]])</f>
        <v>6000</v>
      </c>
      <c r="P1867" s="12" t="s">
        <v>39</v>
      </c>
      <c r="Q1867" s="9"/>
      <c r="R1867" s="9">
        <f>IF(Table134[[#This Row],[Balanced]]="YES",0,Table134[[#This Row],[Total]]-6000)</f>
        <v>0</v>
      </c>
      <c r="S18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44784272432945997YES</v>
      </c>
      <c r="T1867">
        <f>ROW()-3</f>
        <v>1864</v>
      </c>
      <c r="U1867" s="1">
        <f>INT(Table134[[#This Row],[Date]])</f>
        <v>44784</v>
      </c>
      <c r="V1867" s="13">
        <f>IFERROR(IF(OR(Table134[[#This Row],[Notasave Error]]&lt;0,Table134[[#This Row],[Notasave Error]]&gt;6000),"-",Table134[[#This Row],[Notasave Error]]/Table134[[#This Row],[Inspection Total]]),"NA")</f>
        <v>4.9024512256128062E-2</v>
      </c>
    </row>
    <row r="1868" spans="1:22" x14ac:dyDescent="0.35">
      <c r="A1868" s="8">
        <v>44784.052453703705</v>
      </c>
      <c r="B1868" s="9" t="s">
        <v>63</v>
      </c>
      <c r="C1868" s="9">
        <v>40036161</v>
      </c>
      <c r="D1868" s="9" t="s">
        <v>107</v>
      </c>
      <c r="E1868" s="9" t="s">
        <v>135</v>
      </c>
      <c r="F1868" s="9" t="s">
        <v>40</v>
      </c>
      <c r="G1868" s="9">
        <v>2723</v>
      </c>
      <c r="H1868" s="10">
        <v>6000</v>
      </c>
      <c r="I1868" s="10">
        <v>41953</v>
      </c>
      <c r="J1868" s="10"/>
      <c r="K1868" s="10"/>
      <c r="L1868" s="10">
        <f>SUM(Table134[[#This Row],[Waste (Before Impression)]:[Waste (After Impression)2]])</f>
        <v>0</v>
      </c>
      <c r="M1868" s="10">
        <v>0</v>
      </c>
      <c r="N1868" s="10">
        <v>234</v>
      </c>
      <c r="O1868" s="11">
        <f>SUM(Table134[[#This Row],[Inspection Total]],Table134[[#This Row],[Waste (Before Impression)]])</f>
        <v>6000</v>
      </c>
      <c r="P1868" s="12" t="s">
        <v>39</v>
      </c>
      <c r="Q1868" s="9" t="s">
        <v>71</v>
      </c>
      <c r="R1868" s="9">
        <f>IF(Table134[[#This Row],[Balanced]]="YES",0,Table134[[#This Row],[Total]]-6000)</f>
        <v>0</v>
      </c>
      <c r="S18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4478427232346000YES</v>
      </c>
      <c r="T1868">
        <f>ROW()-3</f>
        <v>1865</v>
      </c>
      <c r="U1868" s="1">
        <f>INT(Table134[[#This Row],[Date]])</f>
        <v>44784</v>
      </c>
      <c r="V1868" s="13">
        <f>IFERROR(IF(OR(Table134[[#This Row],[Notasave Error]]&lt;0,Table134[[#This Row],[Notasave Error]]&gt;6000),"-",Table134[[#This Row],[Notasave Error]]/Table134[[#This Row],[Inspection Total]]),"NA")</f>
        <v>3.9E-2</v>
      </c>
    </row>
    <row r="1869" spans="1:22" x14ac:dyDescent="0.35">
      <c r="A1869" s="8">
        <v>44783.942939814813</v>
      </c>
      <c r="B1869" s="9" t="s">
        <v>63</v>
      </c>
      <c r="C1869" s="9">
        <v>40036161</v>
      </c>
      <c r="D1869" s="9" t="s">
        <v>107</v>
      </c>
      <c r="E1869" s="9" t="s">
        <v>57</v>
      </c>
      <c r="F1869" s="9" t="s">
        <v>40</v>
      </c>
      <c r="G1869" s="9">
        <v>2662</v>
      </c>
      <c r="H1869" s="10">
        <v>5998</v>
      </c>
      <c r="I1869" s="10">
        <v>17983</v>
      </c>
      <c r="J1869" s="10">
        <v>2</v>
      </c>
      <c r="K1869" s="10"/>
      <c r="L1869" s="10">
        <f>SUM(Table134[[#This Row],[Waste (Before Impression)]:[Waste (After Impression)2]])</f>
        <v>2</v>
      </c>
      <c r="M1869" s="10">
        <v>0</v>
      </c>
      <c r="N1869" s="10">
        <v>146</v>
      </c>
      <c r="O1869" s="11">
        <f>SUM(Table134[[#This Row],[Inspection Total]],Table134[[#This Row],[Waste (Before Impression)]])</f>
        <v>6000</v>
      </c>
      <c r="P1869" s="12" t="s">
        <v>39</v>
      </c>
      <c r="Q1869" s="9"/>
      <c r="R1869" s="9">
        <f>IF(Table134[[#This Row],[Balanced]]="YES",0,Table134[[#This Row],[Total]]-6000)</f>
        <v>0</v>
      </c>
      <c r="S18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44783266221465998YES</v>
      </c>
      <c r="T1869">
        <f>ROW()-3</f>
        <v>1866</v>
      </c>
      <c r="U1869" s="1">
        <f>INT(Table134[[#This Row],[Date]])</f>
        <v>44783</v>
      </c>
      <c r="V1869" s="13">
        <f>IFERROR(IF(OR(Table134[[#This Row],[Notasave Error]]&lt;0,Table134[[#This Row],[Notasave Error]]&gt;6000),"-",Table134[[#This Row],[Notasave Error]]/Table134[[#This Row],[Inspection Total]]),"NA")</f>
        <v>2.4341447149049684E-2</v>
      </c>
    </row>
    <row r="1870" spans="1:22" x14ac:dyDescent="0.35">
      <c r="A1870" s="8">
        <v>44783.908472222225</v>
      </c>
      <c r="B1870" s="9" t="s">
        <v>63</v>
      </c>
      <c r="C1870" s="9">
        <v>40036161</v>
      </c>
      <c r="D1870" s="9" t="s">
        <v>107</v>
      </c>
      <c r="E1870" s="9" t="s">
        <v>57</v>
      </c>
      <c r="F1870" s="9" t="s">
        <v>40</v>
      </c>
      <c r="G1870" s="9">
        <v>2661</v>
      </c>
      <c r="H1870" s="10">
        <v>5992</v>
      </c>
      <c r="I1870" s="10">
        <v>11985</v>
      </c>
      <c r="J1870" s="10">
        <v>8</v>
      </c>
      <c r="K1870" s="10"/>
      <c r="L1870" s="10">
        <f>SUM(Table134[[#This Row],[Waste (Before Impression)]:[Waste (After Impression)2]])</f>
        <v>8</v>
      </c>
      <c r="M1870" s="10">
        <v>0</v>
      </c>
      <c r="N1870" s="10">
        <v>216</v>
      </c>
      <c r="O1870" s="11">
        <f>SUM(Table134[[#This Row],[Inspection Total]],Table134[[#This Row],[Waste (Before Impression)]])</f>
        <v>6000</v>
      </c>
      <c r="P1870" s="12" t="s">
        <v>39</v>
      </c>
      <c r="Q1870" s="9"/>
      <c r="R1870" s="9">
        <f>IF(Table134[[#This Row],[Balanced]]="YES",0,Table134[[#This Row],[Total]]-6000)</f>
        <v>0</v>
      </c>
      <c r="S18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44783266182165992YES</v>
      </c>
      <c r="T1870">
        <f>ROW()-3</f>
        <v>1867</v>
      </c>
      <c r="U1870" s="1">
        <f>INT(Table134[[#This Row],[Date]])</f>
        <v>44783</v>
      </c>
      <c r="V1870" s="13">
        <f>IFERROR(IF(OR(Table134[[#This Row],[Notasave Error]]&lt;0,Table134[[#This Row],[Notasave Error]]&gt;6000),"-",Table134[[#This Row],[Notasave Error]]/Table134[[#This Row],[Inspection Total]]),"NA")</f>
        <v>3.6048064085447265E-2</v>
      </c>
    </row>
    <row r="1871" spans="1:22" x14ac:dyDescent="0.35">
      <c r="A1871" s="8">
        <v>44783.896064814813</v>
      </c>
      <c r="B1871" s="9" t="s">
        <v>63</v>
      </c>
      <c r="C1871" s="9">
        <v>40036161</v>
      </c>
      <c r="D1871" s="9" t="s">
        <v>107</v>
      </c>
      <c r="E1871" s="9" t="s">
        <v>57</v>
      </c>
      <c r="F1871" s="9" t="s">
        <v>40</v>
      </c>
      <c r="G1871" s="9">
        <v>2660</v>
      </c>
      <c r="H1871" s="10">
        <v>5993</v>
      </c>
      <c r="I1871" s="10">
        <v>5993</v>
      </c>
      <c r="J1871" s="10">
        <v>7</v>
      </c>
      <c r="K1871" s="10"/>
      <c r="L1871" s="10">
        <f>SUM(Table134[[#This Row],[Waste (Before Impression)]:[Waste (After Impression)2]])</f>
        <v>7</v>
      </c>
      <c r="M1871" s="10">
        <v>0</v>
      </c>
      <c r="N1871" s="10">
        <v>189</v>
      </c>
      <c r="O1871" s="11">
        <f>SUM(Table134[[#This Row],[Inspection Total]],Table134[[#This Row],[Waste (Before Impression)]])</f>
        <v>6000</v>
      </c>
      <c r="P1871" s="12" t="s">
        <v>39</v>
      </c>
      <c r="Q1871" s="9"/>
      <c r="R1871" s="9">
        <f>IF(Table134[[#This Row],[Balanced]]="YES",0,Table134[[#This Row],[Total]]-6000)</f>
        <v>0</v>
      </c>
      <c r="S18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44783266071895993YES</v>
      </c>
      <c r="T1871">
        <f>ROW()-3</f>
        <v>1868</v>
      </c>
      <c r="U1871" s="1">
        <f>INT(Table134[[#This Row],[Date]])</f>
        <v>44783</v>
      </c>
      <c r="V1871" s="13">
        <f>IFERROR(IF(OR(Table134[[#This Row],[Notasave Error]]&lt;0,Table134[[#This Row],[Notasave Error]]&gt;6000),"-",Table134[[#This Row],[Notasave Error]]/Table134[[#This Row],[Inspection Total]]),"NA")</f>
        <v>3.1536792925079257E-2</v>
      </c>
    </row>
    <row r="1872" spans="1:22" x14ac:dyDescent="0.35">
      <c r="A1872" s="8">
        <v>44783.842060185183</v>
      </c>
      <c r="B1872" s="9" t="s">
        <v>63</v>
      </c>
      <c r="C1872" s="9">
        <v>40036161</v>
      </c>
      <c r="D1872" s="9" t="s">
        <v>107</v>
      </c>
      <c r="E1872" s="9" t="s">
        <v>57</v>
      </c>
      <c r="F1872" s="9" t="s">
        <v>40</v>
      </c>
      <c r="G1872" s="9">
        <v>2659</v>
      </c>
      <c r="H1872" s="10">
        <v>5993</v>
      </c>
      <c r="I1872" s="10">
        <v>5993</v>
      </c>
      <c r="J1872" s="10">
        <v>7</v>
      </c>
      <c r="K1872" s="10"/>
      <c r="L1872" s="10">
        <f>SUM(Table134[[#This Row],[Waste (Before Impression)]:[Waste (After Impression)2]])</f>
        <v>7</v>
      </c>
      <c r="M1872" s="10">
        <v>0</v>
      </c>
      <c r="N1872" s="10">
        <v>165</v>
      </c>
      <c r="O1872" s="11">
        <f>SUM(Table134[[#This Row],[Inspection Total]],Table134[[#This Row],[Waste (Before Impression)]])</f>
        <v>6000</v>
      </c>
      <c r="P1872" s="12" t="s">
        <v>39</v>
      </c>
      <c r="Q1872" s="9"/>
      <c r="R1872" s="9">
        <f>IF(Table134[[#This Row],[Balanced]]="YES",0,Table134[[#This Row],[Total]]-6000)</f>
        <v>0</v>
      </c>
      <c r="S18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44783265971655993YES</v>
      </c>
      <c r="T1872">
        <f>ROW()-3</f>
        <v>1869</v>
      </c>
      <c r="U1872" s="1">
        <f>INT(Table134[[#This Row],[Date]])</f>
        <v>44783</v>
      </c>
      <c r="V1872" s="13">
        <f>IFERROR(IF(OR(Table134[[#This Row],[Notasave Error]]&lt;0,Table134[[#This Row],[Notasave Error]]&gt;6000),"-",Table134[[#This Row],[Notasave Error]]/Table134[[#This Row],[Inspection Total]]),"NA")</f>
        <v>2.7532120807608876E-2</v>
      </c>
    </row>
    <row r="1873" spans="1:22" x14ac:dyDescent="0.35">
      <c r="A1873" s="8">
        <v>44783.786273148151</v>
      </c>
      <c r="B1873" s="9" t="s">
        <v>63</v>
      </c>
      <c r="C1873" s="9">
        <v>40036161</v>
      </c>
      <c r="D1873" s="9" t="s">
        <v>107</v>
      </c>
      <c r="E1873" s="9" t="s">
        <v>68</v>
      </c>
      <c r="F1873" s="9" t="s">
        <v>38</v>
      </c>
      <c r="G1873" s="9">
        <v>2658</v>
      </c>
      <c r="H1873" s="10">
        <v>5980</v>
      </c>
      <c r="I1873" s="10">
        <v>71941</v>
      </c>
      <c r="J1873" s="10">
        <v>17</v>
      </c>
      <c r="K1873" s="10"/>
      <c r="L1873" s="10">
        <f>SUM(Table134[[#This Row],[Waste (Before Impression)]:[Waste (After Impression)2]])</f>
        <v>17</v>
      </c>
      <c r="M1873" s="10">
        <v>0</v>
      </c>
      <c r="N1873" s="10">
        <v>235</v>
      </c>
      <c r="O1873" s="11">
        <f>SUM(Table134[[#This Row],[Inspection Total]],Table134[[#This Row],[Waste (Before Impression)]])</f>
        <v>5997</v>
      </c>
      <c r="P1873" s="12" t="s">
        <v>34</v>
      </c>
      <c r="Q1873" s="9" t="s">
        <v>71</v>
      </c>
      <c r="R1873" s="9">
        <f>IF(Table134[[#This Row],[Balanced]]="YES",0,Table134[[#This Row],[Total]]-6000)</f>
        <v>-3</v>
      </c>
      <c r="S18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447832658172355980NO</v>
      </c>
      <c r="T1873">
        <f>ROW()-3</f>
        <v>1870</v>
      </c>
      <c r="U1873" s="1">
        <f>INT(Table134[[#This Row],[Date]])</f>
        <v>44783</v>
      </c>
      <c r="V1873" s="13">
        <f>IFERROR(IF(OR(Table134[[#This Row],[Notasave Error]]&lt;0,Table134[[#This Row],[Notasave Error]]&gt;6000),"-",Table134[[#This Row],[Notasave Error]]/Table134[[#This Row],[Inspection Total]]),"NA")</f>
        <v>3.9297658862876256E-2</v>
      </c>
    </row>
    <row r="1874" spans="1:22" x14ac:dyDescent="0.35">
      <c r="A1874" s="8">
        <v>44783.760949074072</v>
      </c>
      <c r="B1874" s="9" t="s">
        <v>63</v>
      </c>
      <c r="C1874" s="9">
        <v>40036161</v>
      </c>
      <c r="D1874" s="9" t="s">
        <v>107</v>
      </c>
      <c r="E1874" s="9" t="s">
        <v>68</v>
      </c>
      <c r="F1874" s="9" t="s">
        <v>38</v>
      </c>
      <c r="G1874" s="9">
        <v>2657</v>
      </c>
      <c r="H1874" s="10">
        <v>5998</v>
      </c>
      <c r="I1874" s="10">
        <v>65961</v>
      </c>
      <c r="J1874" s="10">
        <v>2</v>
      </c>
      <c r="K1874" s="10"/>
      <c r="L1874" s="10">
        <f>SUM(Table134[[#This Row],[Waste (Before Impression)]:[Waste (After Impression)2]])</f>
        <v>2</v>
      </c>
      <c r="M1874" s="10">
        <v>0</v>
      </c>
      <c r="N1874" s="10">
        <v>220</v>
      </c>
      <c r="O1874" s="11">
        <f>SUM(Table134[[#This Row],[Inspection Total]],Table134[[#This Row],[Waste (Before Impression)]])</f>
        <v>6000</v>
      </c>
      <c r="P1874" s="12" t="s">
        <v>39</v>
      </c>
      <c r="Q1874" s="9"/>
      <c r="R1874" s="9">
        <f>IF(Table134[[#This Row],[Balanced]]="YES",0,Table134[[#This Row],[Total]]-6000)</f>
        <v>0</v>
      </c>
      <c r="S18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44783265722205998YES</v>
      </c>
      <c r="T1874">
        <f>ROW()-3</f>
        <v>1871</v>
      </c>
      <c r="U1874" s="1">
        <f>INT(Table134[[#This Row],[Date]])</f>
        <v>44783</v>
      </c>
      <c r="V1874" s="13">
        <f>IFERROR(IF(OR(Table134[[#This Row],[Notasave Error]]&lt;0,Table134[[#This Row],[Notasave Error]]&gt;6000),"-",Table134[[#This Row],[Notasave Error]]/Table134[[#This Row],[Inspection Total]]),"NA")</f>
        <v>3.667889296432144E-2</v>
      </c>
    </row>
    <row r="1875" spans="1:22" x14ac:dyDescent="0.35">
      <c r="A1875" s="8">
        <v>44783.730451388888</v>
      </c>
      <c r="B1875" s="9" t="s">
        <v>63</v>
      </c>
      <c r="C1875" s="9">
        <v>40036161</v>
      </c>
      <c r="D1875" s="9" t="s">
        <v>107</v>
      </c>
      <c r="E1875" s="9" t="s">
        <v>68</v>
      </c>
      <c r="F1875" s="9" t="s">
        <v>38</v>
      </c>
      <c r="G1875" s="9">
        <v>2656</v>
      </c>
      <c r="H1875" s="10">
        <v>5999</v>
      </c>
      <c r="I1875" s="10">
        <v>59963</v>
      </c>
      <c r="J1875" s="10">
        <v>0</v>
      </c>
      <c r="K1875" s="10"/>
      <c r="L1875" s="10">
        <f>SUM(Table134[[#This Row],[Waste (Before Impression)]:[Waste (After Impression)2]])</f>
        <v>0</v>
      </c>
      <c r="M1875" s="10">
        <v>0</v>
      </c>
      <c r="N1875" s="10">
        <v>370</v>
      </c>
      <c r="O1875" s="11">
        <f>SUM(Table134[[#This Row],[Inspection Total]],Table134[[#This Row],[Waste (Before Impression)]])</f>
        <v>5999</v>
      </c>
      <c r="P1875" s="12" t="s">
        <v>34</v>
      </c>
      <c r="Q1875" s="9" t="s">
        <v>75</v>
      </c>
      <c r="R1875" s="9">
        <f>IF(Table134[[#This Row],[Balanced]]="YES",0,Table134[[#This Row],[Total]]-6000)</f>
        <v>-1</v>
      </c>
      <c r="S18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44783265603705999NO</v>
      </c>
      <c r="T1875">
        <f>ROW()-3</f>
        <v>1872</v>
      </c>
      <c r="U1875" s="1">
        <f>INT(Table134[[#This Row],[Date]])</f>
        <v>44783</v>
      </c>
      <c r="V1875" s="13">
        <f>IFERROR(IF(OR(Table134[[#This Row],[Notasave Error]]&lt;0,Table134[[#This Row],[Notasave Error]]&gt;6000),"-",Table134[[#This Row],[Notasave Error]]/Table134[[#This Row],[Inspection Total]]),"NA")</f>
        <v>6.1676946157692945E-2</v>
      </c>
    </row>
    <row r="1876" spans="1:22" x14ac:dyDescent="0.35">
      <c r="A1876" s="8">
        <v>44783.69672453704</v>
      </c>
      <c r="B1876" s="9" t="s">
        <v>63</v>
      </c>
      <c r="C1876" s="9">
        <v>40036161</v>
      </c>
      <c r="D1876" s="9" t="s">
        <v>107</v>
      </c>
      <c r="E1876" s="9" t="s">
        <v>68</v>
      </c>
      <c r="F1876" s="9" t="s">
        <v>38</v>
      </c>
      <c r="G1876" s="9">
        <v>2655</v>
      </c>
      <c r="H1876" s="10">
        <v>6000</v>
      </c>
      <c r="I1876" s="10">
        <v>53964</v>
      </c>
      <c r="J1876" s="10">
        <v>0</v>
      </c>
      <c r="K1876" s="10"/>
      <c r="L1876" s="10">
        <f>SUM(Table134[[#This Row],[Waste (Before Impression)]:[Waste (After Impression)2]])</f>
        <v>0</v>
      </c>
      <c r="M1876" s="10">
        <v>0</v>
      </c>
      <c r="N1876" s="10">
        <v>230</v>
      </c>
      <c r="O1876" s="11">
        <f>SUM(Table134[[#This Row],[Inspection Total]],Table134[[#This Row],[Waste (Before Impression)]])</f>
        <v>6000</v>
      </c>
      <c r="P1876" s="12" t="s">
        <v>39</v>
      </c>
      <c r="Q1876" s="9"/>
      <c r="R1876" s="9">
        <f>IF(Table134[[#This Row],[Balanced]]="YES",0,Table134[[#This Row],[Total]]-6000)</f>
        <v>0</v>
      </c>
      <c r="S18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44783265502306000YES</v>
      </c>
      <c r="T1876">
        <f>ROW()-3</f>
        <v>1873</v>
      </c>
      <c r="U1876" s="1">
        <f>INT(Table134[[#This Row],[Date]])</f>
        <v>44783</v>
      </c>
      <c r="V1876" s="13">
        <f>IFERROR(IF(OR(Table134[[#This Row],[Notasave Error]]&lt;0,Table134[[#This Row],[Notasave Error]]&gt;6000),"-",Table134[[#This Row],[Notasave Error]]/Table134[[#This Row],[Inspection Total]]),"NA")</f>
        <v>3.833333333333333E-2</v>
      </c>
    </row>
    <row r="1877" spans="1:22" x14ac:dyDescent="0.35">
      <c r="A1877" s="8">
        <v>44783.696111111109</v>
      </c>
      <c r="B1877" s="9" t="s">
        <v>63</v>
      </c>
      <c r="C1877" s="9">
        <v>40036161</v>
      </c>
      <c r="D1877" s="9" t="s">
        <v>107</v>
      </c>
      <c r="E1877" s="9" t="s">
        <v>68</v>
      </c>
      <c r="F1877" s="9" t="s">
        <v>38</v>
      </c>
      <c r="G1877" s="9">
        <v>2654</v>
      </c>
      <c r="H1877" s="10">
        <v>5996</v>
      </c>
      <c r="I1877" s="10">
        <v>47964</v>
      </c>
      <c r="J1877" s="10">
        <v>4</v>
      </c>
      <c r="K1877" s="10"/>
      <c r="L1877" s="10">
        <f>SUM(Table134[[#This Row],[Waste (Before Impression)]:[Waste (After Impression)2]])</f>
        <v>4</v>
      </c>
      <c r="M1877" s="10">
        <v>0</v>
      </c>
      <c r="N1877" s="10">
        <v>271</v>
      </c>
      <c r="O1877" s="11">
        <f>SUM(Table134[[#This Row],[Inspection Total]],Table134[[#This Row],[Waste (Before Impression)]])</f>
        <v>6000</v>
      </c>
      <c r="P1877" s="12" t="s">
        <v>39</v>
      </c>
      <c r="Q1877" s="9"/>
      <c r="R1877" s="9">
        <f>IF(Table134[[#This Row],[Balanced]]="YES",0,Table134[[#This Row],[Total]]-6000)</f>
        <v>0</v>
      </c>
      <c r="S18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44783265442715996YES</v>
      </c>
      <c r="T1877">
        <f>ROW()-3</f>
        <v>1874</v>
      </c>
      <c r="U1877" s="1">
        <f>INT(Table134[[#This Row],[Date]])</f>
        <v>44783</v>
      </c>
      <c r="V1877" s="13">
        <f>IFERROR(IF(OR(Table134[[#This Row],[Notasave Error]]&lt;0,Table134[[#This Row],[Notasave Error]]&gt;6000),"-",Table134[[#This Row],[Notasave Error]]/Table134[[#This Row],[Inspection Total]]),"NA")</f>
        <v>4.5196797865243499E-2</v>
      </c>
    </row>
    <row r="1878" spans="1:22" x14ac:dyDescent="0.35">
      <c r="A1878" s="8">
        <v>44783.613541666666</v>
      </c>
      <c r="B1878" s="9" t="s">
        <v>63</v>
      </c>
      <c r="C1878" s="9">
        <v>40036161</v>
      </c>
      <c r="D1878" s="9" t="s">
        <v>107</v>
      </c>
      <c r="E1878" s="9" t="s">
        <v>68</v>
      </c>
      <c r="F1878" s="9" t="s">
        <v>38</v>
      </c>
      <c r="G1878" s="9">
        <v>2653</v>
      </c>
      <c r="H1878" s="10">
        <v>5997</v>
      </c>
      <c r="I1878" s="10">
        <v>41968</v>
      </c>
      <c r="J1878" s="10">
        <v>1</v>
      </c>
      <c r="K1878" s="10"/>
      <c r="L1878" s="10">
        <f>SUM(Table134[[#This Row],[Waste (Before Impression)]:[Waste (After Impression)2]])</f>
        <v>1</v>
      </c>
      <c r="M1878" s="10">
        <v>0</v>
      </c>
      <c r="N1878" s="10">
        <v>289</v>
      </c>
      <c r="O1878" s="11">
        <f>SUM(Table134[[#This Row],[Inspection Total]],Table134[[#This Row],[Waste (Before Impression)]])</f>
        <v>5998</v>
      </c>
      <c r="P1878" s="12" t="s">
        <v>34</v>
      </c>
      <c r="Q1878" s="9" t="s">
        <v>89</v>
      </c>
      <c r="R1878" s="9">
        <f>IF(Table134[[#This Row],[Balanced]]="YES",0,Table134[[#This Row],[Total]]-6000)</f>
        <v>-2</v>
      </c>
      <c r="S18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44783265312895997NO</v>
      </c>
      <c r="T1878">
        <f>ROW()-3</f>
        <v>1875</v>
      </c>
      <c r="U1878" s="1">
        <f>INT(Table134[[#This Row],[Date]])</f>
        <v>44783</v>
      </c>
      <c r="V1878" s="13">
        <f>IFERROR(IF(OR(Table134[[#This Row],[Notasave Error]]&lt;0,Table134[[#This Row],[Notasave Error]]&gt;6000),"-",Table134[[#This Row],[Notasave Error]]/Table134[[#This Row],[Inspection Total]]),"NA")</f>
        <v>4.8190762047690509E-2</v>
      </c>
    </row>
    <row r="1879" spans="1:22" x14ac:dyDescent="0.35">
      <c r="A1879" s="8">
        <v>44783.596967592595</v>
      </c>
      <c r="B1879" s="9" t="s">
        <v>63</v>
      </c>
      <c r="C1879" s="9">
        <v>40036161</v>
      </c>
      <c r="D1879" s="9" t="s">
        <v>107</v>
      </c>
      <c r="E1879" s="9" t="s">
        <v>68</v>
      </c>
      <c r="F1879" s="9" t="s">
        <v>38</v>
      </c>
      <c r="G1879" s="9">
        <v>2652</v>
      </c>
      <c r="H1879" s="10">
        <v>5994</v>
      </c>
      <c r="I1879" s="10">
        <v>35971</v>
      </c>
      <c r="J1879" s="10">
        <v>5</v>
      </c>
      <c r="K1879" s="10"/>
      <c r="L1879" s="10">
        <f>SUM(Table134[[#This Row],[Waste (Before Impression)]:[Waste (After Impression)2]])</f>
        <v>5</v>
      </c>
      <c r="M1879" s="10">
        <v>0</v>
      </c>
      <c r="N1879" s="10">
        <v>241</v>
      </c>
      <c r="O1879" s="11">
        <f>SUM(Table134[[#This Row],[Inspection Total]],Table134[[#This Row],[Waste (Before Impression)]])</f>
        <v>5999</v>
      </c>
      <c r="P1879" s="12" t="s">
        <v>34</v>
      </c>
      <c r="Q1879" s="9" t="s">
        <v>89</v>
      </c>
      <c r="R1879" s="9">
        <f>IF(Table134[[#This Row],[Balanced]]="YES",0,Table134[[#This Row],[Total]]-6000)</f>
        <v>-1</v>
      </c>
      <c r="S18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44783265252415994NO</v>
      </c>
      <c r="T1879">
        <f>ROW()-3</f>
        <v>1876</v>
      </c>
      <c r="U1879" s="1">
        <f>INT(Table134[[#This Row],[Date]])</f>
        <v>44783</v>
      </c>
      <c r="V1879" s="13">
        <f>IFERROR(IF(OR(Table134[[#This Row],[Notasave Error]]&lt;0,Table134[[#This Row],[Notasave Error]]&gt;6000),"-",Table134[[#This Row],[Notasave Error]]/Table134[[#This Row],[Inspection Total]]),"NA")</f>
        <v>4.0206873540206876E-2</v>
      </c>
    </row>
    <row r="1880" spans="1:22" x14ac:dyDescent="0.35">
      <c r="A1880" s="8">
        <v>44783.516342592593</v>
      </c>
      <c r="B1880" s="9" t="s">
        <v>63</v>
      </c>
      <c r="C1880" s="9">
        <v>40036161</v>
      </c>
      <c r="D1880" s="9" t="s">
        <v>107</v>
      </c>
      <c r="E1880" s="9" t="s">
        <v>68</v>
      </c>
      <c r="F1880" s="9" t="s">
        <v>38</v>
      </c>
      <c r="G1880" s="9">
        <v>2651</v>
      </c>
      <c r="H1880" s="10">
        <v>5991</v>
      </c>
      <c r="I1880" s="10">
        <v>29977</v>
      </c>
      <c r="J1880" s="10">
        <v>9</v>
      </c>
      <c r="K1880" s="10"/>
      <c r="L1880" s="10">
        <f>SUM(Table134[[#This Row],[Waste (Before Impression)]:[Waste (After Impression)2]])</f>
        <v>9</v>
      </c>
      <c r="M1880" s="10">
        <v>0</v>
      </c>
      <c r="N1880" s="10">
        <v>379</v>
      </c>
      <c r="O1880" s="11">
        <f>SUM(Table134[[#This Row],[Inspection Total]],Table134[[#This Row],[Waste (Before Impression)]])</f>
        <v>6000</v>
      </c>
      <c r="P1880" s="12" t="s">
        <v>39</v>
      </c>
      <c r="Q1880" s="9"/>
      <c r="R1880" s="9">
        <f>IF(Table134[[#This Row],[Balanced]]="YES",0,Table134[[#This Row],[Total]]-6000)</f>
        <v>0</v>
      </c>
      <c r="S18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44783265193795991YES</v>
      </c>
      <c r="T1880">
        <f>ROW()-3</f>
        <v>1877</v>
      </c>
      <c r="U1880" s="1">
        <f>INT(Table134[[#This Row],[Date]])</f>
        <v>44783</v>
      </c>
      <c r="V1880" s="13">
        <f>IFERROR(IF(OR(Table134[[#This Row],[Notasave Error]]&lt;0,Table134[[#This Row],[Notasave Error]]&gt;6000),"-",Table134[[#This Row],[Notasave Error]]/Table134[[#This Row],[Inspection Total]]),"NA")</f>
        <v>6.3261559005174425E-2</v>
      </c>
    </row>
    <row r="1881" spans="1:22" x14ac:dyDescent="0.35">
      <c r="A1881" s="8">
        <v>44783.472488425927</v>
      </c>
      <c r="B1881" s="9" t="s">
        <v>63</v>
      </c>
      <c r="C1881" s="9">
        <v>40036161</v>
      </c>
      <c r="D1881" s="9" t="s">
        <v>107</v>
      </c>
      <c r="E1881" s="9" t="s">
        <v>68</v>
      </c>
      <c r="F1881" s="9" t="s">
        <v>38</v>
      </c>
      <c r="G1881" s="9">
        <v>2650</v>
      </c>
      <c r="H1881" s="10">
        <v>5998</v>
      </c>
      <c r="I1881" s="10">
        <v>23986</v>
      </c>
      <c r="J1881" s="10">
        <v>2</v>
      </c>
      <c r="K1881" s="10"/>
      <c r="L1881" s="10">
        <f>SUM(Table134[[#This Row],[Waste (Before Impression)]:[Waste (After Impression)2]])</f>
        <v>2</v>
      </c>
      <c r="M1881" s="10">
        <v>0</v>
      </c>
      <c r="N1881" s="10">
        <v>299</v>
      </c>
      <c r="O1881" s="11">
        <f>SUM(Table134[[#This Row],[Inspection Total]],Table134[[#This Row],[Waste (Before Impression)]])</f>
        <v>6000</v>
      </c>
      <c r="P1881" s="12" t="s">
        <v>39</v>
      </c>
      <c r="Q1881" s="9"/>
      <c r="R1881" s="9">
        <f>IF(Table134[[#This Row],[Balanced]]="YES",0,Table134[[#This Row],[Total]]-6000)</f>
        <v>0</v>
      </c>
      <c r="S18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44783265022995998YES</v>
      </c>
      <c r="T1881">
        <f>ROW()-3</f>
        <v>1878</v>
      </c>
      <c r="U1881" s="1">
        <f>INT(Table134[[#This Row],[Date]])</f>
        <v>44783</v>
      </c>
      <c r="V1881" s="13">
        <f>IFERROR(IF(OR(Table134[[#This Row],[Notasave Error]]&lt;0,Table134[[#This Row],[Notasave Error]]&gt;6000),"-",Table134[[#This Row],[Notasave Error]]/Table134[[#This Row],[Inspection Total]]),"NA")</f>
        <v>4.9849949983327778E-2</v>
      </c>
    </row>
    <row r="1882" spans="1:22" x14ac:dyDescent="0.35">
      <c r="A1882" s="8">
        <v>44783.472002314818</v>
      </c>
      <c r="B1882" s="9" t="s">
        <v>63</v>
      </c>
      <c r="C1882" s="9">
        <v>40036161</v>
      </c>
      <c r="D1882" s="9" t="s">
        <v>107</v>
      </c>
      <c r="E1882" s="9" t="s">
        <v>68</v>
      </c>
      <c r="F1882" s="9" t="s">
        <v>38</v>
      </c>
      <c r="G1882" s="9">
        <v>2649</v>
      </c>
      <c r="H1882" s="10">
        <v>6000</v>
      </c>
      <c r="I1882" s="10">
        <v>17988</v>
      </c>
      <c r="J1882" s="10">
        <v>0</v>
      </c>
      <c r="K1882" s="10"/>
      <c r="L1882" s="10">
        <f>SUM(Table134[[#This Row],[Waste (Before Impression)]:[Waste (After Impression)2]])</f>
        <v>0</v>
      </c>
      <c r="M1882" s="10">
        <v>0</v>
      </c>
      <c r="N1882" s="10">
        <v>341</v>
      </c>
      <c r="O1882" s="11">
        <f>SUM(Table134[[#This Row],[Inspection Total]],Table134[[#This Row],[Waste (Before Impression)]])</f>
        <v>6000</v>
      </c>
      <c r="P1882" s="12" t="s">
        <v>39</v>
      </c>
      <c r="Q1882" s="9"/>
      <c r="R1882" s="9">
        <f>IF(Table134[[#This Row],[Balanced]]="YES",0,Table134[[#This Row],[Total]]-6000)</f>
        <v>0</v>
      </c>
      <c r="S18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44783264903416000YES</v>
      </c>
      <c r="T1882">
        <f>ROW()-3</f>
        <v>1879</v>
      </c>
      <c r="U1882" s="1">
        <f>INT(Table134[[#This Row],[Date]])</f>
        <v>44783</v>
      </c>
      <c r="V1882" s="13">
        <f>IFERROR(IF(OR(Table134[[#This Row],[Notasave Error]]&lt;0,Table134[[#This Row],[Notasave Error]]&gt;6000),"-",Table134[[#This Row],[Notasave Error]]/Table134[[#This Row],[Inspection Total]]),"NA")</f>
        <v>5.6833333333333333E-2</v>
      </c>
    </row>
    <row r="1883" spans="1:22" x14ac:dyDescent="0.35">
      <c r="A1883" s="8">
        <v>44783.422534722224</v>
      </c>
      <c r="B1883" s="9" t="s">
        <v>63</v>
      </c>
      <c r="C1883" s="9">
        <v>40036161</v>
      </c>
      <c r="D1883" s="9" t="s">
        <v>107</v>
      </c>
      <c r="E1883" s="9" t="s">
        <v>68</v>
      </c>
      <c r="F1883" s="9" t="s">
        <v>38</v>
      </c>
      <c r="G1883" s="9">
        <v>2648</v>
      </c>
      <c r="H1883" s="10">
        <v>5992</v>
      </c>
      <c r="I1883" s="10">
        <v>11988</v>
      </c>
      <c r="J1883" s="10">
        <v>8</v>
      </c>
      <c r="K1883" s="10"/>
      <c r="L1883" s="10">
        <f>SUM(Table134[[#This Row],[Waste (Before Impression)]:[Waste (After Impression)2]])</f>
        <v>8</v>
      </c>
      <c r="M1883" s="10">
        <v>0</v>
      </c>
      <c r="N1883" s="10">
        <v>297</v>
      </c>
      <c r="O1883" s="11">
        <f>SUM(Table134[[#This Row],[Inspection Total]],Table134[[#This Row],[Waste (Before Impression)]])</f>
        <v>6000</v>
      </c>
      <c r="P1883" s="12" t="s">
        <v>39</v>
      </c>
      <c r="Q1883" s="9"/>
      <c r="R1883" s="9">
        <f>IF(Table134[[#This Row],[Balanced]]="YES",0,Table134[[#This Row],[Total]]-6000)</f>
        <v>0</v>
      </c>
      <c r="S18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44783264882975992YES</v>
      </c>
      <c r="T1883">
        <f>ROW()-3</f>
        <v>1880</v>
      </c>
      <c r="U1883" s="1">
        <f>INT(Table134[[#This Row],[Date]])</f>
        <v>44783</v>
      </c>
      <c r="V1883" s="13">
        <f>IFERROR(IF(OR(Table134[[#This Row],[Notasave Error]]&lt;0,Table134[[#This Row],[Notasave Error]]&gt;6000),"-",Table134[[#This Row],[Notasave Error]]/Table134[[#This Row],[Inspection Total]]),"NA")</f>
        <v>4.9566088117489984E-2</v>
      </c>
    </row>
    <row r="1884" spans="1:22" x14ac:dyDescent="0.35">
      <c r="A1884" s="8">
        <v>44783.375162037039</v>
      </c>
      <c r="B1884" s="9" t="s">
        <v>63</v>
      </c>
      <c r="C1884" s="9">
        <v>40036161</v>
      </c>
      <c r="D1884" s="9" t="s">
        <v>107</v>
      </c>
      <c r="E1884" s="9" t="s">
        <v>68</v>
      </c>
      <c r="F1884" s="9" t="s">
        <v>38</v>
      </c>
      <c r="G1884" s="9">
        <v>2647</v>
      </c>
      <c r="H1884" s="10">
        <v>5996</v>
      </c>
      <c r="I1884" s="10">
        <v>5996</v>
      </c>
      <c r="J1884" s="10">
        <v>4</v>
      </c>
      <c r="K1884" s="10"/>
      <c r="L1884" s="10">
        <f>SUM(Table134[[#This Row],[Waste (Before Impression)]:[Waste (After Impression)2]])</f>
        <v>4</v>
      </c>
      <c r="M1884" s="10">
        <v>0</v>
      </c>
      <c r="N1884" s="10">
        <v>193</v>
      </c>
      <c r="O1884" s="11">
        <f>SUM(Table134[[#This Row],[Inspection Total]],Table134[[#This Row],[Waste (Before Impression)]])</f>
        <v>6000</v>
      </c>
      <c r="P1884" s="12" t="s">
        <v>39</v>
      </c>
      <c r="Q1884" s="9"/>
      <c r="R1884" s="9">
        <f>IF(Table134[[#This Row],[Balanced]]="YES",0,Table134[[#This Row],[Total]]-6000)</f>
        <v>0</v>
      </c>
      <c r="S18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44783264741935996YES</v>
      </c>
      <c r="T1884">
        <f>ROW()-3</f>
        <v>1881</v>
      </c>
      <c r="U1884" s="1">
        <f>INT(Table134[[#This Row],[Date]])</f>
        <v>44783</v>
      </c>
      <c r="V1884" s="13">
        <f>IFERROR(IF(OR(Table134[[#This Row],[Notasave Error]]&lt;0,Table134[[#This Row],[Notasave Error]]&gt;6000),"-",Table134[[#This Row],[Notasave Error]]/Table134[[#This Row],[Inspection Total]]),"NA")</f>
        <v>3.218812541694463E-2</v>
      </c>
    </row>
    <row r="1885" spans="1:22" x14ac:dyDescent="0.35">
      <c r="A1885" s="8">
        <v>44783.271956018521</v>
      </c>
      <c r="B1885" s="9" t="s">
        <v>63</v>
      </c>
      <c r="C1885" s="9">
        <v>40036161</v>
      </c>
      <c r="D1885" s="9" t="s">
        <v>107</v>
      </c>
      <c r="E1885" s="9" t="s">
        <v>57</v>
      </c>
      <c r="F1885" s="9" t="s">
        <v>40</v>
      </c>
      <c r="G1885" s="9">
        <v>2702</v>
      </c>
      <c r="H1885" s="10">
        <v>5999</v>
      </c>
      <c r="I1885" s="10">
        <v>71955</v>
      </c>
      <c r="J1885" s="10">
        <v>1</v>
      </c>
      <c r="K1885" s="10"/>
      <c r="L1885" s="10">
        <f>SUM(Table134[[#This Row],[Waste (Before Impression)]:[Waste (After Impression)2]])</f>
        <v>1</v>
      </c>
      <c r="M1885" s="10">
        <v>0</v>
      </c>
      <c r="N1885" s="10">
        <v>345</v>
      </c>
      <c r="O1885" s="11">
        <f>SUM(Table134[[#This Row],[Inspection Total]],Table134[[#This Row],[Waste (Before Impression)]])</f>
        <v>6000</v>
      </c>
      <c r="P1885" s="12" t="s">
        <v>39</v>
      </c>
      <c r="Q1885" s="9" t="s">
        <v>71</v>
      </c>
      <c r="R1885" s="9">
        <f>IF(Table134[[#This Row],[Balanced]]="YES",0,Table134[[#This Row],[Total]]-6000)</f>
        <v>0</v>
      </c>
      <c r="S18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44783270213455999YES</v>
      </c>
      <c r="T1885">
        <f>ROW()-3</f>
        <v>1882</v>
      </c>
      <c r="U1885" s="1">
        <f>INT(Table134[[#This Row],[Date]])</f>
        <v>44783</v>
      </c>
      <c r="V1885" s="13">
        <f>IFERROR(IF(OR(Table134[[#This Row],[Notasave Error]]&lt;0,Table134[[#This Row],[Notasave Error]]&gt;6000),"-",Table134[[#This Row],[Notasave Error]]/Table134[[#This Row],[Inspection Total]]),"NA")</f>
        <v>5.7509584930821804E-2</v>
      </c>
    </row>
    <row r="1886" spans="1:22" x14ac:dyDescent="0.35">
      <c r="A1886" s="8">
        <v>44783.22755787037</v>
      </c>
      <c r="B1886" s="9" t="s">
        <v>63</v>
      </c>
      <c r="C1886" s="9">
        <v>40036161</v>
      </c>
      <c r="D1886" s="9" t="s">
        <v>107</v>
      </c>
      <c r="E1886" s="9" t="s">
        <v>57</v>
      </c>
      <c r="F1886" s="9" t="s">
        <v>40</v>
      </c>
      <c r="G1886" s="9">
        <v>2701</v>
      </c>
      <c r="H1886" s="10">
        <v>5996</v>
      </c>
      <c r="I1886" s="10">
        <v>65956</v>
      </c>
      <c r="J1886" s="10">
        <v>4</v>
      </c>
      <c r="K1886" s="10"/>
      <c r="L1886" s="10">
        <f>SUM(Table134[[#This Row],[Waste (Before Impression)]:[Waste (After Impression)2]])</f>
        <v>4</v>
      </c>
      <c r="M1886" s="10">
        <v>0</v>
      </c>
      <c r="N1886" s="10">
        <v>345</v>
      </c>
      <c r="O1886" s="11">
        <f>SUM(Table134[[#This Row],[Inspection Total]],Table134[[#This Row],[Waste (Before Impression)]])</f>
        <v>6000</v>
      </c>
      <c r="P1886" s="12" t="s">
        <v>39</v>
      </c>
      <c r="Q1886" s="9"/>
      <c r="R1886" s="9">
        <f>IF(Table134[[#This Row],[Balanced]]="YES",0,Table134[[#This Row],[Total]]-6000)</f>
        <v>0</v>
      </c>
      <c r="S18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44783270143455996YES</v>
      </c>
      <c r="T1886">
        <f>ROW()-3</f>
        <v>1883</v>
      </c>
      <c r="U1886" s="1">
        <f>INT(Table134[[#This Row],[Date]])</f>
        <v>44783</v>
      </c>
      <c r="V1886" s="13">
        <f>IFERROR(IF(OR(Table134[[#This Row],[Notasave Error]]&lt;0,Table134[[#This Row],[Notasave Error]]&gt;6000),"-",Table134[[#This Row],[Notasave Error]]/Table134[[#This Row],[Inspection Total]]),"NA")</f>
        <v>5.7538358905937288E-2</v>
      </c>
    </row>
    <row r="1887" spans="1:22" x14ac:dyDescent="0.35">
      <c r="A1887" s="8">
        <v>44783.227002314816</v>
      </c>
      <c r="B1887" s="9" t="s">
        <v>63</v>
      </c>
      <c r="C1887" s="9">
        <v>40036161</v>
      </c>
      <c r="D1887" s="9" t="s">
        <v>107</v>
      </c>
      <c r="E1887" s="9" t="s">
        <v>57</v>
      </c>
      <c r="F1887" s="9" t="s">
        <v>40</v>
      </c>
      <c r="G1887" s="9">
        <v>2669</v>
      </c>
      <c r="H1887" s="10">
        <v>5992</v>
      </c>
      <c r="I1887" s="10">
        <v>59960</v>
      </c>
      <c r="J1887" s="10">
        <v>8</v>
      </c>
      <c r="K1887" s="10"/>
      <c r="L1887" s="10">
        <f>SUM(Table134[[#This Row],[Waste (Before Impression)]:[Waste (After Impression)2]])</f>
        <v>8</v>
      </c>
      <c r="M1887" s="10">
        <v>0</v>
      </c>
      <c r="N1887" s="10">
        <v>347</v>
      </c>
      <c r="O1887" s="11">
        <f>SUM(Table134[[#This Row],[Inspection Total]],Table134[[#This Row],[Waste (Before Impression)]])</f>
        <v>6000</v>
      </c>
      <c r="P1887" s="12" t="s">
        <v>39</v>
      </c>
      <c r="Q1887" s="9"/>
      <c r="R1887" s="9">
        <f>IF(Table134[[#This Row],[Balanced]]="YES",0,Table134[[#This Row],[Total]]-6000)</f>
        <v>0</v>
      </c>
      <c r="S18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44783266983475992YES</v>
      </c>
      <c r="T1887">
        <f>ROW()-3</f>
        <v>1884</v>
      </c>
      <c r="U1887" s="1">
        <f>INT(Table134[[#This Row],[Date]])</f>
        <v>44783</v>
      </c>
      <c r="V1887" s="13">
        <f>IFERROR(IF(OR(Table134[[#This Row],[Notasave Error]]&lt;0,Table134[[#This Row],[Notasave Error]]&gt;6000),"-",Table134[[#This Row],[Notasave Error]]/Table134[[#This Row],[Inspection Total]]),"NA")</f>
        <v>5.7910547396528705E-2</v>
      </c>
    </row>
    <row r="1888" spans="1:22" x14ac:dyDescent="0.35">
      <c r="A1888" s="8">
        <v>44783.142604166664</v>
      </c>
      <c r="B1888" s="9" t="s">
        <v>63</v>
      </c>
      <c r="C1888" s="9">
        <v>40036161</v>
      </c>
      <c r="D1888" s="9" t="s">
        <v>107</v>
      </c>
      <c r="E1888" s="9" t="s">
        <v>57</v>
      </c>
      <c r="F1888" s="9" t="s">
        <v>40</v>
      </c>
      <c r="G1888" s="9">
        <v>2668</v>
      </c>
      <c r="H1888" s="10">
        <v>5996</v>
      </c>
      <c r="I1888" s="10">
        <v>53968</v>
      </c>
      <c r="J1888" s="10">
        <v>4</v>
      </c>
      <c r="K1888" s="10"/>
      <c r="L1888" s="10">
        <f>SUM(Table134[[#This Row],[Waste (Before Impression)]:[Waste (After Impression)2]])</f>
        <v>4</v>
      </c>
      <c r="M1888" s="10">
        <v>0</v>
      </c>
      <c r="N1888" s="10">
        <v>368</v>
      </c>
      <c r="O1888" s="11">
        <f>SUM(Table134[[#This Row],[Inspection Total]],Table134[[#This Row],[Waste (Before Impression)]])</f>
        <v>6000</v>
      </c>
      <c r="P1888" s="12" t="s">
        <v>39</v>
      </c>
      <c r="Q1888" s="9"/>
      <c r="R1888" s="9">
        <f>IF(Table134[[#This Row],[Balanced]]="YES",0,Table134[[#This Row],[Total]]-6000)</f>
        <v>0</v>
      </c>
      <c r="S18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44783266843685996YES</v>
      </c>
      <c r="T1888">
        <f>ROW()-3</f>
        <v>1885</v>
      </c>
      <c r="U1888" s="1">
        <f>INT(Table134[[#This Row],[Date]])</f>
        <v>44783</v>
      </c>
      <c r="V1888" s="13">
        <f>IFERROR(IF(OR(Table134[[#This Row],[Notasave Error]]&lt;0,Table134[[#This Row],[Notasave Error]]&gt;6000),"-",Table134[[#This Row],[Notasave Error]]/Table134[[#This Row],[Inspection Total]]),"NA")</f>
        <v>6.1374249499666446E-2</v>
      </c>
    </row>
    <row r="1889" spans="1:22" x14ac:dyDescent="0.35">
      <c r="A1889" s="8">
        <v>44783.141435185185</v>
      </c>
      <c r="B1889" s="9" t="s">
        <v>63</v>
      </c>
      <c r="C1889" s="9">
        <v>40036161</v>
      </c>
      <c r="D1889" s="9" t="s">
        <v>107</v>
      </c>
      <c r="E1889" s="9" t="s">
        <v>57</v>
      </c>
      <c r="F1889" s="9" t="s">
        <v>40</v>
      </c>
      <c r="G1889" s="9">
        <v>2667</v>
      </c>
      <c r="H1889" s="10">
        <v>5996</v>
      </c>
      <c r="I1889" s="10">
        <v>47972</v>
      </c>
      <c r="J1889" s="10">
        <v>4</v>
      </c>
      <c r="K1889" s="10"/>
      <c r="L1889" s="10">
        <f>SUM(Table134[[#This Row],[Waste (Before Impression)]:[Waste (After Impression)2]])</f>
        <v>4</v>
      </c>
      <c r="M1889" s="10">
        <v>0</v>
      </c>
      <c r="N1889" s="10">
        <v>313</v>
      </c>
      <c r="O1889" s="11">
        <f>SUM(Table134[[#This Row],[Inspection Total]],Table134[[#This Row],[Waste (Before Impression)]])</f>
        <v>6000</v>
      </c>
      <c r="P1889" s="12" t="s">
        <v>39</v>
      </c>
      <c r="Q1889" s="9"/>
      <c r="R1889" s="9">
        <f>IF(Table134[[#This Row],[Balanced]]="YES",0,Table134[[#This Row],[Total]]-6000)</f>
        <v>0</v>
      </c>
      <c r="S18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44783266743135996YES</v>
      </c>
      <c r="T1889">
        <f>ROW()-3</f>
        <v>1886</v>
      </c>
      <c r="U1889" s="1">
        <f>INT(Table134[[#This Row],[Date]])</f>
        <v>44783</v>
      </c>
      <c r="V1889" s="13">
        <f>IFERROR(IF(OR(Table134[[#This Row],[Notasave Error]]&lt;0,Table134[[#This Row],[Notasave Error]]&gt;6000),"-",Table134[[#This Row],[Notasave Error]]/Table134[[#This Row],[Inspection Total]]),"NA")</f>
        <v>5.2201467645096734E-2</v>
      </c>
    </row>
    <row r="1890" spans="1:22" x14ac:dyDescent="0.35">
      <c r="A1890" s="8">
        <v>44783.069062499999</v>
      </c>
      <c r="B1890" s="9" t="s">
        <v>63</v>
      </c>
      <c r="C1890" s="9">
        <v>40036161</v>
      </c>
      <c r="D1890" s="9" t="s">
        <v>107</v>
      </c>
      <c r="E1890" s="9" t="s">
        <v>57</v>
      </c>
      <c r="F1890" s="9" t="s">
        <v>40</v>
      </c>
      <c r="G1890" s="9">
        <v>2666</v>
      </c>
      <c r="H1890" s="10">
        <v>5997</v>
      </c>
      <c r="I1890" s="10">
        <v>41976</v>
      </c>
      <c r="J1890" s="10">
        <v>3</v>
      </c>
      <c r="K1890" s="10"/>
      <c r="L1890" s="10">
        <f>SUM(Table134[[#This Row],[Waste (Before Impression)]:[Waste (After Impression)2]])</f>
        <v>3</v>
      </c>
      <c r="M1890" s="10">
        <v>0</v>
      </c>
      <c r="N1890" s="10">
        <v>277</v>
      </c>
      <c r="O1890" s="11">
        <f>SUM(Table134[[#This Row],[Inspection Total]],Table134[[#This Row],[Waste (Before Impression)]])</f>
        <v>6000</v>
      </c>
      <c r="P1890" s="12" t="s">
        <v>39</v>
      </c>
      <c r="Q1890" s="9"/>
      <c r="R1890" s="9">
        <f>IF(Table134[[#This Row],[Balanced]]="YES",0,Table134[[#This Row],[Total]]-6000)</f>
        <v>0</v>
      </c>
      <c r="S18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44783266632775997YES</v>
      </c>
      <c r="T1890">
        <f>ROW()-3</f>
        <v>1887</v>
      </c>
      <c r="U1890" s="1">
        <f>INT(Table134[[#This Row],[Date]])</f>
        <v>44783</v>
      </c>
      <c r="V1890" s="13">
        <f>IFERROR(IF(OR(Table134[[#This Row],[Notasave Error]]&lt;0,Table134[[#This Row],[Notasave Error]]&gt;6000),"-",Table134[[#This Row],[Notasave Error]]/Table134[[#This Row],[Inspection Total]]),"NA")</f>
        <v>4.6189761547440387E-2</v>
      </c>
    </row>
    <row r="1891" spans="1:22" x14ac:dyDescent="0.35">
      <c r="A1891" s="8">
        <v>44783.037465277775</v>
      </c>
      <c r="B1891" s="9" t="s">
        <v>63</v>
      </c>
      <c r="C1891" s="9">
        <v>40036161</v>
      </c>
      <c r="D1891" s="9" t="s">
        <v>107</v>
      </c>
      <c r="E1891" s="9" t="s">
        <v>57</v>
      </c>
      <c r="F1891" s="9" t="s">
        <v>40</v>
      </c>
      <c r="G1891" s="9">
        <v>2665</v>
      </c>
      <c r="H1891" s="10">
        <v>5997</v>
      </c>
      <c r="I1891" s="10">
        <v>35979</v>
      </c>
      <c r="J1891" s="10">
        <v>3</v>
      </c>
      <c r="K1891" s="10"/>
      <c r="L1891" s="10">
        <f>SUM(Table134[[#This Row],[Waste (Before Impression)]:[Waste (After Impression)2]])</f>
        <v>3</v>
      </c>
      <c r="M1891" s="10">
        <v>0</v>
      </c>
      <c r="N1891" s="10">
        <v>280</v>
      </c>
      <c r="O1891" s="11">
        <f>SUM(Table134[[#This Row],[Inspection Total]],Table134[[#This Row],[Waste (Before Impression)]])</f>
        <v>6000</v>
      </c>
      <c r="P1891" s="12" t="s">
        <v>39</v>
      </c>
      <c r="Q1891" s="9"/>
      <c r="R1891" s="9">
        <f>IF(Table134[[#This Row],[Balanced]]="YES",0,Table134[[#This Row],[Total]]-6000)</f>
        <v>0</v>
      </c>
      <c r="S18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44783266532805997YES</v>
      </c>
      <c r="T1891">
        <f>ROW()-3</f>
        <v>1888</v>
      </c>
      <c r="U1891" s="1">
        <f>INT(Table134[[#This Row],[Date]])</f>
        <v>44783</v>
      </c>
      <c r="V1891" s="13">
        <f>IFERROR(IF(OR(Table134[[#This Row],[Notasave Error]]&lt;0,Table134[[#This Row],[Notasave Error]]&gt;6000),"-",Table134[[#This Row],[Notasave Error]]/Table134[[#This Row],[Inspection Total]]),"NA")</f>
        <v>4.6690011672502918E-2</v>
      </c>
    </row>
    <row r="1892" spans="1:22" x14ac:dyDescent="0.35">
      <c r="A1892" s="8">
        <v>44783.009062500001</v>
      </c>
      <c r="B1892" s="9" t="s">
        <v>63</v>
      </c>
      <c r="C1892" s="9">
        <v>40036161</v>
      </c>
      <c r="D1892" s="9" t="s">
        <v>107</v>
      </c>
      <c r="E1892" s="9" t="s">
        <v>57</v>
      </c>
      <c r="F1892" s="9" t="s">
        <v>40</v>
      </c>
      <c r="G1892" s="9">
        <v>2664</v>
      </c>
      <c r="H1892" s="10">
        <v>5999</v>
      </c>
      <c r="I1892" s="10">
        <v>29982</v>
      </c>
      <c r="J1892" s="10">
        <v>1</v>
      </c>
      <c r="K1892" s="10"/>
      <c r="L1892" s="10">
        <f>SUM(Table134[[#This Row],[Waste (Before Impression)]:[Waste (After Impression)2]])</f>
        <v>1</v>
      </c>
      <c r="M1892" s="10">
        <v>0</v>
      </c>
      <c r="N1892" s="10">
        <v>210</v>
      </c>
      <c r="O1892" s="11">
        <f>SUM(Table134[[#This Row],[Inspection Total]],Table134[[#This Row],[Waste (Before Impression)]])</f>
        <v>6000</v>
      </c>
      <c r="P1892" s="12" t="s">
        <v>39</v>
      </c>
      <c r="Q1892" s="9"/>
      <c r="R1892" s="9">
        <f>IF(Table134[[#This Row],[Balanced]]="YES",0,Table134[[#This Row],[Total]]-6000)</f>
        <v>0</v>
      </c>
      <c r="S18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44783266412105999YES</v>
      </c>
      <c r="T1892">
        <f>ROW()-3</f>
        <v>1889</v>
      </c>
      <c r="U1892" s="1">
        <f>INT(Table134[[#This Row],[Date]])</f>
        <v>44783</v>
      </c>
      <c r="V1892" s="13">
        <f>IFERROR(IF(OR(Table134[[#This Row],[Notasave Error]]&lt;0,Table134[[#This Row],[Notasave Error]]&gt;6000),"-",Table134[[#This Row],[Notasave Error]]/Table134[[#This Row],[Inspection Total]]),"NA")</f>
        <v>3.5005834305717617E-2</v>
      </c>
    </row>
    <row r="1893" spans="1:22" x14ac:dyDescent="0.35">
      <c r="A1893" s="8">
        <v>44783.008703703701</v>
      </c>
      <c r="B1893" s="9" t="s">
        <v>63</v>
      </c>
      <c r="C1893" s="9">
        <v>40036161</v>
      </c>
      <c r="D1893" s="9" t="s">
        <v>107</v>
      </c>
      <c r="E1893" s="9" t="s">
        <v>57</v>
      </c>
      <c r="F1893" s="9" t="s">
        <v>40</v>
      </c>
      <c r="G1893" s="9">
        <v>2663</v>
      </c>
      <c r="H1893" s="10">
        <v>6000</v>
      </c>
      <c r="I1893" s="10">
        <v>23983</v>
      </c>
      <c r="J1893" s="10"/>
      <c r="K1893" s="10"/>
      <c r="L1893" s="10">
        <f>SUM(Table134[[#This Row],[Waste (Before Impression)]:[Waste (After Impression)2]])</f>
        <v>0</v>
      </c>
      <c r="M1893" s="10">
        <v>0</v>
      </c>
      <c r="N1893" s="10">
        <v>209</v>
      </c>
      <c r="O1893" s="11">
        <f>SUM(Table134[[#This Row],[Inspection Total]],Table134[[#This Row],[Waste (Before Impression)]])</f>
        <v>6000</v>
      </c>
      <c r="P1893" s="12" t="s">
        <v>39</v>
      </c>
      <c r="Q1893" s="9"/>
      <c r="R1893" s="9">
        <f>IF(Table134[[#This Row],[Balanced]]="YES",0,Table134[[#This Row],[Total]]-6000)</f>
        <v>0</v>
      </c>
      <c r="S18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4478326632096000YES</v>
      </c>
      <c r="T1893">
        <f>ROW()-3</f>
        <v>1890</v>
      </c>
      <c r="U1893" s="1">
        <f>INT(Table134[[#This Row],[Date]])</f>
        <v>44783</v>
      </c>
      <c r="V1893" s="13">
        <f>IFERROR(IF(OR(Table134[[#This Row],[Notasave Error]]&lt;0,Table134[[#This Row],[Notasave Error]]&gt;6000),"-",Table134[[#This Row],[Notasave Error]]/Table134[[#This Row],[Inspection Total]]),"NA")</f>
        <v>3.4833333333333334E-2</v>
      </c>
    </row>
    <row r="1894" spans="1:22" x14ac:dyDescent="0.35">
      <c r="A1894" s="8">
        <v>44782.983749999999</v>
      </c>
      <c r="B1894" s="9" t="s">
        <v>63</v>
      </c>
      <c r="C1894" s="9">
        <v>40036161</v>
      </c>
      <c r="D1894" s="9" t="s">
        <v>107</v>
      </c>
      <c r="E1894" s="9" t="s">
        <v>57</v>
      </c>
      <c r="F1894" s="9" t="s">
        <v>40</v>
      </c>
      <c r="G1894" s="9">
        <v>2597</v>
      </c>
      <c r="H1894" s="10">
        <v>5990</v>
      </c>
      <c r="I1894" s="10">
        <v>23982</v>
      </c>
      <c r="J1894" s="10">
        <v>10</v>
      </c>
      <c r="K1894" s="10"/>
      <c r="L1894" s="10">
        <f>SUM(Table134[[#This Row],[Waste (Before Impression)]:[Waste (After Impression)2]])</f>
        <v>10</v>
      </c>
      <c r="M1894" s="10">
        <v>0</v>
      </c>
      <c r="N1894" s="10">
        <v>300</v>
      </c>
      <c r="O1894" s="11">
        <f>SUM(Table134[[#This Row],[Inspection Total]],Table134[[#This Row],[Waste (Before Impression)]])</f>
        <v>6000</v>
      </c>
      <c r="P1894" s="12" t="s">
        <v>39</v>
      </c>
      <c r="Q1894" s="9"/>
      <c r="R1894" s="9">
        <f>IF(Table134[[#This Row],[Balanced]]="YES",0,Table134[[#This Row],[Total]]-6000)</f>
        <v>0</v>
      </c>
      <c r="S18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447822597103005990YES</v>
      </c>
      <c r="T1894">
        <f>ROW()-3</f>
        <v>1891</v>
      </c>
      <c r="U1894" s="1">
        <f>INT(Table134[[#This Row],[Date]])</f>
        <v>44782</v>
      </c>
      <c r="V1894" s="13">
        <f>IFERROR(IF(OR(Table134[[#This Row],[Notasave Error]]&lt;0,Table134[[#This Row],[Notasave Error]]&gt;6000),"-",Table134[[#This Row],[Notasave Error]]/Table134[[#This Row],[Inspection Total]]),"NA")</f>
        <v>5.0083472454090151E-2</v>
      </c>
    </row>
    <row r="1895" spans="1:22" x14ac:dyDescent="0.35">
      <c r="A1895" s="8">
        <v>44782.982708333337</v>
      </c>
      <c r="B1895" s="9" t="s">
        <v>63</v>
      </c>
      <c r="C1895" s="9">
        <v>40036161</v>
      </c>
      <c r="D1895" s="9" t="s">
        <v>107</v>
      </c>
      <c r="E1895" s="9" t="s">
        <v>57</v>
      </c>
      <c r="F1895" s="9" t="s">
        <v>40</v>
      </c>
      <c r="G1895" s="9">
        <v>2596</v>
      </c>
      <c r="H1895" s="10">
        <v>5994</v>
      </c>
      <c r="I1895" s="10">
        <v>17992</v>
      </c>
      <c r="J1895" s="10">
        <v>6</v>
      </c>
      <c r="K1895" s="10"/>
      <c r="L1895" s="10">
        <f>SUM(Table134[[#This Row],[Waste (Before Impression)]:[Waste (After Impression)2]])</f>
        <v>6</v>
      </c>
      <c r="M1895" s="10">
        <v>0</v>
      </c>
      <c r="N1895" s="10">
        <v>320</v>
      </c>
      <c r="O1895" s="11">
        <f>SUM(Table134[[#This Row],[Inspection Total]],Table134[[#This Row],[Waste (Before Impression)]])</f>
        <v>6000</v>
      </c>
      <c r="P1895" s="12" t="s">
        <v>39</v>
      </c>
      <c r="Q1895" s="9"/>
      <c r="R1895" s="9">
        <f>IF(Table134[[#This Row],[Balanced]]="YES",0,Table134[[#This Row],[Total]]-6000)</f>
        <v>0</v>
      </c>
      <c r="S18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44782259663205994YES</v>
      </c>
      <c r="T1895">
        <f>ROW()-3</f>
        <v>1892</v>
      </c>
      <c r="U1895" s="1">
        <f>INT(Table134[[#This Row],[Date]])</f>
        <v>44782</v>
      </c>
      <c r="V1895" s="13">
        <f>IFERROR(IF(OR(Table134[[#This Row],[Notasave Error]]&lt;0,Table134[[#This Row],[Notasave Error]]&gt;6000),"-",Table134[[#This Row],[Notasave Error]]/Table134[[#This Row],[Inspection Total]]),"NA")</f>
        <v>5.3386720053386717E-2</v>
      </c>
    </row>
    <row r="1896" spans="1:22" x14ac:dyDescent="0.35">
      <c r="A1896" s="8">
        <v>44782.951562499999</v>
      </c>
      <c r="B1896" s="9" t="s">
        <v>63</v>
      </c>
      <c r="C1896" s="9">
        <v>40036161</v>
      </c>
      <c r="D1896" s="9" t="s">
        <v>107</v>
      </c>
      <c r="E1896" s="9" t="s">
        <v>57</v>
      </c>
      <c r="F1896" s="9" t="s">
        <v>40</v>
      </c>
      <c r="G1896" s="9">
        <v>2595</v>
      </c>
      <c r="H1896" s="10">
        <v>6000</v>
      </c>
      <c r="I1896" s="10">
        <v>11998</v>
      </c>
      <c r="J1896" s="10">
        <v>0</v>
      </c>
      <c r="K1896" s="10"/>
      <c r="L1896" s="10">
        <f>SUM(Table134[[#This Row],[Waste (Before Impression)]:[Waste (After Impression)2]])</f>
        <v>0</v>
      </c>
      <c r="M1896" s="10">
        <v>0</v>
      </c>
      <c r="N1896" s="10">
        <v>190</v>
      </c>
      <c r="O1896" s="11">
        <f>SUM(Table134[[#This Row],[Inspection Total]],Table134[[#This Row],[Waste (Before Impression)]])</f>
        <v>6000</v>
      </c>
      <c r="P1896" s="12" t="s">
        <v>39</v>
      </c>
      <c r="Q1896" s="9"/>
      <c r="R1896" s="9">
        <f>IF(Table134[[#This Row],[Balanced]]="YES",0,Table134[[#This Row],[Total]]-6000)</f>
        <v>0</v>
      </c>
      <c r="S18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44782259501906000YES</v>
      </c>
      <c r="T1896">
        <f>ROW()-3</f>
        <v>1893</v>
      </c>
      <c r="U1896" s="1">
        <f>INT(Table134[[#This Row],[Date]])</f>
        <v>44782</v>
      </c>
      <c r="V1896" s="13">
        <f>IFERROR(IF(OR(Table134[[#This Row],[Notasave Error]]&lt;0,Table134[[#This Row],[Notasave Error]]&gt;6000),"-",Table134[[#This Row],[Notasave Error]]/Table134[[#This Row],[Inspection Total]]),"NA")</f>
        <v>3.1666666666666669E-2</v>
      </c>
    </row>
    <row r="1897" spans="1:22" x14ac:dyDescent="0.35">
      <c r="A1897" s="8">
        <v>44782.950300925928</v>
      </c>
      <c r="B1897" s="9" t="s">
        <v>63</v>
      </c>
      <c r="C1897" s="9">
        <v>40036161</v>
      </c>
      <c r="D1897" s="9" t="s">
        <v>107</v>
      </c>
      <c r="E1897" s="9" t="s">
        <v>57</v>
      </c>
      <c r="F1897" s="9" t="s">
        <v>40</v>
      </c>
      <c r="G1897" s="9">
        <v>2594</v>
      </c>
      <c r="H1897" s="10">
        <v>5998</v>
      </c>
      <c r="I1897" s="10">
        <v>5998</v>
      </c>
      <c r="J1897" s="10">
        <v>2</v>
      </c>
      <c r="K1897" s="10"/>
      <c r="L1897" s="10">
        <f>SUM(Table134[[#This Row],[Waste (Before Impression)]:[Waste (After Impression)2]])</f>
        <v>2</v>
      </c>
      <c r="M1897" s="10">
        <v>0</v>
      </c>
      <c r="N1897" s="10">
        <v>170</v>
      </c>
      <c r="O1897" s="11">
        <f>SUM(Table134[[#This Row],[Inspection Total]],Table134[[#This Row],[Waste (Before Impression)]])</f>
        <v>6000</v>
      </c>
      <c r="P1897" s="12" t="s">
        <v>39</v>
      </c>
      <c r="Q1897" s="9"/>
      <c r="R1897" s="9">
        <f>IF(Table134[[#This Row],[Balanced]]="YES",0,Table134[[#This Row],[Total]]-6000)</f>
        <v>0</v>
      </c>
      <c r="S18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44782259421705998YES</v>
      </c>
      <c r="T1897">
        <f>ROW()-3</f>
        <v>1894</v>
      </c>
      <c r="U1897" s="1">
        <f>INT(Table134[[#This Row],[Date]])</f>
        <v>44782</v>
      </c>
      <c r="V1897" s="13">
        <f>IFERROR(IF(OR(Table134[[#This Row],[Notasave Error]]&lt;0,Table134[[#This Row],[Notasave Error]]&gt;6000),"-",Table134[[#This Row],[Notasave Error]]/Table134[[#This Row],[Inspection Total]]),"NA")</f>
        <v>2.8342780926975657E-2</v>
      </c>
    </row>
    <row r="1898" spans="1:22" x14ac:dyDescent="0.35">
      <c r="A1898" s="8">
        <v>44782.782268518517</v>
      </c>
      <c r="B1898" s="9" t="s">
        <v>63</v>
      </c>
      <c r="C1898" s="9">
        <v>40036161</v>
      </c>
      <c r="D1898" s="9" t="s">
        <v>107</v>
      </c>
      <c r="E1898" s="9" t="s">
        <v>68</v>
      </c>
      <c r="F1898" s="9" t="s">
        <v>38</v>
      </c>
      <c r="G1898" s="9">
        <v>2593</v>
      </c>
      <c r="H1898" s="10">
        <v>5998</v>
      </c>
      <c r="I1898" s="10">
        <v>71912</v>
      </c>
      <c r="J1898" s="10">
        <v>2</v>
      </c>
      <c r="K1898" s="10"/>
      <c r="L1898" s="10">
        <f>SUM(Table134[[#This Row],[Waste (Before Impression)]:[Waste (After Impression)2]])</f>
        <v>2</v>
      </c>
      <c r="M1898" s="10">
        <v>0</v>
      </c>
      <c r="N1898" s="10">
        <v>303</v>
      </c>
      <c r="O1898" s="11">
        <f>SUM(Table134[[#This Row],[Inspection Total]],Table134[[#This Row],[Waste (Before Impression)]])</f>
        <v>6000</v>
      </c>
      <c r="P1898" s="12" t="s">
        <v>39</v>
      </c>
      <c r="Q1898" s="9" t="s">
        <v>71</v>
      </c>
      <c r="R1898" s="9">
        <f>IF(Table134[[#This Row],[Balanced]]="YES",0,Table134[[#This Row],[Total]]-6000)</f>
        <v>0</v>
      </c>
      <c r="S18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44782259323035998YES</v>
      </c>
      <c r="T1898">
        <f>ROW()-3</f>
        <v>1895</v>
      </c>
      <c r="U1898" s="1">
        <f>INT(Table134[[#This Row],[Date]])</f>
        <v>44782</v>
      </c>
      <c r="V1898" s="13">
        <f>IFERROR(IF(OR(Table134[[#This Row],[Notasave Error]]&lt;0,Table134[[#This Row],[Notasave Error]]&gt;6000),"-",Table134[[#This Row],[Notasave Error]]/Table134[[#This Row],[Inspection Total]]),"NA")</f>
        <v>5.0516838946315437E-2</v>
      </c>
    </row>
    <row r="1899" spans="1:22" x14ac:dyDescent="0.35">
      <c r="A1899" s="8">
        <v>44782.76054398148</v>
      </c>
      <c r="B1899" s="9" t="s">
        <v>63</v>
      </c>
      <c r="C1899" s="9">
        <v>40036161</v>
      </c>
      <c r="D1899" s="9" t="s">
        <v>107</v>
      </c>
      <c r="E1899" s="9" t="s">
        <v>68</v>
      </c>
      <c r="F1899" s="9" t="s">
        <v>38</v>
      </c>
      <c r="G1899" s="9">
        <v>2592</v>
      </c>
      <c r="H1899" s="10">
        <v>5996</v>
      </c>
      <c r="I1899" s="10">
        <v>65914</v>
      </c>
      <c r="J1899" s="10">
        <v>4</v>
      </c>
      <c r="K1899" s="10"/>
      <c r="L1899" s="10">
        <f>SUM(Table134[[#This Row],[Waste (Before Impression)]:[Waste (After Impression)2]])</f>
        <v>4</v>
      </c>
      <c r="M1899" s="10">
        <v>0</v>
      </c>
      <c r="N1899" s="10">
        <v>267</v>
      </c>
      <c r="O1899" s="11">
        <f>SUM(Table134[[#This Row],[Inspection Total]],Table134[[#This Row],[Waste (Before Impression)]])</f>
        <v>6000</v>
      </c>
      <c r="P1899" s="12" t="s">
        <v>39</v>
      </c>
      <c r="Q1899" s="9"/>
      <c r="R1899" s="9">
        <f>IF(Table134[[#This Row],[Balanced]]="YES",0,Table134[[#This Row],[Total]]-6000)</f>
        <v>0</v>
      </c>
      <c r="S18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44782259242675996YES</v>
      </c>
      <c r="T1899">
        <f>ROW()-3</f>
        <v>1896</v>
      </c>
      <c r="U1899" s="1">
        <f>INT(Table134[[#This Row],[Date]])</f>
        <v>44782</v>
      </c>
      <c r="V1899" s="13">
        <f>IFERROR(IF(OR(Table134[[#This Row],[Notasave Error]]&lt;0,Table134[[#This Row],[Notasave Error]]&gt;6000),"-",Table134[[#This Row],[Notasave Error]]/Table134[[#This Row],[Inspection Total]]),"NA")</f>
        <v>4.4529686457638426E-2</v>
      </c>
    </row>
    <row r="1900" spans="1:22" x14ac:dyDescent="0.35">
      <c r="A1900" s="8">
        <v>44782.735243055555</v>
      </c>
      <c r="B1900" s="9" t="s">
        <v>63</v>
      </c>
      <c r="C1900" s="9">
        <v>40036161</v>
      </c>
      <c r="D1900" s="9" t="s">
        <v>107</v>
      </c>
      <c r="E1900" s="9" t="s">
        <v>68</v>
      </c>
      <c r="F1900" s="9" t="s">
        <v>38</v>
      </c>
      <c r="G1900" s="9">
        <v>2591</v>
      </c>
      <c r="H1900" s="10">
        <v>5999</v>
      </c>
      <c r="I1900" s="10">
        <v>59918</v>
      </c>
      <c r="J1900" s="10">
        <v>1</v>
      </c>
      <c r="K1900" s="10"/>
      <c r="L1900" s="10">
        <f>SUM(Table134[[#This Row],[Waste (Before Impression)]:[Waste (After Impression)2]])</f>
        <v>1</v>
      </c>
      <c r="M1900" s="10">
        <v>0</v>
      </c>
      <c r="N1900" s="10">
        <v>150</v>
      </c>
      <c r="O1900" s="11">
        <f>SUM(Table134[[#This Row],[Inspection Total]],Table134[[#This Row],[Waste (Before Impression)]])</f>
        <v>6000</v>
      </c>
      <c r="P1900" s="12" t="s">
        <v>39</v>
      </c>
      <c r="Q1900" s="9"/>
      <c r="R1900" s="9">
        <f>IF(Table134[[#This Row],[Balanced]]="YES",0,Table134[[#This Row],[Total]]-6000)</f>
        <v>0</v>
      </c>
      <c r="S19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44782259111505999YES</v>
      </c>
      <c r="T1900">
        <f>ROW()-3</f>
        <v>1897</v>
      </c>
      <c r="U1900" s="1">
        <f>INT(Table134[[#This Row],[Date]])</f>
        <v>44782</v>
      </c>
      <c r="V1900" s="13">
        <f>IFERROR(IF(OR(Table134[[#This Row],[Notasave Error]]&lt;0,Table134[[#This Row],[Notasave Error]]&gt;6000),"-",Table134[[#This Row],[Notasave Error]]/Table134[[#This Row],[Inspection Total]]),"NA")</f>
        <v>2.5004167361226872E-2</v>
      </c>
    </row>
    <row r="1901" spans="1:22" x14ac:dyDescent="0.35">
      <c r="A1901" s="8">
        <v>44782.709374999999</v>
      </c>
      <c r="B1901" s="9" t="s">
        <v>63</v>
      </c>
      <c r="C1901" s="9">
        <v>40036161</v>
      </c>
      <c r="D1901" s="9" t="s">
        <v>107</v>
      </c>
      <c r="E1901" s="9" t="s">
        <v>68</v>
      </c>
      <c r="F1901" s="9" t="s">
        <v>38</v>
      </c>
      <c r="G1901" s="9">
        <v>2590</v>
      </c>
      <c r="H1901" s="10">
        <v>5994</v>
      </c>
      <c r="I1901" s="10">
        <v>53919</v>
      </c>
      <c r="J1901" s="10">
        <v>6</v>
      </c>
      <c r="K1901" s="10"/>
      <c r="L1901" s="10">
        <f>SUM(Table134[[#This Row],[Waste (Before Impression)]:[Waste (After Impression)2]])</f>
        <v>6</v>
      </c>
      <c r="M1901" s="10">
        <v>0</v>
      </c>
      <c r="N1901" s="10">
        <v>250</v>
      </c>
      <c r="O1901" s="11">
        <f>SUM(Table134[[#This Row],[Inspection Total]],Table134[[#This Row],[Waste (Before Impression)]])</f>
        <v>6000</v>
      </c>
      <c r="P1901" s="12" t="s">
        <v>39</v>
      </c>
      <c r="Q1901" s="9"/>
      <c r="R1901" s="9">
        <f>IF(Table134[[#This Row],[Balanced]]="YES",0,Table134[[#This Row],[Total]]-6000)</f>
        <v>0</v>
      </c>
      <c r="S19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44782259062505994YES</v>
      </c>
      <c r="T1901">
        <f>ROW()-3</f>
        <v>1898</v>
      </c>
      <c r="U1901" s="1">
        <f>INT(Table134[[#This Row],[Date]])</f>
        <v>44782</v>
      </c>
      <c r="V1901" s="13">
        <f>IFERROR(IF(OR(Table134[[#This Row],[Notasave Error]]&lt;0,Table134[[#This Row],[Notasave Error]]&gt;6000),"-",Table134[[#This Row],[Notasave Error]]/Table134[[#This Row],[Inspection Total]]),"NA")</f>
        <v>4.1708375041708372E-2</v>
      </c>
    </row>
    <row r="1902" spans="1:22" x14ac:dyDescent="0.35">
      <c r="A1902" s="8">
        <v>44782.670648148145</v>
      </c>
      <c r="B1902" s="9" t="s">
        <v>63</v>
      </c>
      <c r="C1902" s="9">
        <v>40036161</v>
      </c>
      <c r="D1902" s="9" t="s">
        <v>107</v>
      </c>
      <c r="E1902" s="9" t="s">
        <v>68</v>
      </c>
      <c r="F1902" s="9" t="s">
        <v>38</v>
      </c>
      <c r="G1902" s="9">
        <v>2589</v>
      </c>
      <c r="H1902" s="10">
        <v>5998</v>
      </c>
      <c r="I1902" s="10">
        <v>47925</v>
      </c>
      <c r="J1902" s="10">
        <v>2</v>
      </c>
      <c r="K1902" s="10"/>
      <c r="L1902" s="10">
        <f>SUM(Table134[[#This Row],[Waste (Before Impression)]:[Waste (After Impression)2]])</f>
        <v>2</v>
      </c>
      <c r="M1902" s="10">
        <v>0</v>
      </c>
      <c r="N1902" s="10">
        <v>240</v>
      </c>
      <c r="O1902" s="11">
        <f>SUM(Table134[[#This Row],[Inspection Total]],Table134[[#This Row],[Waste (Before Impression)]])</f>
        <v>6000</v>
      </c>
      <c r="P1902" s="12" t="s">
        <v>39</v>
      </c>
      <c r="Q1902" s="9"/>
      <c r="R1902" s="9">
        <f>IF(Table134[[#This Row],[Balanced]]="YES",0,Table134[[#This Row],[Total]]-6000)</f>
        <v>0</v>
      </c>
      <c r="S19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44782258922405998YES</v>
      </c>
      <c r="T1902">
        <f>ROW()-3</f>
        <v>1899</v>
      </c>
      <c r="U1902" s="1">
        <f>INT(Table134[[#This Row],[Date]])</f>
        <v>44782</v>
      </c>
      <c r="V1902" s="13">
        <f>IFERROR(IF(OR(Table134[[#This Row],[Notasave Error]]&lt;0,Table134[[#This Row],[Notasave Error]]&gt;6000),"-",Table134[[#This Row],[Notasave Error]]/Table134[[#This Row],[Inspection Total]]),"NA")</f>
        <v>4.001333777925975E-2</v>
      </c>
    </row>
    <row r="1903" spans="1:22" x14ac:dyDescent="0.35">
      <c r="A1903" s="8">
        <v>44782.669363425928</v>
      </c>
      <c r="B1903" s="9" t="s">
        <v>63</v>
      </c>
      <c r="C1903" s="9">
        <v>40036161</v>
      </c>
      <c r="D1903" s="9" t="s">
        <v>107</v>
      </c>
      <c r="E1903" s="9" t="s">
        <v>68</v>
      </c>
      <c r="F1903" s="9" t="s">
        <v>38</v>
      </c>
      <c r="G1903" s="9">
        <v>2588</v>
      </c>
      <c r="H1903" s="10">
        <v>6000</v>
      </c>
      <c r="I1903" s="10">
        <v>41927</v>
      </c>
      <c r="J1903" s="10">
        <v>0</v>
      </c>
      <c r="K1903" s="10"/>
      <c r="L1903" s="10">
        <f>SUM(Table134[[#This Row],[Waste (Before Impression)]:[Waste (After Impression)2]])</f>
        <v>0</v>
      </c>
      <c r="M1903" s="10">
        <v>0</v>
      </c>
      <c r="N1903" s="10">
        <v>270</v>
      </c>
      <c r="O1903" s="11">
        <f>SUM(Table134[[#This Row],[Inspection Total]],Table134[[#This Row],[Waste (Before Impression)]])</f>
        <v>6000</v>
      </c>
      <c r="P1903" s="12" t="s">
        <v>39</v>
      </c>
      <c r="Q1903" s="9"/>
      <c r="R1903" s="9">
        <f>IF(Table134[[#This Row],[Balanced]]="YES",0,Table134[[#This Row],[Total]]-6000)</f>
        <v>0</v>
      </c>
      <c r="S19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44782258802706000YES</v>
      </c>
      <c r="T1903">
        <f>ROW()-3</f>
        <v>1900</v>
      </c>
      <c r="U1903" s="1">
        <f>INT(Table134[[#This Row],[Date]])</f>
        <v>44782</v>
      </c>
      <c r="V1903" s="13">
        <f>IFERROR(IF(OR(Table134[[#This Row],[Notasave Error]]&lt;0,Table134[[#This Row],[Notasave Error]]&gt;6000),"-",Table134[[#This Row],[Notasave Error]]/Table134[[#This Row],[Inspection Total]]),"NA")</f>
        <v>4.4999999999999998E-2</v>
      </c>
    </row>
    <row r="1904" spans="1:22" x14ac:dyDescent="0.35">
      <c r="A1904" s="8">
        <v>44782.668773148151</v>
      </c>
      <c r="B1904" s="9" t="s">
        <v>63</v>
      </c>
      <c r="C1904" s="9">
        <v>40036161</v>
      </c>
      <c r="D1904" s="9" t="s">
        <v>107</v>
      </c>
      <c r="E1904" s="9" t="s">
        <v>68</v>
      </c>
      <c r="F1904" s="9" t="s">
        <v>38</v>
      </c>
      <c r="G1904" s="9">
        <v>2587</v>
      </c>
      <c r="H1904" s="10">
        <v>5996</v>
      </c>
      <c r="I1904" s="10">
        <v>35927</v>
      </c>
      <c r="J1904" s="10">
        <v>4</v>
      </c>
      <c r="K1904" s="10"/>
      <c r="L1904" s="10">
        <f>SUM(Table134[[#This Row],[Waste (Before Impression)]:[Waste (After Impression)2]])</f>
        <v>4</v>
      </c>
      <c r="M1904" s="10">
        <v>0</v>
      </c>
      <c r="N1904" s="10">
        <v>260</v>
      </c>
      <c r="O1904" s="11">
        <f>SUM(Table134[[#This Row],[Inspection Total]],Table134[[#This Row],[Waste (Before Impression)]])</f>
        <v>6000</v>
      </c>
      <c r="P1904" s="12" t="s">
        <v>39</v>
      </c>
      <c r="Q1904" s="9"/>
      <c r="R1904" s="9">
        <f>IF(Table134[[#This Row],[Balanced]]="YES",0,Table134[[#This Row],[Total]]-6000)</f>
        <v>0</v>
      </c>
      <c r="S19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44782258742605996YES</v>
      </c>
      <c r="T1904">
        <f>ROW()-3</f>
        <v>1901</v>
      </c>
      <c r="U1904" s="1">
        <f>INT(Table134[[#This Row],[Date]])</f>
        <v>44782</v>
      </c>
      <c r="V1904" s="13">
        <f>IFERROR(IF(OR(Table134[[#This Row],[Notasave Error]]&lt;0,Table134[[#This Row],[Notasave Error]]&gt;6000),"-",Table134[[#This Row],[Notasave Error]]/Table134[[#This Row],[Inspection Total]]),"NA")</f>
        <v>4.3362241494329552E-2</v>
      </c>
    </row>
    <row r="1905" spans="1:22" x14ac:dyDescent="0.35">
      <c r="A1905" s="8">
        <v>44782.668182870373</v>
      </c>
      <c r="B1905" s="9" t="s">
        <v>63</v>
      </c>
      <c r="C1905" s="9">
        <v>40036161</v>
      </c>
      <c r="D1905" s="9" t="s">
        <v>107</v>
      </c>
      <c r="E1905" s="9" t="s">
        <v>68</v>
      </c>
      <c r="F1905" s="9" t="s">
        <v>38</v>
      </c>
      <c r="G1905" s="9">
        <v>2586</v>
      </c>
      <c r="H1905" s="10">
        <v>5984</v>
      </c>
      <c r="I1905" s="10">
        <v>29931</v>
      </c>
      <c r="J1905" s="10">
        <v>16</v>
      </c>
      <c r="K1905" s="10"/>
      <c r="L1905" s="10">
        <f>SUM(Table134[[#This Row],[Waste (Before Impression)]:[Waste (After Impression)2]])</f>
        <v>16</v>
      </c>
      <c r="M1905" s="10">
        <v>0</v>
      </c>
      <c r="N1905" s="10">
        <v>244</v>
      </c>
      <c r="O1905" s="11">
        <f>SUM(Table134[[#This Row],[Inspection Total]],Table134[[#This Row],[Waste (Before Impression)]])</f>
        <v>6000</v>
      </c>
      <c r="P1905" s="12" t="s">
        <v>39</v>
      </c>
      <c r="Q1905" s="9"/>
      <c r="R1905" s="9">
        <f>IF(Table134[[#This Row],[Balanced]]="YES",0,Table134[[#This Row],[Total]]-6000)</f>
        <v>0</v>
      </c>
      <c r="S19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447822586162445984YES</v>
      </c>
      <c r="T1905">
        <f>ROW()-3</f>
        <v>1902</v>
      </c>
      <c r="U1905" s="1">
        <f>INT(Table134[[#This Row],[Date]])</f>
        <v>44782</v>
      </c>
      <c r="V1905" s="13">
        <f>IFERROR(IF(OR(Table134[[#This Row],[Notasave Error]]&lt;0,Table134[[#This Row],[Notasave Error]]&gt;6000),"-",Table134[[#This Row],[Notasave Error]]/Table134[[#This Row],[Inspection Total]]),"NA")</f>
        <v>4.077540106951872E-2</v>
      </c>
    </row>
    <row r="1906" spans="1:22" x14ac:dyDescent="0.35">
      <c r="A1906" s="8">
        <v>44782.657835648148</v>
      </c>
      <c r="B1906" s="9" t="s">
        <v>63</v>
      </c>
      <c r="C1906" s="9">
        <v>40036161</v>
      </c>
      <c r="D1906" s="9" t="s">
        <v>107</v>
      </c>
      <c r="E1906" s="9" t="s">
        <v>68</v>
      </c>
      <c r="F1906" s="9" t="s">
        <v>38</v>
      </c>
      <c r="G1906" s="9">
        <v>2585</v>
      </c>
      <c r="H1906" s="10">
        <v>5995</v>
      </c>
      <c r="I1906" s="10">
        <v>23947</v>
      </c>
      <c r="J1906" s="10">
        <v>5</v>
      </c>
      <c r="K1906" s="10"/>
      <c r="L1906" s="10">
        <f>SUM(Table134[[#This Row],[Waste (Before Impression)]:[Waste (After Impression)2]])</f>
        <v>5</v>
      </c>
      <c r="M1906" s="10">
        <v>0</v>
      </c>
      <c r="N1906" s="10">
        <v>324</v>
      </c>
      <c r="O1906" s="11">
        <f>SUM(Table134[[#This Row],[Inspection Total]],Table134[[#This Row],[Waste (Before Impression)]])</f>
        <v>6000</v>
      </c>
      <c r="P1906" s="12" t="s">
        <v>39</v>
      </c>
      <c r="Q1906" s="9"/>
      <c r="R1906" s="9">
        <f>IF(Table134[[#This Row],[Balanced]]="YES",0,Table134[[#This Row],[Total]]-6000)</f>
        <v>0</v>
      </c>
      <c r="S19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44782258553245995YES</v>
      </c>
      <c r="T1906">
        <f>ROW()-3</f>
        <v>1903</v>
      </c>
      <c r="U1906" s="1">
        <f>INT(Table134[[#This Row],[Date]])</f>
        <v>44782</v>
      </c>
      <c r="V1906" s="13">
        <f>IFERROR(IF(OR(Table134[[#This Row],[Notasave Error]]&lt;0,Table134[[#This Row],[Notasave Error]]&gt;6000),"-",Table134[[#This Row],[Notasave Error]]/Table134[[#This Row],[Inspection Total]]),"NA")</f>
        <v>5.4045037531276062E-2</v>
      </c>
    </row>
    <row r="1907" spans="1:22" x14ac:dyDescent="0.35">
      <c r="A1907" s="8">
        <v>44782.4840625</v>
      </c>
      <c r="B1907" s="9" t="s">
        <v>63</v>
      </c>
      <c r="C1907" s="9">
        <v>40036161</v>
      </c>
      <c r="D1907" s="9" t="s">
        <v>107</v>
      </c>
      <c r="E1907" s="9" t="s">
        <v>68</v>
      </c>
      <c r="F1907" s="9" t="s">
        <v>38</v>
      </c>
      <c r="G1907" s="9">
        <v>2584</v>
      </c>
      <c r="H1907" s="10">
        <v>5985</v>
      </c>
      <c r="I1907" s="10">
        <v>17952</v>
      </c>
      <c r="J1907" s="10">
        <v>15</v>
      </c>
      <c r="K1907" s="10"/>
      <c r="L1907" s="10">
        <f>SUM(Table134[[#This Row],[Waste (Before Impression)]:[Waste (After Impression)2]])</f>
        <v>15</v>
      </c>
      <c r="M1907" s="10">
        <v>0</v>
      </c>
      <c r="N1907" s="10">
        <v>263</v>
      </c>
      <c r="O1907" s="11">
        <f>SUM(Table134[[#This Row],[Inspection Total]],Table134[[#This Row],[Waste (Before Impression)]])</f>
        <v>6000</v>
      </c>
      <c r="P1907" s="12" t="s">
        <v>39</v>
      </c>
      <c r="Q1907" s="9"/>
      <c r="R1907" s="9">
        <f>IF(Table134[[#This Row],[Balanced]]="YES",0,Table134[[#This Row],[Total]]-6000)</f>
        <v>0</v>
      </c>
      <c r="S19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447822584152635985YES</v>
      </c>
      <c r="T1907">
        <f>ROW()-3</f>
        <v>1904</v>
      </c>
      <c r="U1907" s="1">
        <f>INT(Table134[[#This Row],[Date]])</f>
        <v>44782</v>
      </c>
      <c r="V1907" s="13">
        <f>IFERROR(IF(OR(Table134[[#This Row],[Notasave Error]]&lt;0,Table134[[#This Row],[Notasave Error]]&gt;6000),"-",Table134[[#This Row],[Notasave Error]]/Table134[[#This Row],[Inspection Total]]),"NA")</f>
        <v>4.3943191311612367E-2</v>
      </c>
    </row>
    <row r="1908" spans="1:22" x14ac:dyDescent="0.35">
      <c r="A1908" s="8">
        <v>44782.483356481483</v>
      </c>
      <c r="B1908" s="9" t="s">
        <v>63</v>
      </c>
      <c r="C1908" s="9">
        <v>40036161</v>
      </c>
      <c r="D1908" s="9" t="s">
        <v>107</v>
      </c>
      <c r="E1908" s="9" t="s">
        <v>68</v>
      </c>
      <c r="F1908" s="9" t="s">
        <v>38</v>
      </c>
      <c r="G1908" s="9">
        <v>2583</v>
      </c>
      <c r="H1908" s="10">
        <v>5991</v>
      </c>
      <c r="I1908" s="10">
        <v>11967</v>
      </c>
      <c r="J1908" s="10">
        <v>9</v>
      </c>
      <c r="K1908" s="10"/>
      <c r="L1908" s="10">
        <f>SUM(Table134[[#This Row],[Waste (Before Impression)]:[Waste (After Impression)2]])</f>
        <v>9</v>
      </c>
      <c r="M1908" s="10">
        <v>0</v>
      </c>
      <c r="N1908" s="10">
        <v>353</v>
      </c>
      <c r="O1908" s="11">
        <f>SUM(Table134[[#This Row],[Inspection Total]],Table134[[#This Row],[Waste (Before Impression)]])</f>
        <v>6000</v>
      </c>
      <c r="P1908" s="12" t="s">
        <v>39</v>
      </c>
      <c r="Q1908" s="9"/>
      <c r="R1908" s="9">
        <f>IF(Table134[[#This Row],[Balanced]]="YES",0,Table134[[#This Row],[Total]]-6000)</f>
        <v>0</v>
      </c>
      <c r="S19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44782258393535991YES</v>
      </c>
      <c r="T1908">
        <f>ROW()-3</f>
        <v>1905</v>
      </c>
      <c r="U1908" s="1">
        <f>INT(Table134[[#This Row],[Date]])</f>
        <v>44782</v>
      </c>
      <c r="V1908" s="13">
        <f>IFERROR(IF(OR(Table134[[#This Row],[Notasave Error]]&lt;0,Table134[[#This Row],[Notasave Error]]&gt;6000),"-",Table134[[#This Row],[Notasave Error]]/Table134[[#This Row],[Inspection Total]]),"NA")</f>
        <v>5.8921715907194125E-2</v>
      </c>
    </row>
    <row r="1909" spans="1:22" x14ac:dyDescent="0.35">
      <c r="A1909" s="8">
        <v>44782.342199074075</v>
      </c>
      <c r="B1909" s="9" t="s">
        <v>63</v>
      </c>
      <c r="C1909" s="9">
        <v>40036161</v>
      </c>
      <c r="D1909" s="9" t="s">
        <v>107</v>
      </c>
      <c r="E1909" s="9" t="s">
        <v>68</v>
      </c>
      <c r="F1909" s="9" t="s">
        <v>38</v>
      </c>
      <c r="G1909" s="9">
        <v>2582</v>
      </c>
      <c r="H1909" s="10">
        <v>5976</v>
      </c>
      <c r="I1909" s="10">
        <v>5976</v>
      </c>
      <c r="J1909" s="10">
        <v>24</v>
      </c>
      <c r="K1909" s="10"/>
      <c r="L1909" s="10">
        <f>SUM(Table134[[#This Row],[Waste (Before Impression)]:[Waste (After Impression)2]])</f>
        <v>24</v>
      </c>
      <c r="M1909" s="10">
        <v>0</v>
      </c>
      <c r="N1909" s="10">
        <v>196</v>
      </c>
      <c r="O1909" s="11">
        <f>SUM(Table134[[#This Row],[Inspection Total]],Table134[[#This Row],[Waste (Before Impression)]])</f>
        <v>6000</v>
      </c>
      <c r="P1909" s="12" t="s">
        <v>39</v>
      </c>
      <c r="Q1909" s="9"/>
      <c r="R1909" s="9">
        <f>IF(Table134[[#This Row],[Balanced]]="YES",0,Table134[[#This Row],[Total]]-6000)</f>
        <v>0</v>
      </c>
      <c r="S19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447822582241965976YES</v>
      </c>
      <c r="T1909">
        <f>ROW()-3</f>
        <v>1906</v>
      </c>
      <c r="U1909" s="1">
        <f>INT(Table134[[#This Row],[Date]])</f>
        <v>44782</v>
      </c>
      <c r="V1909" s="13">
        <f>IFERROR(IF(OR(Table134[[#This Row],[Notasave Error]]&lt;0,Table134[[#This Row],[Notasave Error]]&gt;6000),"-",Table134[[#This Row],[Notasave Error]]/Table134[[#This Row],[Inspection Total]]),"NA")</f>
        <v>3.2797858099062917E-2</v>
      </c>
    </row>
    <row r="1910" spans="1:22" x14ac:dyDescent="0.35">
      <c r="A1910" s="8">
        <v>44782.282743055555</v>
      </c>
      <c r="B1910" s="9" t="s">
        <v>63</v>
      </c>
      <c r="C1910" s="9">
        <v>40036161</v>
      </c>
      <c r="D1910" s="9" t="s">
        <v>107</v>
      </c>
      <c r="E1910" s="9" t="s">
        <v>57</v>
      </c>
      <c r="F1910" s="9" t="s">
        <v>40</v>
      </c>
      <c r="G1910" s="9">
        <v>2646</v>
      </c>
      <c r="H1910" s="10">
        <v>5998</v>
      </c>
      <c r="I1910" s="10">
        <v>77936</v>
      </c>
      <c r="J1910" s="10">
        <v>2</v>
      </c>
      <c r="K1910" s="10"/>
      <c r="L1910" s="10">
        <f>SUM(Table134[[#This Row],[Waste (Before Impression)]:[Waste (After Impression)2]])</f>
        <v>2</v>
      </c>
      <c r="M1910" s="10">
        <v>0</v>
      </c>
      <c r="N1910" s="10">
        <v>318</v>
      </c>
      <c r="O1910" s="11">
        <f>SUM(Table134[[#This Row],[Inspection Total]],Table134[[#This Row],[Waste (Before Impression)]])</f>
        <v>6000</v>
      </c>
      <c r="P1910" s="12" t="s">
        <v>39</v>
      </c>
      <c r="Q1910" s="9"/>
      <c r="R1910" s="9">
        <f>IF(Table134[[#This Row],[Balanced]]="YES",0,Table134[[#This Row],[Total]]-6000)</f>
        <v>0</v>
      </c>
      <c r="S19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44782264623185998YES</v>
      </c>
      <c r="T1910">
        <f>ROW()-3</f>
        <v>1907</v>
      </c>
      <c r="U1910" s="1">
        <f>INT(Table134[[#This Row],[Date]])</f>
        <v>44782</v>
      </c>
      <c r="V1910" s="13">
        <f>IFERROR(IF(OR(Table134[[#This Row],[Notasave Error]]&lt;0,Table134[[#This Row],[Notasave Error]]&gt;6000),"-",Table134[[#This Row],[Notasave Error]]/Table134[[#This Row],[Inspection Total]]),"NA")</f>
        <v>5.3017672557519172E-2</v>
      </c>
    </row>
    <row r="1911" spans="1:22" x14ac:dyDescent="0.35">
      <c r="A1911" s="8">
        <v>44782.25509259259</v>
      </c>
      <c r="B1911" s="9" t="s">
        <v>63</v>
      </c>
      <c r="C1911" s="9">
        <v>40036161</v>
      </c>
      <c r="D1911" s="9" t="s">
        <v>107</v>
      </c>
      <c r="E1911" s="9" t="s">
        <v>57</v>
      </c>
      <c r="F1911" s="9" t="s">
        <v>40</v>
      </c>
      <c r="G1911" s="9">
        <v>2645</v>
      </c>
      <c r="H1911" s="10">
        <v>5992</v>
      </c>
      <c r="I1911" s="10">
        <v>71938</v>
      </c>
      <c r="J1911" s="10">
        <v>8</v>
      </c>
      <c r="K1911" s="10"/>
      <c r="L1911" s="10">
        <f>SUM(Table134[[#This Row],[Waste (Before Impression)]:[Waste (After Impression)2]])</f>
        <v>8</v>
      </c>
      <c r="M1911" s="10">
        <v>0</v>
      </c>
      <c r="N1911" s="10">
        <v>302</v>
      </c>
      <c r="O1911" s="11">
        <f>SUM(Table134[[#This Row],[Inspection Total]],Table134[[#This Row],[Waste (Before Impression)]])</f>
        <v>6000</v>
      </c>
      <c r="P1911" s="12" t="s">
        <v>39</v>
      </c>
      <c r="Q1911" s="9"/>
      <c r="R1911" s="9">
        <f>IF(Table134[[#This Row],[Balanced]]="YES",0,Table134[[#This Row],[Total]]-6000)</f>
        <v>0</v>
      </c>
      <c r="S19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44782264583025992YES</v>
      </c>
      <c r="T1911">
        <f>ROW()-3</f>
        <v>1908</v>
      </c>
      <c r="U1911" s="1">
        <f>INT(Table134[[#This Row],[Date]])</f>
        <v>44782</v>
      </c>
      <c r="V1911" s="13">
        <f>IFERROR(IF(OR(Table134[[#This Row],[Notasave Error]]&lt;0,Table134[[#This Row],[Notasave Error]]&gt;6000),"-",Table134[[#This Row],[Notasave Error]]/Table134[[#This Row],[Inspection Total]]),"NA")</f>
        <v>5.0400534045393859E-2</v>
      </c>
    </row>
    <row r="1912" spans="1:22" x14ac:dyDescent="0.35">
      <c r="A1912" s="8">
        <v>44782.212847222225</v>
      </c>
      <c r="B1912" s="9" t="s">
        <v>63</v>
      </c>
      <c r="C1912" s="9">
        <v>40036161</v>
      </c>
      <c r="D1912" s="9" t="s">
        <v>107</v>
      </c>
      <c r="E1912" s="9" t="s">
        <v>57</v>
      </c>
      <c r="F1912" s="9" t="s">
        <v>40</v>
      </c>
      <c r="G1912" s="9">
        <v>2644</v>
      </c>
      <c r="H1912" s="10">
        <v>5999</v>
      </c>
      <c r="I1912" s="10">
        <v>65946</v>
      </c>
      <c r="J1912" s="10">
        <v>1</v>
      </c>
      <c r="K1912" s="10"/>
      <c r="L1912" s="10">
        <f>SUM(Table134[[#This Row],[Waste (Before Impression)]:[Waste (After Impression)2]])</f>
        <v>1</v>
      </c>
      <c r="M1912" s="10">
        <v>0</v>
      </c>
      <c r="N1912" s="10">
        <v>250</v>
      </c>
      <c r="O1912" s="11">
        <f>SUM(Table134[[#This Row],[Inspection Total]],Table134[[#This Row],[Waste (Before Impression)]])</f>
        <v>6000</v>
      </c>
      <c r="P1912" s="12" t="s">
        <v>39</v>
      </c>
      <c r="Q1912" s="9"/>
      <c r="R1912" s="9">
        <f>IF(Table134[[#This Row],[Balanced]]="YES",0,Table134[[#This Row],[Total]]-6000)</f>
        <v>0</v>
      </c>
      <c r="S19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44782264412505999YES</v>
      </c>
      <c r="T1912">
        <f>ROW()-3</f>
        <v>1909</v>
      </c>
      <c r="U1912" s="1">
        <f>INT(Table134[[#This Row],[Date]])</f>
        <v>44782</v>
      </c>
      <c r="V1912" s="13">
        <f>IFERROR(IF(OR(Table134[[#This Row],[Notasave Error]]&lt;0,Table134[[#This Row],[Notasave Error]]&gt;6000),"-",Table134[[#This Row],[Notasave Error]]/Table134[[#This Row],[Inspection Total]]),"NA")</f>
        <v>4.1673612268711455E-2</v>
      </c>
    </row>
    <row r="1913" spans="1:22" x14ac:dyDescent="0.35">
      <c r="A1913" s="8">
        <v>44782.212395833332</v>
      </c>
      <c r="B1913" s="9" t="s">
        <v>63</v>
      </c>
      <c r="C1913" s="9">
        <v>40036161</v>
      </c>
      <c r="D1913" s="9" t="s">
        <v>107</v>
      </c>
      <c r="E1913" s="9" t="s">
        <v>57</v>
      </c>
      <c r="F1913" s="9" t="s">
        <v>40</v>
      </c>
      <c r="G1913" s="9">
        <v>2643</v>
      </c>
      <c r="H1913" s="10">
        <v>5996</v>
      </c>
      <c r="I1913" s="10">
        <v>59947</v>
      </c>
      <c r="J1913" s="10">
        <v>4</v>
      </c>
      <c r="K1913" s="10"/>
      <c r="L1913" s="10">
        <f>SUM(Table134[[#This Row],[Waste (Before Impression)]:[Waste (After Impression)2]])</f>
        <v>4</v>
      </c>
      <c r="M1913" s="10">
        <v>0</v>
      </c>
      <c r="N1913" s="10">
        <v>274</v>
      </c>
      <c r="O1913" s="11">
        <f>SUM(Table134[[#This Row],[Inspection Total]],Table134[[#This Row],[Waste (Before Impression)]])</f>
        <v>6000</v>
      </c>
      <c r="P1913" s="12" t="s">
        <v>39</v>
      </c>
      <c r="Q1913" s="9"/>
      <c r="R1913" s="9">
        <f>IF(Table134[[#This Row],[Balanced]]="YES",0,Table134[[#This Row],[Total]]-6000)</f>
        <v>0</v>
      </c>
      <c r="S19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44782264342745996YES</v>
      </c>
      <c r="T1913">
        <f>ROW()-3</f>
        <v>1910</v>
      </c>
      <c r="U1913" s="1">
        <f>INT(Table134[[#This Row],[Date]])</f>
        <v>44782</v>
      </c>
      <c r="V1913" s="13">
        <f>IFERROR(IF(OR(Table134[[#This Row],[Notasave Error]]&lt;0,Table134[[#This Row],[Notasave Error]]&gt;6000),"-",Table134[[#This Row],[Notasave Error]]/Table134[[#This Row],[Inspection Total]]),"NA")</f>
        <v>4.56971314209473E-2</v>
      </c>
    </row>
    <row r="1914" spans="1:22" x14ac:dyDescent="0.35">
      <c r="A1914" s="8">
        <v>44782.173263888886</v>
      </c>
      <c r="B1914" s="9" t="s">
        <v>63</v>
      </c>
      <c r="C1914" s="9">
        <v>40036161</v>
      </c>
      <c r="D1914" s="9" t="s">
        <v>107</v>
      </c>
      <c r="E1914" s="9" t="s">
        <v>57</v>
      </c>
      <c r="F1914" s="9" t="s">
        <v>40</v>
      </c>
      <c r="G1914" s="9">
        <v>2642</v>
      </c>
      <c r="H1914" s="10">
        <v>5989</v>
      </c>
      <c r="I1914" s="10">
        <v>53951</v>
      </c>
      <c r="J1914" s="10">
        <v>11</v>
      </c>
      <c r="K1914" s="10"/>
      <c r="L1914" s="10">
        <f>SUM(Table134[[#This Row],[Waste (Before Impression)]:[Waste (After Impression)2]])</f>
        <v>11</v>
      </c>
      <c r="M1914" s="10">
        <v>0</v>
      </c>
      <c r="N1914" s="10">
        <v>201</v>
      </c>
      <c r="O1914" s="11">
        <f>SUM(Table134[[#This Row],[Inspection Total]],Table134[[#This Row],[Waste (Before Impression)]])</f>
        <v>6000</v>
      </c>
      <c r="P1914" s="12" t="s">
        <v>39</v>
      </c>
      <c r="Q1914" s="9"/>
      <c r="R1914" s="9">
        <f>IF(Table134[[#This Row],[Balanced]]="YES",0,Table134[[#This Row],[Total]]-6000)</f>
        <v>0</v>
      </c>
      <c r="S19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447822642112015989YES</v>
      </c>
      <c r="T1914">
        <f>ROW()-3</f>
        <v>1911</v>
      </c>
      <c r="U1914" s="1">
        <f>INT(Table134[[#This Row],[Date]])</f>
        <v>44782</v>
      </c>
      <c r="V1914" s="13">
        <f>IFERROR(IF(OR(Table134[[#This Row],[Notasave Error]]&lt;0,Table134[[#This Row],[Notasave Error]]&gt;6000),"-",Table134[[#This Row],[Notasave Error]]/Table134[[#This Row],[Inspection Total]]),"NA")</f>
        <v>3.3561529470696273E-2</v>
      </c>
    </row>
    <row r="1915" spans="1:22" x14ac:dyDescent="0.35">
      <c r="A1915" s="8">
        <v>44782.104930555557</v>
      </c>
      <c r="B1915" s="9" t="s">
        <v>63</v>
      </c>
      <c r="C1915" s="9">
        <v>40036161</v>
      </c>
      <c r="D1915" s="9" t="s">
        <v>107</v>
      </c>
      <c r="E1915" s="9" t="s">
        <v>57</v>
      </c>
      <c r="F1915" s="9" t="s">
        <v>40</v>
      </c>
      <c r="G1915" s="9">
        <v>2641</v>
      </c>
      <c r="H1915" s="10">
        <v>5988</v>
      </c>
      <c r="I1915" s="10">
        <v>47962</v>
      </c>
      <c r="J1915" s="10">
        <v>12</v>
      </c>
      <c r="K1915" s="10"/>
      <c r="L1915" s="10">
        <f>SUM(Table134[[#This Row],[Waste (Before Impression)]:[Waste (After Impression)2]])</f>
        <v>12</v>
      </c>
      <c r="M1915" s="10">
        <v>0</v>
      </c>
      <c r="N1915" s="10">
        <v>225</v>
      </c>
      <c r="O1915" s="11">
        <f>SUM(Table134[[#This Row],[Inspection Total]],Table134[[#This Row],[Waste (Before Impression)]])</f>
        <v>6000</v>
      </c>
      <c r="P1915" s="12" t="s">
        <v>39</v>
      </c>
      <c r="Q1915" s="9"/>
      <c r="R1915" s="9">
        <f>IF(Table134[[#This Row],[Balanced]]="YES",0,Table134[[#This Row],[Total]]-6000)</f>
        <v>0</v>
      </c>
      <c r="S19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447822641122255988YES</v>
      </c>
      <c r="T1915">
        <f>ROW()-3</f>
        <v>1912</v>
      </c>
      <c r="U1915" s="1">
        <f>INT(Table134[[#This Row],[Date]])</f>
        <v>44782</v>
      </c>
      <c r="V1915" s="13">
        <f>IFERROR(IF(OR(Table134[[#This Row],[Notasave Error]]&lt;0,Table134[[#This Row],[Notasave Error]]&gt;6000),"-",Table134[[#This Row],[Notasave Error]]/Table134[[#This Row],[Inspection Total]]),"NA")</f>
        <v>3.7575150300601205E-2</v>
      </c>
    </row>
    <row r="1916" spans="1:22" x14ac:dyDescent="0.35">
      <c r="A1916" s="8">
        <v>44782.072060185186</v>
      </c>
      <c r="B1916" s="9" t="s">
        <v>63</v>
      </c>
      <c r="C1916" s="9">
        <v>40036161</v>
      </c>
      <c r="D1916" s="9" t="s">
        <v>107</v>
      </c>
      <c r="E1916" s="9" t="s">
        <v>57</v>
      </c>
      <c r="F1916" s="9" t="s">
        <v>40</v>
      </c>
      <c r="G1916" s="9">
        <v>2600</v>
      </c>
      <c r="H1916" s="10">
        <v>6000</v>
      </c>
      <c r="I1916" s="10">
        <v>41974</v>
      </c>
      <c r="J1916" s="10"/>
      <c r="K1916" s="10"/>
      <c r="L1916" s="10">
        <f>SUM(Table134[[#This Row],[Waste (Before Impression)]:[Waste (After Impression)2]])</f>
        <v>0</v>
      </c>
      <c r="M1916" s="10">
        <v>0</v>
      </c>
      <c r="N1916" s="10">
        <v>260</v>
      </c>
      <c r="O1916" s="11">
        <f>SUM(Table134[[#This Row],[Inspection Total]],Table134[[#This Row],[Waste (Before Impression)]])</f>
        <v>6000</v>
      </c>
      <c r="P1916" s="12" t="s">
        <v>39</v>
      </c>
      <c r="Q1916" s="9"/>
      <c r="R1916" s="9">
        <f>IF(Table134[[#This Row],[Balanced]]="YES",0,Table134[[#This Row],[Total]]-6000)</f>
        <v>0</v>
      </c>
      <c r="S19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4478226002606000YES</v>
      </c>
      <c r="T1916">
        <f>ROW()-3</f>
        <v>1913</v>
      </c>
      <c r="U1916" s="1">
        <f>INT(Table134[[#This Row],[Date]])</f>
        <v>44782</v>
      </c>
      <c r="V1916" s="13">
        <f>IFERROR(IF(OR(Table134[[#This Row],[Notasave Error]]&lt;0,Table134[[#This Row],[Notasave Error]]&gt;6000),"-",Table134[[#This Row],[Notasave Error]]/Table134[[#This Row],[Inspection Total]]),"NA")</f>
        <v>4.3333333333333335E-2</v>
      </c>
    </row>
    <row r="1917" spans="1:22" x14ac:dyDescent="0.35">
      <c r="A1917" s="8">
        <v>44782.071655092594</v>
      </c>
      <c r="B1917" s="9" t="s">
        <v>63</v>
      </c>
      <c r="C1917" s="9">
        <v>40036161</v>
      </c>
      <c r="D1917" s="9" t="s">
        <v>107</v>
      </c>
      <c r="E1917" s="9" t="s">
        <v>57</v>
      </c>
      <c r="F1917" s="9" t="s">
        <v>40</v>
      </c>
      <c r="G1917" s="9">
        <v>2599</v>
      </c>
      <c r="H1917" s="10">
        <v>5997</v>
      </c>
      <c r="I1917" s="10">
        <v>35974</v>
      </c>
      <c r="J1917" s="10">
        <v>3</v>
      </c>
      <c r="K1917" s="10"/>
      <c r="L1917" s="10">
        <f>SUM(Table134[[#This Row],[Waste (Before Impression)]:[Waste (After Impression)2]])</f>
        <v>3</v>
      </c>
      <c r="M1917" s="10">
        <v>0</v>
      </c>
      <c r="N1917" s="10">
        <v>257</v>
      </c>
      <c r="O1917" s="11">
        <f>SUM(Table134[[#This Row],[Inspection Total]],Table134[[#This Row],[Waste (Before Impression)]])</f>
        <v>6000</v>
      </c>
      <c r="P1917" s="12" t="s">
        <v>39</v>
      </c>
      <c r="Q1917" s="9"/>
      <c r="R1917" s="9">
        <f>IF(Table134[[#This Row],[Balanced]]="YES",0,Table134[[#This Row],[Total]]-6000)</f>
        <v>0</v>
      </c>
      <c r="S19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44782259932575997YES</v>
      </c>
      <c r="T1917">
        <f>ROW()-3</f>
        <v>1914</v>
      </c>
      <c r="U1917" s="1">
        <f>INT(Table134[[#This Row],[Date]])</f>
        <v>44782</v>
      </c>
      <c r="V1917" s="13">
        <f>IFERROR(IF(OR(Table134[[#This Row],[Notasave Error]]&lt;0,Table134[[#This Row],[Notasave Error]]&gt;6000),"-",Table134[[#This Row],[Notasave Error]]/Table134[[#This Row],[Inspection Total]]),"NA")</f>
        <v>4.2854760713690175E-2</v>
      </c>
    </row>
    <row r="1918" spans="1:22" x14ac:dyDescent="0.35">
      <c r="A1918" s="8">
        <v>44782.012060185189</v>
      </c>
      <c r="B1918" s="9" t="s">
        <v>63</v>
      </c>
      <c r="C1918" s="9">
        <v>40036161</v>
      </c>
      <c r="D1918" s="9" t="s">
        <v>107</v>
      </c>
      <c r="E1918" s="9" t="s">
        <v>57</v>
      </c>
      <c r="F1918" s="9" t="s">
        <v>40</v>
      </c>
      <c r="G1918" s="9">
        <v>2598</v>
      </c>
      <c r="H1918" s="10">
        <v>5995</v>
      </c>
      <c r="I1918" s="10">
        <v>29977</v>
      </c>
      <c r="J1918" s="10">
        <v>5</v>
      </c>
      <c r="K1918" s="10"/>
      <c r="L1918" s="10">
        <f>SUM(Table134[[#This Row],[Waste (Before Impression)]:[Waste (After Impression)2]])</f>
        <v>5</v>
      </c>
      <c r="M1918" s="10">
        <v>0</v>
      </c>
      <c r="N1918" s="10">
        <v>253</v>
      </c>
      <c r="O1918" s="11">
        <f>SUM(Table134[[#This Row],[Inspection Total]],Table134[[#This Row],[Waste (Before Impression)]])</f>
        <v>6000</v>
      </c>
      <c r="P1918" s="12" t="s">
        <v>39</v>
      </c>
      <c r="Q1918" s="9"/>
      <c r="R1918" s="9">
        <f>IF(Table134[[#This Row],[Balanced]]="YES",0,Table134[[#This Row],[Total]]-6000)</f>
        <v>0</v>
      </c>
      <c r="S19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44782259852535995YES</v>
      </c>
      <c r="T1918">
        <f>ROW()-3</f>
        <v>1915</v>
      </c>
      <c r="U1918" s="1">
        <f>INT(Table134[[#This Row],[Date]])</f>
        <v>44782</v>
      </c>
      <c r="V1918" s="13">
        <f>IFERROR(IF(OR(Table134[[#This Row],[Notasave Error]]&lt;0,Table134[[#This Row],[Notasave Error]]&gt;6000),"-",Table134[[#This Row],[Notasave Error]]/Table134[[#This Row],[Inspection Total]]),"NA")</f>
        <v>4.2201834862385323E-2</v>
      </c>
    </row>
    <row r="1919" spans="1:22" x14ac:dyDescent="0.35">
      <c r="A1919" s="8">
        <v>44781.997418981482</v>
      </c>
      <c r="B1919" s="9" t="s">
        <v>63</v>
      </c>
      <c r="C1919" s="9">
        <v>40036161</v>
      </c>
      <c r="D1919" s="9" t="s">
        <v>107</v>
      </c>
      <c r="E1919" s="9" t="s">
        <v>139</v>
      </c>
      <c r="F1919" s="9" t="s">
        <v>40</v>
      </c>
      <c r="G1919" s="9">
        <v>2573</v>
      </c>
      <c r="H1919" s="10">
        <v>5987</v>
      </c>
      <c r="I1919" s="10">
        <v>29950</v>
      </c>
      <c r="J1919" s="10">
        <v>13</v>
      </c>
      <c r="K1919" s="10"/>
      <c r="L1919" s="10">
        <f>SUM(Table134[[#This Row],[Waste (Before Impression)]:[Waste (After Impression)2]])</f>
        <v>13</v>
      </c>
      <c r="M1919" s="10">
        <v>0</v>
      </c>
      <c r="N1919" s="10">
        <v>207</v>
      </c>
      <c r="O1919" s="11">
        <f>SUM(Table134[[#This Row],[Inspection Total]],Table134[[#This Row],[Waste (Before Impression)]])</f>
        <v>6000</v>
      </c>
      <c r="P1919" s="12" t="s">
        <v>39</v>
      </c>
      <c r="Q1919" s="9"/>
      <c r="R1919" s="9">
        <f>IF(Table134[[#This Row],[Balanced]]="YES",0,Table134[[#This Row],[Total]]-6000)</f>
        <v>0</v>
      </c>
      <c r="S19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447812573132075987YES</v>
      </c>
      <c r="T1919">
        <f>ROW()-3</f>
        <v>1916</v>
      </c>
      <c r="U1919" s="1">
        <f>INT(Table134[[#This Row],[Date]])</f>
        <v>44781</v>
      </c>
      <c r="V1919" s="13">
        <f>IFERROR(IF(OR(Table134[[#This Row],[Notasave Error]]&lt;0,Table134[[#This Row],[Notasave Error]]&gt;6000),"-",Table134[[#This Row],[Notasave Error]]/Table134[[#This Row],[Inspection Total]]),"NA")</f>
        <v>3.4574912310005014E-2</v>
      </c>
    </row>
    <row r="1920" spans="1:22" x14ac:dyDescent="0.35">
      <c r="A1920" s="8">
        <v>44781.965069444443</v>
      </c>
      <c r="B1920" s="9" t="s">
        <v>63</v>
      </c>
      <c r="C1920" s="9">
        <v>40036161</v>
      </c>
      <c r="D1920" s="9" t="s">
        <v>107</v>
      </c>
      <c r="E1920" s="9" t="s">
        <v>139</v>
      </c>
      <c r="F1920" s="9" t="s">
        <v>40</v>
      </c>
      <c r="G1920" s="9">
        <v>2572</v>
      </c>
      <c r="H1920" s="10">
        <v>5996</v>
      </c>
      <c r="I1920" s="10">
        <v>23963</v>
      </c>
      <c r="J1920" s="10">
        <v>4</v>
      </c>
      <c r="K1920" s="10"/>
      <c r="L1920" s="10">
        <f>SUM(Table134[[#This Row],[Waste (Before Impression)]:[Waste (After Impression)2]])</f>
        <v>4</v>
      </c>
      <c r="M1920" s="10">
        <v>0</v>
      </c>
      <c r="N1920" s="10">
        <v>250</v>
      </c>
      <c r="O1920" s="11">
        <f>SUM(Table134[[#This Row],[Inspection Total]],Table134[[#This Row],[Waste (Before Impression)]])</f>
        <v>6000</v>
      </c>
      <c r="P1920" s="12" t="s">
        <v>39</v>
      </c>
      <c r="Q1920" s="9"/>
      <c r="R1920" s="9">
        <f>IF(Table134[[#This Row],[Balanced]]="YES",0,Table134[[#This Row],[Total]]-6000)</f>
        <v>0</v>
      </c>
      <c r="S19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44781257242505996YES</v>
      </c>
      <c r="T1920">
        <f>ROW()-3</f>
        <v>1917</v>
      </c>
      <c r="U1920" s="1">
        <f>INT(Table134[[#This Row],[Date]])</f>
        <v>44781</v>
      </c>
      <c r="V1920" s="13">
        <f>IFERROR(IF(OR(Table134[[#This Row],[Notasave Error]]&lt;0,Table134[[#This Row],[Notasave Error]]&gt;6000),"-",Table134[[#This Row],[Notasave Error]]/Table134[[#This Row],[Inspection Total]]),"NA")</f>
        <v>4.1694462975316877E-2</v>
      </c>
    </row>
    <row r="1921" spans="1:22" x14ac:dyDescent="0.35">
      <c r="A1921" s="8">
        <v>44781.964699074073</v>
      </c>
      <c r="B1921" s="9" t="s">
        <v>63</v>
      </c>
      <c r="C1921" s="9">
        <v>40036161</v>
      </c>
      <c r="D1921" s="9" t="s">
        <v>107</v>
      </c>
      <c r="E1921" s="9" t="s">
        <v>139</v>
      </c>
      <c r="F1921" s="9" t="s">
        <v>40</v>
      </c>
      <c r="G1921" s="9">
        <v>2571</v>
      </c>
      <c r="H1921" s="10">
        <v>5989</v>
      </c>
      <c r="I1921" s="10">
        <v>17967</v>
      </c>
      <c r="J1921" s="10">
        <v>11</v>
      </c>
      <c r="K1921" s="10"/>
      <c r="L1921" s="10">
        <f>SUM(Table134[[#This Row],[Waste (Before Impression)]:[Waste (After Impression)2]])</f>
        <v>11</v>
      </c>
      <c r="M1921" s="10">
        <v>0</v>
      </c>
      <c r="N1921" s="10">
        <v>230</v>
      </c>
      <c r="O1921" s="11">
        <f>SUM(Table134[[#This Row],[Inspection Total]],Table134[[#This Row],[Waste (Before Impression)]])</f>
        <v>6000</v>
      </c>
      <c r="P1921" s="12" t="s">
        <v>39</v>
      </c>
      <c r="Q1921" s="9"/>
      <c r="R1921" s="9">
        <f>IF(Table134[[#This Row],[Balanced]]="YES",0,Table134[[#This Row],[Total]]-6000)</f>
        <v>0</v>
      </c>
      <c r="S19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447812571112305989YES</v>
      </c>
      <c r="T1921">
        <f>ROW()-3</f>
        <v>1918</v>
      </c>
      <c r="U1921" s="1">
        <f>INT(Table134[[#This Row],[Date]])</f>
        <v>44781</v>
      </c>
      <c r="V1921" s="13">
        <f>IFERROR(IF(OR(Table134[[#This Row],[Notasave Error]]&lt;0,Table134[[#This Row],[Notasave Error]]&gt;6000),"-",Table134[[#This Row],[Notasave Error]]/Table134[[#This Row],[Inspection Total]]),"NA")</f>
        <v>3.8403740190348971E-2</v>
      </c>
    </row>
    <row r="1922" spans="1:22" x14ac:dyDescent="0.35">
      <c r="A1922" s="8">
        <v>44781.964375000003</v>
      </c>
      <c r="B1922" s="9" t="s">
        <v>63</v>
      </c>
      <c r="C1922" s="9">
        <v>40036161</v>
      </c>
      <c r="D1922" s="9" t="s">
        <v>107</v>
      </c>
      <c r="E1922" s="9" t="s">
        <v>139</v>
      </c>
      <c r="F1922" s="9" t="s">
        <v>40</v>
      </c>
      <c r="G1922" s="9">
        <v>2539</v>
      </c>
      <c r="H1922" s="10">
        <v>5995</v>
      </c>
      <c r="I1922" s="10">
        <v>11978</v>
      </c>
      <c r="J1922" s="10">
        <v>5</v>
      </c>
      <c r="K1922" s="10"/>
      <c r="L1922" s="10">
        <f>SUM(Table134[[#This Row],[Waste (Before Impression)]:[Waste (After Impression)2]])</f>
        <v>5</v>
      </c>
      <c r="M1922" s="10">
        <v>0</v>
      </c>
      <c r="N1922" s="10">
        <v>205</v>
      </c>
      <c r="O1922" s="11">
        <f>SUM(Table134[[#This Row],[Inspection Total]],Table134[[#This Row],[Waste (Before Impression)]])</f>
        <v>6000</v>
      </c>
      <c r="P1922" s="12" t="s">
        <v>39</v>
      </c>
      <c r="Q1922" s="9"/>
      <c r="R1922" s="9">
        <f>IF(Table134[[#This Row],[Balanced]]="YES",0,Table134[[#This Row],[Total]]-6000)</f>
        <v>0</v>
      </c>
      <c r="S19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44781253952055995YES</v>
      </c>
      <c r="T1922">
        <f>ROW()-3</f>
        <v>1919</v>
      </c>
      <c r="U1922" s="1">
        <f>INT(Table134[[#This Row],[Date]])</f>
        <v>44781</v>
      </c>
      <c r="V1922" s="13">
        <f>IFERROR(IF(OR(Table134[[#This Row],[Notasave Error]]&lt;0,Table134[[#This Row],[Notasave Error]]&gt;6000),"-",Table134[[#This Row],[Notasave Error]]/Table134[[#This Row],[Inspection Total]]),"NA")</f>
        <v>3.4195162635529609E-2</v>
      </c>
    </row>
    <row r="1923" spans="1:22" x14ac:dyDescent="0.35">
      <c r="A1923" s="8">
        <v>44781.963946759257</v>
      </c>
      <c r="B1923" s="9" t="s">
        <v>63</v>
      </c>
      <c r="C1923" s="9">
        <v>40036161</v>
      </c>
      <c r="D1923" s="9" t="s">
        <v>107</v>
      </c>
      <c r="E1923" s="9" t="s">
        <v>139</v>
      </c>
      <c r="F1923" s="9" t="s">
        <v>40</v>
      </c>
      <c r="G1923" s="9">
        <v>2538</v>
      </c>
      <c r="H1923" s="10">
        <v>5983</v>
      </c>
      <c r="I1923" s="10">
        <v>5983</v>
      </c>
      <c r="J1923" s="10">
        <v>17</v>
      </c>
      <c r="K1923" s="10"/>
      <c r="L1923" s="10">
        <f>SUM(Table134[[#This Row],[Waste (Before Impression)]:[Waste (After Impression)2]])</f>
        <v>17</v>
      </c>
      <c r="M1923" s="10">
        <v>0</v>
      </c>
      <c r="N1923" s="10">
        <v>145</v>
      </c>
      <c r="O1923" s="11">
        <f>SUM(Table134[[#This Row],[Inspection Total]],Table134[[#This Row],[Waste (Before Impression)]])</f>
        <v>6000</v>
      </c>
      <c r="P1923" s="12" t="s">
        <v>39</v>
      </c>
      <c r="Q1923" s="9"/>
      <c r="R1923" s="9">
        <f>IF(Table134[[#This Row],[Balanced]]="YES",0,Table134[[#This Row],[Total]]-6000)</f>
        <v>0</v>
      </c>
      <c r="S19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447812538171455983YES</v>
      </c>
      <c r="T1923">
        <f>ROW()-3</f>
        <v>1920</v>
      </c>
      <c r="U1923" s="1">
        <f>INT(Table134[[#This Row],[Date]])</f>
        <v>44781</v>
      </c>
      <c r="V1923" s="13">
        <f>IFERROR(IF(OR(Table134[[#This Row],[Notasave Error]]&lt;0,Table134[[#This Row],[Notasave Error]]&gt;6000),"-",Table134[[#This Row],[Notasave Error]]/Table134[[#This Row],[Inspection Total]]),"NA")</f>
        <v>2.4235333444760154E-2</v>
      </c>
    </row>
    <row r="1924" spans="1:22" x14ac:dyDescent="0.35">
      <c r="A1924" s="8">
        <v>44781.802060185182</v>
      </c>
      <c r="B1924" s="9" t="s">
        <v>63</v>
      </c>
      <c r="C1924" s="9">
        <v>40036161</v>
      </c>
      <c r="D1924" s="9" t="s">
        <v>107</v>
      </c>
      <c r="E1924" s="9" t="s">
        <v>68</v>
      </c>
      <c r="F1924" s="9" t="s">
        <v>38</v>
      </c>
      <c r="G1924" s="9">
        <v>2537</v>
      </c>
      <c r="H1924" s="10">
        <v>5974</v>
      </c>
      <c r="I1924" s="10">
        <v>65921</v>
      </c>
      <c r="J1924" s="10">
        <v>26</v>
      </c>
      <c r="K1924" s="10"/>
      <c r="L1924" s="10">
        <f>SUM(Table134[[#This Row],[Waste (Before Impression)]:[Waste (After Impression)2]])</f>
        <v>26</v>
      </c>
      <c r="M1924" s="10">
        <v>0</v>
      </c>
      <c r="N1924" s="10">
        <v>160</v>
      </c>
      <c r="O1924" s="11">
        <f>SUM(Table134[[#This Row],[Inspection Total]],Table134[[#This Row],[Waste (Before Impression)]])</f>
        <v>6000</v>
      </c>
      <c r="P1924" s="12" t="s">
        <v>39</v>
      </c>
      <c r="Q1924" s="9"/>
      <c r="R1924" s="9">
        <f>IF(Table134[[#This Row],[Balanced]]="YES",0,Table134[[#This Row],[Total]]-6000)</f>
        <v>0</v>
      </c>
      <c r="S19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447812537261605974YES</v>
      </c>
      <c r="T1924">
        <f>ROW()-3</f>
        <v>1921</v>
      </c>
      <c r="U1924" s="1">
        <f>INT(Table134[[#This Row],[Date]])</f>
        <v>44781</v>
      </c>
      <c r="V1924" s="13">
        <f>IFERROR(IF(OR(Table134[[#This Row],[Notasave Error]]&lt;0,Table134[[#This Row],[Notasave Error]]&gt;6000),"-",Table134[[#This Row],[Notasave Error]]/Table134[[#This Row],[Inspection Total]]),"NA")</f>
        <v>2.6782725142283227E-2</v>
      </c>
    </row>
    <row r="1925" spans="1:22" x14ac:dyDescent="0.35">
      <c r="A1925" s="8">
        <v>44781.765763888892</v>
      </c>
      <c r="B1925" s="9" t="s">
        <v>63</v>
      </c>
      <c r="C1925" s="9">
        <v>40036161</v>
      </c>
      <c r="D1925" s="9" t="s">
        <v>107</v>
      </c>
      <c r="E1925" s="9" t="s">
        <v>68</v>
      </c>
      <c r="F1925" s="9" t="s">
        <v>38</v>
      </c>
      <c r="G1925" s="9">
        <v>2536</v>
      </c>
      <c r="H1925" s="10">
        <v>6000</v>
      </c>
      <c r="I1925" s="10">
        <v>59947</v>
      </c>
      <c r="J1925" s="10">
        <v>0</v>
      </c>
      <c r="K1925" s="10"/>
      <c r="L1925" s="10">
        <f>SUM(Table134[[#This Row],[Waste (Before Impression)]:[Waste (After Impression)2]])</f>
        <v>0</v>
      </c>
      <c r="M1925" s="10">
        <v>0</v>
      </c>
      <c r="N1925" s="10">
        <v>148</v>
      </c>
      <c r="O1925" s="11">
        <f>SUM(Table134[[#This Row],[Inspection Total]],Table134[[#This Row],[Waste (Before Impression)]])</f>
        <v>6000</v>
      </c>
      <c r="P1925" s="12" t="s">
        <v>39</v>
      </c>
      <c r="Q1925" s="9"/>
      <c r="R1925" s="9">
        <f>IF(Table134[[#This Row],[Balanced]]="YES",0,Table134[[#This Row],[Total]]-6000)</f>
        <v>0</v>
      </c>
      <c r="S19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44781253601486000YES</v>
      </c>
      <c r="T1925">
        <f>ROW()-3</f>
        <v>1922</v>
      </c>
      <c r="U1925" s="1">
        <f>INT(Table134[[#This Row],[Date]])</f>
        <v>44781</v>
      </c>
      <c r="V1925" s="13">
        <f>IFERROR(IF(OR(Table134[[#This Row],[Notasave Error]]&lt;0,Table134[[#This Row],[Notasave Error]]&gt;6000),"-",Table134[[#This Row],[Notasave Error]]/Table134[[#This Row],[Inspection Total]]),"NA")</f>
        <v>2.4666666666666667E-2</v>
      </c>
    </row>
    <row r="1926" spans="1:22" x14ac:dyDescent="0.35">
      <c r="A1926" s="8">
        <v>44781.735520833332</v>
      </c>
      <c r="B1926" s="9" t="s">
        <v>63</v>
      </c>
      <c r="C1926" s="9">
        <v>40036161</v>
      </c>
      <c r="D1926" s="9" t="s">
        <v>107</v>
      </c>
      <c r="E1926" s="9" t="s">
        <v>68</v>
      </c>
      <c r="F1926" s="9" t="s">
        <v>38</v>
      </c>
      <c r="G1926" s="9">
        <v>2535</v>
      </c>
      <c r="H1926" s="10">
        <v>5960</v>
      </c>
      <c r="I1926" s="10">
        <v>53947</v>
      </c>
      <c r="J1926" s="10">
        <v>40</v>
      </c>
      <c r="K1926" s="10"/>
      <c r="L1926" s="10">
        <f>SUM(Table134[[#This Row],[Waste (Before Impression)]:[Waste (After Impression)2]])</f>
        <v>40</v>
      </c>
      <c r="M1926" s="10">
        <v>0</v>
      </c>
      <c r="N1926" s="10">
        <v>199</v>
      </c>
      <c r="O1926" s="11">
        <f>SUM(Table134[[#This Row],[Inspection Total]],Table134[[#This Row],[Waste (Before Impression)]])</f>
        <v>6000</v>
      </c>
      <c r="P1926" s="12" t="s">
        <v>39</v>
      </c>
      <c r="Q1926" s="9"/>
      <c r="R1926" s="9">
        <f>IF(Table134[[#This Row],[Balanced]]="YES",0,Table134[[#This Row],[Total]]-6000)</f>
        <v>0</v>
      </c>
      <c r="S19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447812535401995960YES</v>
      </c>
      <c r="T1926">
        <f>ROW()-3</f>
        <v>1923</v>
      </c>
      <c r="U1926" s="1">
        <f>INT(Table134[[#This Row],[Date]])</f>
        <v>44781</v>
      </c>
      <c r="V1926" s="13">
        <f>IFERROR(IF(OR(Table134[[#This Row],[Notasave Error]]&lt;0,Table134[[#This Row],[Notasave Error]]&gt;6000),"-",Table134[[#This Row],[Notasave Error]]/Table134[[#This Row],[Inspection Total]]),"NA")</f>
        <v>3.3389261744966446E-2</v>
      </c>
    </row>
    <row r="1927" spans="1:22" x14ac:dyDescent="0.35">
      <c r="A1927" s="8">
        <v>44781.653229166666</v>
      </c>
      <c r="B1927" s="9" t="s">
        <v>63</v>
      </c>
      <c r="C1927" s="9">
        <v>40036161</v>
      </c>
      <c r="D1927" s="9" t="s">
        <v>107</v>
      </c>
      <c r="E1927" s="9" t="s">
        <v>68</v>
      </c>
      <c r="F1927" s="9" t="s">
        <v>38</v>
      </c>
      <c r="G1927" s="9">
        <v>2534</v>
      </c>
      <c r="H1927" s="10">
        <v>6000</v>
      </c>
      <c r="I1927" s="10">
        <v>47987</v>
      </c>
      <c r="J1927" s="10"/>
      <c r="K1927" s="10"/>
      <c r="L1927" s="10">
        <f>SUM(Table134[[#This Row],[Waste (Before Impression)]:[Waste (After Impression)2]])</f>
        <v>0</v>
      </c>
      <c r="M1927" s="10">
        <v>0</v>
      </c>
      <c r="N1927" s="10">
        <v>123</v>
      </c>
      <c r="O1927" s="11">
        <f>SUM(Table134[[#This Row],[Inspection Total]],Table134[[#This Row],[Waste (Before Impression)]])</f>
        <v>6000</v>
      </c>
      <c r="P1927" s="12" t="s">
        <v>39</v>
      </c>
      <c r="Q1927" s="9"/>
      <c r="R1927" s="9">
        <f>IF(Table134[[#This Row],[Balanced]]="YES",0,Table134[[#This Row],[Total]]-6000)</f>
        <v>0</v>
      </c>
      <c r="S19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4478125341236000YES</v>
      </c>
      <c r="T1927">
        <f>ROW()-3</f>
        <v>1924</v>
      </c>
      <c r="U1927" s="1">
        <f>INT(Table134[[#This Row],[Date]])</f>
        <v>44781</v>
      </c>
      <c r="V1927" s="13">
        <f>IFERROR(IF(OR(Table134[[#This Row],[Notasave Error]]&lt;0,Table134[[#This Row],[Notasave Error]]&gt;6000),"-",Table134[[#This Row],[Notasave Error]]/Table134[[#This Row],[Inspection Total]]),"NA")</f>
        <v>2.0500000000000001E-2</v>
      </c>
    </row>
    <row r="1928" spans="1:22" x14ac:dyDescent="0.35">
      <c r="A1928" s="8">
        <v>44781.652962962966</v>
      </c>
      <c r="B1928" s="9" t="s">
        <v>63</v>
      </c>
      <c r="C1928" s="9">
        <v>40036161</v>
      </c>
      <c r="D1928" s="9" t="s">
        <v>107</v>
      </c>
      <c r="E1928" s="9" t="s">
        <v>68</v>
      </c>
      <c r="F1928" s="9" t="s">
        <v>38</v>
      </c>
      <c r="G1928" s="9">
        <v>2533</v>
      </c>
      <c r="H1928" s="10">
        <v>5999</v>
      </c>
      <c r="I1928" s="10">
        <v>41987</v>
      </c>
      <c r="J1928" s="10">
        <v>1</v>
      </c>
      <c r="K1928" s="10"/>
      <c r="L1928" s="10">
        <f>SUM(Table134[[#This Row],[Waste (Before Impression)]:[Waste (After Impression)2]])</f>
        <v>1</v>
      </c>
      <c r="M1928" s="10">
        <v>0</v>
      </c>
      <c r="N1928" s="10">
        <v>123</v>
      </c>
      <c r="O1928" s="11">
        <f>SUM(Table134[[#This Row],[Inspection Total]],Table134[[#This Row],[Waste (Before Impression)]])</f>
        <v>6000</v>
      </c>
      <c r="P1928" s="12" t="s">
        <v>39</v>
      </c>
      <c r="Q1928" s="9"/>
      <c r="R1928" s="9">
        <f>IF(Table134[[#This Row],[Balanced]]="YES",0,Table134[[#This Row],[Total]]-6000)</f>
        <v>0</v>
      </c>
      <c r="S19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44781253311235999YES</v>
      </c>
      <c r="T1928">
        <f>ROW()-3</f>
        <v>1925</v>
      </c>
      <c r="U1928" s="1">
        <f>INT(Table134[[#This Row],[Date]])</f>
        <v>44781</v>
      </c>
      <c r="V1928" s="13">
        <f>IFERROR(IF(OR(Table134[[#This Row],[Notasave Error]]&lt;0,Table134[[#This Row],[Notasave Error]]&gt;6000),"-",Table134[[#This Row],[Notasave Error]]/Table134[[#This Row],[Inspection Total]]),"NA")</f>
        <v>2.0503417236206033E-2</v>
      </c>
    </row>
    <row r="1929" spans="1:22" x14ac:dyDescent="0.35">
      <c r="A1929" s="8">
        <v>44781.652604166666</v>
      </c>
      <c r="B1929" s="9" t="s">
        <v>63</v>
      </c>
      <c r="C1929" s="9">
        <v>40036161</v>
      </c>
      <c r="D1929" s="9" t="s">
        <v>107</v>
      </c>
      <c r="E1929" s="9" t="s">
        <v>68</v>
      </c>
      <c r="F1929" s="9" t="s">
        <v>38</v>
      </c>
      <c r="G1929" s="9">
        <v>2532</v>
      </c>
      <c r="H1929" s="10">
        <v>6000</v>
      </c>
      <c r="I1929" s="10">
        <v>35988</v>
      </c>
      <c r="J1929" s="10"/>
      <c r="K1929" s="10"/>
      <c r="L1929" s="10">
        <f>SUM(Table134[[#This Row],[Waste (Before Impression)]:[Waste (After Impression)2]])</f>
        <v>0</v>
      </c>
      <c r="M1929" s="10">
        <v>0</v>
      </c>
      <c r="N1929" s="10">
        <v>102</v>
      </c>
      <c r="O1929" s="11">
        <f>SUM(Table134[[#This Row],[Inspection Total]],Table134[[#This Row],[Waste (Before Impression)]])</f>
        <v>6000</v>
      </c>
      <c r="P1929" s="12" t="s">
        <v>39</v>
      </c>
      <c r="Q1929" s="9"/>
      <c r="R1929" s="9">
        <f>IF(Table134[[#This Row],[Balanced]]="YES",0,Table134[[#This Row],[Total]]-6000)</f>
        <v>0</v>
      </c>
      <c r="S19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4478125321026000YES</v>
      </c>
      <c r="T1929">
        <f>ROW()-3</f>
        <v>1926</v>
      </c>
      <c r="U1929" s="1">
        <f>INT(Table134[[#This Row],[Date]])</f>
        <v>44781</v>
      </c>
      <c r="V1929" s="13">
        <f>IFERROR(IF(OR(Table134[[#This Row],[Notasave Error]]&lt;0,Table134[[#This Row],[Notasave Error]]&gt;6000),"-",Table134[[#This Row],[Notasave Error]]/Table134[[#This Row],[Inspection Total]]),"NA")</f>
        <v>1.7000000000000001E-2</v>
      </c>
    </row>
    <row r="1930" spans="1:22" x14ac:dyDescent="0.35">
      <c r="A1930" s="8">
        <v>44781.652222222219</v>
      </c>
      <c r="B1930" s="9" t="s">
        <v>63</v>
      </c>
      <c r="C1930" s="9">
        <v>40036161</v>
      </c>
      <c r="D1930" s="9" t="s">
        <v>107</v>
      </c>
      <c r="E1930" s="9" t="s">
        <v>68</v>
      </c>
      <c r="F1930" s="9" t="s">
        <v>38</v>
      </c>
      <c r="G1930" s="9">
        <v>2531</v>
      </c>
      <c r="H1930" s="10">
        <v>5998</v>
      </c>
      <c r="I1930" s="10">
        <v>29988</v>
      </c>
      <c r="J1930" s="10">
        <v>2</v>
      </c>
      <c r="K1930" s="10"/>
      <c r="L1930" s="10">
        <f>SUM(Table134[[#This Row],[Waste (Before Impression)]:[Waste (After Impression)2]])</f>
        <v>2</v>
      </c>
      <c r="M1930" s="10">
        <v>0</v>
      </c>
      <c r="N1930" s="10">
        <v>200</v>
      </c>
      <c r="O1930" s="11">
        <f>SUM(Table134[[#This Row],[Inspection Total]],Table134[[#This Row],[Waste (Before Impression)]])</f>
        <v>6000</v>
      </c>
      <c r="P1930" s="12" t="s">
        <v>39</v>
      </c>
      <c r="Q1930" s="9"/>
      <c r="R1930" s="9">
        <f>IF(Table134[[#This Row],[Balanced]]="YES",0,Table134[[#This Row],[Total]]-6000)</f>
        <v>0</v>
      </c>
      <c r="S19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44781253122005998YES</v>
      </c>
      <c r="T1930">
        <f>ROW()-3</f>
        <v>1927</v>
      </c>
      <c r="U1930" s="1">
        <f>INT(Table134[[#This Row],[Date]])</f>
        <v>44781</v>
      </c>
      <c r="V1930" s="13">
        <f>IFERROR(IF(OR(Table134[[#This Row],[Notasave Error]]&lt;0,Table134[[#This Row],[Notasave Error]]&gt;6000),"-",Table134[[#This Row],[Notasave Error]]/Table134[[#This Row],[Inspection Total]]),"NA")</f>
        <v>3.334444814938313E-2</v>
      </c>
    </row>
    <row r="1931" spans="1:22" x14ac:dyDescent="0.35">
      <c r="A1931" s="8">
        <v>44781.651400462964</v>
      </c>
      <c r="B1931" s="9" t="s">
        <v>63</v>
      </c>
      <c r="C1931" s="9">
        <v>40036161</v>
      </c>
      <c r="D1931" s="9" t="s">
        <v>107</v>
      </c>
      <c r="E1931" s="9" t="s">
        <v>68</v>
      </c>
      <c r="F1931" s="9" t="s">
        <v>38</v>
      </c>
      <c r="G1931" s="9">
        <v>2530</v>
      </c>
      <c r="H1931" s="10">
        <v>5994</v>
      </c>
      <c r="I1931" s="10">
        <v>23990</v>
      </c>
      <c r="J1931" s="10">
        <v>6</v>
      </c>
      <c r="K1931" s="10"/>
      <c r="L1931" s="10">
        <f>SUM(Table134[[#This Row],[Waste (Before Impression)]:[Waste (After Impression)2]])</f>
        <v>6</v>
      </c>
      <c r="M1931" s="10">
        <v>0</v>
      </c>
      <c r="N1931" s="10">
        <v>173</v>
      </c>
      <c r="O1931" s="11">
        <f>SUM(Table134[[#This Row],[Inspection Total]],Table134[[#This Row],[Waste (Before Impression)]])</f>
        <v>6000</v>
      </c>
      <c r="P1931" s="12" t="s">
        <v>39</v>
      </c>
      <c r="Q1931" s="9"/>
      <c r="R1931" s="9">
        <f>IF(Table134[[#This Row],[Balanced]]="YES",0,Table134[[#This Row],[Total]]-6000)</f>
        <v>0</v>
      </c>
      <c r="S19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44781253061735994YES</v>
      </c>
      <c r="T1931">
        <f>ROW()-3</f>
        <v>1928</v>
      </c>
      <c r="U1931" s="1">
        <f>INT(Table134[[#This Row],[Date]])</f>
        <v>44781</v>
      </c>
      <c r="V1931" s="13">
        <f>IFERROR(IF(OR(Table134[[#This Row],[Notasave Error]]&lt;0,Table134[[#This Row],[Notasave Error]]&gt;6000),"-",Table134[[#This Row],[Notasave Error]]/Table134[[#This Row],[Inspection Total]]),"NA")</f>
        <v>2.8862195528862194E-2</v>
      </c>
    </row>
    <row r="1932" spans="1:22" x14ac:dyDescent="0.35">
      <c r="A1932" s="8">
        <v>44781.651145833333</v>
      </c>
      <c r="B1932" s="9" t="s">
        <v>63</v>
      </c>
      <c r="C1932" s="9">
        <v>40036161</v>
      </c>
      <c r="D1932" s="9" t="s">
        <v>107</v>
      </c>
      <c r="E1932" s="9" t="s">
        <v>68</v>
      </c>
      <c r="F1932" s="9" t="s">
        <v>38</v>
      </c>
      <c r="G1932" s="9">
        <v>2529</v>
      </c>
      <c r="H1932" s="10">
        <v>5998</v>
      </c>
      <c r="I1932" s="10">
        <v>17996</v>
      </c>
      <c r="J1932" s="10">
        <v>2</v>
      </c>
      <c r="K1932" s="10"/>
      <c r="L1932" s="10">
        <f>SUM(Table134[[#This Row],[Waste (Before Impression)]:[Waste (After Impression)2]])</f>
        <v>2</v>
      </c>
      <c r="M1932" s="10">
        <v>0</v>
      </c>
      <c r="N1932" s="10">
        <v>197</v>
      </c>
      <c r="O1932" s="11">
        <f>SUM(Table134[[#This Row],[Inspection Total]],Table134[[#This Row],[Waste (Before Impression)]])</f>
        <v>6000</v>
      </c>
      <c r="P1932" s="12" t="s">
        <v>39</v>
      </c>
      <c r="Q1932" s="9"/>
      <c r="R1932" s="9">
        <f>IF(Table134[[#This Row],[Balanced]]="YES",0,Table134[[#This Row],[Total]]-6000)</f>
        <v>0</v>
      </c>
      <c r="S19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44781252921975998YES</v>
      </c>
      <c r="T1932">
        <f>ROW()-3</f>
        <v>1929</v>
      </c>
      <c r="U1932" s="1">
        <f>INT(Table134[[#This Row],[Date]])</f>
        <v>44781</v>
      </c>
      <c r="V1932" s="13">
        <f>IFERROR(IF(OR(Table134[[#This Row],[Notasave Error]]&lt;0,Table134[[#This Row],[Notasave Error]]&gt;6000),"-",Table134[[#This Row],[Notasave Error]]/Table134[[#This Row],[Inspection Total]]),"NA")</f>
        <v>3.284428142714238E-2</v>
      </c>
    </row>
    <row r="1933" spans="1:22" x14ac:dyDescent="0.35">
      <c r="A1933" s="8">
        <v>44781.648831018516</v>
      </c>
      <c r="B1933" s="9" t="s">
        <v>63</v>
      </c>
      <c r="C1933" s="9">
        <v>40036161</v>
      </c>
      <c r="D1933" s="9" t="s">
        <v>107</v>
      </c>
      <c r="E1933" s="9" t="s">
        <v>68</v>
      </c>
      <c r="F1933" s="9" t="s">
        <v>38</v>
      </c>
      <c r="G1933" s="9">
        <v>2528</v>
      </c>
      <c r="H1933" s="10">
        <v>6000</v>
      </c>
      <c r="I1933" s="10">
        <v>11998</v>
      </c>
      <c r="J1933" s="10">
        <v>0</v>
      </c>
      <c r="K1933" s="10"/>
      <c r="L1933" s="10">
        <f>SUM(Table134[[#This Row],[Waste (Before Impression)]:[Waste (After Impression)2]])</f>
        <v>0</v>
      </c>
      <c r="M1933" s="10">
        <v>0</v>
      </c>
      <c r="N1933" s="10">
        <v>115</v>
      </c>
      <c r="O1933" s="11">
        <f>SUM(Table134[[#This Row],[Inspection Total]],Table134[[#This Row],[Waste (Before Impression)]])</f>
        <v>6000</v>
      </c>
      <c r="P1933" s="12" t="s">
        <v>39</v>
      </c>
      <c r="Q1933" s="9"/>
      <c r="R1933" s="9">
        <f>IF(Table134[[#This Row],[Balanced]]="YES",0,Table134[[#This Row],[Total]]-6000)</f>
        <v>0</v>
      </c>
      <c r="S19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44781252801156000YES</v>
      </c>
      <c r="T1933">
        <f>ROW()-3</f>
        <v>1930</v>
      </c>
      <c r="U1933" s="1">
        <f>INT(Table134[[#This Row],[Date]])</f>
        <v>44781</v>
      </c>
      <c r="V1933" s="13">
        <f>IFERROR(IF(OR(Table134[[#This Row],[Notasave Error]]&lt;0,Table134[[#This Row],[Notasave Error]]&gt;6000),"-",Table134[[#This Row],[Notasave Error]]/Table134[[#This Row],[Inspection Total]]),"NA")</f>
        <v>1.9166666666666665E-2</v>
      </c>
    </row>
    <row r="1934" spans="1:22" x14ac:dyDescent="0.35">
      <c r="A1934" s="8">
        <v>44781.648344907408</v>
      </c>
      <c r="B1934" s="9" t="s">
        <v>63</v>
      </c>
      <c r="C1934" s="9">
        <v>40036161</v>
      </c>
      <c r="D1934" s="9" t="s">
        <v>107</v>
      </c>
      <c r="E1934" s="9" t="s">
        <v>68</v>
      </c>
      <c r="F1934" s="9" t="s">
        <v>38</v>
      </c>
      <c r="G1934" s="9">
        <v>2527</v>
      </c>
      <c r="H1934" s="10">
        <v>5998</v>
      </c>
      <c r="I1934" s="10">
        <v>5998</v>
      </c>
      <c r="J1934" s="10">
        <v>2</v>
      </c>
      <c r="K1934" s="10"/>
      <c r="L1934" s="10">
        <f>SUM(Table134[[#This Row],[Waste (Before Impression)]:[Waste (After Impression)2]])</f>
        <v>2</v>
      </c>
      <c r="M1934" s="10">
        <v>0</v>
      </c>
      <c r="N1934" s="10">
        <v>220</v>
      </c>
      <c r="O1934" s="11">
        <f>SUM(Table134[[#This Row],[Inspection Total]],Table134[[#This Row],[Waste (Before Impression)]])</f>
        <v>6000</v>
      </c>
      <c r="P1934" s="12" t="s">
        <v>39</v>
      </c>
      <c r="Q1934" s="9"/>
      <c r="R1934" s="9">
        <f>IF(Table134[[#This Row],[Balanced]]="YES",0,Table134[[#This Row],[Total]]-6000)</f>
        <v>0</v>
      </c>
      <c r="S19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44781252722205998YES</v>
      </c>
      <c r="T1934">
        <f>ROW()-3</f>
        <v>1931</v>
      </c>
      <c r="U1934" s="1">
        <f>INT(Table134[[#This Row],[Date]])</f>
        <v>44781</v>
      </c>
      <c r="V1934" s="13">
        <f>IFERROR(IF(OR(Table134[[#This Row],[Notasave Error]]&lt;0,Table134[[#This Row],[Notasave Error]]&gt;6000),"-",Table134[[#This Row],[Notasave Error]]/Table134[[#This Row],[Inspection Total]]),"NA")</f>
        <v>3.667889296432144E-2</v>
      </c>
    </row>
    <row r="1935" spans="1:22" x14ac:dyDescent="0.35">
      <c r="A1935" s="8">
        <v>44781.292858796296</v>
      </c>
      <c r="B1935" s="9" t="s">
        <v>63</v>
      </c>
      <c r="C1935" s="9">
        <v>40036161</v>
      </c>
      <c r="D1935" s="9" t="s">
        <v>107</v>
      </c>
      <c r="E1935" s="9" t="s">
        <v>57</v>
      </c>
      <c r="F1935" s="9" t="s">
        <v>40</v>
      </c>
      <c r="G1935" s="9">
        <v>2581</v>
      </c>
      <c r="H1935" s="10">
        <v>5961</v>
      </c>
      <c r="I1935" s="10">
        <v>77835</v>
      </c>
      <c r="J1935" s="10">
        <v>39</v>
      </c>
      <c r="K1935" s="10"/>
      <c r="L1935" s="10">
        <f>SUM(Table134[[#This Row],[Waste (Before Impression)]:[Waste (After Impression)2]])</f>
        <v>39</v>
      </c>
      <c r="M1935" s="10">
        <v>0</v>
      </c>
      <c r="N1935" s="10">
        <v>220</v>
      </c>
      <c r="O1935" s="11">
        <f>SUM(Table134[[#This Row],[Inspection Total]],Table134[[#This Row],[Waste (Before Impression)]])</f>
        <v>6000</v>
      </c>
      <c r="P1935" s="12" t="s">
        <v>39</v>
      </c>
      <c r="Q1935" s="9" t="s">
        <v>71</v>
      </c>
      <c r="R1935" s="9">
        <f>IF(Table134[[#This Row],[Balanced]]="YES",0,Table134[[#This Row],[Total]]-6000)</f>
        <v>0</v>
      </c>
      <c r="S19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447812581392205961YES</v>
      </c>
      <c r="T1935">
        <f>ROW()-3</f>
        <v>1932</v>
      </c>
      <c r="U1935" s="1">
        <f>INT(Table134[[#This Row],[Date]])</f>
        <v>44781</v>
      </c>
      <c r="V1935" s="13">
        <f>IFERROR(IF(OR(Table134[[#This Row],[Notasave Error]]&lt;0,Table134[[#This Row],[Notasave Error]]&gt;6000),"-",Table134[[#This Row],[Notasave Error]]/Table134[[#This Row],[Inspection Total]]),"NA")</f>
        <v>3.6906559302130514E-2</v>
      </c>
    </row>
    <row r="1936" spans="1:22" x14ac:dyDescent="0.35">
      <c r="A1936" s="8">
        <v>44781.26494212963</v>
      </c>
      <c r="B1936" s="9" t="s">
        <v>63</v>
      </c>
      <c r="C1936" s="9">
        <v>40036161</v>
      </c>
      <c r="D1936" s="9" t="s">
        <v>107</v>
      </c>
      <c r="E1936" s="9" t="s">
        <v>57</v>
      </c>
      <c r="F1936" s="9" t="s">
        <v>40</v>
      </c>
      <c r="G1936" s="9">
        <v>2580</v>
      </c>
      <c r="H1936" s="10">
        <v>6000</v>
      </c>
      <c r="I1936" s="10">
        <v>71874</v>
      </c>
      <c r="J1936" s="10">
        <v>0</v>
      </c>
      <c r="K1936" s="10"/>
      <c r="L1936" s="10">
        <f>SUM(Table134[[#This Row],[Waste (Before Impression)]:[Waste (After Impression)2]])</f>
        <v>0</v>
      </c>
      <c r="M1936" s="10">
        <v>0</v>
      </c>
      <c r="N1936" s="10">
        <v>230</v>
      </c>
      <c r="O1936" s="11">
        <f>SUM(Table134[[#This Row],[Inspection Total]],Table134[[#This Row],[Waste (Before Impression)]])</f>
        <v>6000</v>
      </c>
      <c r="P1936" s="12" t="s">
        <v>39</v>
      </c>
      <c r="Q1936" s="9" t="s">
        <v>71</v>
      </c>
      <c r="R1936" s="9">
        <f>IF(Table134[[#This Row],[Balanced]]="YES",0,Table134[[#This Row],[Total]]-6000)</f>
        <v>0</v>
      </c>
      <c r="S19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44781258002306000YES</v>
      </c>
      <c r="T1936">
        <f>ROW()-3</f>
        <v>1933</v>
      </c>
      <c r="U1936" s="1">
        <f>INT(Table134[[#This Row],[Date]])</f>
        <v>44781</v>
      </c>
      <c r="V1936" s="13">
        <f>IFERROR(IF(OR(Table134[[#This Row],[Notasave Error]]&lt;0,Table134[[#This Row],[Notasave Error]]&gt;6000),"-",Table134[[#This Row],[Notasave Error]]/Table134[[#This Row],[Inspection Total]]),"NA")</f>
        <v>3.833333333333333E-2</v>
      </c>
    </row>
    <row r="1937" spans="1:22" x14ac:dyDescent="0.35">
      <c r="A1937" s="8">
        <v>44781.230624999997</v>
      </c>
      <c r="B1937" s="9" t="s">
        <v>63</v>
      </c>
      <c r="C1937" s="9">
        <v>40036161</v>
      </c>
      <c r="D1937" s="9" t="s">
        <v>107</v>
      </c>
      <c r="E1937" s="9" t="s">
        <v>57</v>
      </c>
      <c r="F1937" s="9" t="s">
        <v>40</v>
      </c>
      <c r="G1937" s="9">
        <v>2579</v>
      </c>
      <c r="H1937" s="10">
        <v>5993</v>
      </c>
      <c r="I1937" s="10">
        <v>65874</v>
      </c>
      <c r="J1937" s="10">
        <v>7</v>
      </c>
      <c r="K1937" s="10"/>
      <c r="L1937" s="10">
        <f>SUM(Table134[[#This Row],[Waste (Before Impression)]:[Waste (After Impression)2]])</f>
        <v>7</v>
      </c>
      <c r="M1937" s="10">
        <v>0</v>
      </c>
      <c r="N1937" s="10">
        <v>2250</v>
      </c>
      <c r="O1937" s="11">
        <f>SUM(Table134[[#This Row],[Inspection Total]],Table134[[#This Row],[Waste (Before Impression)]])</f>
        <v>6000</v>
      </c>
      <c r="P1937" s="12" t="s">
        <v>39</v>
      </c>
      <c r="Q1937" s="9" t="s">
        <v>71</v>
      </c>
      <c r="R1937" s="9">
        <f>IF(Table134[[#This Row],[Balanced]]="YES",0,Table134[[#This Row],[Total]]-6000)</f>
        <v>0</v>
      </c>
      <c r="S19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447812579722505993YES</v>
      </c>
      <c r="T1937">
        <f>ROW()-3</f>
        <v>1934</v>
      </c>
      <c r="U1937" s="1">
        <f>INT(Table134[[#This Row],[Date]])</f>
        <v>44781</v>
      </c>
      <c r="V1937" s="13">
        <f>IFERROR(IF(OR(Table134[[#This Row],[Notasave Error]]&lt;0,Table134[[#This Row],[Notasave Error]]&gt;6000),"-",Table134[[#This Row],[Notasave Error]]/Table134[[#This Row],[Inspection Total]]),"NA")</f>
        <v>0.37543801101284835</v>
      </c>
    </row>
    <row r="1938" spans="1:22" x14ac:dyDescent="0.35">
      <c r="A1938" s="8">
        <v>44781.204976851855</v>
      </c>
      <c r="B1938" s="9" t="s">
        <v>63</v>
      </c>
      <c r="C1938" s="9">
        <v>40036161</v>
      </c>
      <c r="D1938" s="9" t="s">
        <v>107</v>
      </c>
      <c r="E1938" s="9" t="s">
        <v>57</v>
      </c>
      <c r="F1938" s="9" t="s">
        <v>40</v>
      </c>
      <c r="G1938" s="9">
        <v>2578</v>
      </c>
      <c r="H1938" s="10">
        <v>5968</v>
      </c>
      <c r="I1938" s="10">
        <v>59881</v>
      </c>
      <c r="J1938" s="10">
        <v>32</v>
      </c>
      <c r="K1938" s="10"/>
      <c r="L1938" s="10">
        <f>SUM(Table134[[#This Row],[Waste (Before Impression)]:[Waste (After Impression)2]])</f>
        <v>32</v>
      </c>
      <c r="M1938" s="10">
        <v>0</v>
      </c>
      <c r="N1938" s="10">
        <v>2063</v>
      </c>
      <c r="O1938" s="11">
        <f>SUM(Table134[[#This Row],[Inspection Total]],Table134[[#This Row],[Waste (Before Impression)]])</f>
        <v>6000</v>
      </c>
      <c r="P1938" s="12" t="s">
        <v>39</v>
      </c>
      <c r="Q1938" s="9" t="s">
        <v>71</v>
      </c>
      <c r="R1938" s="9">
        <f>IF(Table134[[#This Row],[Balanced]]="YES",0,Table134[[#This Row],[Total]]-6000)</f>
        <v>0</v>
      </c>
      <c r="S19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4478125783220635968YES</v>
      </c>
      <c r="T1938">
        <f>ROW()-3</f>
        <v>1935</v>
      </c>
      <c r="U1938" s="1">
        <f>INT(Table134[[#This Row],[Date]])</f>
        <v>44781</v>
      </c>
      <c r="V1938" s="13">
        <f>IFERROR(IF(OR(Table134[[#This Row],[Notasave Error]]&lt;0,Table134[[#This Row],[Notasave Error]]&gt;6000),"-",Table134[[#This Row],[Notasave Error]]/Table134[[#This Row],[Inspection Total]]),"NA")</f>
        <v>0.3456769436997319</v>
      </c>
    </row>
    <row r="1939" spans="1:22" x14ac:dyDescent="0.35">
      <c r="A1939" s="8">
        <v>44781.203344907408</v>
      </c>
      <c r="B1939" s="9" t="s">
        <v>63</v>
      </c>
      <c r="C1939" s="9">
        <v>40036161</v>
      </c>
      <c r="D1939" s="9" t="s">
        <v>107</v>
      </c>
      <c r="E1939" s="9" t="s">
        <v>139</v>
      </c>
      <c r="F1939" s="9" t="s">
        <v>40</v>
      </c>
      <c r="G1939" s="9">
        <v>2577</v>
      </c>
      <c r="H1939" s="10">
        <v>5985</v>
      </c>
      <c r="I1939" s="10">
        <v>53913</v>
      </c>
      <c r="J1939" s="10">
        <v>15</v>
      </c>
      <c r="K1939" s="10"/>
      <c r="L1939" s="10">
        <f>SUM(Table134[[#This Row],[Waste (Before Impression)]:[Waste (After Impression)2]])</f>
        <v>15</v>
      </c>
      <c r="M1939" s="10">
        <v>0</v>
      </c>
      <c r="N1939" s="10">
        <v>1908</v>
      </c>
      <c r="O1939" s="11">
        <f>SUM(Table134[[#This Row],[Inspection Total]],Table134[[#This Row],[Waste (Before Impression)]])</f>
        <v>6000</v>
      </c>
      <c r="P1939" s="12" t="s">
        <v>39</v>
      </c>
      <c r="Q1939" s="9" t="s">
        <v>71</v>
      </c>
      <c r="R1939" s="9">
        <f>IF(Table134[[#This Row],[Balanced]]="YES",0,Table134[[#This Row],[Total]]-6000)</f>
        <v>0</v>
      </c>
      <c r="S19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4478125771519085985YES</v>
      </c>
      <c r="T1939">
        <f>ROW()-3</f>
        <v>1936</v>
      </c>
      <c r="U1939" s="1">
        <f>INT(Table134[[#This Row],[Date]])</f>
        <v>44781</v>
      </c>
      <c r="V1939" s="13">
        <f>IFERROR(IF(OR(Table134[[#This Row],[Notasave Error]]&lt;0,Table134[[#This Row],[Notasave Error]]&gt;6000),"-",Table134[[#This Row],[Notasave Error]]/Table134[[#This Row],[Inspection Total]]),"NA")</f>
        <v>0.31879699248120302</v>
      </c>
    </row>
    <row r="1940" spans="1:22" x14ac:dyDescent="0.35">
      <c r="A1940" s="8">
        <v>44781.138738425929</v>
      </c>
      <c r="B1940" s="9" t="s">
        <v>63</v>
      </c>
      <c r="C1940" s="9">
        <v>40036161</v>
      </c>
      <c r="D1940" s="9" t="s">
        <v>107</v>
      </c>
      <c r="E1940" s="9" t="s">
        <v>139</v>
      </c>
      <c r="F1940" s="9" t="s">
        <v>40</v>
      </c>
      <c r="G1940" s="9">
        <v>2576</v>
      </c>
      <c r="H1940" s="10">
        <v>5985</v>
      </c>
      <c r="I1940" s="10">
        <v>47928</v>
      </c>
      <c r="J1940" s="10">
        <v>15</v>
      </c>
      <c r="K1940" s="10"/>
      <c r="L1940" s="10">
        <f>SUM(Table134[[#This Row],[Waste (Before Impression)]:[Waste (After Impression)2]])</f>
        <v>15</v>
      </c>
      <c r="M1940" s="10">
        <v>0</v>
      </c>
      <c r="N1940" s="10">
        <v>190</v>
      </c>
      <c r="O1940" s="11">
        <f>SUM(Table134[[#This Row],[Inspection Total]],Table134[[#This Row],[Waste (Before Impression)]])</f>
        <v>6000</v>
      </c>
      <c r="P1940" s="12" t="s">
        <v>39</v>
      </c>
      <c r="Q1940" s="9"/>
      <c r="R1940" s="9">
        <f>IF(Table134[[#This Row],[Balanced]]="YES",0,Table134[[#This Row],[Total]]-6000)</f>
        <v>0</v>
      </c>
      <c r="S19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447812576151905985YES</v>
      </c>
      <c r="T1940">
        <f>ROW()-3</f>
        <v>1937</v>
      </c>
      <c r="U1940" s="1">
        <f>INT(Table134[[#This Row],[Date]])</f>
        <v>44781</v>
      </c>
      <c r="V1940" s="13">
        <f>IFERROR(IF(OR(Table134[[#This Row],[Notasave Error]]&lt;0,Table134[[#This Row],[Notasave Error]]&gt;6000),"-",Table134[[#This Row],[Notasave Error]]/Table134[[#This Row],[Inspection Total]]),"NA")</f>
        <v>3.1746031746031744E-2</v>
      </c>
    </row>
    <row r="1941" spans="1:22" x14ac:dyDescent="0.35">
      <c r="A1941" s="8">
        <v>44781.107071759259</v>
      </c>
      <c r="B1941" s="9" t="s">
        <v>63</v>
      </c>
      <c r="C1941" s="9">
        <v>40036161</v>
      </c>
      <c r="D1941" s="9" t="s">
        <v>107</v>
      </c>
      <c r="E1941" s="9" t="s">
        <v>139</v>
      </c>
      <c r="F1941" s="9" t="s">
        <v>40</v>
      </c>
      <c r="G1941" s="9">
        <v>2575</v>
      </c>
      <c r="H1941" s="10">
        <v>5997</v>
      </c>
      <c r="I1941" s="10">
        <v>41943</v>
      </c>
      <c r="J1941" s="10">
        <v>3</v>
      </c>
      <c r="K1941" s="10"/>
      <c r="L1941" s="10">
        <f>SUM(Table134[[#This Row],[Waste (Before Impression)]:[Waste (After Impression)2]])</f>
        <v>3</v>
      </c>
      <c r="M1941" s="10">
        <v>0</v>
      </c>
      <c r="N1941" s="10">
        <v>191</v>
      </c>
      <c r="O1941" s="11">
        <f>SUM(Table134[[#This Row],[Inspection Total]],Table134[[#This Row],[Waste (Before Impression)]])</f>
        <v>6000</v>
      </c>
      <c r="P1941" s="12" t="s">
        <v>39</v>
      </c>
      <c r="Q1941" s="9"/>
      <c r="R1941" s="9">
        <f>IF(Table134[[#This Row],[Balanced]]="YES",0,Table134[[#This Row],[Total]]-6000)</f>
        <v>0</v>
      </c>
      <c r="S19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44781257531915997YES</v>
      </c>
      <c r="T1941">
        <f>ROW()-3</f>
        <v>1938</v>
      </c>
      <c r="U1941" s="1">
        <f>INT(Table134[[#This Row],[Date]])</f>
        <v>44781</v>
      </c>
      <c r="V1941" s="13">
        <f>IFERROR(IF(OR(Table134[[#This Row],[Notasave Error]]&lt;0,Table134[[#This Row],[Notasave Error]]&gt;6000),"-",Table134[[#This Row],[Notasave Error]]/Table134[[#This Row],[Inspection Total]]),"NA")</f>
        <v>3.1849257962314491E-2</v>
      </c>
    </row>
    <row r="1942" spans="1:22" x14ac:dyDescent="0.35">
      <c r="A1942" s="8">
        <v>44781.054340277777</v>
      </c>
      <c r="B1942" s="9" t="s">
        <v>63</v>
      </c>
      <c r="C1942" s="9">
        <v>40036161</v>
      </c>
      <c r="D1942" s="9" t="s">
        <v>107</v>
      </c>
      <c r="E1942" s="9" t="s">
        <v>139</v>
      </c>
      <c r="F1942" s="9" t="s">
        <v>40</v>
      </c>
      <c r="G1942" s="9">
        <v>2574</v>
      </c>
      <c r="H1942" s="10">
        <v>5996</v>
      </c>
      <c r="I1942" s="10">
        <v>35946</v>
      </c>
      <c r="J1942" s="10">
        <v>4</v>
      </c>
      <c r="K1942" s="10"/>
      <c r="L1942" s="10">
        <f>SUM(Table134[[#This Row],[Waste (Before Impression)]:[Waste (After Impression)2]])</f>
        <v>4</v>
      </c>
      <c r="M1942" s="10">
        <v>0</v>
      </c>
      <c r="N1942" s="10">
        <v>262</v>
      </c>
      <c r="O1942" s="11">
        <f>SUM(Table134[[#This Row],[Inspection Total]],Table134[[#This Row],[Waste (Before Impression)]])</f>
        <v>6000</v>
      </c>
      <c r="P1942" s="12" t="s">
        <v>39</v>
      </c>
      <c r="Q1942" s="9"/>
      <c r="R1942" s="9">
        <f>IF(Table134[[#This Row],[Balanced]]="YES",0,Table134[[#This Row],[Total]]-6000)</f>
        <v>0</v>
      </c>
      <c r="S19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44781257442625996YES</v>
      </c>
      <c r="T1942">
        <f>ROW()-3</f>
        <v>1939</v>
      </c>
      <c r="U1942" s="1">
        <f>INT(Table134[[#This Row],[Date]])</f>
        <v>44781</v>
      </c>
      <c r="V1942" s="13">
        <f>IFERROR(IF(OR(Table134[[#This Row],[Notasave Error]]&lt;0,Table134[[#This Row],[Notasave Error]]&gt;6000),"-",Table134[[#This Row],[Notasave Error]]/Table134[[#This Row],[Inspection Total]]),"NA")</f>
        <v>4.3695797198132089E-2</v>
      </c>
    </row>
    <row r="1943" spans="1:22" x14ac:dyDescent="0.35">
      <c r="A1943" s="8">
        <v>44779.949490740742</v>
      </c>
      <c r="B1943" s="9" t="s">
        <v>63</v>
      </c>
      <c r="C1943" s="9">
        <v>40036161</v>
      </c>
      <c r="D1943" s="9" t="s">
        <v>107</v>
      </c>
      <c r="E1943" s="9" t="s">
        <v>138</v>
      </c>
      <c r="F1943" s="9" t="s">
        <v>40</v>
      </c>
      <c r="G1943" s="9">
        <v>2309</v>
      </c>
      <c r="H1943" s="10">
        <v>5999</v>
      </c>
      <c r="I1943" s="10">
        <v>5999</v>
      </c>
      <c r="J1943" s="10">
        <v>1</v>
      </c>
      <c r="K1943" s="10"/>
      <c r="L1943" s="10">
        <f>SUM(Table134[[#This Row],[Waste (Before Impression)]:[Waste (After Impression)2]])</f>
        <v>1</v>
      </c>
      <c r="M1943" s="10">
        <v>0</v>
      </c>
      <c r="N1943" s="10">
        <v>155</v>
      </c>
      <c r="O1943" s="11">
        <f>SUM(Table134[[#This Row],[Inspection Total]],Table134[[#This Row],[Waste (Before Impression)]])</f>
        <v>6000</v>
      </c>
      <c r="P1943" s="12" t="s">
        <v>39</v>
      </c>
      <c r="Q1943" s="9"/>
      <c r="R1943" s="9">
        <f>IF(Table134[[#This Row],[Balanced]]="YES",0,Table134[[#This Row],[Total]]-6000)</f>
        <v>0</v>
      </c>
      <c r="S19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44779230911555999YES</v>
      </c>
      <c r="T1943">
        <f>ROW()-3</f>
        <v>1940</v>
      </c>
      <c r="U1943" s="1">
        <f>INT(Table134[[#This Row],[Date]])</f>
        <v>44779</v>
      </c>
      <c r="V1943" s="13">
        <f>IFERROR(IF(OR(Table134[[#This Row],[Notasave Error]]&lt;0,Table134[[#This Row],[Notasave Error]]&gt;6000),"-",Table134[[#This Row],[Notasave Error]]/Table134[[#This Row],[Inspection Total]]),"NA")</f>
        <v>2.5837639606601102E-2</v>
      </c>
    </row>
    <row r="1944" spans="1:22" x14ac:dyDescent="0.35">
      <c r="A1944" s="8">
        <v>44779.782488425924</v>
      </c>
      <c r="B1944" s="9" t="s">
        <v>63</v>
      </c>
      <c r="C1944" s="9">
        <v>40036161</v>
      </c>
      <c r="D1944" s="9" t="s">
        <v>107</v>
      </c>
      <c r="E1944" s="9" t="s">
        <v>57</v>
      </c>
      <c r="F1944" s="9" t="s">
        <v>38</v>
      </c>
      <c r="G1944" s="9">
        <v>2308</v>
      </c>
      <c r="H1944" s="10">
        <v>6000</v>
      </c>
      <c r="I1944" s="10">
        <v>47908</v>
      </c>
      <c r="J1944" s="10">
        <v>0</v>
      </c>
      <c r="K1944" s="10"/>
      <c r="L1944" s="10">
        <f>SUM(Table134[[#This Row],[Waste (Before Impression)]:[Waste (After Impression)2]])</f>
        <v>0</v>
      </c>
      <c r="M1944" s="10">
        <v>0</v>
      </c>
      <c r="N1944" s="10">
        <v>190</v>
      </c>
      <c r="O1944" s="11">
        <f>SUM(Table134[[#This Row],[Inspection Total]],Table134[[#This Row],[Waste (Before Impression)]])</f>
        <v>6000</v>
      </c>
      <c r="P1944" s="12" t="s">
        <v>39</v>
      </c>
      <c r="Q1944" s="9"/>
      <c r="R1944" s="9">
        <f>IF(Table134[[#This Row],[Balanced]]="YES",0,Table134[[#This Row],[Total]]-6000)</f>
        <v>0</v>
      </c>
      <c r="S19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44779230801906000YES</v>
      </c>
      <c r="T1944">
        <f>ROW()-3</f>
        <v>1941</v>
      </c>
      <c r="U1944" s="1">
        <f>INT(Table134[[#This Row],[Date]])</f>
        <v>44779</v>
      </c>
      <c r="V1944" s="13">
        <f>IFERROR(IF(OR(Table134[[#This Row],[Notasave Error]]&lt;0,Table134[[#This Row],[Notasave Error]]&gt;6000),"-",Table134[[#This Row],[Notasave Error]]/Table134[[#This Row],[Inspection Total]]),"NA")</f>
        <v>3.1666666666666669E-2</v>
      </c>
    </row>
    <row r="1945" spans="1:22" x14ac:dyDescent="0.35">
      <c r="A1945" s="8">
        <v>44779.761377314811</v>
      </c>
      <c r="B1945" s="9" t="s">
        <v>63</v>
      </c>
      <c r="C1945" s="9">
        <v>40036161</v>
      </c>
      <c r="D1945" s="9" t="s">
        <v>107</v>
      </c>
      <c r="E1945" s="9" t="s">
        <v>57</v>
      </c>
      <c r="F1945" s="9" t="s">
        <v>38</v>
      </c>
      <c r="G1945" s="9">
        <v>2307</v>
      </c>
      <c r="H1945" s="10">
        <v>5989</v>
      </c>
      <c r="I1945" s="10">
        <v>41908</v>
      </c>
      <c r="J1945" s="10">
        <v>11</v>
      </c>
      <c r="K1945" s="10"/>
      <c r="L1945" s="10">
        <f>SUM(Table134[[#This Row],[Waste (Before Impression)]:[Waste (After Impression)2]])</f>
        <v>11</v>
      </c>
      <c r="M1945" s="10">
        <v>0</v>
      </c>
      <c r="N1945" s="10">
        <v>142</v>
      </c>
      <c r="O1945" s="11">
        <f>SUM(Table134[[#This Row],[Inspection Total]],Table134[[#This Row],[Waste (Before Impression)]])</f>
        <v>6000</v>
      </c>
      <c r="P1945" s="12" t="s">
        <v>39</v>
      </c>
      <c r="Q1945" s="9"/>
      <c r="R1945" s="9">
        <f>IF(Table134[[#This Row],[Balanced]]="YES",0,Table134[[#This Row],[Total]]-6000)</f>
        <v>0</v>
      </c>
      <c r="S19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447792307111425989YES</v>
      </c>
      <c r="T1945">
        <f>ROW()-3</f>
        <v>1942</v>
      </c>
      <c r="U1945" s="1">
        <f>INT(Table134[[#This Row],[Date]])</f>
        <v>44779</v>
      </c>
      <c r="V1945" s="13">
        <f>IFERROR(IF(OR(Table134[[#This Row],[Notasave Error]]&lt;0,Table134[[#This Row],[Notasave Error]]&gt;6000),"-",Table134[[#This Row],[Notasave Error]]/Table134[[#This Row],[Inspection Total]]),"NA")</f>
        <v>2.3710135247954584E-2</v>
      </c>
    </row>
    <row r="1946" spans="1:22" x14ac:dyDescent="0.35">
      <c r="A1946" s="8">
        <v>44779.761006944442</v>
      </c>
      <c r="B1946" s="9" t="s">
        <v>63</v>
      </c>
      <c r="C1946" s="9">
        <v>40036161</v>
      </c>
      <c r="D1946" s="9" t="s">
        <v>107</v>
      </c>
      <c r="E1946" s="9" t="s">
        <v>57</v>
      </c>
      <c r="F1946" s="9" t="s">
        <v>38</v>
      </c>
      <c r="G1946" s="9">
        <v>2306</v>
      </c>
      <c r="H1946" s="10">
        <v>5983</v>
      </c>
      <c r="I1946" s="10">
        <v>35919</v>
      </c>
      <c r="J1946" s="10">
        <v>17</v>
      </c>
      <c r="K1946" s="10"/>
      <c r="L1946" s="10">
        <f>SUM(Table134[[#This Row],[Waste (Before Impression)]:[Waste (After Impression)2]])</f>
        <v>17</v>
      </c>
      <c r="M1946" s="10">
        <v>0</v>
      </c>
      <c r="N1946" s="10">
        <v>168</v>
      </c>
      <c r="O1946" s="11">
        <f>SUM(Table134[[#This Row],[Inspection Total]],Table134[[#This Row],[Waste (Before Impression)]])</f>
        <v>6000</v>
      </c>
      <c r="P1946" s="12" t="s">
        <v>39</v>
      </c>
      <c r="Q1946" s="9"/>
      <c r="R1946" s="9">
        <f>IF(Table134[[#This Row],[Balanced]]="YES",0,Table134[[#This Row],[Total]]-6000)</f>
        <v>0</v>
      </c>
      <c r="S19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447792306171685983YES</v>
      </c>
      <c r="T1946">
        <f>ROW()-3</f>
        <v>1943</v>
      </c>
      <c r="U1946" s="1">
        <f>INT(Table134[[#This Row],[Date]])</f>
        <v>44779</v>
      </c>
      <c r="V1946" s="13">
        <f>IFERROR(IF(OR(Table134[[#This Row],[Notasave Error]]&lt;0,Table134[[#This Row],[Notasave Error]]&gt;6000),"-",Table134[[#This Row],[Notasave Error]]/Table134[[#This Row],[Inspection Total]]),"NA")</f>
        <v>2.8079558749791074E-2</v>
      </c>
    </row>
    <row r="1947" spans="1:22" x14ac:dyDescent="0.35">
      <c r="A1947" s="8">
        <v>44779.69635416667</v>
      </c>
      <c r="B1947" s="9" t="s">
        <v>63</v>
      </c>
      <c r="C1947" s="9">
        <v>40036161</v>
      </c>
      <c r="D1947" s="9" t="s">
        <v>107</v>
      </c>
      <c r="E1947" s="9" t="s">
        <v>57</v>
      </c>
      <c r="F1947" s="9" t="s">
        <v>38</v>
      </c>
      <c r="G1947" s="9">
        <v>2505</v>
      </c>
      <c r="H1947" s="10">
        <v>5995</v>
      </c>
      <c r="I1947" s="10">
        <v>29936</v>
      </c>
      <c r="J1947" s="10">
        <v>5</v>
      </c>
      <c r="K1947" s="10"/>
      <c r="L1947" s="10">
        <f>SUM(Table134[[#This Row],[Waste (Before Impression)]:[Waste (After Impression)2]])</f>
        <v>5</v>
      </c>
      <c r="M1947" s="10">
        <v>0</v>
      </c>
      <c r="N1947" s="10">
        <v>360</v>
      </c>
      <c r="O1947" s="11">
        <f>SUM(Table134[[#This Row],[Inspection Total]],Table134[[#This Row],[Waste (Before Impression)]])</f>
        <v>6000</v>
      </c>
      <c r="P1947" s="12" t="s">
        <v>39</v>
      </c>
      <c r="Q1947" s="9" t="s">
        <v>71</v>
      </c>
      <c r="R1947" s="9">
        <f>IF(Table134[[#This Row],[Balanced]]="YES",0,Table134[[#This Row],[Total]]-6000)</f>
        <v>0</v>
      </c>
      <c r="S19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44779250553605995YES</v>
      </c>
      <c r="T1947">
        <f>ROW()-3</f>
        <v>1944</v>
      </c>
      <c r="U1947" s="1">
        <f>INT(Table134[[#This Row],[Date]])</f>
        <v>44779</v>
      </c>
      <c r="V1947" s="13">
        <f>IFERROR(IF(OR(Table134[[#This Row],[Notasave Error]]&lt;0,Table134[[#This Row],[Notasave Error]]&gt;6000),"-",Table134[[#This Row],[Notasave Error]]/Table134[[#This Row],[Inspection Total]]),"NA")</f>
        <v>6.0050041701417846E-2</v>
      </c>
    </row>
    <row r="1948" spans="1:22" x14ac:dyDescent="0.35">
      <c r="A1948" s="8">
        <v>44779.468298611115</v>
      </c>
      <c r="B1948" s="9" t="s">
        <v>63</v>
      </c>
      <c r="C1948" s="9">
        <v>40036161</v>
      </c>
      <c r="D1948" s="9" t="s">
        <v>107</v>
      </c>
      <c r="E1948" s="9" t="s">
        <v>57</v>
      </c>
      <c r="F1948" s="9" t="s">
        <v>38</v>
      </c>
      <c r="G1948" s="9">
        <v>2504</v>
      </c>
      <c r="H1948" s="10">
        <v>6000</v>
      </c>
      <c r="I1948" s="10">
        <v>23941</v>
      </c>
      <c r="J1948" s="10">
        <v>0</v>
      </c>
      <c r="K1948" s="10"/>
      <c r="L1948" s="10">
        <f>SUM(Table134[[#This Row],[Waste (Before Impression)]:[Waste (After Impression)2]])</f>
        <v>0</v>
      </c>
      <c r="M1948" s="10">
        <v>0</v>
      </c>
      <c r="N1948" s="10">
        <v>342</v>
      </c>
      <c r="O1948" s="11">
        <f>SUM(Table134[[#This Row],[Inspection Total]],Table134[[#This Row],[Waste (Before Impression)]])</f>
        <v>6000</v>
      </c>
      <c r="P1948" s="12" t="s">
        <v>39</v>
      </c>
      <c r="Q1948" s="9"/>
      <c r="R1948" s="9">
        <f>IF(Table134[[#This Row],[Balanced]]="YES",0,Table134[[#This Row],[Total]]-6000)</f>
        <v>0</v>
      </c>
      <c r="S19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44779250403426000YES</v>
      </c>
      <c r="T1948">
        <f>ROW()-3</f>
        <v>1945</v>
      </c>
      <c r="U1948" s="1">
        <f>INT(Table134[[#This Row],[Date]])</f>
        <v>44779</v>
      </c>
      <c r="V1948" s="13">
        <f>IFERROR(IF(OR(Table134[[#This Row],[Notasave Error]]&lt;0,Table134[[#This Row],[Notasave Error]]&gt;6000),"-",Table134[[#This Row],[Notasave Error]]/Table134[[#This Row],[Inspection Total]]),"NA")</f>
        <v>5.7000000000000002E-2</v>
      </c>
    </row>
    <row r="1949" spans="1:22" x14ac:dyDescent="0.35">
      <c r="A1949" s="8">
        <v>44779.467592592591</v>
      </c>
      <c r="B1949" s="9" t="s">
        <v>63</v>
      </c>
      <c r="C1949" s="9">
        <v>40036161</v>
      </c>
      <c r="D1949" s="9" t="s">
        <v>107</v>
      </c>
      <c r="E1949" s="9" t="s">
        <v>57</v>
      </c>
      <c r="F1949" s="9" t="s">
        <v>38</v>
      </c>
      <c r="G1949" s="9">
        <v>2503</v>
      </c>
      <c r="H1949" s="10">
        <v>5966</v>
      </c>
      <c r="I1949" s="10">
        <v>17941</v>
      </c>
      <c r="J1949" s="10">
        <v>32</v>
      </c>
      <c r="K1949" s="10"/>
      <c r="L1949" s="10">
        <f>SUM(Table134[[#This Row],[Waste (Before Impression)]:[Waste (After Impression)2]])</f>
        <v>32</v>
      </c>
      <c r="M1949" s="10">
        <v>0</v>
      </c>
      <c r="N1949" s="10">
        <v>297</v>
      </c>
      <c r="O1949" s="11">
        <f>SUM(Table134[[#This Row],[Inspection Total]],Table134[[#This Row],[Waste (Before Impression)]])</f>
        <v>5998</v>
      </c>
      <c r="P1949" s="12" t="s">
        <v>34</v>
      </c>
      <c r="Q1949" s="9" t="s">
        <v>75</v>
      </c>
      <c r="R1949" s="9">
        <f>IF(Table134[[#This Row],[Balanced]]="YES",0,Table134[[#This Row],[Total]]-6000)</f>
        <v>-2</v>
      </c>
      <c r="S19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447792503322975966NO</v>
      </c>
      <c r="T1949">
        <f>ROW()-3</f>
        <v>1946</v>
      </c>
      <c r="U1949" s="1">
        <f>INT(Table134[[#This Row],[Date]])</f>
        <v>44779</v>
      </c>
      <c r="V1949" s="13">
        <f>IFERROR(IF(OR(Table134[[#This Row],[Notasave Error]]&lt;0,Table134[[#This Row],[Notasave Error]]&gt;6000),"-",Table134[[#This Row],[Notasave Error]]/Table134[[#This Row],[Inspection Total]]),"NA")</f>
        <v>4.9782098558498154E-2</v>
      </c>
    </row>
    <row r="1950" spans="1:22" x14ac:dyDescent="0.35">
      <c r="A1950" s="8">
        <v>44779.408530092594</v>
      </c>
      <c r="B1950" s="9" t="s">
        <v>63</v>
      </c>
      <c r="C1950" s="9">
        <v>40036161</v>
      </c>
      <c r="D1950" s="9" t="s">
        <v>107</v>
      </c>
      <c r="E1950" s="9" t="s">
        <v>57</v>
      </c>
      <c r="F1950" s="9" t="s">
        <v>38</v>
      </c>
      <c r="G1950" s="9">
        <v>2502</v>
      </c>
      <c r="H1950" s="10">
        <v>5984</v>
      </c>
      <c r="I1950" s="10">
        <v>11975</v>
      </c>
      <c r="J1950" s="10">
        <v>16</v>
      </c>
      <c r="K1950" s="10"/>
      <c r="L1950" s="10">
        <f>SUM(Table134[[#This Row],[Waste (Before Impression)]:[Waste (After Impression)2]])</f>
        <v>16</v>
      </c>
      <c r="M1950" s="10">
        <v>0</v>
      </c>
      <c r="N1950" s="10">
        <v>251</v>
      </c>
      <c r="O1950" s="11">
        <f>SUM(Table134[[#This Row],[Inspection Total]],Table134[[#This Row],[Waste (Before Impression)]])</f>
        <v>6000</v>
      </c>
      <c r="P1950" s="12" t="s">
        <v>39</v>
      </c>
      <c r="Q1950" s="9"/>
      <c r="R1950" s="9">
        <f>IF(Table134[[#This Row],[Balanced]]="YES",0,Table134[[#This Row],[Total]]-6000)</f>
        <v>0</v>
      </c>
      <c r="S19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447792502162515984YES</v>
      </c>
      <c r="T1950">
        <f>ROW()-3</f>
        <v>1947</v>
      </c>
      <c r="U1950" s="1">
        <f>INT(Table134[[#This Row],[Date]])</f>
        <v>44779</v>
      </c>
      <c r="V1950" s="13">
        <f>IFERROR(IF(OR(Table134[[#This Row],[Notasave Error]]&lt;0,Table134[[#This Row],[Notasave Error]]&gt;6000),"-",Table134[[#This Row],[Notasave Error]]/Table134[[#This Row],[Inspection Total]]),"NA")</f>
        <v>4.1945187165775402E-2</v>
      </c>
    </row>
    <row r="1951" spans="1:22" x14ac:dyDescent="0.35">
      <c r="A1951" s="8">
        <v>44779.355208333334</v>
      </c>
      <c r="B1951" s="9" t="s">
        <v>63</v>
      </c>
      <c r="C1951" s="9">
        <v>40036161</v>
      </c>
      <c r="D1951" s="9" t="s">
        <v>107</v>
      </c>
      <c r="E1951" s="9" t="s">
        <v>57</v>
      </c>
      <c r="F1951" s="9" t="s">
        <v>38</v>
      </c>
      <c r="G1951" s="9">
        <v>2501</v>
      </c>
      <c r="H1951" s="10">
        <v>5991</v>
      </c>
      <c r="I1951" s="10">
        <v>5991</v>
      </c>
      <c r="J1951" s="10">
        <v>9</v>
      </c>
      <c r="K1951" s="10"/>
      <c r="L1951" s="10">
        <f>SUM(Table134[[#This Row],[Waste (Before Impression)]:[Waste (After Impression)2]])</f>
        <v>9</v>
      </c>
      <c r="M1951" s="10">
        <v>0</v>
      </c>
      <c r="N1951" s="10">
        <v>200</v>
      </c>
      <c r="O1951" s="11">
        <f>SUM(Table134[[#This Row],[Inspection Total]],Table134[[#This Row],[Waste (Before Impression)]])</f>
        <v>6000</v>
      </c>
      <c r="P1951" s="12" t="s">
        <v>39</v>
      </c>
      <c r="Q1951" s="9"/>
      <c r="R1951" s="9">
        <f>IF(Table134[[#This Row],[Balanced]]="YES",0,Table134[[#This Row],[Total]]-6000)</f>
        <v>0</v>
      </c>
      <c r="S19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44779250192005991YES</v>
      </c>
      <c r="T1951">
        <f>ROW()-3</f>
        <v>1948</v>
      </c>
      <c r="U1951" s="1">
        <f>INT(Table134[[#This Row],[Date]])</f>
        <v>44779</v>
      </c>
      <c r="V1951" s="13">
        <f>IFERROR(IF(OR(Table134[[#This Row],[Notasave Error]]&lt;0,Table134[[#This Row],[Notasave Error]]&gt;6000),"-",Table134[[#This Row],[Notasave Error]]/Table134[[#This Row],[Inspection Total]]),"NA")</f>
        <v>3.3383408446002336E-2</v>
      </c>
    </row>
    <row r="1952" spans="1:22" x14ac:dyDescent="0.35">
      <c r="A1952" s="8">
        <v>44779.184560185182</v>
      </c>
      <c r="B1952" s="9" t="s">
        <v>63</v>
      </c>
      <c r="C1952" s="9">
        <v>40036161</v>
      </c>
      <c r="D1952" s="9" t="s">
        <v>107</v>
      </c>
      <c r="E1952" s="9" t="s">
        <v>138</v>
      </c>
      <c r="F1952" s="9" t="s">
        <v>40</v>
      </c>
      <c r="G1952" s="9">
        <v>2525</v>
      </c>
      <c r="H1952" s="10">
        <v>6000</v>
      </c>
      <c r="I1952" s="10">
        <v>41984</v>
      </c>
      <c r="J1952" s="10">
        <v>0</v>
      </c>
      <c r="K1952" s="10"/>
      <c r="L1952" s="10">
        <f>SUM(Table134[[#This Row],[Waste (Before Impression)]:[Waste (After Impression)2]])</f>
        <v>0</v>
      </c>
      <c r="M1952" s="10">
        <v>0</v>
      </c>
      <c r="N1952" s="10">
        <v>179</v>
      </c>
      <c r="O1952" s="11">
        <f>SUM(Table134[[#This Row],[Inspection Total]],Table134[[#This Row],[Waste (Before Impression)]])</f>
        <v>6000</v>
      </c>
      <c r="P1952" s="12" t="s">
        <v>39</v>
      </c>
      <c r="Q1952" s="9"/>
      <c r="R1952" s="9">
        <f>IF(Table134[[#This Row],[Balanced]]="YES",0,Table134[[#This Row],[Total]]-6000)</f>
        <v>0</v>
      </c>
      <c r="S19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44779252501796000YES</v>
      </c>
      <c r="T1952">
        <f>ROW()-3</f>
        <v>1949</v>
      </c>
      <c r="U1952" s="1">
        <f>INT(Table134[[#This Row],[Date]])</f>
        <v>44779</v>
      </c>
      <c r="V1952" s="13">
        <f>IFERROR(IF(OR(Table134[[#This Row],[Notasave Error]]&lt;0,Table134[[#This Row],[Notasave Error]]&gt;6000),"-",Table134[[#This Row],[Notasave Error]]/Table134[[#This Row],[Inspection Total]]),"NA")</f>
        <v>2.9833333333333333E-2</v>
      </c>
    </row>
    <row r="1953" spans="1:22" x14ac:dyDescent="0.35">
      <c r="A1953" s="8">
        <v>44779.184178240743</v>
      </c>
      <c r="B1953" s="9" t="s">
        <v>63</v>
      </c>
      <c r="C1953" s="9">
        <v>40036161</v>
      </c>
      <c r="D1953" s="9" t="s">
        <v>107</v>
      </c>
      <c r="E1953" s="9" t="s">
        <v>138</v>
      </c>
      <c r="F1953" s="9" t="s">
        <v>40</v>
      </c>
      <c r="G1953" s="9">
        <v>2524</v>
      </c>
      <c r="H1953" s="10">
        <v>5993</v>
      </c>
      <c r="I1953" s="10">
        <v>35988</v>
      </c>
      <c r="J1953" s="10">
        <v>7</v>
      </c>
      <c r="K1953" s="10"/>
      <c r="L1953" s="10">
        <f>SUM(Table134[[#This Row],[Waste (Before Impression)]:[Waste (After Impression)2]])</f>
        <v>7</v>
      </c>
      <c r="M1953" s="10">
        <v>0</v>
      </c>
      <c r="N1953" s="10">
        <v>206</v>
      </c>
      <c r="O1953" s="11">
        <f>SUM(Table134[[#This Row],[Inspection Total]],Table134[[#This Row],[Waste (Before Impression)]])</f>
        <v>6000</v>
      </c>
      <c r="P1953" s="12" t="s">
        <v>39</v>
      </c>
      <c r="Q1953" s="9"/>
      <c r="R1953" s="9">
        <f>IF(Table134[[#This Row],[Balanced]]="YES",0,Table134[[#This Row],[Total]]-6000)</f>
        <v>0</v>
      </c>
      <c r="S19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44779252472065993YES</v>
      </c>
      <c r="T1953">
        <f>ROW()-3</f>
        <v>1950</v>
      </c>
      <c r="U1953" s="1">
        <f>INT(Table134[[#This Row],[Date]])</f>
        <v>44779</v>
      </c>
      <c r="V1953" s="13">
        <f>IFERROR(IF(OR(Table134[[#This Row],[Notasave Error]]&lt;0,Table134[[#This Row],[Notasave Error]]&gt;6000),"-",Table134[[#This Row],[Notasave Error]]/Table134[[#This Row],[Inspection Total]]),"NA")</f>
        <v>3.4373435674954114E-2</v>
      </c>
    </row>
    <row r="1954" spans="1:22" x14ac:dyDescent="0.35">
      <c r="A1954" s="8">
        <v>44779.183437500003</v>
      </c>
      <c r="B1954" s="9" t="s">
        <v>63</v>
      </c>
      <c r="C1954" s="9">
        <v>40036161</v>
      </c>
      <c r="D1954" s="9" t="s">
        <v>107</v>
      </c>
      <c r="E1954" s="9" t="s">
        <v>138</v>
      </c>
      <c r="F1954" s="9" t="s">
        <v>40</v>
      </c>
      <c r="G1954" s="9">
        <v>2523</v>
      </c>
      <c r="H1954" s="10">
        <v>5999</v>
      </c>
      <c r="I1954" s="10">
        <v>29995</v>
      </c>
      <c r="J1954" s="10">
        <v>0</v>
      </c>
      <c r="K1954" s="10"/>
      <c r="L1954" s="10">
        <f>SUM(Table134[[#This Row],[Waste (Before Impression)]:[Waste (After Impression)2]])</f>
        <v>0</v>
      </c>
      <c r="M1954" s="10">
        <v>0</v>
      </c>
      <c r="N1954" s="10">
        <v>220</v>
      </c>
      <c r="O1954" s="11">
        <f>SUM(Table134[[#This Row],[Inspection Total]],Table134[[#This Row],[Waste (Before Impression)]])</f>
        <v>5999</v>
      </c>
      <c r="P1954" s="12" t="s">
        <v>34</v>
      </c>
      <c r="Q1954" s="9"/>
      <c r="R1954" s="9">
        <f>IF(Table134[[#This Row],[Balanced]]="YES",0,Table134[[#This Row],[Total]]-6000)</f>
        <v>-1</v>
      </c>
      <c r="S19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44779252302205999NO</v>
      </c>
      <c r="T1954">
        <f>ROW()-3</f>
        <v>1951</v>
      </c>
      <c r="U1954" s="1">
        <f>INT(Table134[[#This Row],[Date]])</f>
        <v>44779</v>
      </c>
      <c r="V1954" s="13">
        <f>IFERROR(IF(OR(Table134[[#This Row],[Notasave Error]]&lt;0,Table134[[#This Row],[Notasave Error]]&gt;6000),"-",Table134[[#This Row],[Notasave Error]]/Table134[[#This Row],[Inspection Total]]),"NA")</f>
        <v>3.6672778796466077E-2</v>
      </c>
    </row>
    <row r="1955" spans="1:22" x14ac:dyDescent="0.35">
      <c r="A1955" s="8">
        <v>44779.180856481478</v>
      </c>
      <c r="B1955" s="9" t="s">
        <v>63</v>
      </c>
      <c r="C1955" s="9">
        <v>40036161</v>
      </c>
      <c r="D1955" s="9" t="s">
        <v>107</v>
      </c>
      <c r="E1955" s="9" t="s">
        <v>138</v>
      </c>
      <c r="F1955" s="9" t="s">
        <v>40</v>
      </c>
      <c r="G1955" s="9">
        <v>2522</v>
      </c>
      <c r="H1955" s="10">
        <v>5997</v>
      </c>
      <c r="I1955" s="10">
        <v>23995</v>
      </c>
      <c r="J1955" s="10">
        <v>3</v>
      </c>
      <c r="K1955" s="10"/>
      <c r="L1955" s="10">
        <f>SUM(Table134[[#This Row],[Waste (Before Impression)]:[Waste (After Impression)2]])</f>
        <v>3</v>
      </c>
      <c r="M1955" s="10">
        <v>0</v>
      </c>
      <c r="N1955" s="10">
        <v>450</v>
      </c>
      <c r="O1955" s="11">
        <f>SUM(Table134[[#This Row],[Inspection Total]],Table134[[#This Row],[Waste (Before Impression)]])</f>
        <v>6000</v>
      </c>
      <c r="P1955" s="12" t="s">
        <v>39</v>
      </c>
      <c r="Q1955" s="9"/>
      <c r="R1955" s="9">
        <f>IF(Table134[[#This Row],[Balanced]]="YES",0,Table134[[#This Row],[Total]]-6000)</f>
        <v>0</v>
      </c>
      <c r="S19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44779252234505997YES</v>
      </c>
      <c r="T1955">
        <f>ROW()-3</f>
        <v>1952</v>
      </c>
      <c r="U1955" s="1">
        <f>INT(Table134[[#This Row],[Date]])</f>
        <v>44779</v>
      </c>
      <c r="V1955" s="13">
        <f>IFERROR(IF(OR(Table134[[#This Row],[Notasave Error]]&lt;0,Table134[[#This Row],[Notasave Error]]&gt;6000),"-",Table134[[#This Row],[Notasave Error]]/Table134[[#This Row],[Inspection Total]]),"NA")</f>
        <v>7.5037518759379696E-2</v>
      </c>
    </row>
    <row r="1956" spans="1:22" x14ac:dyDescent="0.35">
      <c r="A1956" s="8">
        <v>44779.180231481485</v>
      </c>
      <c r="B1956" s="9" t="s">
        <v>63</v>
      </c>
      <c r="C1956" s="9">
        <v>40036161</v>
      </c>
      <c r="D1956" s="9" t="s">
        <v>107</v>
      </c>
      <c r="E1956" s="9" t="s">
        <v>138</v>
      </c>
      <c r="F1956" s="9" t="s">
        <v>40</v>
      </c>
      <c r="G1956" s="9">
        <v>2521</v>
      </c>
      <c r="H1956" s="10">
        <v>6000</v>
      </c>
      <c r="I1956" s="10">
        <v>17998</v>
      </c>
      <c r="J1956" s="10">
        <v>0</v>
      </c>
      <c r="K1956" s="10"/>
      <c r="L1956" s="10">
        <f>SUM(Table134[[#This Row],[Waste (Before Impression)]:[Waste (After Impression)2]])</f>
        <v>0</v>
      </c>
      <c r="M1956" s="10">
        <v>0</v>
      </c>
      <c r="N1956" s="10">
        <v>442</v>
      </c>
      <c r="O1956" s="11">
        <f>SUM(Table134[[#This Row],[Inspection Total]],Table134[[#This Row],[Waste (Before Impression)]])</f>
        <v>6000</v>
      </c>
      <c r="P1956" s="12" t="s">
        <v>39</v>
      </c>
      <c r="Q1956" s="9" t="s">
        <v>71</v>
      </c>
      <c r="R1956" s="9">
        <f>IF(Table134[[#This Row],[Balanced]]="YES",0,Table134[[#This Row],[Total]]-6000)</f>
        <v>0</v>
      </c>
      <c r="S19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44779252104426000YES</v>
      </c>
      <c r="T1956">
        <f>ROW()-3</f>
        <v>1953</v>
      </c>
      <c r="U1956" s="1">
        <f>INT(Table134[[#This Row],[Date]])</f>
        <v>44779</v>
      </c>
      <c r="V1956" s="13">
        <f>IFERROR(IF(OR(Table134[[#This Row],[Notasave Error]]&lt;0,Table134[[#This Row],[Notasave Error]]&gt;6000),"-",Table134[[#This Row],[Notasave Error]]/Table134[[#This Row],[Inspection Total]]),"NA")</f>
        <v>7.3666666666666672E-2</v>
      </c>
    </row>
    <row r="1957" spans="1:22" x14ac:dyDescent="0.35">
      <c r="A1957" s="8">
        <v>44779.179942129631</v>
      </c>
      <c r="B1957" s="9" t="s">
        <v>63</v>
      </c>
      <c r="C1957" s="9">
        <v>40036161</v>
      </c>
      <c r="D1957" s="9" t="s">
        <v>107</v>
      </c>
      <c r="E1957" s="9" t="s">
        <v>138</v>
      </c>
      <c r="F1957" s="9" t="s">
        <v>40</v>
      </c>
      <c r="G1957" s="9">
        <v>2310</v>
      </c>
      <c r="H1957" s="10">
        <v>5999</v>
      </c>
      <c r="I1957" s="10">
        <v>11998</v>
      </c>
      <c r="J1957" s="10">
        <v>1</v>
      </c>
      <c r="K1957" s="10"/>
      <c r="L1957" s="10">
        <f>SUM(Table134[[#This Row],[Waste (Before Impression)]:[Waste (After Impression)2]])</f>
        <v>1</v>
      </c>
      <c r="M1957" s="10">
        <v>0</v>
      </c>
      <c r="N1957" s="10">
        <v>253</v>
      </c>
      <c r="O1957" s="11">
        <f>SUM(Table134[[#This Row],[Inspection Total]],Table134[[#This Row],[Waste (Before Impression)]])</f>
        <v>6000</v>
      </c>
      <c r="P1957" s="12" t="s">
        <v>39</v>
      </c>
      <c r="Q1957" s="9"/>
      <c r="R1957" s="9">
        <f>IF(Table134[[#This Row],[Balanced]]="YES",0,Table134[[#This Row],[Total]]-6000)</f>
        <v>0</v>
      </c>
      <c r="S19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44779231012535999YES</v>
      </c>
      <c r="T1957">
        <f>ROW()-3</f>
        <v>1954</v>
      </c>
      <c r="U1957" s="1">
        <f>INT(Table134[[#This Row],[Date]])</f>
        <v>44779</v>
      </c>
      <c r="V1957" s="13">
        <f>IFERROR(IF(OR(Table134[[#This Row],[Notasave Error]]&lt;0,Table134[[#This Row],[Notasave Error]]&gt;6000),"-",Table134[[#This Row],[Notasave Error]]/Table134[[#This Row],[Inspection Total]]),"NA")</f>
        <v>4.2173695615935987E-2</v>
      </c>
    </row>
    <row r="1958" spans="1:22" x14ac:dyDescent="0.35">
      <c r="A1958" s="8">
        <v>44779.179212962961</v>
      </c>
      <c r="B1958" s="9" t="s">
        <v>63</v>
      </c>
      <c r="C1958" s="9">
        <v>40036161</v>
      </c>
      <c r="D1958" s="9" t="s">
        <v>107</v>
      </c>
      <c r="E1958" s="9" t="s">
        <v>138</v>
      </c>
      <c r="F1958" s="9" t="s">
        <v>40</v>
      </c>
      <c r="G1958" s="9">
        <v>2309</v>
      </c>
      <c r="H1958" s="10">
        <v>5999</v>
      </c>
      <c r="I1958" s="10">
        <v>5999</v>
      </c>
      <c r="J1958" s="10">
        <v>1</v>
      </c>
      <c r="K1958" s="10"/>
      <c r="L1958" s="10">
        <f>SUM(Table134[[#This Row],[Waste (Before Impression)]:[Waste (After Impression)2]])</f>
        <v>1</v>
      </c>
      <c r="M1958" s="10">
        <v>0</v>
      </c>
      <c r="N1958" s="10">
        <v>155</v>
      </c>
      <c r="O1958" s="11">
        <f>SUM(Table134[[#This Row],[Inspection Total]],Table134[[#This Row],[Waste (Before Impression)]])</f>
        <v>6000</v>
      </c>
      <c r="P1958" s="12" t="s">
        <v>39</v>
      </c>
      <c r="Q1958" s="9"/>
      <c r="R1958" s="9">
        <f>IF(Table134[[#This Row],[Balanced]]="YES",0,Table134[[#This Row],[Total]]-6000)</f>
        <v>0</v>
      </c>
      <c r="S19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44779230911555999YES</v>
      </c>
      <c r="T1958">
        <f>ROW()-3</f>
        <v>1955</v>
      </c>
      <c r="U1958" s="1">
        <f>INT(Table134[[#This Row],[Date]])</f>
        <v>44779</v>
      </c>
      <c r="V1958" s="13">
        <f>IFERROR(IF(OR(Table134[[#This Row],[Notasave Error]]&lt;0,Table134[[#This Row],[Notasave Error]]&gt;6000),"-",Table134[[#This Row],[Notasave Error]]/Table134[[#This Row],[Inspection Total]]),"NA")</f>
        <v>2.5837639606601102E-2</v>
      </c>
    </row>
    <row r="1959" spans="1:22" x14ac:dyDescent="0.35">
      <c r="A1959" s="8">
        <v>44778.896423611113</v>
      </c>
      <c r="B1959" s="9" t="s">
        <v>63</v>
      </c>
      <c r="C1959" s="9">
        <v>40036161</v>
      </c>
      <c r="D1959" s="9" t="s">
        <v>107</v>
      </c>
      <c r="E1959" s="9" t="s">
        <v>67</v>
      </c>
      <c r="F1959" s="9" t="s">
        <v>41</v>
      </c>
      <c r="G1959" s="9">
        <v>2492</v>
      </c>
      <c r="H1959" s="10">
        <v>6000</v>
      </c>
      <c r="I1959" s="10">
        <v>17985</v>
      </c>
      <c r="J1959" s="10">
        <v>0</v>
      </c>
      <c r="K1959" s="10"/>
      <c r="L1959" s="10">
        <f>SUM(Table134[[#This Row],[Waste (Before Impression)]:[Waste (After Impression)2]])</f>
        <v>0</v>
      </c>
      <c r="M1959" s="10">
        <v>0</v>
      </c>
      <c r="N1959" s="10">
        <v>215</v>
      </c>
      <c r="O1959" s="11">
        <f>SUM(Table134[[#This Row],[Inspection Total]],Table134[[#This Row],[Waste (Before Impression)]])</f>
        <v>6000</v>
      </c>
      <c r="P1959" s="12" t="s">
        <v>39</v>
      </c>
      <c r="Q1959" s="9"/>
      <c r="R1959" s="9">
        <f>IF(Table134[[#This Row],[Balanced]]="YES",0,Table134[[#This Row],[Total]]-6000)</f>
        <v>0</v>
      </c>
      <c r="S19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44778249202156000YES</v>
      </c>
      <c r="T1959">
        <f>ROW()-3</f>
        <v>1956</v>
      </c>
      <c r="U1959" s="1">
        <f>INT(Table134[[#This Row],[Date]])</f>
        <v>44778</v>
      </c>
      <c r="V1959" s="13">
        <f>IFERROR(IF(OR(Table134[[#This Row],[Notasave Error]]&lt;0,Table134[[#This Row],[Notasave Error]]&gt;6000),"-",Table134[[#This Row],[Notasave Error]]/Table134[[#This Row],[Inspection Total]]),"NA")</f>
        <v>3.5833333333333335E-2</v>
      </c>
    </row>
    <row r="1960" spans="1:22" x14ac:dyDescent="0.35">
      <c r="A1960" s="8">
        <v>44778.896180555559</v>
      </c>
      <c r="B1960" s="9" t="s">
        <v>63</v>
      </c>
      <c r="C1960" s="9">
        <v>40036161</v>
      </c>
      <c r="D1960" s="9" t="s">
        <v>107</v>
      </c>
      <c r="E1960" s="9" t="s">
        <v>67</v>
      </c>
      <c r="F1960" s="9" t="s">
        <v>41</v>
      </c>
      <c r="G1960" s="9">
        <v>2493</v>
      </c>
      <c r="H1960" s="10">
        <v>5992</v>
      </c>
      <c r="I1960" s="10">
        <v>11985</v>
      </c>
      <c r="J1960" s="10">
        <v>8</v>
      </c>
      <c r="K1960" s="10"/>
      <c r="L1960" s="10">
        <f>SUM(Table134[[#This Row],[Waste (Before Impression)]:[Waste (After Impression)2]])</f>
        <v>8</v>
      </c>
      <c r="M1960" s="10">
        <v>0</v>
      </c>
      <c r="N1960" s="10">
        <v>242</v>
      </c>
      <c r="O1960" s="11">
        <f>SUM(Table134[[#This Row],[Inspection Total]],Table134[[#This Row],[Waste (Before Impression)]])</f>
        <v>6000</v>
      </c>
      <c r="P1960" s="12" t="s">
        <v>39</v>
      </c>
      <c r="Q1960" s="9"/>
      <c r="R1960" s="9">
        <f>IF(Table134[[#This Row],[Balanced]]="YES",0,Table134[[#This Row],[Total]]-6000)</f>
        <v>0</v>
      </c>
      <c r="S19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44778249382425992YES</v>
      </c>
      <c r="T1960">
        <f>ROW()-3</f>
        <v>1957</v>
      </c>
      <c r="U1960" s="1">
        <f>INT(Table134[[#This Row],[Date]])</f>
        <v>44778</v>
      </c>
      <c r="V1960" s="13">
        <f>IFERROR(IF(OR(Table134[[#This Row],[Notasave Error]]&lt;0,Table134[[#This Row],[Notasave Error]]&gt;6000),"-",Table134[[#This Row],[Notasave Error]]/Table134[[#This Row],[Inspection Total]]),"NA")</f>
        <v>4.0387182910547395E-2</v>
      </c>
    </row>
    <row r="1961" spans="1:22" x14ac:dyDescent="0.35">
      <c r="A1961" s="8">
        <v>44778.895729166667</v>
      </c>
      <c r="B1961" s="9" t="s">
        <v>63</v>
      </c>
      <c r="C1961" s="9">
        <v>40036161</v>
      </c>
      <c r="D1961" s="9" t="s">
        <v>107</v>
      </c>
      <c r="E1961" s="9" t="s">
        <v>67</v>
      </c>
      <c r="F1961" s="9" t="s">
        <v>41</v>
      </c>
      <c r="G1961" s="9">
        <v>2491</v>
      </c>
      <c r="H1961" s="10">
        <v>5993</v>
      </c>
      <c r="I1961" s="10">
        <v>5993</v>
      </c>
      <c r="J1961" s="10">
        <v>7</v>
      </c>
      <c r="K1961" s="10"/>
      <c r="L1961" s="10">
        <f>SUM(Table134[[#This Row],[Waste (Before Impression)]:[Waste (After Impression)2]])</f>
        <v>7</v>
      </c>
      <c r="M1961" s="10">
        <v>0</v>
      </c>
      <c r="N1961" s="10">
        <v>393</v>
      </c>
      <c r="O1961" s="11">
        <f>SUM(Table134[[#This Row],[Inspection Total]],Table134[[#This Row],[Waste (Before Impression)]])</f>
        <v>6000</v>
      </c>
      <c r="P1961" s="12" t="s">
        <v>39</v>
      </c>
      <c r="Q1961" s="9"/>
      <c r="R1961" s="9">
        <f>IF(Table134[[#This Row],[Balanced]]="YES",0,Table134[[#This Row],[Total]]-6000)</f>
        <v>0</v>
      </c>
      <c r="S19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44778249173935993YES</v>
      </c>
      <c r="T1961">
        <f>ROW()-3</f>
        <v>1958</v>
      </c>
      <c r="U1961" s="1">
        <f>INT(Table134[[#This Row],[Date]])</f>
        <v>44778</v>
      </c>
      <c r="V1961" s="13">
        <f>IFERROR(IF(OR(Table134[[#This Row],[Notasave Error]]&lt;0,Table134[[#This Row],[Notasave Error]]&gt;6000),"-",Table134[[#This Row],[Notasave Error]]/Table134[[#This Row],[Inspection Total]]),"NA")</f>
        <v>6.5576505923577513E-2</v>
      </c>
    </row>
    <row r="1962" spans="1:22" x14ac:dyDescent="0.35">
      <c r="A1962" s="8">
        <v>44778.77547453704</v>
      </c>
      <c r="B1962" s="9" t="s">
        <v>63</v>
      </c>
      <c r="C1962" s="9">
        <v>40036161</v>
      </c>
      <c r="D1962" s="9" t="s">
        <v>107</v>
      </c>
      <c r="E1962" s="9" t="s">
        <v>135</v>
      </c>
      <c r="F1962" s="9" t="s">
        <v>38</v>
      </c>
      <c r="G1962" s="9">
        <v>2459</v>
      </c>
      <c r="H1962" s="10">
        <v>5996</v>
      </c>
      <c r="I1962" s="10">
        <v>23973</v>
      </c>
      <c r="J1962" s="10">
        <v>4</v>
      </c>
      <c r="K1962" s="10"/>
      <c r="L1962" s="10">
        <f>SUM(Table134[[#This Row],[Waste (Before Impression)]:[Waste (After Impression)2]])</f>
        <v>4</v>
      </c>
      <c r="M1962" s="10">
        <v>0</v>
      </c>
      <c r="N1962" s="10">
        <v>296</v>
      </c>
      <c r="O1962" s="11">
        <f>SUM(Table134[[#This Row],[Inspection Total]],Table134[[#This Row],[Waste (Before Impression)]])</f>
        <v>6000</v>
      </c>
      <c r="P1962" s="12" t="s">
        <v>39</v>
      </c>
      <c r="Q1962" s="9"/>
      <c r="R1962" s="9">
        <f>IF(Table134[[#This Row],[Balanced]]="YES",0,Table134[[#This Row],[Total]]-6000)</f>
        <v>0</v>
      </c>
      <c r="S19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44778245942965996YES</v>
      </c>
      <c r="T1962">
        <f>ROW()-3</f>
        <v>1959</v>
      </c>
      <c r="U1962" s="1">
        <f>INT(Table134[[#This Row],[Date]])</f>
        <v>44778</v>
      </c>
      <c r="V1962" s="13">
        <f>IFERROR(IF(OR(Table134[[#This Row],[Notasave Error]]&lt;0,Table134[[#This Row],[Notasave Error]]&gt;6000),"-",Table134[[#This Row],[Notasave Error]]/Table134[[#This Row],[Inspection Total]]),"NA")</f>
        <v>4.9366244162775186E-2</v>
      </c>
    </row>
    <row r="1963" spans="1:22" x14ac:dyDescent="0.35">
      <c r="A1963" s="8">
        <v>44778.760011574072</v>
      </c>
      <c r="B1963" s="9" t="s">
        <v>63</v>
      </c>
      <c r="C1963" s="9">
        <v>40036161</v>
      </c>
      <c r="D1963" s="9" t="s">
        <v>107</v>
      </c>
      <c r="E1963" s="9" t="s">
        <v>135</v>
      </c>
      <c r="F1963" s="9" t="s">
        <v>38</v>
      </c>
      <c r="G1963" s="9">
        <v>2458</v>
      </c>
      <c r="H1963" s="10">
        <v>5988</v>
      </c>
      <c r="I1963" s="10">
        <v>17977</v>
      </c>
      <c r="J1963" s="10">
        <v>12</v>
      </c>
      <c r="K1963" s="10"/>
      <c r="L1963" s="10">
        <f>SUM(Table134[[#This Row],[Waste (Before Impression)]:[Waste (After Impression)2]])</f>
        <v>12</v>
      </c>
      <c r="M1963" s="10">
        <v>0</v>
      </c>
      <c r="N1963" s="10">
        <v>109</v>
      </c>
      <c r="O1963" s="11">
        <f>SUM(Table134[[#This Row],[Inspection Total]],Table134[[#This Row],[Waste (Before Impression)]])</f>
        <v>6000</v>
      </c>
      <c r="P1963" s="12" t="s">
        <v>39</v>
      </c>
      <c r="Q1963" s="9"/>
      <c r="R1963" s="9">
        <f>IF(Table134[[#This Row],[Balanced]]="YES",0,Table134[[#This Row],[Total]]-6000)</f>
        <v>0</v>
      </c>
      <c r="S19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447782458121095988YES</v>
      </c>
      <c r="T1963">
        <f>ROW()-3</f>
        <v>1960</v>
      </c>
      <c r="U1963" s="1">
        <f>INT(Table134[[#This Row],[Date]])</f>
        <v>44778</v>
      </c>
      <c r="V1963" s="13">
        <f>IFERROR(IF(OR(Table134[[#This Row],[Notasave Error]]&lt;0,Table134[[#This Row],[Notasave Error]]&gt;6000),"-",Table134[[#This Row],[Notasave Error]]/Table134[[#This Row],[Inspection Total]]),"NA")</f>
        <v>1.8203072812291249E-2</v>
      </c>
    </row>
    <row r="1964" spans="1:22" x14ac:dyDescent="0.35">
      <c r="A1964" s="8">
        <v>44778.367719907408</v>
      </c>
      <c r="B1964" s="9" t="s">
        <v>63</v>
      </c>
      <c r="C1964" s="9">
        <v>40036161</v>
      </c>
      <c r="D1964" s="9" t="s">
        <v>107</v>
      </c>
      <c r="E1964" s="9" t="s">
        <v>135</v>
      </c>
      <c r="F1964" s="9" t="s">
        <v>38</v>
      </c>
      <c r="G1964" s="9">
        <v>2457</v>
      </c>
      <c r="H1964" s="10">
        <v>5991</v>
      </c>
      <c r="I1964" s="10">
        <v>11989</v>
      </c>
      <c r="J1964" s="10">
        <v>9</v>
      </c>
      <c r="K1964" s="10"/>
      <c r="L1964" s="10">
        <f>SUM(Table134[[#This Row],[Waste (Before Impression)]:[Waste (After Impression)2]])</f>
        <v>9</v>
      </c>
      <c r="M1964" s="10">
        <v>0</v>
      </c>
      <c r="N1964" s="10">
        <v>175</v>
      </c>
      <c r="O1964" s="11">
        <f>SUM(Table134[[#This Row],[Inspection Total]],Table134[[#This Row],[Waste (Before Impression)]])</f>
        <v>6000</v>
      </c>
      <c r="P1964" s="12" t="s">
        <v>39</v>
      </c>
      <c r="Q1964" s="9"/>
      <c r="R1964" s="9">
        <f>IF(Table134[[#This Row],[Balanced]]="YES",0,Table134[[#This Row],[Total]]-6000)</f>
        <v>0</v>
      </c>
      <c r="S19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44778245791755991YES</v>
      </c>
      <c r="T1964">
        <f>ROW()-3</f>
        <v>1961</v>
      </c>
      <c r="U1964" s="1">
        <f>INT(Table134[[#This Row],[Date]])</f>
        <v>44778</v>
      </c>
      <c r="V1964" s="13">
        <f>IFERROR(IF(OR(Table134[[#This Row],[Notasave Error]]&lt;0,Table134[[#This Row],[Notasave Error]]&gt;6000),"-",Table134[[#This Row],[Notasave Error]]/Table134[[#This Row],[Inspection Total]]),"NA")</f>
        <v>2.9210482390252045E-2</v>
      </c>
    </row>
    <row r="1965" spans="1:22" x14ac:dyDescent="0.35">
      <c r="A1965" s="8">
        <v>44778.340115740742</v>
      </c>
      <c r="B1965" s="9" t="s">
        <v>63</v>
      </c>
      <c r="C1965" s="9">
        <v>40036161</v>
      </c>
      <c r="D1965" s="9" t="s">
        <v>107</v>
      </c>
      <c r="E1965" s="9" t="s">
        <v>135</v>
      </c>
      <c r="F1965" s="9" t="s">
        <v>38</v>
      </c>
      <c r="G1965" s="9">
        <v>2456</v>
      </c>
      <c r="H1965" s="10">
        <v>5998</v>
      </c>
      <c r="I1965" s="10">
        <v>5998</v>
      </c>
      <c r="J1965" s="10">
        <v>2</v>
      </c>
      <c r="K1965" s="10"/>
      <c r="L1965" s="10">
        <f>SUM(Table134[[#This Row],[Waste (Before Impression)]:[Waste (After Impression)2]])</f>
        <v>2</v>
      </c>
      <c r="M1965" s="10">
        <v>0</v>
      </c>
      <c r="N1965" s="10">
        <v>140</v>
      </c>
      <c r="O1965" s="11">
        <f>SUM(Table134[[#This Row],[Inspection Total]],Table134[[#This Row],[Waste (Before Impression)]])</f>
        <v>6000</v>
      </c>
      <c r="P1965" s="12" t="s">
        <v>39</v>
      </c>
      <c r="Q1965" s="9"/>
      <c r="R1965" s="9">
        <f>IF(Table134[[#This Row],[Balanced]]="YES",0,Table134[[#This Row],[Total]]-6000)</f>
        <v>0</v>
      </c>
      <c r="S19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44778245621405998YES</v>
      </c>
      <c r="T1965">
        <f>ROW()-3</f>
        <v>1962</v>
      </c>
      <c r="U1965" s="1">
        <f>INT(Table134[[#This Row],[Date]])</f>
        <v>44778</v>
      </c>
      <c r="V1965" s="13">
        <f>IFERROR(IF(OR(Table134[[#This Row],[Notasave Error]]&lt;0,Table134[[#This Row],[Notasave Error]]&gt;6000),"-",Table134[[#This Row],[Notasave Error]]/Table134[[#This Row],[Inspection Total]]),"NA")</f>
        <v>2.3341113704568189E-2</v>
      </c>
    </row>
    <row r="1966" spans="1:22" x14ac:dyDescent="0.35">
      <c r="A1966" s="8">
        <v>44778.287442129629</v>
      </c>
      <c r="B1966" s="9" t="s">
        <v>63</v>
      </c>
      <c r="C1966" s="9">
        <v>40036161</v>
      </c>
      <c r="D1966" s="9" t="s">
        <v>107</v>
      </c>
      <c r="E1966" s="9" t="s">
        <v>67</v>
      </c>
      <c r="F1966" s="9" t="s">
        <v>41</v>
      </c>
      <c r="G1966" s="9">
        <v>2500</v>
      </c>
      <c r="H1966" s="10">
        <v>5987</v>
      </c>
      <c r="I1966" s="10">
        <v>59955</v>
      </c>
      <c r="J1966" s="10">
        <v>13</v>
      </c>
      <c r="K1966" s="10"/>
      <c r="L1966" s="10">
        <f>SUM(Table134[[#This Row],[Waste (Before Impression)]:[Waste (After Impression)2]])</f>
        <v>13</v>
      </c>
      <c r="M1966" s="10">
        <v>0</v>
      </c>
      <c r="N1966" s="10">
        <v>199</v>
      </c>
      <c r="O1966" s="11">
        <f>SUM(Table134[[#This Row],[Inspection Total]],Table134[[#This Row],[Waste (Before Impression)]])</f>
        <v>6000</v>
      </c>
      <c r="P1966" s="12" t="s">
        <v>39</v>
      </c>
      <c r="Q1966" s="9"/>
      <c r="R1966" s="9">
        <f>IF(Table134[[#This Row],[Balanced]]="YES",0,Table134[[#This Row],[Total]]-6000)</f>
        <v>0</v>
      </c>
      <c r="S19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447782500131995987YES</v>
      </c>
      <c r="T1966">
        <f>ROW()-3</f>
        <v>1963</v>
      </c>
      <c r="U1966" s="1">
        <f>INT(Table134[[#This Row],[Date]])</f>
        <v>44778</v>
      </c>
      <c r="V1966" s="13">
        <f>IFERROR(IF(OR(Table134[[#This Row],[Notasave Error]]&lt;0,Table134[[#This Row],[Notasave Error]]&gt;6000),"-",Table134[[#This Row],[Notasave Error]]/Table134[[#This Row],[Inspection Total]]),"NA")</f>
        <v>3.3238683814932356E-2</v>
      </c>
    </row>
    <row r="1967" spans="1:22" x14ac:dyDescent="0.35">
      <c r="A1967" s="8">
        <v>44778.240162037036</v>
      </c>
      <c r="B1967" s="9" t="s">
        <v>63</v>
      </c>
      <c r="C1967" s="9">
        <v>40036161</v>
      </c>
      <c r="D1967" s="9" t="s">
        <v>107</v>
      </c>
      <c r="E1967" s="9" t="s">
        <v>67</v>
      </c>
      <c r="F1967" s="9" t="s">
        <v>41</v>
      </c>
      <c r="G1967" s="9">
        <v>2499</v>
      </c>
      <c r="H1967" s="10">
        <v>5984</v>
      </c>
      <c r="I1967" s="10">
        <v>53968</v>
      </c>
      <c r="J1967" s="10">
        <v>13</v>
      </c>
      <c r="K1967" s="10"/>
      <c r="L1967" s="10">
        <f>SUM(Table134[[#This Row],[Waste (Before Impression)]:[Waste (After Impression)2]])</f>
        <v>13</v>
      </c>
      <c r="M1967" s="10">
        <v>0</v>
      </c>
      <c r="N1967" s="10">
        <v>85</v>
      </c>
      <c r="O1967" s="11">
        <f>SUM(Table134[[#This Row],[Inspection Total]],Table134[[#This Row],[Waste (Before Impression)]])</f>
        <v>5997</v>
      </c>
      <c r="P1967" s="12" t="s">
        <v>34</v>
      </c>
      <c r="Q1967" s="9">
        <v>-3</v>
      </c>
      <c r="R1967" s="9">
        <f>IF(Table134[[#This Row],[Balanced]]="YES",0,Table134[[#This Row],[Total]]-6000)</f>
        <v>-3</v>
      </c>
      <c r="S19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44778249913855984NO</v>
      </c>
      <c r="T1967">
        <f>ROW()-3</f>
        <v>1964</v>
      </c>
      <c r="U1967" s="1">
        <f>INT(Table134[[#This Row],[Date]])</f>
        <v>44778</v>
      </c>
      <c r="V1967" s="13">
        <f>IFERROR(IF(OR(Table134[[#This Row],[Notasave Error]]&lt;0,Table134[[#This Row],[Notasave Error]]&gt;6000),"-",Table134[[#This Row],[Notasave Error]]/Table134[[#This Row],[Inspection Total]]),"NA")</f>
        <v>1.4204545454545454E-2</v>
      </c>
    </row>
    <row r="1968" spans="1:22" x14ac:dyDescent="0.35">
      <c r="A1968" s="8">
        <v>44778.13449074074</v>
      </c>
      <c r="B1968" s="9" t="s">
        <v>63</v>
      </c>
      <c r="C1968" s="9">
        <v>40036161</v>
      </c>
      <c r="D1968" s="9" t="s">
        <v>107</v>
      </c>
      <c r="E1968" s="9" t="s">
        <v>67</v>
      </c>
      <c r="F1968" s="9" t="s">
        <v>41</v>
      </c>
      <c r="G1968" s="9">
        <v>2498</v>
      </c>
      <c r="H1968" s="10">
        <v>6000</v>
      </c>
      <c r="I1968" s="10">
        <v>47984</v>
      </c>
      <c r="J1968" s="10">
        <v>0</v>
      </c>
      <c r="K1968" s="10"/>
      <c r="L1968" s="10">
        <f>SUM(Table134[[#This Row],[Waste (Before Impression)]:[Waste (After Impression)2]])</f>
        <v>0</v>
      </c>
      <c r="M1968" s="10">
        <v>0</v>
      </c>
      <c r="N1968" s="10">
        <v>90</v>
      </c>
      <c r="O1968" s="11">
        <f>SUM(Table134[[#This Row],[Inspection Total]],Table134[[#This Row],[Waste (Before Impression)]])</f>
        <v>6000</v>
      </c>
      <c r="P1968" s="12" t="s">
        <v>39</v>
      </c>
      <c r="Q1968" s="9"/>
      <c r="R1968" s="9">
        <f>IF(Table134[[#This Row],[Balanced]]="YES",0,Table134[[#This Row],[Total]]-6000)</f>
        <v>0</v>
      </c>
      <c r="S19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4477824980906000YES</v>
      </c>
      <c r="T1968">
        <f>ROW()-3</f>
        <v>1965</v>
      </c>
      <c r="U1968" s="1">
        <f>INT(Table134[[#This Row],[Date]])</f>
        <v>44778</v>
      </c>
      <c r="V1968" s="13">
        <f>IFERROR(IF(OR(Table134[[#This Row],[Notasave Error]]&lt;0,Table134[[#This Row],[Notasave Error]]&gt;6000),"-",Table134[[#This Row],[Notasave Error]]/Table134[[#This Row],[Inspection Total]]),"NA")</f>
        <v>1.4999999999999999E-2</v>
      </c>
    </row>
    <row r="1969" spans="1:22" x14ac:dyDescent="0.35">
      <c r="A1969" s="8">
        <v>44778.134027777778</v>
      </c>
      <c r="B1969" s="9" t="s">
        <v>63</v>
      </c>
      <c r="C1969" s="9">
        <v>40036161</v>
      </c>
      <c r="D1969" s="9" t="s">
        <v>107</v>
      </c>
      <c r="E1969" s="9" t="s">
        <v>67</v>
      </c>
      <c r="F1969" s="9" t="s">
        <v>41</v>
      </c>
      <c r="G1969" s="9">
        <v>2497</v>
      </c>
      <c r="H1969" s="10">
        <v>6000</v>
      </c>
      <c r="I1969" s="10">
        <v>41984</v>
      </c>
      <c r="J1969" s="10">
        <v>0</v>
      </c>
      <c r="K1969" s="10"/>
      <c r="L1969" s="10">
        <f>SUM(Table134[[#This Row],[Waste (Before Impression)]:[Waste (After Impression)2]])</f>
        <v>0</v>
      </c>
      <c r="M1969" s="10">
        <v>0</v>
      </c>
      <c r="N1969" s="10">
        <v>154</v>
      </c>
      <c r="O1969" s="11">
        <f>SUM(Table134[[#This Row],[Inspection Total]],Table134[[#This Row],[Waste (Before Impression)]])</f>
        <v>6000</v>
      </c>
      <c r="P1969" s="12" t="s">
        <v>39</v>
      </c>
      <c r="Q1969" s="9"/>
      <c r="R1969" s="9">
        <f>IF(Table134[[#This Row],[Balanced]]="YES",0,Table134[[#This Row],[Total]]-6000)</f>
        <v>0</v>
      </c>
      <c r="S19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44778249701546000YES</v>
      </c>
      <c r="T1969">
        <f>ROW()-3</f>
        <v>1966</v>
      </c>
      <c r="U1969" s="1">
        <f>INT(Table134[[#This Row],[Date]])</f>
        <v>44778</v>
      </c>
      <c r="V1969" s="13">
        <f>IFERROR(IF(OR(Table134[[#This Row],[Notasave Error]]&lt;0,Table134[[#This Row],[Notasave Error]]&gt;6000),"-",Table134[[#This Row],[Notasave Error]]/Table134[[#This Row],[Inspection Total]]),"NA")</f>
        <v>2.5666666666666667E-2</v>
      </c>
    </row>
    <row r="1970" spans="1:22" x14ac:dyDescent="0.35">
      <c r="A1970" s="8">
        <v>44778.055706018517</v>
      </c>
      <c r="B1970" s="9" t="s">
        <v>63</v>
      </c>
      <c r="C1970" s="9">
        <v>40036161</v>
      </c>
      <c r="D1970" s="9" t="s">
        <v>107</v>
      </c>
      <c r="E1970" s="9" t="s">
        <v>67</v>
      </c>
      <c r="F1970" s="9" t="s">
        <v>41</v>
      </c>
      <c r="G1970" s="9">
        <v>2496</v>
      </c>
      <c r="H1970" s="10">
        <v>5999</v>
      </c>
      <c r="I1970" s="10">
        <v>35984</v>
      </c>
      <c r="J1970" s="10">
        <v>1</v>
      </c>
      <c r="K1970" s="10"/>
      <c r="L1970" s="10">
        <f>SUM(Table134[[#This Row],[Waste (Before Impression)]:[Waste (After Impression)2]])</f>
        <v>1</v>
      </c>
      <c r="M1970" s="10">
        <v>0</v>
      </c>
      <c r="N1970" s="10">
        <v>216</v>
      </c>
      <c r="O1970" s="11">
        <f>SUM(Table134[[#This Row],[Inspection Total]],Table134[[#This Row],[Waste (Before Impression)]])</f>
        <v>6000</v>
      </c>
      <c r="P1970" s="12" t="s">
        <v>39</v>
      </c>
      <c r="Q1970" s="9"/>
      <c r="R1970" s="9">
        <f>IF(Table134[[#This Row],[Balanced]]="YES",0,Table134[[#This Row],[Total]]-6000)</f>
        <v>0</v>
      </c>
      <c r="S19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44778249612165999YES</v>
      </c>
      <c r="T1970">
        <f>ROW()-3</f>
        <v>1967</v>
      </c>
      <c r="U1970" s="1">
        <f>INT(Table134[[#This Row],[Date]])</f>
        <v>44778</v>
      </c>
      <c r="V1970" s="13">
        <f>IFERROR(IF(OR(Table134[[#This Row],[Notasave Error]]&lt;0,Table134[[#This Row],[Notasave Error]]&gt;6000),"-",Table134[[#This Row],[Notasave Error]]/Table134[[#This Row],[Inspection Total]]),"NA")</f>
        <v>3.6006001000166696E-2</v>
      </c>
    </row>
    <row r="1971" spans="1:22" x14ac:dyDescent="0.35">
      <c r="A1971" s="8">
        <v>44778.055347222224</v>
      </c>
      <c r="B1971" s="9" t="s">
        <v>63</v>
      </c>
      <c r="C1971" s="9">
        <v>40036161</v>
      </c>
      <c r="D1971" s="9" t="s">
        <v>107</v>
      </c>
      <c r="E1971" s="9" t="s">
        <v>67</v>
      </c>
      <c r="F1971" s="9" t="s">
        <v>41</v>
      </c>
      <c r="G1971" s="9">
        <v>2495</v>
      </c>
      <c r="H1971" s="10">
        <v>6000</v>
      </c>
      <c r="I1971" s="10">
        <v>29985</v>
      </c>
      <c r="J1971" s="10">
        <v>0</v>
      </c>
      <c r="K1971" s="10"/>
      <c r="L1971" s="10">
        <f>SUM(Table134[[#This Row],[Waste (Before Impression)]:[Waste (After Impression)2]])</f>
        <v>0</v>
      </c>
      <c r="M1971" s="10">
        <v>0</v>
      </c>
      <c r="N1971" s="10">
        <v>211</v>
      </c>
      <c r="O1971" s="11">
        <f>SUM(Table134[[#This Row],[Inspection Total]],Table134[[#This Row],[Waste (Before Impression)]])</f>
        <v>6000</v>
      </c>
      <c r="P1971" s="12" t="s">
        <v>39</v>
      </c>
      <c r="Q1971" s="9"/>
      <c r="R1971" s="9">
        <f>IF(Table134[[#This Row],[Balanced]]="YES",0,Table134[[#This Row],[Total]]-6000)</f>
        <v>0</v>
      </c>
      <c r="S19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44778249502116000YES</v>
      </c>
      <c r="T1971">
        <f>ROW()-3</f>
        <v>1968</v>
      </c>
      <c r="U1971" s="1">
        <f>INT(Table134[[#This Row],[Date]])</f>
        <v>44778</v>
      </c>
      <c r="V1971" s="13">
        <f>IFERROR(IF(OR(Table134[[#This Row],[Notasave Error]]&lt;0,Table134[[#This Row],[Notasave Error]]&gt;6000),"-",Table134[[#This Row],[Notasave Error]]/Table134[[#This Row],[Inspection Total]]),"NA")</f>
        <v>3.5166666666666666E-2</v>
      </c>
    </row>
    <row r="1972" spans="1:22" x14ac:dyDescent="0.35">
      <c r="A1972" s="8">
        <v>44778.054872685185</v>
      </c>
      <c r="B1972" s="9" t="s">
        <v>63</v>
      </c>
      <c r="C1972" s="9">
        <v>40036161</v>
      </c>
      <c r="D1972" s="9" t="s">
        <v>107</v>
      </c>
      <c r="E1972" s="9" t="s">
        <v>67</v>
      </c>
      <c r="F1972" s="9" t="s">
        <v>41</v>
      </c>
      <c r="G1972" s="9">
        <v>2494</v>
      </c>
      <c r="H1972" s="10">
        <v>6000</v>
      </c>
      <c r="I1972" s="10">
        <v>23985</v>
      </c>
      <c r="J1972" s="10">
        <v>0</v>
      </c>
      <c r="K1972" s="10"/>
      <c r="L1972" s="10">
        <f>SUM(Table134[[#This Row],[Waste (Before Impression)]:[Waste (After Impression)2]])</f>
        <v>0</v>
      </c>
      <c r="M1972" s="10">
        <v>0</v>
      </c>
      <c r="N1972" s="10">
        <v>195</v>
      </c>
      <c r="O1972" s="11">
        <f>SUM(Table134[[#This Row],[Inspection Total]],Table134[[#This Row],[Waste (Before Impression)]])</f>
        <v>6000</v>
      </c>
      <c r="P1972" s="12" t="s">
        <v>39</v>
      </c>
      <c r="Q1972" s="9"/>
      <c r="R1972" s="9">
        <f>IF(Table134[[#This Row],[Balanced]]="YES",0,Table134[[#This Row],[Total]]-6000)</f>
        <v>0</v>
      </c>
      <c r="S19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44778249401956000YES</v>
      </c>
      <c r="T1972">
        <f>ROW()-3</f>
        <v>1969</v>
      </c>
      <c r="U1972" s="1">
        <f>INT(Table134[[#This Row],[Date]])</f>
        <v>44778</v>
      </c>
      <c r="V1972" s="13">
        <f>IFERROR(IF(OR(Table134[[#This Row],[Notasave Error]]&lt;0,Table134[[#This Row],[Notasave Error]]&gt;6000),"-",Table134[[#This Row],[Notasave Error]]/Table134[[#This Row],[Inspection Total]]),"NA")</f>
        <v>3.2500000000000001E-2</v>
      </c>
    </row>
    <row r="1973" spans="1:22" x14ac:dyDescent="0.35">
      <c r="A1973" s="8">
        <v>44777.854363425926</v>
      </c>
      <c r="B1973" s="9" t="s">
        <v>63</v>
      </c>
      <c r="C1973" s="9">
        <v>40036161</v>
      </c>
      <c r="D1973" s="9" t="s">
        <v>107</v>
      </c>
      <c r="E1973" s="9" t="s">
        <v>68</v>
      </c>
      <c r="F1973" s="9" t="s">
        <v>40</v>
      </c>
      <c r="G1973" s="9">
        <v>2446</v>
      </c>
      <c r="H1973" s="10">
        <v>5996</v>
      </c>
      <c r="I1973" s="10">
        <v>5996</v>
      </c>
      <c r="J1973" s="10">
        <v>4</v>
      </c>
      <c r="K1973" s="10"/>
      <c r="L1973" s="10">
        <f>SUM(Table134[[#This Row],[Waste (Before Impression)]:[Waste (After Impression)2]])</f>
        <v>4</v>
      </c>
      <c r="M1973" s="10">
        <v>0</v>
      </c>
      <c r="N1973" s="10">
        <v>125</v>
      </c>
      <c r="O1973" s="11">
        <f>SUM(Table134[[#This Row],[Inspection Total]],Table134[[#This Row],[Waste (Before Impression)]])</f>
        <v>6000</v>
      </c>
      <c r="P1973" s="12" t="s">
        <v>39</v>
      </c>
      <c r="Q1973" s="9"/>
      <c r="R1973" s="9">
        <f>IF(Table134[[#This Row],[Balanced]]="YES",0,Table134[[#This Row],[Total]]-6000)</f>
        <v>0</v>
      </c>
      <c r="S19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44777244641255996YES</v>
      </c>
      <c r="T1973">
        <f>ROW()-3</f>
        <v>1970</v>
      </c>
      <c r="U1973" s="1">
        <f>INT(Table134[[#This Row],[Date]])</f>
        <v>44777</v>
      </c>
      <c r="V1973" s="13">
        <f>IFERROR(IF(OR(Table134[[#This Row],[Notasave Error]]&lt;0,Table134[[#This Row],[Notasave Error]]&gt;6000),"-",Table134[[#This Row],[Notasave Error]]/Table134[[#This Row],[Inspection Total]]),"NA")</f>
        <v>2.0847231487658439E-2</v>
      </c>
    </row>
    <row r="1974" spans="1:22" x14ac:dyDescent="0.35">
      <c r="A1974" s="8">
        <v>44777.79886574074</v>
      </c>
      <c r="B1974" s="9" t="s">
        <v>63</v>
      </c>
      <c r="C1974" s="9">
        <v>40036161</v>
      </c>
      <c r="D1974" s="9" t="s">
        <v>107</v>
      </c>
      <c r="E1974" s="9" t="s">
        <v>57</v>
      </c>
      <c r="F1974" s="9" t="s">
        <v>38</v>
      </c>
      <c r="G1974" s="9">
        <v>2445</v>
      </c>
      <c r="H1974" s="10">
        <v>5989</v>
      </c>
      <c r="I1974" s="10">
        <v>71915</v>
      </c>
      <c r="J1974" s="10">
        <v>11</v>
      </c>
      <c r="K1974" s="10"/>
      <c r="L1974" s="10">
        <f>SUM(Table134[[#This Row],[Waste (Before Impression)]:[Waste (After Impression)2]])</f>
        <v>11</v>
      </c>
      <c r="M1974" s="10">
        <v>0</v>
      </c>
      <c r="N1974" s="10">
        <v>126</v>
      </c>
      <c r="O1974" s="11">
        <f>SUM(Table134[[#This Row],[Inspection Total]],Table134[[#This Row],[Waste (Before Impression)]])</f>
        <v>6000</v>
      </c>
      <c r="P1974" s="12" t="s">
        <v>39</v>
      </c>
      <c r="Q1974" s="9"/>
      <c r="R1974" s="9">
        <f>IF(Table134[[#This Row],[Balanced]]="YES",0,Table134[[#This Row],[Total]]-6000)</f>
        <v>0</v>
      </c>
      <c r="S19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447772445111265989YES</v>
      </c>
      <c r="T1974">
        <f>ROW()-3</f>
        <v>1971</v>
      </c>
      <c r="U1974" s="1">
        <f>INT(Table134[[#This Row],[Date]])</f>
        <v>44777</v>
      </c>
      <c r="V1974" s="13">
        <f>IFERROR(IF(OR(Table134[[#This Row],[Notasave Error]]&lt;0,Table134[[#This Row],[Notasave Error]]&gt;6000),"-",Table134[[#This Row],[Notasave Error]]/Table134[[#This Row],[Inspection Total]]),"NA")</f>
        <v>2.1038570712973784E-2</v>
      </c>
    </row>
    <row r="1975" spans="1:22" x14ac:dyDescent="0.35">
      <c r="A1975" s="8">
        <v>44777.771631944444</v>
      </c>
      <c r="B1975" s="9" t="s">
        <v>63</v>
      </c>
      <c r="C1975" s="9">
        <v>40036161</v>
      </c>
      <c r="D1975" s="9" t="s">
        <v>107</v>
      </c>
      <c r="E1975" s="9" t="s">
        <v>57</v>
      </c>
      <c r="F1975" s="9" t="s">
        <v>38</v>
      </c>
      <c r="G1975" s="9">
        <v>2444</v>
      </c>
      <c r="H1975" s="10">
        <v>5995</v>
      </c>
      <c r="I1975" s="10">
        <v>65926</v>
      </c>
      <c r="J1975" s="10">
        <v>5</v>
      </c>
      <c r="K1975" s="10"/>
      <c r="L1975" s="10">
        <f>SUM(Table134[[#This Row],[Waste (Before Impression)]:[Waste (After Impression)2]])</f>
        <v>5</v>
      </c>
      <c r="M1975" s="10">
        <v>0</v>
      </c>
      <c r="N1975" s="10">
        <v>166</v>
      </c>
      <c r="O1975" s="11">
        <f>SUM(Table134[[#This Row],[Inspection Total]],Table134[[#This Row],[Waste (Before Impression)]])</f>
        <v>6000</v>
      </c>
      <c r="P1975" s="12" t="s">
        <v>39</v>
      </c>
      <c r="Q1975" s="9"/>
      <c r="R1975" s="9">
        <f>IF(Table134[[#This Row],[Balanced]]="YES",0,Table134[[#This Row],[Total]]-6000)</f>
        <v>0</v>
      </c>
      <c r="S19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44777244451665995YES</v>
      </c>
      <c r="T1975">
        <f>ROW()-3</f>
        <v>1972</v>
      </c>
      <c r="U1975" s="1">
        <f>INT(Table134[[#This Row],[Date]])</f>
        <v>44777</v>
      </c>
      <c r="V1975" s="13">
        <f>IFERROR(IF(OR(Table134[[#This Row],[Notasave Error]]&lt;0,Table134[[#This Row],[Notasave Error]]&gt;6000),"-",Table134[[#This Row],[Notasave Error]]/Table134[[#This Row],[Inspection Total]]),"NA")</f>
        <v>2.7689741451209341E-2</v>
      </c>
    </row>
    <row r="1976" spans="1:22" x14ac:dyDescent="0.35">
      <c r="A1976" s="8">
        <v>44777.7496875</v>
      </c>
      <c r="B1976" s="9" t="s">
        <v>63</v>
      </c>
      <c r="C1976" s="9">
        <v>40036161</v>
      </c>
      <c r="D1976" s="9" t="s">
        <v>107</v>
      </c>
      <c r="E1976" s="9" t="s">
        <v>57</v>
      </c>
      <c r="F1976" s="9" t="s">
        <v>38</v>
      </c>
      <c r="G1976" s="9">
        <v>2443</v>
      </c>
      <c r="H1976" s="10">
        <v>5998</v>
      </c>
      <c r="I1976" s="10">
        <v>59931</v>
      </c>
      <c r="J1976" s="10">
        <v>2</v>
      </c>
      <c r="K1976" s="10"/>
      <c r="L1976" s="10">
        <f>SUM(Table134[[#This Row],[Waste (Before Impression)]:[Waste (After Impression)2]])</f>
        <v>2</v>
      </c>
      <c r="M1976" s="10">
        <v>0</v>
      </c>
      <c r="N1976" s="10">
        <v>191</v>
      </c>
      <c r="O1976" s="11">
        <f>SUM(Table134[[#This Row],[Inspection Total]],Table134[[#This Row],[Waste (Before Impression)]])</f>
        <v>6000</v>
      </c>
      <c r="P1976" s="12" t="s">
        <v>39</v>
      </c>
      <c r="Q1976" s="9"/>
      <c r="R1976" s="9">
        <f>IF(Table134[[#This Row],[Balanced]]="YES",0,Table134[[#This Row],[Total]]-6000)</f>
        <v>0</v>
      </c>
      <c r="S19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44777244321915998YES</v>
      </c>
      <c r="T1976">
        <f>ROW()-3</f>
        <v>1973</v>
      </c>
      <c r="U1976" s="1">
        <f>INT(Table134[[#This Row],[Date]])</f>
        <v>44777</v>
      </c>
      <c r="V1976" s="13">
        <f>IFERROR(IF(OR(Table134[[#This Row],[Notasave Error]]&lt;0,Table134[[#This Row],[Notasave Error]]&gt;6000),"-",Table134[[#This Row],[Notasave Error]]/Table134[[#This Row],[Inspection Total]]),"NA")</f>
        <v>3.1843947982660888E-2</v>
      </c>
    </row>
    <row r="1977" spans="1:22" x14ac:dyDescent="0.35">
      <c r="A1977" s="8">
        <v>44777.700046296297</v>
      </c>
      <c r="B1977" s="9" t="s">
        <v>63</v>
      </c>
      <c r="C1977" s="9">
        <v>40036161</v>
      </c>
      <c r="D1977" s="9" t="s">
        <v>107</v>
      </c>
      <c r="E1977" s="9" t="s">
        <v>57</v>
      </c>
      <c r="F1977" s="9" t="s">
        <v>38</v>
      </c>
      <c r="G1977" s="9">
        <v>2442</v>
      </c>
      <c r="H1977" s="10">
        <v>5998</v>
      </c>
      <c r="I1977" s="10">
        <v>53933</v>
      </c>
      <c r="J1977" s="10">
        <v>2</v>
      </c>
      <c r="K1977" s="10"/>
      <c r="L1977" s="10">
        <f>SUM(Table134[[#This Row],[Waste (Before Impression)]:[Waste (After Impression)2]])</f>
        <v>2</v>
      </c>
      <c r="M1977" s="10">
        <v>0</v>
      </c>
      <c r="N1977" s="10">
        <v>109</v>
      </c>
      <c r="O1977" s="11">
        <f>SUM(Table134[[#This Row],[Inspection Total]],Table134[[#This Row],[Waste (Before Impression)]])</f>
        <v>6000</v>
      </c>
      <c r="P1977" s="12" t="s">
        <v>39</v>
      </c>
      <c r="Q1977" s="9"/>
      <c r="R1977" s="9">
        <f>IF(Table134[[#This Row],[Balanced]]="YES",0,Table134[[#This Row],[Total]]-6000)</f>
        <v>0</v>
      </c>
      <c r="S19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44777244221095998YES</v>
      </c>
      <c r="T1977">
        <f>ROW()-3</f>
        <v>1974</v>
      </c>
      <c r="U1977" s="1">
        <f>INT(Table134[[#This Row],[Date]])</f>
        <v>44777</v>
      </c>
      <c r="V1977" s="13">
        <f>IFERROR(IF(OR(Table134[[#This Row],[Notasave Error]]&lt;0,Table134[[#This Row],[Notasave Error]]&gt;6000),"-",Table134[[#This Row],[Notasave Error]]/Table134[[#This Row],[Inspection Total]]),"NA")</f>
        <v>1.8172724241413803E-2</v>
      </c>
    </row>
    <row r="1978" spans="1:22" x14ac:dyDescent="0.35">
      <c r="A1978" s="8">
        <v>44777.670451388891</v>
      </c>
      <c r="B1978" s="9" t="s">
        <v>63</v>
      </c>
      <c r="C1978" s="9">
        <v>40036161</v>
      </c>
      <c r="D1978" s="9" t="s">
        <v>107</v>
      </c>
      <c r="E1978" s="9" t="s">
        <v>57</v>
      </c>
      <c r="F1978" s="9" t="s">
        <v>38</v>
      </c>
      <c r="G1978" s="9">
        <v>2441</v>
      </c>
      <c r="H1978" s="10">
        <v>5996</v>
      </c>
      <c r="I1978" s="10">
        <v>47935</v>
      </c>
      <c r="J1978" s="10">
        <v>4</v>
      </c>
      <c r="K1978" s="10"/>
      <c r="L1978" s="10">
        <f>SUM(Table134[[#This Row],[Waste (Before Impression)]:[Waste (After Impression)2]])</f>
        <v>4</v>
      </c>
      <c r="M1978" s="10">
        <v>0</v>
      </c>
      <c r="N1978" s="10">
        <v>140</v>
      </c>
      <c r="O1978" s="11">
        <f>SUM(Table134[[#This Row],[Inspection Total]],Table134[[#This Row],[Waste (Before Impression)]])</f>
        <v>6000</v>
      </c>
      <c r="P1978" s="12" t="s">
        <v>39</v>
      </c>
      <c r="Q1978" s="9"/>
      <c r="R1978" s="9">
        <f>IF(Table134[[#This Row],[Balanced]]="YES",0,Table134[[#This Row],[Total]]-6000)</f>
        <v>0</v>
      </c>
      <c r="S19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44777244141405996YES</v>
      </c>
      <c r="T1978">
        <f>ROW()-3</f>
        <v>1975</v>
      </c>
      <c r="U1978" s="1">
        <f>INT(Table134[[#This Row],[Date]])</f>
        <v>44777</v>
      </c>
      <c r="V1978" s="13">
        <f>IFERROR(IF(OR(Table134[[#This Row],[Notasave Error]]&lt;0,Table134[[#This Row],[Notasave Error]]&gt;6000),"-",Table134[[#This Row],[Notasave Error]]/Table134[[#This Row],[Inspection Total]]),"NA")</f>
        <v>2.3348899266177451E-2</v>
      </c>
    </row>
    <row r="1979" spans="1:22" x14ac:dyDescent="0.35">
      <c r="A1979" s="8">
        <v>44777.60701388889</v>
      </c>
      <c r="B1979" s="9" t="s">
        <v>63</v>
      </c>
      <c r="C1979" s="9">
        <v>40036161</v>
      </c>
      <c r="D1979" s="9" t="s">
        <v>107</v>
      </c>
      <c r="E1979" s="9" t="s">
        <v>57</v>
      </c>
      <c r="F1979" s="9" t="s">
        <v>38</v>
      </c>
      <c r="G1979" s="9">
        <v>2440</v>
      </c>
      <c r="H1979" s="10">
        <v>5995</v>
      </c>
      <c r="I1979" s="10">
        <v>41939</v>
      </c>
      <c r="J1979" s="10">
        <v>5</v>
      </c>
      <c r="K1979" s="10"/>
      <c r="L1979" s="10">
        <f>SUM(Table134[[#This Row],[Waste (Before Impression)]:[Waste (After Impression)2]])</f>
        <v>5</v>
      </c>
      <c r="M1979" s="10">
        <v>0</v>
      </c>
      <c r="N1979" s="10">
        <v>150</v>
      </c>
      <c r="O1979" s="11">
        <f>SUM(Table134[[#This Row],[Inspection Total]],Table134[[#This Row],[Waste (Before Impression)]])</f>
        <v>6000</v>
      </c>
      <c r="P1979" s="12" t="s">
        <v>39</v>
      </c>
      <c r="Q1979" s="9"/>
      <c r="R1979" s="9">
        <f>IF(Table134[[#This Row],[Balanced]]="YES",0,Table134[[#This Row],[Total]]-6000)</f>
        <v>0</v>
      </c>
      <c r="S19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44777244051505995YES</v>
      </c>
      <c r="T1979">
        <f>ROW()-3</f>
        <v>1976</v>
      </c>
      <c r="U1979" s="1">
        <f>INT(Table134[[#This Row],[Date]])</f>
        <v>44777</v>
      </c>
      <c r="V1979" s="13">
        <f>IFERROR(IF(OR(Table134[[#This Row],[Notasave Error]]&lt;0,Table134[[#This Row],[Notasave Error]]&gt;6000),"-",Table134[[#This Row],[Notasave Error]]/Table134[[#This Row],[Inspection Total]]),"NA")</f>
        <v>2.5020850708924104E-2</v>
      </c>
    </row>
    <row r="1980" spans="1:22" x14ac:dyDescent="0.35">
      <c r="A1980" s="8">
        <v>44777.578738425924</v>
      </c>
      <c r="B1980" s="9" t="s">
        <v>63</v>
      </c>
      <c r="C1980" s="9">
        <v>40036161</v>
      </c>
      <c r="D1980" s="9" t="s">
        <v>107</v>
      </c>
      <c r="E1980" s="9" t="s">
        <v>57</v>
      </c>
      <c r="F1980" s="9" t="s">
        <v>38</v>
      </c>
      <c r="G1980" s="9">
        <v>2439</v>
      </c>
      <c r="H1980" s="10">
        <v>6000</v>
      </c>
      <c r="I1980" s="10">
        <v>35944</v>
      </c>
      <c r="J1980" s="10"/>
      <c r="K1980" s="10"/>
      <c r="L1980" s="10">
        <f>SUM(Table134[[#This Row],[Waste (Before Impression)]:[Waste (After Impression)2]])</f>
        <v>0</v>
      </c>
      <c r="M1980" s="10">
        <v>0</v>
      </c>
      <c r="N1980" s="10">
        <v>130</v>
      </c>
      <c r="O1980" s="11">
        <f>SUM(Table134[[#This Row],[Inspection Total]],Table134[[#This Row],[Waste (Before Impression)]])</f>
        <v>6000</v>
      </c>
      <c r="P1980" s="12" t="s">
        <v>39</v>
      </c>
      <c r="Q1980" s="9"/>
      <c r="R1980" s="9">
        <f>IF(Table134[[#This Row],[Balanced]]="YES",0,Table134[[#This Row],[Total]]-6000)</f>
        <v>0</v>
      </c>
      <c r="S19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4477724391306000YES</v>
      </c>
      <c r="T1980">
        <f>ROW()-3</f>
        <v>1977</v>
      </c>
      <c r="U1980" s="1">
        <f>INT(Table134[[#This Row],[Date]])</f>
        <v>44777</v>
      </c>
      <c r="V1980" s="13">
        <f>IFERROR(IF(OR(Table134[[#This Row],[Notasave Error]]&lt;0,Table134[[#This Row],[Notasave Error]]&gt;6000),"-",Table134[[#This Row],[Notasave Error]]/Table134[[#This Row],[Inspection Total]]),"NA")</f>
        <v>2.1666666666666667E-2</v>
      </c>
    </row>
    <row r="1981" spans="1:22" x14ac:dyDescent="0.35">
      <c r="A1981" s="8">
        <v>44777.548750000002</v>
      </c>
      <c r="B1981" s="9" t="s">
        <v>63</v>
      </c>
      <c r="C1981" s="9">
        <v>40036161</v>
      </c>
      <c r="D1981" s="9" t="s">
        <v>107</v>
      </c>
      <c r="E1981" s="9" t="s">
        <v>57</v>
      </c>
      <c r="F1981" s="9" t="s">
        <v>38</v>
      </c>
      <c r="G1981" s="9">
        <v>2438</v>
      </c>
      <c r="H1981" s="10">
        <v>5980</v>
      </c>
      <c r="I1981" s="10">
        <v>29944</v>
      </c>
      <c r="J1981" s="10">
        <v>20</v>
      </c>
      <c r="K1981" s="10"/>
      <c r="L1981" s="10">
        <f>SUM(Table134[[#This Row],[Waste (Before Impression)]:[Waste (After Impression)2]])</f>
        <v>20</v>
      </c>
      <c r="M1981" s="10">
        <v>0</v>
      </c>
      <c r="N1981" s="10">
        <v>577</v>
      </c>
      <c r="O1981" s="11">
        <f>SUM(Table134[[#This Row],[Inspection Total]],Table134[[#This Row],[Waste (Before Impression)]])</f>
        <v>6000</v>
      </c>
      <c r="P1981" s="12" t="s">
        <v>39</v>
      </c>
      <c r="Q1981" s="9"/>
      <c r="R1981" s="9">
        <f>IF(Table134[[#This Row],[Balanced]]="YES",0,Table134[[#This Row],[Total]]-6000)</f>
        <v>0</v>
      </c>
      <c r="S19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447772438205775980YES</v>
      </c>
      <c r="T1981">
        <f>ROW()-3</f>
        <v>1978</v>
      </c>
      <c r="U1981" s="1">
        <f>INT(Table134[[#This Row],[Date]])</f>
        <v>44777</v>
      </c>
      <c r="V1981" s="13">
        <f>IFERROR(IF(OR(Table134[[#This Row],[Notasave Error]]&lt;0,Table134[[#This Row],[Notasave Error]]&gt;6000),"-",Table134[[#This Row],[Notasave Error]]/Table134[[#This Row],[Inspection Total]]),"NA")</f>
        <v>9.6488294314381273E-2</v>
      </c>
    </row>
    <row r="1982" spans="1:22" x14ac:dyDescent="0.35">
      <c r="A1982" s="8">
        <v>44777.548206018517</v>
      </c>
      <c r="B1982" s="9" t="s">
        <v>63</v>
      </c>
      <c r="C1982" s="9">
        <v>40036161</v>
      </c>
      <c r="D1982" s="9" t="s">
        <v>107</v>
      </c>
      <c r="E1982" s="9" t="s">
        <v>57</v>
      </c>
      <c r="F1982" s="9" t="s">
        <v>38</v>
      </c>
      <c r="G1982" s="9">
        <v>2437</v>
      </c>
      <c r="H1982" s="10">
        <v>5992</v>
      </c>
      <c r="I1982" s="10">
        <v>23964</v>
      </c>
      <c r="J1982" s="10">
        <v>8</v>
      </c>
      <c r="K1982" s="10"/>
      <c r="L1982" s="10">
        <f>SUM(Table134[[#This Row],[Waste (Before Impression)]:[Waste (After Impression)2]])</f>
        <v>8</v>
      </c>
      <c r="M1982" s="10">
        <v>0</v>
      </c>
      <c r="N1982" s="10">
        <v>670</v>
      </c>
      <c r="O1982" s="11">
        <f>SUM(Table134[[#This Row],[Inspection Total]],Table134[[#This Row],[Waste (Before Impression)]])</f>
        <v>6000</v>
      </c>
      <c r="P1982" s="12" t="s">
        <v>39</v>
      </c>
      <c r="Q1982" s="9"/>
      <c r="R1982" s="9">
        <f>IF(Table134[[#This Row],[Balanced]]="YES",0,Table134[[#This Row],[Total]]-6000)</f>
        <v>0</v>
      </c>
      <c r="S19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44777243786705992YES</v>
      </c>
      <c r="T1982">
        <f>ROW()-3</f>
        <v>1979</v>
      </c>
      <c r="U1982" s="1">
        <f>INT(Table134[[#This Row],[Date]])</f>
        <v>44777</v>
      </c>
      <c r="V1982" s="13">
        <f>IFERROR(IF(OR(Table134[[#This Row],[Notasave Error]]&lt;0,Table134[[#This Row],[Notasave Error]]&gt;6000),"-",Table134[[#This Row],[Notasave Error]]/Table134[[#This Row],[Inspection Total]]),"NA")</f>
        <v>0.11181575433911882</v>
      </c>
    </row>
    <row r="1983" spans="1:22" x14ac:dyDescent="0.35">
      <c r="A1983" s="8">
        <v>44777.445972222224</v>
      </c>
      <c r="B1983" s="9" t="s">
        <v>63</v>
      </c>
      <c r="C1983" s="9">
        <v>40036161</v>
      </c>
      <c r="D1983" s="9" t="s">
        <v>107</v>
      </c>
      <c r="E1983" s="9" t="s">
        <v>57</v>
      </c>
      <c r="F1983" s="9" t="s">
        <v>38</v>
      </c>
      <c r="G1983" s="9">
        <v>2436</v>
      </c>
      <c r="H1983" s="10">
        <v>5988</v>
      </c>
      <c r="I1983" s="10">
        <v>17972</v>
      </c>
      <c r="J1983" s="10">
        <v>12</v>
      </c>
      <c r="K1983" s="10"/>
      <c r="L1983" s="10">
        <f>SUM(Table134[[#This Row],[Waste (Before Impression)]:[Waste (After Impression)2]])</f>
        <v>12</v>
      </c>
      <c r="M1983" s="10">
        <v>0</v>
      </c>
      <c r="N1983" s="10">
        <v>313</v>
      </c>
      <c r="O1983" s="11">
        <f>SUM(Table134[[#This Row],[Inspection Total]],Table134[[#This Row],[Waste (Before Impression)]])</f>
        <v>6000</v>
      </c>
      <c r="P1983" s="12" t="s">
        <v>39</v>
      </c>
      <c r="Q1983" s="9"/>
      <c r="R1983" s="9">
        <f>IF(Table134[[#This Row],[Balanced]]="YES",0,Table134[[#This Row],[Total]]-6000)</f>
        <v>0</v>
      </c>
      <c r="S19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447772436123135988YES</v>
      </c>
      <c r="T1983">
        <f>ROW()-3</f>
        <v>1980</v>
      </c>
      <c r="U1983" s="1">
        <f>INT(Table134[[#This Row],[Date]])</f>
        <v>44777</v>
      </c>
      <c r="V1983" s="13">
        <f>IFERROR(IF(OR(Table134[[#This Row],[Notasave Error]]&lt;0,Table134[[#This Row],[Notasave Error]]&gt;6000),"-",Table134[[#This Row],[Notasave Error]]/Table134[[#This Row],[Inspection Total]]),"NA")</f>
        <v>5.2271209084836338E-2</v>
      </c>
    </row>
    <row r="1984" spans="1:22" x14ac:dyDescent="0.35">
      <c r="A1984" s="8">
        <v>44777.417986111112</v>
      </c>
      <c r="B1984" s="9" t="s">
        <v>63</v>
      </c>
      <c r="C1984" s="9">
        <v>40036161</v>
      </c>
      <c r="D1984" s="9" t="s">
        <v>107</v>
      </c>
      <c r="E1984" s="9" t="s">
        <v>57</v>
      </c>
      <c r="F1984" s="9" t="s">
        <v>38</v>
      </c>
      <c r="G1984" s="9">
        <v>2435</v>
      </c>
      <c r="H1984" s="10">
        <v>5989</v>
      </c>
      <c r="I1984" s="10">
        <v>11984</v>
      </c>
      <c r="J1984" s="10">
        <v>11</v>
      </c>
      <c r="K1984" s="10"/>
      <c r="L1984" s="10">
        <f>SUM(Table134[[#This Row],[Waste (Before Impression)]:[Waste (After Impression)2]])</f>
        <v>11</v>
      </c>
      <c r="M1984" s="10">
        <v>0</v>
      </c>
      <c r="N1984" s="10">
        <v>525</v>
      </c>
      <c r="O1984" s="11">
        <f>SUM(Table134[[#This Row],[Inspection Total]],Table134[[#This Row],[Waste (Before Impression)]])</f>
        <v>6000</v>
      </c>
      <c r="P1984" s="12" t="s">
        <v>39</v>
      </c>
      <c r="Q1984" s="9"/>
      <c r="R1984" s="9">
        <f>IF(Table134[[#This Row],[Balanced]]="YES",0,Table134[[#This Row],[Total]]-6000)</f>
        <v>0</v>
      </c>
      <c r="S19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447772435115255989YES</v>
      </c>
      <c r="T1984">
        <f>ROW()-3</f>
        <v>1981</v>
      </c>
      <c r="U1984" s="1">
        <f>INT(Table134[[#This Row],[Date]])</f>
        <v>44777</v>
      </c>
      <c r="V1984" s="13">
        <f>IFERROR(IF(OR(Table134[[#This Row],[Notasave Error]]&lt;0,Table134[[#This Row],[Notasave Error]]&gt;6000),"-",Table134[[#This Row],[Notasave Error]]/Table134[[#This Row],[Inspection Total]]),"NA")</f>
        <v>8.7660711304057434E-2</v>
      </c>
    </row>
    <row r="1985" spans="1:22" x14ac:dyDescent="0.35">
      <c r="A1985" s="8">
        <v>44777.417453703703</v>
      </c>
      <c r="B1985" s="9" t="s">
        <v>63</v>
      </c>
      <c r="C1985" s="9">
        <v>40036161</v>
      </c>
      <c r="D1985" s="9" t="s">
        <v>107</v>
      </c>
      <c r="E1985" s="9" t="s">
        <v>57</v>
      </c>
      <c r="F1985" s="9" t="s">
        <v>38</v>
      </c>
      <c r="G1985" s="9">
        <v>2434</v>
      </c>
      <c r="H1985" s="10">
        <v>5995</v>
      </c>
      <c r="I1985" s="10">
        <v>5995</v>
      </c>
      <c r="J1985" s="10">
        <v>5</v>
      </c>
      <c r="K1985" s="10"/>
      <c r="L1985" s="10">
        <f>SUM(Table134[[#This Row],[Waste (Before Impression)]:[Waste (After Impression)2]])</f>
        <v>5</v>
      </c>
      <c r="M1985" s="10">
        <v>0</v>
      </c>
      <c r="N1985" s="10">
        <v>825</v>
      </c>
      <c r="O1985" s="11">
        <f>SUM(Table134[[#This Row],[Inspection Total]],Table134[[#This Row],[Waste (Before Impression)]])</f>
        <v>6000</v>
      </c>
      <c r="P1985" s="12" t="s">
        <v>39</v>
      </c>
      <c r="Q1985" s="9"/>
      <c r="R1985" s="9">
        <f>IF(Table134[[#This Row],[Balanced]]="YES",0,Table134[[#This Row],[Total]]-6000)</f>
        <v>0</v>
      </c>
      <c r="S19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44777243458255995YES</v>
      </c>
      <c r="T1985">
        <f>ROW()-3</f>
        <v>1982</v>
      </c>
      <c r="U1985" s="1">
        <f>INT(Table134[[#This Row],[Date]])</f>
        <v>44777</v>
      </c>
      <c r="V1985" s="13">
        <f>IFERROR(IF(OR(Table134[[#This Row],[Notasave Error]]&lt;0,Table134[[#This Row],[Notasave Error]]&gt;6000),"-",Table134[[#This Row],[Notasave Error]]/Table134[[#This Row],[Inspection Total]]),"NA")</f>
        <v>0.13761467889908258</v>
      </c>
    </row>
    <row r="1986" spans="1:22" x14ac:dyDescent="0.35">
      <c r="A1986" s="8">
        <v>44777.338935185187</v>
      </c>
      <c r="B1986" s="9" t="s">
        <v>63</v>
      </c>
      <c r="C1986" s="9">
        <v>40036161</v>
      </c>
      <c r="D1986" s="9" t="s">
        <v>107</v>
      </c>
      <c r="E1986" s="9" t="s">
        <v>68</v>
      </c>
      <c r="F1986" s="9" t="s">
        <v>40</v>
      </c>
      <c r="G1986" s="9">
        <v>2455</v>
      </c>
      <c r="H1986" s="10">
        <v>5996</v>
      </c>
      <c r="I1986" s="10">
        <v>59972</v>
      </c>
      <c r="J1986" s="10">
        <v>4</v>
      </c>
      <c r="K1986" s="10"/>
      <c r="L1986" s="10">
        <f>SUM(Table134[[#This Row],[Waste (Before Impression)]:[Waste (After Impression)2]])</f>
        <v>4</v>
      </c>
      <c r="M1986" s="10">
        <v>0</v>
      </c>
      <c r="N1986" s="10">
        <v>200</v>
      </c>
      <c r="O1986" s="11">
        <f>SUM(Table134[[#This Row],[Inspection Total]],Table134[[#This Row],[Waste (Before Impression)]])</f>
        <v>6000</v>
      </c>
      <c r="P1986" s="12" t="s">
        <v>39</v>
      </c>
      <c r="Q1986" s="9"/>
      <c r="R1986" s="9">
        <f>IF(Table134[[#This Row],[Balanced]]="YES",0,Table134[[#This Row],[Total]]-6000)</f>
        <v>0</v>
      </c>
      <c r="S19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44777245542005996YES</v>
      </c>
      <c r="T1986">
        <f>ROW()-3</f>
        <v>1983</v>
      </c>
      <c r="U1986" s="1">
        <f>INT(Table134[[#This Row],[Date]])</f>
        <v>44777</v>
      </c>
      <c r="V1986" s="13">
        <f>IFERROR(IF(OR(Table134[[#This Row],[Notasave Error]]&lt;0,Table134[[#This Row],[Notasave Error]]&gt;6000),"-",Table134[[#This Row],[Notasave Error]]/Table134[[#This Row],[Inspection Total]]),"NA")</f>
        <v>3.3355570380253503E-2</v>
      </c>
    </row>
    <row r="1987" spans="1:22" x14ac:dyDescent="0.35">
      <c r="A1987" s="8">
        <v>44777.267638888887</v>
      </c>
      <c r="B1987" s="9" t="s">
        <v>63</v>
      </c>
      <c r="C1987" s="9">
        <v>40036161</v>
      </c>
      <c r="D1987" s="9" t="s">
        <v>107</v>
      </c>
      <c r="E1987" s="9" t="s">
        <v>68</v>
      </c>
      <c r="F1987" s="9" t="s">
        <v>40</v>
      </c>
      <c r="G1987" s="9">
        <v>2454</v>
      </c>
      <c r="H1987" s="10">
        <v>5997</v>
      </c>
      <c r="I1987" s="10">
        <v>53976</v>
      </c>
      <c r="J1987" s="10">
        <v>3</v>
      </c>
      <c r="K1987" s="10"/>
      <c r="L1987" s="10">
        <f>SUM(Table134[[#This Row],[Waste (Before Impression)]:[Waste (After Impression)2]])</f>
        <v>3</v>
      </c>
      <c r="M1987" s="10">
        <v>0</v>
      </c>
      <c r="N1987" s="10">
        <v>85</v>
      </c>
      <c r="O1987" s="11">
        <f>SUM(Table134[[#This Row],[Inspection Total]],Table134[[#This Row],[Waste (Before Impression)]])</f>
        <v>6000</v>
      </c>
      <c r="P1987" s="12" t="s">
        <v>39</v>
      </c>
      <c r="Q1987" s="9"/>
      <c r="R1987" s="9">
        <f>IF(Table134[[#This Row],[Balanced]]="YES",0,Table134[[#This Row],[Total]]-6000)</f>
        <v>0</v>
      </c>
      <c r="S19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4477724543855997YES</v>
      </c>
      <c r="T1987">
        <f>ROW()-3</f>
        <v>1984</v>
      </c>
      <c r="U1987" s="1">
        <f>INT(Table134[[#This Row],[Date]])</f>
        <v>44777</v>
      </c>
      <c r="V1987" s="13">
        <f>IFERROR(IF(OR(Table134[[#This Row],[Notasave Error]]&lt;0,Table134[[#This Row],[Notasave Error]]&gt;6000),"-",Table134[[#This Row],[Notasave Error]]/Table134[[#This Row],[Inspection Total]]),"NA")</f>
        <v>1.4173753543438385E-2</v>
      </c>
    </row>
    <row r="1988" spans="1:22" x14ac:dyDescent="0.35">
      <c r="A1988" s="8">
        <v>44777.242349537039</v>
      </c>
      <c r="B1988" s="9" t="s">
        <v>63</v>
      </c>
      <c r="C1988" s="9">
        <v>40036161</v>
      </c>
      <c r="D1988" s="9" t="s">
        <v>107</v>
      </c>
      <c r="E1988" s="9" t="s">
        <v>68</v>
      </c>
      <c r="F1988" s="9" t="s">
        <v>40</v>
      </c>
      <c r="G1988" s="9">
        <v>2453</v>
      </c>
      <c r="H1988" s="10">
        <v>5999</v>
      </c>
      <c r="I1988" s="10">
        <v>47979</v>
      </c>
      <c r="J1988" s="10">
        <v>1</v>
      </c>
      <c r="K1988" s="10"/>
      <c r="L1988" s="10">
        <f>SUM(Table134[[#This Row],[Waste (Before Impression)]:[Waste (After Impression)2]])</f>
        <v>1</v>
      </c>
      <c r="M1988" s="10">
        <v>0</v>
      </c>
      <c r="N1988" s="10">
        <v>93</v>
      </c>
      <c r="O1988" s="11">
        <f>SUM(Table134[[#This Row],[Inspection Total]],Table134[[#This Row],[Waste (Before Impression)]])</f>
        <v>6000</v>
      </c>
      <c r="P1988" s="12" t="s">
        <v>39</v>
      </c>
      <c r="Q1988" s="9"/>
      <c r="R1988" s="9">
        <f>IF(Table134[[#This Row],[Balanced]]="YES",0,Table134[[#This Row],[Total]]-6000)</f>
        <v>0</v>
      </c>
      <c r="S19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4477724531935999YES</v>
      </c>
      <c r="T1988">
        <f>ROW()-3</f>
        <v>1985</v>
      </c>
      <c r="U1988" s="1">
        <f>INT(Table134[[#This Row],[Date]])</f>
        <v>44777</v>
      </c>
      <c r="V1988" s="13">
        <f>IFERROR(IF(OR(Table134[[#This Row],[Notasave Error]]&lt;0,Table134[[#This Row],[Notasave Error]]&gt;6000),"-",Table134[[#This Row],[Notasave Error]]/Table134[[#This Row],[Inspection Total]]),"NA")</f>
        <v>1.5502583763960661E-2</v>
      </c>
    </row>
    <row r="1989" spans="1:22" x14ac:dyDescent="0.35">
      <c r="A1989" s="8">
        <v>44777.200474537036</v>
      </c>
      <c r="B1989" s="9" t="s">
        <v>63</v>
      </c>
      <c r="C1989" s="9">
        <v>40036161</v>
      </c>
      <c r="D1989" s="9" t="s">
        <v>107</v>
      </c>
      <c r="E1989" s="9" t="s">
        <v>68</v>
      </c>
      <c r="F1989" s="9" t="s">
        <v>40</v>
      </c>
      <c r="G1989" s="9">
        <v>2452</v>
      </c>
      <c r="H1989" s="10">
        <v>6000</v>
      </c>
      <c r="I1989" s="10">
        <v>41980</v>
      </c>
      <c r="J1989" s="10">
        <v>0</v>
      </c>
      <c r="K1989" s="10"/>
      <c r="L1989" s="10">
        <f>SUM(Table134[[#This Row],[Waste (Before Impression)]:[Waste (After Impression)2]])</f>
        <v>0</v>
      </c>
      <c r="M1989" s="10">
        <v>0</v>
      </c>
      <c r="N1989" s="10">
        <v>182</v>
      </c>
      <c r="O1989" s="11">
        <f>SUM(Table134[[#This Row],[Inspection Total]],Table134[[#This Row],[Waste (Before Impression)]])</f>
        <v>6000</v>
      </c>
      <c r="P1989" s="12" t="s">
        <v>39</v>
      </c>
      <c r="Q1989" s="9"/>
      <c r="R1989" s="9">
        <f>IF(Table134[[#This Row],[Balanced]]="YES",0,Table134[[#This Row],[Total]]-6000)</f>
        <v>0</v>
      </c>
      <c r="S19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44777245201826000YES</v>
      </c>
      <c r="T1989">
        <f>ROW()-3</f>
        <v>1986</v>
      </c>
      <c r="U1989" s="1">
        <f>INT(Table134[[#This Row],[Date]])</f>
        <v>44777</v>
      </c>
      <c r="V1989" s="13">
        <f>IFERROR(IF(OR(Table134[[#This Row],[Notasave Error]]&lt;0,Table134[[#This Row],[Notasave Error]]&gt;6000),"-",Table134[[#This Row],[Notasave Error]]/Table134[[#This Row],[Inspection Total]]),"NA")</f>
        <v>3.0333333333333334E-2</v>
      </c>
    </row>
    <row r="1990" spans="1:22" x14ac:dyDescent="0.35">
      <c r="A1990" s="8">
        <v>44777.20008101852</v>
      </c>
      <c r="B1990" s="9" t="s">
        <v>63</v>
      </c>
      <c r="C1990" s="9">
        <v>40036161</v>
      </c>
      <c r="D1990" s="9" t="s">
        <v>107</v>
      </c>
      <c r="E1990" s="9" t="s">
        <v>68</v>
      </c>
      <c r="F1990" s="9" t="s">
        <v>40</v>
      </c>
      <c r="G1990" s="9">
        <v>2451</v>
      </c>
      <c r="H1990" s="10">
        <v>5996</v>
      </c>
      <c r="I1990" s="10">
        <v>35980</v>
      </c>
      <c r="J1990" s="10">
        <v>4</v>
      </c>
      <c r="K1990" s="10"/>
      <c r="L1990" s="10">
        <f>SUM(Table134[[#This Row],[Waste (Before Impression)]:[Waste (After Impression)2]])</f>
        <v>4</v>
      </c>
      <c r="M1990" s="10">
        <v>0</v>
      </c>
      <c r="N1990" s="10">
        <v>94</v>
      </c>
      <c r="O1990" s="11">
        <f>SUM(Table134[[#This Row],[Inspection Total]],Table134[[#This Row],[Waste (Before Impression)]])</f>
        <v>6000</v>
      </c>
      <c r="P1990" s="12" t="s">
        <v>39</v>
      </c>
      <c r="Q1990" s="9"/>
      <c r="R1990" s="9">
        <f>IF(Table134[[#This Row],[Balanced]]="YES",0,Table134[[#This Row],[Total]]-6000)</f>
        <v>0</v>
      </c>
      <c r="S19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4477724514945996YES</v>
      </c>
      <c r="T1990">
        <f>ROW()-3</f>
        <v>1987</v>
      </c>
      <c r="U1990" s="1">
        <f>INT(Table134[[#This Row],[Date]])</f>
        <v>44777</v>
      </c>
      <c r="V1990" s="13">
        <f>IFERROR(IF(OR(Table134[[#This Row],[Notasave Error]]&lt;0,Table134[[#This Row],[Notasave Error]]&gt;6000),"-",Table134[[#This Row],[Notasave Error]]/Table134[[#This Row],[Inspection Total]]),"NA")</f>
        <v>1.5677118078719146E-2</v>
      </c>
    </row>
    <row r="1991" spans="1:22" x14ac:dyDescent="0.35">
      <c r="A1991" s="8">
        <v>44777.085381944446</v>
      </c>
      <c r="B1991" s="9" t="s">
        <v>63</v>
      </c>
      <c r="C1991" s="9">
        <v>40036161</v>
      </c>
      <c r="D1991" s="9" t="s">
        <v>107</v>
      </c>
      <c r="E1991" s="9" t="s">
        <v>68</v>
      </c>
      <c r="F1991" s="9" t="s">
        <v>40</v>
      </c>
      <c r="G1991" s="9">
        <v>2450</v>
      </c>
      <c r="H1991" s="10">
        <v>5997</v>
      </c>
      <c r="I1991" s="10">
        <v>29984</v>
      </c>
      <c r="J1991" s="10">
        <v>3</v>
      </c>
      <c r="K1991" s="10"/>
      <c r="L1991" s="10">
        <f>SUM(Table134[[#This Row],[Waste (Before Impression)]:[Waste (After Impression)2]])</f>
        <v>3</v>
      </c>
      <c r="M1991" s="10">
        <v>0</v>
      </c>
      <c r="N1991" s="10">
        <v>122</v>
      </c>
      <c r="O1991" s="11">
        <f>SUM(Table134[[#This Row],[Inspection Total]],Table134[[#This Row],[Waste (Before Impression)]])</f>
        <v>6000</v>
      </c>
      <c r="P1991" s="12" t="s">
        <v>39</v>
      </c>
      <c r="Q1991" s="9"/>
      <c r="R1991" s="9">
        <f>IF(Table134[[#This Row],[Balanced]]="YES",0,Table134[[#This Row],[Total]]-6000)</f>
        <v>0</v>
      </c>
      <c r="S19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44777245031225997YES</v>
      </c>
      <c r="T1991">
        <f>ROW()-3</f>
        <v>1988</v>
      </c>
      <c r="U1991" s="1">
        <f>INT(Table134[[#This Row],[Date]])</f>
        <v>44777</v>
      </c>
      <c r="V1991" s="13">
        <f>IFERROR(IF(OR(Table134[[#This Row],[Notasave Error]]&lt;0,Table134[[#This Row],[Notasave Error]]&gt;6000),"-",Table134[[#This Row],[Notasave Error]]/Table134[[#This Row],[Inspection Total]]),"NA")</f>
        <v>2.0343505085876273E-2</v>
      </c>
    </row>
    <row r="1992" spans="1:22" x14ac:dyDescent="0.35">
      <c r="A1992" s="8">
        <v>44777.085115740738</v>
      </c>
      <c r="B1992" s="9" t="s">
        <v>63</v>
      </c>
      <c r="C1992" s="9">
        <v>40036161</v>
      </c>
      <c r="D1992" s="9" t="s">
        <v>107</v>
      </c>
      <c r="E1992" s="9" t="s">
        <v>68</v>
      </c>
      <c r="F1992" s="9" t="s">
        <v>40</v>
      </c>
      <c r="G1992" s="9">
        <v>2449</v>
      </c>
      <c r="H1992" s="10">
        <v>5999</v>
      </c>
      <c r="I1992" s="10">
        <v>23987</v>
      </c>
      <c r="J1992" s="10">
        <v>1</v>
      </c>
      <c r="K1992" s="10"/>
      <c r="L1992" s="10">
        <f>SUM(Table134[[#This Row],[Waste (Before Impression)]:[Waste (After Impression)2]])</f>
        <v>1</v>
      </c>
      <c r="M1992" s="10">
        <v>0</v>
      </c>
      <c r="N1992" s="10">
        <v>119</v>
      </c>
      <c r="O1992" s="11">
        <f>SUM(Table134[[#This Row],[Inspection Total]],Table134[[#This Row],[Waste (Before Impression)]])</f>
        <v>6000</v>
      </c>
      <c r="P1992" s="12" t="s">
        <v>39</v>
      </c>
      <c r="Q1992" s="9"/>
      <c r="R1992" s="9">
        <f>IF(Table134[[#This Row],[Balanced]]="YES",0,Table134[[#This Row],[Total]]-6000)</f>
        <v>0</v>
      </c>
      <c r="S19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44777244911195999YES</v>
      </c>
      <c r="T1992">
        <f>ROW()-3</f>
        <v>1989</v>
      </c>
      <c r="U1992" s="1">
        <f>INT(Table134[[#This Row],[Date]])</f>
        <v>44777</v>
      </c>
      <c r="V1992" s="13">
        <f>IFERROR(IF(OR(Table134[[#This Row],[Notasave Error]]&lt;0,Table134[[#This Row],[Notasave Error]]&gt;6000),"-",Table134[[#This Row],[Notasave Error]]/Table134[[#This Row],[Inspection Total]]),"NA")</f>
        <v>1.9836639439906652E-2</v>
      </c>
    </row>
    <row r="1993" spans="1:22" x14ac:dyDescent="0.35">
      <c r="A1993" s="8">
        <v>44777.013194444444</v>
      </c>
      <c r="B1993" s="9" t="s">
        <v>63</v>
      </c>
      <c r="C1993" s="9">
        <v>40036161</v>
      </c>
      <c r="D1993" s="9" t="s">
        <v>107</v>
      </c>
      <c r="E1993" s="9" t="s">
        <v>68</v>
      </c>
      <c r="F1993" s="9" t="s">
        <v>40</v>
      </c>
      <c r="G1993" s="9">
        <v>2448</v>
      </c>
      <c r="H1993" s="10">
        <v>6000</v>
      </c>
      <c r="I1993" s="10">
        <v>17988</v>
      </c>
      <c r="J1993" s="10">
        <v>1</v>
      </c>
      <c r="K1993" s="10"/>
      <c r="L1993" s="10">
        <f>SUM(Table134[[#This Row],[Waste (Before Impression)]:[Waste (After Impression)2]])</f>
        <v>1</v>
      </c>
      <c r="M1993" s="10">
        <v>0</v>
      </c>
      <c r="N1993" s="10">
        <v>93</v>
      </c>
      <c r="O1993" s="11">
        <f>SUM(Table134[[#This Row],[Inspection Total]],Table134[[#This Row],[Waste (Before Impression)]])</f>
        <v>6001</v>
      </c>
      <c r="P1993" s="12" t="s">
        <v>34</v>
      </c>
      <c r="Q1993" s="9" t="s">
        <v>92</v>
      </c>
      <c r="R1993" s="9">
        <f>IF(Table134[[#This Row],[Balanced]]="YES",0,Table134[[#This Row],[Total]]-6000)</f>
        <v>1</v>
      </c>
      <c r="S19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4477724481936000NO</v>
      </c>
      <c r="T1993">
        <f>ROW()-3</f>
        <v>1990</v>
      </c>
      <c r="U1993" s="1">
        <f>INT(Table134[[#This Row],[Date]])</f>
        <v>44777</v>
      </c>
      <c r="V1993" s="13">
        <f>IFERROR(IF(OR(Table134[[#This Row],[Notasave Error]]&lt;0,Table134[[#This Row],[Notasave Error]]&gt;6000),"-",Table134[[#This Row],[Notasave Error]]/Table134[[#This Row],[Inspection Total]]),"NA")</f>
        <v>1.55E-2</v>
      </c>
    </row>
    <row r="1994" spans="1:22" x14ac:dyDescent="0.35">
      <c r="A1994" s="8">
        <v>44777.01284722222</v>
      </c>
      <c r="B1994" s="9" t="s">
        <v>63</v>
      </c>
      <c r="C1994" s="9">
        <v>40036161</v>
      </c>
      <c r="D1994" s="9" t="s">
        <v>107</v>
      </c>
      <c r="E1994" s="9" t="s">
        <v>68</v>
      </c>
      <c r="F1994" s="9" t="s">
        <v>40</v>
      </c>
      <c r="G1994" s="9">
        <v>2447</v>
      </c>
      <c r="H1994" s="10">
        <v>5992</v>
      </c>
      <c r="I1994" s="10">
        <v>11988</v>
      </c>
      <c r="J1994" s="10">
        <v>8</v>
      </c>
      <c r="K1994" s="10"/>
      <c r="L1994" s="10">
        <f>SUM(Table134[[#This Row],[Waste (Before Impression)]:[Waste (After Impression)2]])</f>
        <v>8</v>
      </c>
      <c r="M1994" s="10">
        <v>0</v>
      </c>
      <c r="N1994" s="10">
        <v>260</v>
      </c>
      <c r="O1994" s="11">
        <f>SUM(Table134[[#This Row],[Inspection Total]],Table134[[#This Row],[Waste (Before Impression)]])</f>
        <v>6000</v>
      </c>
      <c r="P1994" s="12" t="s">
        <v>39</v>
      </c>
      <c r="Q1994" s="9"/>
      <c r="R1994" s="9">
        <f>IF(Table134[[#This Row],[Balanced]]="YES",0,Table134[[#This Row],[Total]]-6000)</f>
        <v>0</v>
      </c>
      <c r="S19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44777244782605992YES</v>
      </c>
      <c r="T1994">
        <f>ROW()-3</f>
        <v>1991</v>
      </c>
      <c r="U1994" s="1">
        <f>INT(Table134[[#This Row],[Date]])</f>
        <v>44777</v>
      </c>
      <c r="V1994" s="13">
        <f>IFERROR(IF(OR(Table134[[#This Row],[Notasave Error]]&lt;0,Table134[[#This Row],[Notasave Error]]&gt;6000),"-",Table134[[#This Row],[Notasave Error]]/Table134[[#This Row],[Inspection Total]]),"NA")</f>
        <v>4.3391188251001335E-2</v>
      </c>
    </row>
    <row r="1995" spans="1:22" x14ac:dyDescent="0.35">
      <c r="A1995" s="8">
        <v>44776.950868055559</v>
      </c>
      <c r="B1995" s="9" t="s">
        <v>63</v>
      </c>
      <c r="C1995" s="9">
        <v>40036161</v>
      </c>
      <c r="D1995" s="9" t="s">
        <v>107</v>
      </c>
      <c r="E1995" s="9" t="s">
        <v>137</v>
      </c>
      <c r="F1995" s="9" t="s">
        <v>40</v>
      </c>
      <c r="G1995" s="9">
        <v>2424</v>
      </c>
      <c r="H1995" s="10">
        <v>5998</v>
      </c>
      <c r="I1995" s="10">
        <v>23987</v>
      </c>
      <c r="J1995" s="10">
        <v>2</v>
      </c>
      <c r="K1995" s="10"/>
      <c r="L1995" s="10">
        <f>SUM(Table134[[#This Row],[Waste (Before Impression)]:[Waste (After Impression)2]])</f>
        <v>2</v>
      </c>
      <c r="M1995" s="10">
        <v>0</v>
      </c>
      <c r="N1995" s="10">
        <v>245</v>
      </c>
      <c r="O1995" s="11">
        <f>SUM(Table134[[#This Row],[Inspection Total]],Table134[[#This Row],[Waste (Before Impression)]])</f>
        <v>6000</v>
      </c>
      <c r="P1995" s="12" t="s">
        <v>39</v>
      </c>
      <c r="Q1995" s="9"/>
      <c r="R1995" s="9">
        <f>IF(Table134[[#This Row],[Balanced]]="YES",0,Table134[[#This Row],[Total]]-6000)</f>
        <v>0</v>
      </c>
      <c r="S19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44776242422455998YES</v>
      </c>
      <c r="T1995">
        <f>ROW()-3</f>
        <v>1992</v>
      </c>
      <c r="U1995" s="1">
        <f>INT(Table134[[#This Row],[Date]])</f>
        <v>44776</v>
      </c>
      <c r="V1995" s="13">
        <f>IFERROR(IF(OR(Table134[[#This Row],[Notasave Error]]&lt;0,Table134[[#This Row],[Notasave Error]]&gt;6000),"-",Table134[[#This Row],[Notasave Error]]/Table134[[#This Row],[Inspection Total]]),"NA")</f>
        <v>4.0846948982994333E-2</v>
      </c>
    </row>
    <row r="1996" spans="1:22" x14ac:dyDescent="0.35">
      <c r="A1996" s="8">
        <v>44776.950381944444</v>
      </c>
      <c r="B1996" s="9" t="s">
        <v>63</v>
      </c>
      <c r="C1996" s="9">
        <v>40036161</v>
      </c>
      <c r="D1996" s="9" t="s">
        <v>107</v>
      </c>
      <c r="E1996" s="9" t="s">
        <v>137</v>
      </c>
      <c r="F1996" s="9" t="s">
        <v>40</v>
      </c>
      <c r="G1996" s="9">
        <v>2423</v>
      </c>
      <c r="H1996" s="10">
        <v>5996</v>
      </c>
      <c r="I1996" s="10">
        <v>17989</v>
      </c>
      <c r="J1996" s="10">
        <v>4</v>
      </c>
      <c r="K1996" s="10"/>
      <c r="L1996" s="10">
        <f>SUM(Table134[[#This Row],[Waste (Before Impression)]:[Waste (After Impression)2]])</f>
        <v>4</v>
      </c>
      <c r="M1996" s="10">
        <v>0</v>
      </c>
      <c r="N1996" s="10">
        <v>239</v>
      </c>
      <c r="O1996" s="11">
        <f>SUM(Table134[[#This Row],[Inspection Total]],Table134[[#This Row],[Waste (Before Impression)]])</f>
        <v>6000</v>
      </c>
      <c r="P1996" s="12" t="s">
        <v>39</v>
      </c>
      <c r="Q1996" s="9"/>
      <c r="R1996" s="9">
        <f>IF(Table134[[#This Row],[Balanced]]="YES",0,Table134[[#This Row],[Total]]-6000)</f>
        <v>0</v>
      </c>
      <c r="S19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44776242342395996YES</v>
      </c>
      <c r="T1996">
        <f>ROW()-3</f>
        <v>1993</v>
      </c>
      <c r="U1996" s="1">
        <f>INT(Table134[[#This Row],[Date]])</f>
        <v>44776</v>
      </c>
      <c r="V1996" s="13">
        <f>IFERROR(IF(OR(Table134[[#This Row],[Notasave Error]]&lt;0,Table134[[#This Row],[Notasave Error]]&gt;6000),"-",Table134[[#This Row],[Notasave Error]]/Table134[[#This Row],[Inspection Total]]),"NA")</f>
        <v>3.9859906604402938E-2</v>
      </c>
    </row>
    <row r="1997" spans="1:22" x14ac:dyDescent="0.35">
      <c r="A1997" s="8">
        <v>44776.895543981482</v>
      </c>
      <c r="B1997" s="9" t="s">
        <v>63</v>
      </c>
      <c r="C1997" s="9">
        <v>40036161</v>
      </c>
      <c r="D1997" s="9" t="s">
        <v>107</v>
      </c>
      <c r="E1997" s="9" t="s">
        <v>137</v>
      </c>
      <c r="F1997" s="9" t="s">
        <v>40</v>
      </c>
      <c r="G1997" s="9">
        <v>2422</v>
      </c>
      <c r="H1997" s="10">
        <v>5999</v>
      </c>
      <c r="I1997" s="10">
        <v>11993</v>
      </c>
      <c r="J1997" s="10">
        <v>1</v>
      </c>
      <c r="K1997" s="10"/>
      <c r="L1997" s="10">
        <f>SUM(Table134[[#This Row],[Waste (Before Impression)]:[Waste (After Impression)2]])</f>
        <v>1</v>
      </c>
      <c r="M1997" s="10">
        <v>0</v>
      </c>
      <c r="N1997" s="10">
        <v>301</v>
      </c>
      <c r="O1997" s="11">
        <f>SUM(Table134[[#This Row],[Inspection Total]],Table134[[#This Row],[Waste (Before Impression)]])</f>
        <v>6000</v>
      </c>
      <c r="P1997" s="12" t="s">
        <v>39</v>
      </c>
      <c r="Q1997" s="9"/>
      <c r="R1997" s="9">
        <f>IF(Table134[[#This Row],[Balanced]]="YES",0,Table134[[#This Row],[Total]]-6000)</f>
        <v>0</v>
      </c>
      <c r="S19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44776242213015999YES</v>
      </c>
      <c r="T1997">
        <f>ROW()-3</f>
        <v>1994</v>
      </c>
      <c r="U1997" s="1">
        <f>INT(Table134[[#This Row],[Date]])</f>
        <v>44776</v>
      </c>
      <c r="V1997" s="13">
        <f>IFERROR(IF(OR(Table134[[#This Row],[Notasave Error]]&lt;0,Table134[[#This Row],[Notasave Error]]&gt;6000),"-",Table134[[#This Row],[Notasave Error]]/Table134[[#This Row],[Inspection Total]]),"NA")</f>
        <v>5.0175029171528586E-2</v>
      </c>
    </row>
    <row r="1998" spans="1:22" x14ac:dyDescent="0.35">
      <c r="A1998" s="8">
        <v>44776.894999999997</v>
      </c>
      <c r="B1998" s="9" t="s">
        <v>63</v>
      </c>
      <c r="C1998" s="9">
        <v>40036161</v>
      </c>
      <c r="D1998" s="9" t="s">
        <v>107</v>
      </c>
      <c r="E1998" s="9" t="s">
        <v>137</v>
      </c>
      <c r="F1998" s="9" t="s">
        <v>40</v>
      </c>
      <c r="G1998" s="9">
        <v>2421</v>
      </c>
      <c r="H1998" s="10">
        <v>5994</v>
      </c>
      <c r="I1998" s="10">
        <v>5994</v>
      </c>
      <c r="J1998" s="10">
        <v>5</v>
      </c>
      <c r="K1998" s="10"/>
      <c r="L1998" s="10">
        <f>SUM(Table134[[#This Row],[Waste (Before Impression)]:[Waste (After Impression)2]])</f>
        <v>5</v>
      </c>
      <c r="M1998" s="10">
        <v>0</v>
      </c>
      <c r="N1998" s="10">
        <v>245</v>
      </c>
      <c r="O1998" s="11">
        <f>SUM(Table134[[#This Row],[Inspection Total]],Table134[[#This Row],[Waste (Before Impression)]])</f>
        <v>5999</v>
      </c>
      <c r="P1998" s="12" t="s">
        <v>34</v>
      </c>
      <c r="Q1998" s="9">
        <v>-1</v>
      </c>
      <c r="R1998" s="9">
        <f>IF(Table134[[#This Row],[Balanced]]="YES",0,Table134[[#This Row],[Total]]-6000)</f>
        <v>-1</v>
      </c>
      <c r="S19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44776242152455994NO</v>
      </c>
      <c r="T1998">
        <f>ROW()-3</f>
        <v>1995</v>
      </c>
      <c r="U1998" s="1">
        <f>INT(Table134[[#This Row],[Date]])</f>
        <v>44776</v>
      </c>
      <c r="V1998" s="13">
        <f>IFERROR(IF(OR(Table134[[#This Row],[Notasave Error]]&lt;0,Table134[[#This Row],[Notasave Error]]&gt;6000),"-",Table134[[#This Row],[Notasave Error]]/Table134[[#This Row],[Inspection Total]]),"NA")</f>
        <v>4.0874207540874209E-2</v>
      </c>
    </row>
    <row r="1999" spans="1:22" x14ac:dyDescent="0.35">
      <c r="A1999" s="8">
        <v>44776.782557870371</v>
      </c>
      <c r="B1999" s="9" t="s">
        <v>63</v>
      </c>
      <c r="C1999" s="9">
        <v>40036161</v>
      </c>
      <c r="D1999" s="9" t="s">
        <v>107</v>
      </c>
      <c r="E1999" s="9" t="s">
        <v>135</v>
      </c>
      <c r="F1999" s="9" t="s">
        <v>38</v>
      </c>
      <c r="G1999" s="9">
        <v>2420</v>
      </c>
      <c r="H1999" s="10">
        <v>5999</v>
      </c>
      <c r="I1999" s="10">
        <v>65985</v>
      </c>
      <c r="J1999" s="10">
        <v>1</v>
      </c>
      <c r="K1999" s="10"/>
      <c r="L1999" s="10">
        <f>SUM(Table134[[#This Row],[Waste (Before Impression)]:[Waste (After Impression)2]])</f>
        <v>1</v>
      </c>
      <c r="M1999" s="10">
        <v>0</v>
      </c>
      <c r="N1999" s="10">
        <v>170</v>
      </c>
      <c r="O1999" s="11">
        <f>SUM(Table134[[#This Row],[Inspection Total]],Table134[[#This Row],[Waste (Before Impression)]])</f>
        <v>6000</v>
      </c>
      <c r="P1999" s="12" t="s">
        <v>39</v>
      </c>
      <c r="Q1999" s="9"/>
      <c r="R1999" s="9">
        <f>IF(Table134[[#This Row],[Balanced]]="YES",0,Table134[[#This Row],[Total]]-6000)</f>
        <v>0</v>
      </c>
      <c r="S19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44776242011705999YES</v>
      </c>
      <c r="T1999">
        <f>ROW()-3</f>
        <v>1996</v>
      </c>
      <c r="U1999" s="1">
        <f>INT(Table134[[#This Row],[Date]])</f>
        <v>44776</v>
      </c>
      <c r="V1999" s="13">
        <f>IFERROR(IF(OR(Table134[[#This Row],[Notasave Error]]&lt;0,Table134[[#This Row],[Notasave Error]]&gt;6000),"-",Table134[[#This Row],[Notasave Error]]/Table134[[#This Row],[Inspection Total]]),"NA")</f>
        <v>2.8338056342723787E-2</v>
      </c>
    </row>
    <row r="2000" spans="1:22" x14ac:dyDescent="0.35">
      <c r="A2000" s="8">
        <v>44776.753148148149</v>
      </c>
      <c r="B2000" s="9" t="s">
        <v>63</v>
      </c>
      <c r="C2000" s="9">
        <v>40036161</v>
      </c>
      <c r="D2000" s="9" t="s">
        <v>107</v>
      </c>
      <c r="E2000" s="9" t="s">
        <v>135</v>
      </c>
      <c r="F2000" s="9" t="s">
        <v>38</v>
      </c>
      <c r="G2000" s="9">
        <v>2419</v>
      </c>
      <c r="H2000" s="10">
        <v>5995</v>
      </c>
      <c r="I2000" s="10">
        <v>59986</v>
      </c>
      <c r="J2000" s="10">
        <v>5</v>
      </c>
      <c r="K2000" s="10"/>
      <c r="L2000" s="10">
        <f>SUM(Table134[[#This Row],[Waste (Before Impression)]:[Waste (After Impression)2]])</f>
        <v>5</v>
      </c>
      <c r="M2000" s="10">
        <v>0</v>
      </c>
      <c r="N2000" s="10">
        <v>286</v>
      </c>
      <c r="O2000" s="11">
        <f>SUM(Table134[[#This Row],[Inspection Total]],Table134[[#This Row],[Waste (Before Impression)]])</f>
        <v>6000</v>
      </c>
      <c r="P2000" s="12" t="s">
        <v>39</v>
      </c>
      <c r="Q2000" s="9"/>
      <c r="R2000" s="9">
        <f>IF(Table134[[#This Row],[Balanced]]="YES",0,Table134[[#This Row],[Total]]-6000)</f>
        <v>0</v>
      </c>
      <c r="S20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44776241952865995YES</v>
      </c>
      <c r="T2000">
        <f>ROW()-3</f>
        <v>1997</v>
      </c>
      <c r="U2000" s="1">
        <f>INT(Table134[[#This Row],[Date]])</f>
        <v>44776</v>
      </c>
      <c r="V2000" s="13">
        <f>IFERROR(IF(OR(Table134[[#This Row],[Notasave Error]]&lt;0,Table134[[#This Row],[Notasave Error]]&gt;6000),"-",Table134[[#This Row],[Notasave Error]]/Table134[[#This Row],[Inspection Total]]),"NA")</f>
        <v>4.7706422018348627E-2</v>
      </c>
    </row>
    <row r="2001" spans="1:22" x14ac:dyDescent="0.35">
      <c r="A2001" s="8">
        <v>44776.752627314818</v>
      </c>
      <c r="B2001" s="9" t="s">
        <v>63</v>
      </c>
      <c r="C2001" s="9">
        <v>40036161</v>
      </c>
      <c r="D2001" s="9" t="s">
        <v>107</v>
      </c>
      <c r="E2001" s="9" t="s">
        <v>135</v>
      </c>
      <c r="F2001" s="9" t="s">
        <v>38</v>
      </c>
      <c r="G2001" s="9">
        <v>2418</v>
      </c>
      <c r="H2001" s="10">
        <v>5986</v>
      </c>
      <c r="I2001" s="10">
        <v>53991</v>
      </c>
      <c r="J2001" s="10">
        <v>14</v>
      </c>
      <c r="K2001" s="10"/>
      <c r="L2001" s="10">
        <f>SUM(Table134[[#This Row],[Waste (Before Impression)]:[Waste (After Impression)2]])</f>
        <v>14</v>
      </c>
      <c r="M2001" s="10">
        <v>0</v>
      </c>
      <c r="N2001" s="10">
        <v>339</v>
      </c>
      <c r="O2001" s="11">
        <f>SUM(Table134[[#This Row],[Inspection Total]],Table134[[#This Row],[Waste (Before Impression)]])</f>
        <v>6000</v>
      </c>
      <c r="P2001" s="12" t="s">
        <v>39</v>
      </c>
      <c r="Q2001" s="9"/>
      <c r="R2001" s="9">
        <f>IF(Table134[[#This Row],[Balanced]]="YES",0,Table134[[#This Row],[Total]]-6000)</f>
        <v>0</v>
      </c>
      <c r="S20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447762418143395986YES</v>
      </c>
      <c r="T2001">
        <f>ROW()-3</f>
        <v>1998</v>
      </c>
      <c r="U2001" s="1">
        <f>INT(Table134[[#This Row],[Date]])</f>
        <v>44776</v>
      </c>
      <c r="V2001" s="13">
        <f>IFERROR(IF(OR(Table134[[#This Row],[Notasave Error]]&lt;0,Table134[[#This Row],[Notasave Error]]&gt;6000),"-",Table134[[#This Row],[Notasave Error]]/Table134[[#This Row],[Inspection Total]]),"NA")</f>
        <v>5.663214166388239E-2</v>
      </c>
    </row>
    <row r="2002" spans="1:22" x14ac:dyDescent="0.35">
      <c r="A2002" s="8">
        <v>44776.684837962966</v>
      </c>
      <c r="B2002" s="9" t="s">
        <v>63</v>
      </c>
      <c r="C2002" s="9">
        <v>40036161</v>
      </c>
      <c r="D2002" s="9" t="s">
        <v>107</v>
      </c>
      <c r="E2002" s="9" t="s">
        <v>135</v>
      </c>
      <c r="F2002" s="9" t="s">
        <v>38</v>
      </c>
      <c r="G2002" s="9">
        <v>2417</v>
      </c>
      <c r="H2002" s="10">
        <v>5995</v>
      </c>
      <c r="I2002" s="10">
        <v>48005</v>
      </c>
      <c r="J2002" s="10">
        <v>5</v>
      </c>
      <c r="K2002" s="10"/>
      <c r="L2002" s="10">
        <f>SUM(Table134[[#This Row],[Waste (Before Impression)]:[Waste (After Impression)2]])</f>
        <v>5</v>
      </c>
      <c r="M2002" s="10">
        <v>0</v>
      </c>
      <c r="N2002" s="10">
        <v>370</v>
      </c>
      <c r="O2002" s="11">
        <f>SUM(Table134[[#This Row],[Inspection Total]],Table134[[#This Row],[Waste (Before Impression)]])</f>
        <v>6000</v>
      </c>
      <c r="P2002" s="12" t="s">
        <v>39</v>
      </c>
      <c r="Q2002" s="9"/>
      <c r="R2002" s="9">
        <f>IF(Table134[[#This Row],[Balanced]]="YES",0,Table134[[#This Row],[Total]]-6000)</f>
        <v>0</v>
      </c>
      <c r="S20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44776241753705995YES</v>
      </c>
      <c r="T2002">
        <f>ROW()-3</f>
        <v>1999</v>
      </c>
      <c r="U2002" s="1">
        <f>INT(Table134[[#This Row],[Date]])</f>
        <v>44776</v>
      </c>
      <c r="V2002" s="13">
        <f>IFERROR(IF(OR(Table134[[#This Row],[Notasave Error]]&lt;0,Table134[[#This Row],[Notasave Error]]&gt;6000),"-",Table134[[#This Row],[Notasave Error]]/Table134[[#This Row],[Inspection Total]]),"NA")</f>
        <v>6.1718098415346125E-2</v>
      </c>
    </row>
    <row r="2003" spans="1:22" x14ac:dyDescent="0.35">
      <c r="A2003" s="8">
        <v>44776.652013888888</v>
      </c>
      <c r="B2003" s="9" t="s">
        <v>63</v>
      </c>
      <c r="C2003" s="9">
        <v>40036161</v>
      </c>
      <c r="D2003" s="9" t="s">
        <v>107</v>
      </c>
      <c r="E2003" s="9" t="s">
        <v>135</v>
      </c>
      <c r="F2003" s="9" t="s">
        <v>38</v>
      </c>
      <c r="G2003" s="9">
        <v>2416</v>
      </c>
      <c r="H2003" s="10">
        <v>6000</v>
      </c>
      <c r="I2003" s="10">
        <v>42010</v>
      </c>
      <c r="J2003" s="10"/>
      <c r="K2003" s="10"/>
      <c r="L2003" s="10">
        <f>SUM(Table134[[#This Row],[Waste (Before Impression)]:[Waste (After Impression)2]])</f>
        <v>0</v>
      </c>
      <c r="M2003" s="10">
        <v>0</v>
      </c>
      <c r="N2003" s="10">
        <v>505</v>
      </c>
      <c r="O2003" s="11">
        <f>SUM(Table134[[#This Row],[Inspection Total]],Table134[[#This Row],[Waste (Before Impression)]])</f>
        <v>6000</v>
      </c>
      <c r="P2003" s="12" t="s">
        <v>39</v>
      </c>
      <c r="Q2003" s="9"/>
      <c r="R2003" s="9">
        <f>IF(Table134[[#This Row],[Balanced]]="YES",0,Table134[[#This Row],[Total]]-6000)</f>
        <v>0</v>
      </c>
      <c r="S20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4477624165056000YES</v>
      </c>
      <c r="T2003">
        <f>ROW()-3</f>
        <v>2000</v>
      </c>
      <c r="U2003" s="1">
        <f>INT(Table134[[#This Row],[Date]])</f>
        <v>44776</v>
      </c>
      <c r="V2003" s="13">
        <f>IFERROR(IF(OR(Table134[[#This Row],[Notasave Error]]&lt;0,Table134[[#This Row],[Notasave Error]]&gt;6000),"-",Table134[[#This Row],[Notasave Error]]/Table134[[#This Row],[Inspection Total]]),"NA")</f>
        <v>8.4166666666666667E-2</v>
      </c>
    </row>
    <row r="2004" spans="1:22" x14ac:dyDescent="0.35">
      <c r="A2004" s="8">
        <v>44776.651620370372</v>
      </c>
      <c r="B2004" s="9" t="s">
        <v>63</v>
      </c>
      <c r="C2004" s="9">
        <v>40036161</v>
      </c>
      <c r="D2004" s="9" t="s">
        <v>107</v>
      </c>
      <c r="E2004" s="9" t="s">
        <v>135</v>
      </c>
      <c r="F2004" s="9" t="s">
        <v>38</v>
      </c>
      <c r="G2004" s="9">
        <v>2415</v>
      </c>
      <c r="H2004" s="10">
        <v>5998</v>
      </c>
      <c r="I2004" s="10">
        <v>36010</v>
      </c>
      <c r="J2004" s="10">
        <v>2</v>
      </c>
      <c r="K2004" s="10"/>
      <c r="L2004" s="10">
        <f>SUM(Table134[[#This Row],[Waste (Before Impression)]:[Waste (After Impression)2]])</f>
        <v>2</v>
      </c>
      <c r="M2004" s="10">
        <v>0</v>
      </c>
      <c r="N2004" s="10">
        <v>352</v>
      </c>
      <c r="O2004" s="11">
        <f>SUM(Table134[[#This Row],[Inspection Total]],Table134[[#This Row],[Waste (Before Impression)]])</f>
        <v>6000</v>
      </c>
      <c r="P2004" s="12" t="s">
        <v>39</v>
      </c>
      <c r="Q2004" s="9"/>
      <c r="R2004" s="9">
        <f>IF(Table134[[#This Row],[Balanced]]="YES",0,Table134[[#This Row],[Total]]-6000)</f>
        <v>0</v>
      </c>
      <c r="S20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44776241523525998YES</v>
      </c>
      <c r="T2004">
        <f>ROW()-3</f>
        <v>2001</v>
      </c>
      <c r="U2004" s="1">
        <f>INT(Table134[[#This Row],[Date]])</f>
        <v>44776</v>
      </c>
      <c r="V2004" s="13">
        <f>IFERROR(IF(OR(Table134[[#This Row],[Notasave Error]]&lt;0,Table134[[#This Row],[Notasave Error]]&gt;6000),"-",Table134[[#This Row],[Notasave Error]]/Table134[[#This Row],[Inspection Total]]),"NA")</f>
        <v>5.8686228742914306E-2</v>
      </c>
    </row>
    <row r="2005" spans="1:22" x14ac:dyDescent="0.35">
      <c r="A2005" s="8">
        <v>44776.651203703703</v>
      </c>
      <c r="B2005" s="9" t="s">
        <v>63</v>
      </c>
      <c r="C2005" s="9">
        <v>40036161</v>
      </c>
      <c r="D2005" s="9" t="s">
        <v>107</v>
      </c>
      <c r="E2005" s="9" t="s">
        <v>135</v>
      </c>
      <c r="F2005" s="9" t="s">
        <v>38</v>
      </c>
      <c r="G2005" s="9">
        <v>2414</v>
      </c>
      <c r="H2005" s="10">
        <v>5996</v>
      </c>
      <c r="I2005" s="10">
        <v>30012</v>
      </c>
      <c r="J2005" s="10">
        <v>4</v>
      </c>
      <c r="K2005" s="10"/>
      <c r="L2005" s="10">
        <f>SUM(Table134[[#This Row],[Waste (Before Impression)]:[Waste (After Impression)2]])</f>
        <v>4</v>
      </c>
      <c r="M2005" s="10">
        <v>0</v>
      </c>
      <c r="N2005" s="10">
        <v>249</v>
      </c>
      <c r="O2005" s="11">
        <f>SUM(Table134[[#This Row],[Inspection Total]],Table134[[#This Row],[Waste (Before Impression)]])</f>
        <v>6000</v>
      </c>
      <c r="P2005" s="12" t="s">
        <v>39</v>
      </c>
      <c r="Q2005" s="9"/>
      <c r="R2005" s="9">
        <f>IF(Table134[[#This Row],[Balanced]]="YES",0,Table134[[#This Row],[Total]]-6000)</f>
        <v>0</v>
      </c>
      <c r="S20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44776241442495996YES</v>
      </c>
      <c r="T2005">
        <f>ROW()-3</f>
        <v>2002</v>
      </c>
      <c r="U2005" s="1">
        <f>INT(Table134[[#This Row],[Date]])</f>
        <v>44776</v>
      </c>
      <c r="V2005" s="13">
        <f>IFERROR(IF(OR(Table134[[#This Row],[Notasave Error]]&lt;0,Table134[[#This Row],[Notasave Error]]&gt;6000),"-",Table134[[#This Row],[Notasave Error]]/Table134[[#This Row],[Inspection Total]]),"NA")</f>
        <v>4.1527685123415613E-2</v>
      </c>
    </row>
    <row r="2006" spans="1:22" x14ac:dyDescent="0.35">
      <c r="A2006" s="8">
        <v>44776.503680555557</v>
      </c>
      <c r="B2006" s="9" t="s">
        <v>63</v>
      </c>
      <c r="C2006" s="9">
        <v>40036161</v>
      </c>
      <c r="D2006" s="9" t="s">
        <v>107</v>
      </c>
      <c r="E2006" s="9" t="s">
        <v>135</v>
      </c>
      <c r="F2006" s="9" t="s">
        <v>38</v>
      </c>
      <c r="G2006" s="9">
        <v>2413</v>
      </c>
      <c r="H2006" s="10">
        <v>5999</v>
      </c>
      <c r="I2006" s="10">
        <v>24016</v>
      </c>
      <c r="J2006" s="10">
        <v>1</v>
      </c>
      <c r="K2006" s="10"/>
      <c r="L2006" s="10">
        <f>SUM(Table134[[#This Row],[Waste (Before Impression)]:[Waste (After Impression)2]])</f>
        <v>1</v>
      </c>
      <c r="M2006" s="10">
        <v>0</v>
      </c>
      <c r="N2006" s="10">
        <v>243</v>
      </c>
      <c r="O2006" s="11">
        <f>SUM(Table134[[#This Row],[Inspection Total]],Table134[[#This Row],[Waste (Before Impression)]])</f>
        <v>6000</v>
      </c>
      <c r="P2006" s="12" t="s">
        <v>39</v>
      </c>
      <c r="Q2006" s="9"/>
      <c r="R2006" s="9">
        <f>IF(Table134[[#This Row],[Balanced]]="YES",0,Table134[[#This Row],[Total]]-6000)</f>
        <v>0</v>
      </c>
      <c r="S20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44776241312435999YES</v>
      </c>
      <c r="T2006">
        <f>ROW()-3</f>
        <v>2003</v>
      </c>
      <c r="U2006" s="1">
        <f>INT(Table134[[#This Row],[Date]])</f>
        <v>44776</v>
      </c>
      <c r="V2006" s="13">
        <f>IFERROR(IF(OR(Table134[[#This Row],[Notasave Error]]&lt;0,Table134[[#This Row],[Notasave Error]]&gt;6000),"-",Table134[[#This Row],[Notasave Error]]/Table134[[#This Row],[Inspection Total]]),"NA")</f>
        <v>4.0506751125187535E-2</v>
      </c>
    </row>
    <row r="2007" spans="1:22" x14ac:dyDescent="0.35">
      <c r="A2007" s="8">
        <v>44776.503067129626</v>
      </c>
      <c r="B2007" s="9" t="s">
        <v>63</v>
      </c>
      <c r="C2007" s="9">
        <v>40036161</v>
      </c>
      <c r="D2007" s="9" t="s">
        <v>107</v>
      </c>
      <c r="E2007" s="9" t="s">
        <v>135</v>
      </c>
      <c r="F2007" s="9" t="s">
        <v>38</v>
      </c>
      <c r="G2007" s="9">
        <v>2412</v>
      </c>
      <c r="H2007" s="10">
        <v>5979</v>
      </c>
      <c r="I2007" s="10">
        <v>18017</v>
      </c>
      <c r="J2007" s="10">
        <v>21</v>
      </c>
      <c r="K2007" s="10"/>
      <c r="L2007" s="10">
        <f>SUM(Table134[[#This Row],[Waste (Before Impression)]:[Waste (After Impression)2]])</f>
        <v>21</v>
      </c>
      <c r="M2007" s="10">
        <v>0</v>
      </c>
      <c r="N2007" s="10">
        <v>342</v>
      </c>
      <c r="O2007" s="11">
        <f>SUM(Table134[[#This Row],[Inspection Total]],Table134[[#This Row],[Waste (Before Impression)]])</f>
        <v>6000</v>
      </c>
      <c r="P2007" s="12" t="s">
        <v>39</v>
      </c>
      <c r="Q2007" s="9"/>
      <c r="R2007" s="9">
        <f>IF(Table134[[#This Row],[Balanced]]="YES",0,Table134[[#This Row],[Total]]-6000)</f>
        <v>0</v>
      </c>
      <c r="S20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447762412213425979YES</v>
      </c>
      <c r="T2007">
        <f>ROW()-3</f>
        <v>2004</v>
      </c>
      <c r="U2007" s="1">
        <f>INT(Table134[[#This Row],[Date]])</f>
        <v>44776</v>
      </c>
      <c r="V2007" s="13">
        <f>IFERROR(IF(OR(Table134[[#This Row],[Notasave Error]]&lt;0,Table134[[#This Row],[Notasave Error]]&gt;6000),"-",Table134[[#This Row],[Notasave Error]]/Table134[[#This Row],[Inspection Total]]),"NA")</f>
        <v>5.7200200702458605E-2</v>
      </c>
    </row>
    <row r="2008" spans="1:22" x14ac:dyDescent="0.35">
      <c r="A2008" s="8">
        <v>44776.502314814818</v>
      </c>
      <c r="B2008" s="9" t="s">
        <v>63</v>
      </c>
      <c r="C2008" s="9">
        <v>40036161</v>
      </c>
      <c r="D2008" s="9" t="s">
        <v>107</v>
      </c>
      <c r="E2008" s="9" t="s">
        <v>135</v>
      </c>
      <c r="F2008" s="9" t="s">
        <v>38</v>
      </c>
      <c r="G2008" s="9">
        <v>2411</v>
      </c>
      <c r="H2008" s="10">
        <v>5996</v>
      </c>
      <c r="I2008" s="10">
        <v>12038</v>
      </c>
      <c r="J2008" s="10">
        <v>4</v>
      </c>
      <c r="K2008" s="10"/>
      <c r="L2008" s="10">
        <f>SUM(Table134[[#This Row],[Waste (Before Impression)]:[Waste (After Impression)2]])</f>
        <v>4</v>
      </c>
      <c r="M2008" s="10">
        <v>0</v>
      </c>
      <c r="N2008" s="10">
        <v>244</v>
      </c>
      <c r="O2008" s="11">
        <f>SUM(Table134[[#This Row],[Inspection Total]],Table134[[#This Row],[Waste (Before Impression)]])</f>
        <v>6000</v>
      </c>
      <c r="P2008" s="12" t="s">
        <v>39</v>
      </c>
      <c r="Q2008" s="9"/>
      <c r="R2008" s="9">
        <f>IF(Table134[[#This Row],[Balanced]]="YES",0,Table134[[#This Row],[Total]]-6000)</f>
        <v>0</v>
      </c>
      <c r="S20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44776241142445996YES</v>
      </c>
      <c r="T2008">
        <f>ROW()-3</f>
        <v>2005</v>
      </c>
      <c r="U2008" s="1">
        <f>INT(Table134[[#This Row],[Date]])</f>
        <v>44776</v>
      </c>
      <c r="V2008" s="13">
        <f>IFERROR(IF(OR(Table134[[#This Row],[Notasave Error]]&lt;0,Table134[[#This Row],[Notasave Error]]&gt;6000),"-",Table134[[#This Row],[Notasave Error]]/Table134[[#This Row],[Inspection Total]]),"NA")</f>
        <v>4.0693795863909275E-2</v>
      </c>
    </row>
    <row r="2009" spans="1:22" x14ac:dyDescent="0.35">
      <c r="A2009" s="8">
        <v>44776.386157407411</v>
      </c>
      <c r="B2009" s="9" t="s">
        <v>63</v>
      </c>
      <c r="C2009" s="9">
        <v>40036161</v>
      </c>
      <c r="D2009" s="9" t="s">
        <v>107</v>
      </c>
      <c r="E2009" s="9" t="s">
        <v>135</v>
      </c>
      <c r="F2009" s="9" t="s">
        <v>38</v>
      </c>
      <c r="G2009" s="9">
        <v>2410</v>
      </c>
      <c r="H2009" s="10">
        <v>6042</v>
      </c>
      <c r="I2009" s="10">
        <v>6042</v>
      </c>
      <c r="J2009" s="10">
        <v>290</v>
      </c>
      <c r="K2009" s="10"/>
      <c r="L2009" s="10">
        <f>SUM(Table134[[#This Row],[Waste (Before Impression)]:[Waste (After Impression)2]])</f>
        <v>290</v>
      </c>
      <c r="M2009" s="10">
        <v>0</v>
      </c>
      <c r="N2009" s="10">
        <v>290</v>
      </c>
      <c r="O2009" s="11">
        <f>SUM(Table134[[#This Row],[Inspection Total]],Table134[[#This Row],[Waste (Before Impression)]])</f>
        <v>6332</v>
      </c>
      <c r="P2009" s="12" t="s">
        <v>34</v>
      </c>
      <c r="Q2009" s="9" t="s">
        <v>79</v>
      </c>
      <c r="R2009" s="9">
        <f>IF(Table134[[#This Row],[Balanced]]="YES",0,Table134[[#This Row],[Total]]-6000)</f>
        <v>332</v>
      </c>
      <c r="S20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4477624102902906042NO</v>
      </c>
      <c r="T2009">
        <f>ROW()-3</f>
        <v>2006</v>
      </c>
      <c r="U2009" s="1">
        <f>INT(Table134[[#This Row],[Date]])</f>
        <v>44776</v>
      </c>
      <c r="V2009" s="13">
        <f>IFERROR(IF(OR(Table134[[#This Row],[Notasave Error]]&lt;0,Table134[[#This Row],[Notasave Error]]&gt;6000),"-",Table134[[#This Row],[Notasave Error]]/Table134[[#This Row],[Inspection Total]]),"NA")</f>
        <v>4.7997351870241643E-2</v>
      </c>
    </row>
    <row r="2010" spans="1:22" x14ac:dyDescent="0.35">
      <c r="A2010" s="8">
        <v>44776.068553240744</v>
      </c>
      <c r="B2010" s="9" t="s">
        <v>63</v>
      </c>
      <c r="C2010" s="9">
        <v>40036161</v>
      </c>
      <c r="D2010" s="9" t="s">
        <v>107</v>
      </c>
      <c r="E2010" s="9" t="s">
        <v>137</v>
      </c>
      <c r="F2010" s="9" t="s">
        <v>40</v>
      </c>
      <c r="G2010" s="9">
        <v>2427</v>
      </c>
      <c r="H2010" s="10">
        <v>5985</v>
      </c>
      <c r="I2010" s="10">
        <v>41959</v>
      </c>
      <c r="J2010" s="10">
        <v>16</v>
      </c>
      <c r="K2010" s="10"/>
      <c r="L2010" s="10">
        <f>SUM(Table134[[#This Row],[Waste (Before Impression)]:[Waste (After Impression)2]])</f>
        <v>16</v>
      </c>
      <c r="M2010" s="10">
        <v>0</v>
      </c>
      <c r="N2010" s="10">
        <v>324</v>
      </c>
      <c r="O2010" s="11">
        <f>SUM(Table134[[#This Row],[Inspection Total]],Table134[[#This Row],[Waste (Before Impression)]])</f>
        <v>6001</v>
      </c>
      <c r="P2010" s="12" t="s">
        <v>34</v>
      </c>
      <c r="Q2010" s="9">
        <v>1</v>
      </c>
      <c r="R2010" s="9">
        <f>IF(Table134[[#This Row],[Balanced]]="YES",0,Table134[[#This Row],[Total]]-6000)</f>
        <v>1</v>
      </c>
      <c r="S20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447762427163245985NO</v>
      </c>
      <c r="T2010">
        <f>ROW()-3</f>
        <v>2007</v>
      </c>
      <c r="U2010" s="1">
        <f>INT(Table134[[#This Row],[Date]])</f>
        <v>44776</v>
      </c>
      <c r="V2010" s="13">
        <f>IFERROR(IF(OR(Table134[[#This Row],[Notasave Error]]&lt;0,Table134[[#This Row],[Notasave Error]]&gt;6000),"-",Table134[[#This Row],[Notasave Error]]/Table134[[#This Row],[Inspection Total]]),"NA")</f>
        <v>5.4135338345864661E-2</v>
      </c>
    </row>
    <row r="2011" spans="1:22" x14ac:dyDescent="0.35">
      <c r="A2011" s="8">
        <v>44776.039884259262</v>
      </c>
      <c r="B2011" s="9" t="s">
        <v>63</v>
      </c>
      <c r="C2011" s="9">
        <v>40036161</v>
      </c>
      <c r="D2011" s="9" t="s">
        <v>107</v>
      </c>
      <c r="E2011" s="9" t="s">
        <v>137</v>
      </c>
      <c r="F2011" s="9" t="s">
        <v>40</v>
      </c>
      <c r="G2011" s="9">
        <v>2426</v>
      </c>
      <c r="H2011" s="10">
        <v>5999</v>
      </c>
      <c r="I2011" s="10">
        <v>35974</v>
      </c>
      <c r="J2011" s="10">
        <v>0</v>
      </c>
      <c r="K2011" s="10"/>
      <c r="L2011" s="10">
        <f>SUM(Table134[[#This Row],[Waste (Before Impression)]:[Waste (After Impression)2]])</f>
        <v>0</v>
      </c>
      <c r="M2011" s="10">
        <v>0</v>
      </c>
      <c r="N2011" s="10">
        <v>376</v>
      </c>
      <c r="O2011" s="11">
        <f>SUM(Table134[[#This Row],[Inspection Total]],Table134[[#This Row],[Waste (Before Impression)]])</f>
        <v>5999</v>
      </c>
      <c r="P2011" s="12" t="s">
        <v>34</v>
      </c>
      <c r="Q2011" s="9">
        <v>-1</v>
      </c>
      <c r="R2011" s="9">
        <f>IF(Table134[[#This Row],[Balanced]]="YES",0,Table134[[#This Row],[Total]]-6000)</f>
        <v>-1</v>
      </c>
      <c r="S20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44776242603765999NO</v>
      </c>
      <c r="T2011">
        <f>ROW()-3</f>
        <v>2008</v>
      </c>
      <c r="U2011" s="1">
        <f>INT(Table134[[#This Row],[Date]])</f>
        <v>44776</v>
      </c>
      <c r="V2011" s="13">
        <f>IFERROR(IF(OR(Table134[[#This Row],[Notasave Error]]&lt;0,Table134[[#This Row],[Notasave Error]]&gt;6000),"-",Table134[[#This Row],[Notasave Error]]/Table134[[#This Row],[Inspection Total]]),"NA")</f>
        <v>6.2677112852142017E-2</v>
      </c>
    </row>
    <row r="2012" spans="1:22" x14ac:dyDescent="0.35">
      <c r="A2012" s="8">
        <v>44776.039189814815</v>
      </c>
      <c r="B2012" s="9" t="s">
        <v>63</v>
      </c>
      <c r="C2012" s="9">
        <v>40036161</v>
      </c>
      <c r="D2012" s="9" t="s">
        <v>107</v>
      </c>
      <c r="E2012" s="9" t="s">
        <v>137</v>
      </c>
      <c r="F2012" s="9" t="s">
        <v>40</v>
      </c>
      <c r="G2012" s="9">
        <v>2425</v>
      </c>
      <c r="H2012" s="10">
        <v>5988</v>
      </c>
      <c r="I2012" s="10">
        <v>29975</v>
      </c>
      <c r="J2012" s="10">
        <v>12</v>
      </c>
      <c r="K2012" s="10"/>
      <c r="L2012" s="10">
        <f>SUM(Table134[[#This Row],[Waste (Before Impression)]:[Waste (After Impression)2]])</f>
        <v>12</v>
      </c>
      <c r="M2012" s="10">
        <v>0</v>
      </c>
      <c r="N2012" s="10">
        <v>455</v>
      </c>
      <c r="O2012" s="11">
        <f>SUM(Table134[[#This Row],[Inspection Total]],Table134[[#This Row],[Waste (Before Impression)]])</f>
        <v>6000</v>
      </c>
      <c r="P2012" s="12" t="s">
        <v>39</v>
      </c>
      <c r="Q2012" s="9"/>
      <c r="R2012" s="9">
        <f>IF(Table134[[#This Row],[Balanced]]="YES",0,Table134[[#This Row],[Total]]-6000)</f>
        <v>0</v>
      </c>
      <c r="S20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447762425124555988YES</v>
      </c>
      <c r="T2012">
        <f>ROW()-3</f>
        <v>2009</v>
      </c>
      <c r="U2012" s="1">
        <f>INT(Table134[[#This Row],[Date]])</f>
        <v>44776</v>
      </c>
      <c r="V2012" s="13">
        <f>IFERROR(IF(OR(Table134[[#This Row],[Notasave Error]]&lt;0,Table134[[#This Row],[Notasave Error]]&gt;6000),"-",Table134[[#This Row],[Notasave Error]]/Table134[[#This Row],[Inspection Total]]),"NA")</f>
        <v>7.5985303941215762E-2</v>
      </c>
    </row>
    <row r="2013" spans="1:22" x14ac:dyDescent="0.35">
      <c r="A2013" s="8">
        <v>44775.956134259257</v>
      </c>
      <c r="B2013" s="9" t="s">
        <v>63</v>
      </c>
      <c r="C2013" s="9">
        <v>40036161</v>
      </c>
      <c r="D2013" s="9" t="s">
        <v>107</v>
      </c>
      <c r="E2013" s="9" t="s">
        <v>137</v>
      </c>
      <c r="F2013" s="9" t="s">
        <v>40</v>
      </c>
      <c r="G2013" s="9">
        <v>2400</v>
      </c>
      <c r="H2013" s="10">
        <v>5999</v>
      </c>
      <c r="I2013" s="10">
        <v>11986</v>
      </c>
      <c r="J2013" s="10">
        <v>1</v>
      </c>
      <c r="K2013" s="10"/>
      <c r="L2013" s="10">
        <f>SUM(Table134[[#This Row],[Waste (Before Impression)]:[Waste (After Impression)2]])</f>
        <v>1</v>
      </c>
      <c r="M2013" s="10">
        <v>0</v>
      </c>
      <c r="N2013" s="10">
        <v>360</v>
      </c>
      <c r="O2013" s="11">
        <f>SUM(Table134[[#This Row],[Inspection Total]],Table134[[#This Row],[Waste (Before Impression)]])</f>
        <v>6000</v>
      </c>
      <c r="P2013" s="12" t="s">
        <v>39</v>
      </c>
      <c r="Q2013" s="9"/>
      <c r="R2013" s="9">
        <f>IF(Table134[[#This Row],[Balanced]]="YES",0,Table134[[#This Row],[Total]]-6000)</f>
        <v>0</v>
      </c>
      <c r="S20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44775240013605999YES</v>
      </c>
      <c r="T2013">
        <f>ROW()-3</f>
        <v>2010</v>
      </c>
      <c r="U2013" s="1">
        <f>INT(Table134[[#This Row],[Date]])</f>
        <v>44775</v>
      </c>
      <c r="V2013" s="13">
        <f>IFERROR(IF(OR(Table134[[#This Row],[Notasave Error]]&lt;0,Table134[[#This Row],[Notasave Error]]&gt;6000),"-",Table134[[#This Row],[Notasave Error]]/Table134[[#This Row],[Inspection Total]]),"NA")</f>
        <v>6.0010001666944493E-2</v>
      </c>
    </row>
    <row r="2014" spans="1:22" x14ac:dyDescent="0.35">
      <c r="A2014" s="8">
        <v>44775.910497685189</v>
      </c>
      <c r="B2014" s="9" t="s">
        <v>63</v>
      </c>
      <c r="C2014" s="9">
        <v>40036161</v>
      </c>
      <c r="D2014" s="9" t="s">
        <v>107</v>
      </c>
      <c r="E2014" s="9" t="s">
        <v>137</v>
      </c>
      <c r="F2014" s="9" t="s">
        <v>40</v>
      </c>
      <c r="G2014" s="9">
        <v>2349</v>
      </c>
      <c r="H2014" s="10">
        <v>5987</v>
      </c>
      <c r="I2014" s="10">
        <v>5987</v>
      </c>
      <c r="J2014" s="10">
        <v>13</v>
      </c>
      <c r="K2014" s="10"/>
      <c r="L2014" s="10">
        <f>SUM(Table134[[#This Row],[Waste (Before Impression)]:[Waste (After Impression)2]])</f>
        <v>13</v>
      </c>
      <c r="M2014" s="10">
        <v>0</v>
      </c>
      <c r="N2014" s="10">
        <v>240</v>
      </c>
      <c r="O2014" s="11">
        <f>SUM(Table134[[#This Row],[Inspection Total]],Table134[[#This Row],[Waste (Before Impression)]])</f>
        <v>6000</v>
      </c>
      <c r="P2014" s="12" t="s">
        <v>39</v>
      </c>
      <c r="Q2014" s="9"/>
      <c r="R2014" s="9">
        <f>IF(Table134[[#This Row],[Balanced]]="YES",0,Table134[[#This Row],[Total]]-6000)</f>
        <v>0</v>
      </c>
      <c r="S20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447752349132405987YES</v>
      </c>
      <c r="T2014">
        <f>ROW()-3</f>
        <v>2011</v>
      </c>
      <c r="U2014" s="1">
        <f>INT(Table134[[#This Row],[Date]])</f>
        <v>44775</v>
      </c>
      <c r="V2014" s="13">
        <f>IFERROR(IF(OR(Table134[[#This Row],[Notasave Error]]&lt;0,Table134[[#This Row],[Notasave Error]]&gt;6000),"-",Table134[[#This Row],[Notasave Error]]/Table134[[#This Row],[Inspection Total]]),"NA")</f>
        <v>4.0086854852179721E-2</v>
      </c>
    </row>
    <row r="2015" spans="1:22" x14ac:dyDescent="0.35">
      <c r="A2015" s="8">
        <v>44775.790092592593</v>
      </c>
      <c r="B2015" s="9" t="s">
        <v>63</v>
      </c>
      <c r="C2015" s="9">
        <v>40036161</v>
      </c>
      <c r="D2015" s="9" t="s">
        <v>107</v>
      </c>
      <c r="E2015" s="9" t="s">
        <v>57</v>
      </c>
      <c r="F2015" s="9" t="s">
        <v>38</v>
      </c>
      <c r="G2015" s="9">
        <v>2348</v>
      </c>
      <c r="H2015" s="10">
        <v>5991</v>
      </c>
      <c r="I2015" s="10">
        <v>65864</v>
      </c>
      <c r="J2015" s="10">
        <v>9</v>
      </c>
      <c r="K2015" s="10"/>
      <c r="L2015" s="10">
        <f>SUM(Table134[[#This Row],[Waste (Before Impression)]:[Waste (After Impression)2]])</f>
        <v>9</v>
      </c>
      <c r="M2015" s="10">
        <v>0</v>
      </c>
      <c r="N2015" s="10">
        <v>138</v>
      </c>
      <c r="O2015" s="11">
        <f>SUM(Table134[[#This Row],[Inspection Total]],Table134[[#This Row],[Waste (Before Impression)]])</f>
        <v>6000</v>
      </c>
      <c r="P2015" s="12" t="s">
        <v>39</v>
      </c>
      <c r="Q2015" s="9"/>
      <c r="R2015" s="9">
        <f>IF(Table134[[#This Row],[Balanced]]="YES",0,Table134[[#This Row],[Total]]-6000)</f>
        <v>0</v>
      </c>
      <c r="S20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44775234891385991YES</v>
      </c>
      <c r="T2015">
        <f>ROW()-3</f>
        <v>2012</v>
      </c>
      <c r="U2015" s="1">
        <f>INT(Table134[[#This Row],[Date]])</f>
        <v>44775</v>
      </c>
      <c r="V2015" s="13">
        <f>IFERROR(IF(OR(Table134[[#This Row],[Notasave Error]]&lt;0,Table134[[#This Row],[Notasave Error]]&gt;6000),"-",Table134[[#This Row],[Notasave Error]]/Table134[[#This Row],[Inspection Total]]),"NA")</f>
        <v>2.3034551827741612E-2</v>
      </c>
    </row>
    <row r="2016" spans="1:22" x14ac:dyDescent="0.35">
      <c r="A2016" s="8">
        <v>44775.766157407408</v>
      </c>
      <c r="B2016" s="9" t="s">
        <v>63</v>
      </c>
      <c r="C2016" s="9">
        <v>40036161</v>
      </c>
      <c r="D2016" s="9" t="s">
        <v>107</v>
      </c>
      <c r="E2016" s="9" t="s">
        <v>57</v>
      </c>
      <c r="F2016" s="9" t="s">
        <v>38</v>
      </c>
      <c r="G2016" s="9">
        <v>2347</v>
      </c>
      <c r="H2016" s="10">
        <v>6000</v>
      </c>
      <c r="I2016" s="10">
        <v>59873</v>
      </c>
      <c r="J2016" s="10"/>
      <c r="K2016" s="10"/>
      <c r="L2016" s="10">
        <f>SUM(Table134[[#This Row],[Waste (Before Impression)]:[Waste (After Impression)2]])</f>
        <v>0</v>
      </c>
      <c r="M2016" s="10">
        <v>0</v>
      </c>
      <c r="N2016" s="10">
        <v>265</v>
      </c>
      <c r="O2016" s="11">
        <f>SUM(Table134[[#This Row],[Inspection Total]],Table134[[#This Row],[Waste (Before Impression)]])</f>
        <v>6000</v>
      </c>
      <c r="P2016" s="12" t="s">
        <v>39</v>
      </c>
      <c r="Q2016" s="9"/>
      <c r="R2016" s="9">
        <f>IF(Table134[[#This Row],[Balanced]]="YES",0,Table134[[#This Row],[Total]]-6000)</f>
        <v>0</v>
      </c>
      <c r="S20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4477523472656000YES</v>
      </c>
      <c r="T2016">
        <f>ROW()-3</f>
        <v>2013</v>
      </c>
      <c r="U2016" s="1">
        <f>INT(Table134[[#This Row],[Date]])</f>
        <v>44775</v>
      </c>
      <c r="V2016" s="13">
        <f>IFERROR(IF(OR(Table134[[#This Row],[Notasave Error]]&lt;0,Table134[[#This Row],[Notasave Error]]&gt;6000),"-",Table134[[#This Row],[Notasave Error]]/Table134[[#This Row],[Inspection Total]]),"NA")</f>
        <v>4.4166666666666667E-2</v>
      </c>
    </row>
    <row r="2017" spans="1:22" x14ac:dyDescent="0.35">
      <c r="A2017" s="8">
        <v>44775.765462962961</v>
      </c>
      <c r="B2017" s="9" t="s">
        <v>63</v>
      </c>
      <c r="C2017" s="9">
        <v>40036161</v>
      </c>
      <c r="D2017" s="9" t="s">
        <v>107</v>
      </c>
      <c r="E2017" s="9" t="s">
        <v>57</v>
      </c>
      <c r="F2017" s="9" t="s">
        <v>38</v>
      </c>
      <c r="G2017" s="9">
        <v>2346</v>
      </c>
      <c r="H2017" s="10">
        <v>5998</v>
      </c>
      <c r="I2017" s="10">
        <v>53873</v>
      </c>
      <c r="J2017" s="10">
        <v>2</v>
      </c>
      <c r="K2017" s="10"/>
      <c r="L2017" s="10">
        <f>SUM(Table134[[#This Row],[Waste (Before Impression)]:[Waste (After Impression)2]])</f>
        <v>2</v>
      </c>
      <c r="M2017" s="10">
        <v>0</v>
      </c>
      <c r="N2017" s="10">
        <v>376</v>
      </c>
      <c r="O2017" s="11">
        <f>SUM(Table134[[#This Row],[Inspection Total]],Table134[[#This Row],[Waste (Before Impression)]])</f>
        <v>6000</v>
      </c>
      <c r="P2017" s="12" t="s">
        <v>39</v>
      </c>
      <c r="Q2017" s="9"/>
      <c r="R2017" s="9">
        <f>IF(Table134[[#This Row],[Balanced]]="YES",0,Table134[[#This Row],[Total]]-6000)</f>
        <v>0</v>
      </c>
      <c r="S20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44775234623765998YES</v>
      </c>
      <c r="T2017">
        <f>ROW()-3</f>
        <v>2014</v>
      </c>
      <c r="U2017" s="1">
        <f>INT(Table134[[#This Row],[Date]])</f>
        <v>44775</v>
      </c>
      <c r="V2017" s="13">
        <f>IFERROR(IF(OR(Table134[[#This Row],[Notasave Error]]&lt;0,Table134[[#This Row],[Notasave Error]]&gt;6000),"-",Table134[[#This Row],[Notasave Error]]/Table134[[#This Row],[Inspection Total]]),"NA")</f>
        <v>6.2687562520840276E-2</v>
      </c>
    </row>
    <row r="2018" spans="1:22" x14ac:dyDescent="0.35">
      <c r="A2018" s="8">
        <v>44775.679085648146</v>
      </c>
      <c r="B2018" s="9" t="s">
        <v>63</v>
      </c>
      <c r="C2018" s="9">
        <v>40036161</v>
      </c>
      <c r="D2018" s="9" t="s">
        <v>107</v>
      </c>
      <c r="E2018" s="9" t="s">
        <v>57</v>
      </c>
      <c r="F2018" s="9" t="s">
        <v>38</v>
      </c>
      <c r="G2018" s="9">
        <v>2345</v>
      </c>
      <c r="H2018" s="10">
        <v>5962</v>
      </c>
      <c r="I2018" s="10">
        <v>47875</v>
      </c>
      <c r="J2018" s="10">
        <v>38</v>
      </c>
      <c r="K2018" s="10"/>
      <c r="L2018" s="10">
        <f>SUM(Table134[[#This Row],[Waste (Before Impression)]:[Waste (After Impression)2]])</f>
        <v>38</v>
      </c>
      <c r="M2018" s="10">
        <v>0</v>
      </c>
      <c r="N2018" s="10">
        <v>259</v>
      </c>
      <c r="O2018" s="11">
        <f>SUM(Table134[[#This Row],[Inspection Total]],Table134[[#This Row],[Waste (Before Impression)]])</f>
        <v>6000</v>
      </c>
      <c r="P2018" s="12" t="s">
        <v>39</v>
      </c>
      <c r="Q2018" s="9"/>
      <c r="R2018" s="9">
        <f>IF(Table134[[#This Row],[Balanced]]="YES",0,Table134[[#This Row],[Total]]-6000)</f>
        <v>0</v>
      </c>
      <c r="S20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447752345382595962YES</v>
      </c>
      <c r="T2018">
        <f>ROW()-3</f>
        <v>2015</v>
      </c>
      <c r="U2018" s="1">
        <f>INT(Table134[[#This Row],[Date]])</f>
        <v>44775</v>
      </c>
      <c r="V2018" s="13">
        <f>IFERROR(IF(OR(Table134[[#This Row],[Notasave Error]]&lt;0,Table134[[#This Row],[Notasave Error]]&gt;6000),"-",Table134[[#This Row],[Notasave Error]]/Table134[[#This Row],[Inspection Total]]),"NA")</f>
        <v>4.3441798054344179E-2</v>
      </c>
    </row>
    <row r="2019" spans="1:22" x14ac:dyDescent="0.35">
      <c r="A2019" s="8">
        <v>44775.678749999999</v>
      </c>
      <c r="B2019" s="9" t="s">
        <v>63</v>
      </c>
      <c r="C2019" s="9">
        <v>40036161</v>
      </c>
      <c r="D2019" s="9" t="s">
        <v>107</v>
      </c>
      <c r="E2019" s="9" t="s">
        <v>57</v>
      </c>
      <c r="F2019" s="9" t="s">
        <v>38</v>
      </c>
      <c r="G2019" s="9">
        <v>2344</v>
      </c>
      <c r="H2019" s="10">
        <v>5982</v>
      </c>
      <c r="I2019" s="10">
        <v>41913</v>
      </c>
      <c r="J2019" s="10">
        <v>18</v>
      </c>
      <c r="K2019" s="10"/>
      <c r="L2019" s="10">
        <f>SUM(Table134[[#This Row],[Waste (Before Impression)]:[Waste (After Impression)2]])</f>
        <v>18</v>
      </c>
      <c r="M2019" s="10">
        <v>0</v>
      </c>
      <c r="N2019" s="10">
        <v>290</v>
      </c>
      <c r="O2019" s="11">
        <f>SUM(Table134[[#This Row],[Inspection Total]],Table134[[#This Row],[Waste (Before Impression)]])</f>
        <v>6000</v>
      </c>
      <c r="P2019" s="12" t="s">
        <v>39</v>
      </c>
      <c r="Q2019" s="9"/>
      <c r="R2019" s="9">
        <f>IF(Table134[[#This Row],[Balanced]]="YES",0,Table134[[#This Row],[Total]]-6000)</f>
        <v>0</v>
      </c>
      <c r="S20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447752344182905982YES</v>
      </c>
      <c r="T2019">
        <f>ROW()-3</f>
        <v>2016</v>
      </c>
      <c r="U2019" s="1">
        <f>INT(Table134[[#This Row],[Date]])</f>
        <v>44775</v>
      </c>
      <c r="V2019" s="13">
        <f>IFERROR(IF(OR(Table134[[#This Row],[Notasave Error]]&lt;0,Table134[[#This Row],[Notasave Error]]&gt;6000),"-",Table134[[#This Row],[Notasave Error]]/Table134[[#This Row],[Inspection Total]]),"NA")</f>
        <v>4.8478769642260111E-2</v>
      </c>
    </row>
    <row r="2020" spans="1:22" x14ac:dyDescent="0.35">
      <c r="A2020" s="8">
        <v>44775.678287037037</v>
      </c>
      <c r="B2020" s="9" t="s">
        <v>63</v>
      </c>
      <c r="C2020" s="9">
        <v>40036161</v>
      </c>
      <c r="D2020" s="9" t="s">
        <v>107</v>
      </c>
      <c r="E2020" s="9" t="s">
        <v>57</v>
      </c>
      <c r="F2020" s="9" t="s">
        <v>38</v>
      </c>
      <c r="G2020" s="9">
        <v>2343</v>
      </c>
      <c r="H2020" s="10">
        <v>5970</v>
      </c>
      <c r="I2020" s="10">
        <v>35931</v>
      </c>
      <c r="J2020" s="10">
        <v>30</v>
      </c>
      <c r="K2020" s="10"/>
      <c r="L2020" s="10">
        <f>SUM(Table134[[#This Row],[Waste (Before Impression)]:[Waste (After Impression)2]])</f>
        <v>30</v>
      </c>
      <c r="M2020" s="10">
        <v>0</v>
      </c>
      <c r="N2020" s="10">
        <v>190</v>
      </c>
      <c r="O2020" s="11">
        <f>SUM(Table134[[#This Row],[Inspection Total]],Table134[[#This Row],[Waste (Before Impression)]])</f>
        <v>6000</v>
      </c>
      <c r="P2020" s="12" t="s">
        <v>39</v>
      </c>
      <c r="Q2020" s="9"/>
      <c r="R2020" s="9">
        <f>IF(Table134[[#This Row],[Balanced]]="YES",0,Table134[[#This Row],[Total]]-6000)</f>
        <v>0</v>
      </c>
      <c r="S20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447752343301905970YES</v>
      </c>
      <c r="T2020">
        <f>ROW()-3</f>
        <v>2017</v>
      </c>
      <c r="U2020" s="1">
        <f>INT(Table134[[#This Row],[Date]])</f>
        <v>44775</v>
      </c>
      <c r="V2020" s="13">
        <f>IFERROR(IF(OR(Table134[[#This Row],[Notasave Error]]&lt;0,Table134[[#This Row],[Notasave Error]]&gt;6000),"-",Table134[[#This Row],[Notasave Error]]/Table134[[#This Row],[Inspection Total]]),"NA")</f>
        <v>3.1825795644891124E-2</v>
      </c>
    </row>
    <row r="2021" spans="1:22" x14ac:dyDescent="0.35">
      <c r="A2021" s="8">
        <v>44775.677534722221</v>
      </c>
      <c r="B2021" s="9" t="s">
        <v>63</v>
      </c>
      <c r="C2021" s="9">
        <v>40036161</v>
      </c>
      <c r="D2021" s="9" t="s">
        <v>107</v>
      </c>
      <c r="E2021" s="9" t="s">
        <v>57</v>
      </c>
      <c r="F2021" s="9" t="s">
        <v>38</v>
      </c>
      <c r="G2021" s="9">
        <v>2342</v>
      </c>
      <c r="H2021" s="10">
        <v>5977</v>
      </c>
      <c r="I2021" s="10">
        <v>29961</v>
      </c>
      <c r="J2021" s="10">
        <v>23</v>
      </c>
      <c r="K2021" s="10"/>
      <c r="L2021" s="10">
        <f>SUM(Table134[[#This Row],[Waste (Before Impression)]:[Waste (After Impression)2]])</f>
        <v>23</v>
      </c>
      <c r="M2021" s="10">
        <v>0</v>
      </c>
      <c r="N2021" s="10">
        <v>110</v>
      </c>
      <c r="O2021" s="11">
        <f>SUM(Table134[[#This Row],[Inspection Total]],Table134[[#This Row],[Waste (Before Impression)]])</f>
        <v>6000</v>
      </c>
      <c r="P2021" s="12" t="s">
        <v>39</v>
      </c>
      <c r="Q2021" s="9"/>
      <c r="R2021" s="9">
        <f>IF(Table134[[#This Row],[Balanced]]="YES",0,Table134[[#This Row],[Total]]-6000)</f>
        <v>0</v>
      </c>
      <c r="S20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447752342231105977YES</v>
      </c>
      <c r="T2021">
        <f>ROW()-3</f>
        <v>2018</v>
      </c>
      <c r="U2021" s="1">
        <f>INT(Table134[[#This Row],[Date]])</f>
        <v>44775</v>
      </c>
      <c r="V2021" s="13">
        <f>IFERROR(IF(OR(Table134[[#This Row],[Notasave Error]]&lt;0,Table134[[#This Row],[Notasave Error]]&gt;6000),"-",Table134[[#This Row],[Notasave Error]]/Table134[[#This Row],[Inspection Total]]),"NA")</f>
        <v>1.8403881545926051E-2</v>
      </c>
    </row>
    <row r="2022" spans="1:22" x14ac:dyDescent="0.35">
      <c r="A2022" s="8">
        <v>44775.529548611114</v>
      </c>
      <c r="B2022" s="9" t="s">
        <v>63</v>
      </c>
      <c r="C2022" s="9">
        <v>40036161</v>
      </c>
      <c r="D2022" s="9" t="s">
        <v>107</v>
      </c>
      <c r="E2022" s="9" t="s">
        <v>57</v>
      </c>
      <c r="F2022" s="9" t="s">
        <v>38</v>
      </c>
      <c r="G2022" s="9">
        <v>2341</v>
      </c>
      <c r="H2022" s="10">
        <v>5994</v>
      </c>
      <c r="I2022" s="10">
        <v>23984</v>
      </c>
      <c r="J2022" s="10">
        <v>6</v>
      </c>
      <c r="K2022" s="10"/>
      <c r="L2022" s="10">
        <f>SUM(Table134[[#This Row],[Waste (Before Impression)]:[Waste (After Impression)2]])</f>
        <v>6</v>
      </c>
      <c r="M2022" s="10">
        <v>0</v>
      </c>
      <c r="N2022" s="10">
        <v>137</v>
      </c>
      <c r="O2022" s="11">
        <f>SUM(Table134[[#This Row],[Inspection Total]],Table134[[#This Row],[Waste (Before Impression)]])</f>
        <v>6000</v>
      </c>
      <c r="P2022" s="12" t="s">
        <v>39</v>
      </c>
      <c r="Q2022" s="9"/>
      <c r="R2022" s="9">
        <f>IF(Table134[[#This Row],[Balanced]]="YES",0,Table134[[#This Row],[Total]]-6000)</f>
        <v>0</v>
      </c>
      <c r="S20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44775234161375994YES</v>
      </c>
      <c r="T2022">
        <f>ROW()-3</f>
        <v>2019</v>
      </c>
      <c r="U2022" s="1">
        <f>INT(Table134[[#This Row],[Date]])</f>
        <v>44775</v>
      </c>
      <c r="V2022" s="13">
        <f>IFERROR(IF(OR(Table134[[#This Row],[Notasave Error]]&lt;0,Table134[[#This Row],[Notasave Error]]&gt;6000),"-",Table134[[#This Row],[Notasave Error]]/Table134[[#This Row],[Inspection Total]]),"NA")</f>
        <v>2.2856189522856188E-2</v>
      </c>
    </row>
    <row r="2023" spans="1:22" x14ac:dyDescent="0.35">
      <c r="A2023" s="8">
        <v>44775.529120370367</v>
      </c>
      <c r="B2023" s="9" t="s">
        <v>63</v>
      </c>
      <c r="C2023" s="9">
        <v>40036161</v>
      </c>
      <c r="D2023" s="9" t="s">
        <v>107</v>
      </c>
      <c r="E2023" s="9" t="s">
        <v>57</v>
      </c>
      <c r="F2023" s="9" t="s">
        <v>38</v>
      </c>
      <c r="G2023" s="9">
        <v>2330</v>
      </c>
      <c r="H2023" s="10">
        <v>6000</v>
      </c>
      <c r="I2023" s="10">
        <v>17990</v>
      </c>
      <c r="J2023" s="10"/>
      <c r="K2023" s="10"/>
      <c r="L2023" s="10">
        <f>SUM(Table134[[#This Row],[Waste (Before Impression)]:[Waste (After Impression)2]])</f>
        <v>0</v>
      </c>
      <c r="M2023" s="10">
        <v>0</v>
      </c>
      <c r="N2023" s="10">
        <v>109</v>
      </c>
      <c r="O2023" s="11">
        <f>SUM(Table134[[#This Row],[Inspection Total]],Table134[[#This Row],[Waste (Before Impression)]])</f>
        <v>6000</v>
      </c>
      <c r="P2023" s="12" t="s">
        <v>39</v>
      </c>
      <c r="Q2023" s="9"/>
      <c r="R2023" s="9">
        <f>IF(Table134[[#This Row],[Balanced]]="YES",0,Table134[[#This Row],[Total]]-6000)</f>
        <v>0</v>
      </c>
      <c r="S20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4477523301096000YES</v>
      </c>
      <c r="T2023">
        <f>ROW()-3</f>
        <v>2020</v>
      </c>
      <c r="U2023" s="1">
        <f>INT(Table134[[#This Row],[Date]])</f>
        <v>44775</v>
      </c>
      <c r="V2023" s="13">
        <f>IFERROR(IF(OR(Table134[[#This Row],[Notasave Error]]&lt;0,Table134[[#This Row],[Notasave Error]]&gt;6000),"-",Table134[[#This Row],[Notasave Error]]/Table134[[#This Row],[Inspection Total]]),"NA")</f>
        <v>1.8166666666666668E-2</v>
      </c>
    </row>
    <row r="2024" spans="1:22" x14ac:dyDescent="0.35">
      <c r="A2024" s="8">
        <v>44775.528703703705</v>
      </c>
      <c r="B2024" s="9" t="s">
        <v>63</v>
      </c>
      <c r="C2024" s="9">
        <v>40036161</v>
      </c>
      <c r="D2024" s="9" t="s">
        <v>107</v>
      </c>
      <c r="E2024" s="9" t="s">
        <v>57</v>
      </c>
      <c r="F2024" s="9" t="s">
        <v>38</v>
      </c>
      <c r="G2024" s="9">
        <v>2329</v>
      </c>
      <c r="H2024" s="10">
        <v>5998</v>
      </c>
      <c r="I2024" s="10">
        <v>11990</v>
      </c>
      <c r="J2024" s="10">
        <v>2</v>
      </c>
      <c r="K2024" s="10"/>
      <c r="L2024" s="10">
        <f>SUM(Table134[[#This Row],[Waste (Before Impression)]:[Waste (After Impression)2]])</f>
        <v>2</v>
      </c>
      <c r="M2024" s="10">
        <v>0</v>
      </c>
      <c r="N2024" s="10">
        <v>104</v>
      </c>
      <c r="O2024" s="11">
        <f>SUM(Table134[[#This Row],[Inspection Total]],Table134[[#This Row],[Waste (Before Impression)]])</f>
        <v>6000</v>
      </c>
      <c r="P2024" s="12" t="s">
        <v>39</v>
      </c>
      <c r="Q2024" s="9"/>
      <c r="R2024" s="9">
        <f>IF(Table134[[#This Row],[Balanced]]="YES",0,Table134[[#This Row],[Total]]-6000)</f>
        <v>0</v>
      </c>
      <c r="S20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44775232921045998YES</v>
      </c>
      <c r="T2024">
        <f>ROW()-3</f>
        <v>2021</v>
      </c>
      <c r="U2024" s="1">
        <f>INT(Table134[[#This Row],[Date]])</f>
        <v>44775</v>
      </c>
      <c r="V2024" s="13">
        <f>IFERROR(IF(OR(Table134[[#This Row],[Notasave Error]]&lt;0,Table134[[#This Row],[Notasave Error]]&gt;6000),"-",Table134[[#This Row],[Notasave Error]]/Table134[[#This Row],[Inspection Total]]),"NA")</f>
        <v>1.7339113037679228E-2</v>
      </c>
    </row>
    <row r="2025" spans="1:22" x14ac:dyDescent="0.35">
      <c r="A2025" s="8">
        <v>44775.425335648149</v>
      </c>
      <c r="B2025" s="9" t="s">
        <v>63</v>
      </c>
      <c r="C2025" s="9">
        <v>40036161</v>
      </c>
      <c r="D2025" s="9" t="s">
        <v>107</v>
      </c>
      <c r="E2025" s="9" t="s">
        <v>57</v>
      </c>
      <c r="F2025" s="9" t="s">
        <v>38</v>
      </c>
      <c r="G2025" s="9">
        <v>2328</v>
      </c>
      <c r="H2025" s="10">
        <v>5992</v>
      </c>
      <c r="I2025" s="10">
        <v>5992</v>
      </c>
      <c r="J2025" s="10">
        <v>8</v>
      </c>
      <c r="K2025" s="10"/>
      <c r="L2025" s="10">
        <f>SUM(Table134[[#This Row],[Waste (Before Impression)]:[Waste (After Impression)2]])</f>
        <v>8</v>
      </c>
      <c r="M2025" s="10">
        <v>0</v>
      </c>
      <c r="N2025" s="10">
        <v>730</v>
      </c>
      <c r="O2025" s="11">
        <f>SUM(Table134[[#This Row],[Inspection Total]],Table134[[#This Row],[Waste (Before Impression)]])</f>
        <v>6000</v>
      </c>
      <c r="P2025" s="12" t="s">
        <v>39</v>
      </c>
      <c r="Q2025" s="9"/>
      <c r="R2025" s="9">
        <f>IF(Table134[[#This Row],[Balanced]]="YES",0,Table134[[#This Row],[Total]]-6000)</f>
        <v>0</v>
      </c>
      <c r="S20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44775232887305992YES</v>
      </c>
      <c r="T2025">
        <f>ROW()-3</f>
        <v>2022</v>
      </c>
      <c r="U2025" s="1">
        <f>INT(Table134[[#This Row],[Date]])</f>
        <v>44775</v>
      </c>
      <c r="V2025" s="13">
        <f>IFERROR(IF(OR(Table134[[#This Row],[Notasave Error]]&lt;0,Table134[[#This Row],[Notasave Error]]&gt;6000),"-",Table134[[#This Row],[Notasave Error]]/Table134[[#This Row],[Inspection Total]]),"NA")</f>
        <v>0.12182910547396529</v>
      </c>
    </row>
    <row r="2026" spans="1:22" x14ac:dyDescent="0.35">
      <c r="A2026" s="8">
        <v>44775.284409722219</v>
      </c>
      <c r="B2026" s="9" t="s">
        <v>63</v>
      </c>
      <c r="C2026" s="9">
        <v>40036161</v>
      </c>
      <c r="D2026" s="9" t="s">
        <v>107</v>
      </c>
      <c r="E2026" s="9" t="s">
        <v>137</v>
      </c>
      <c r="F2026" s="9" t="s">
        <v>40</v>
      </c>
      <c r="G2026" s="9">
        <v>2409</v>
      </c>
      <c r="H2026" s="10">
        <v>5933</v>
      </c>
      <c r="I2026" s="10">
        <v>65892</v>
      </c>
      <c r="J2026" s="10">
        <v>25</v>
      </c>
      <c r="K2026" s="10"/>
      <c r="L2026" s="10">
        <f>SUM(Table134[[#This Row],[Waste (Before Impression)]:[Waste (After Impression)2]])</f>
        <v>25</v>
      </c>
      <c r="M2026" s="10">
        <v>0</v>
      </c>
      <c r="N2026" s="10">
        <v>216</v>
      </c>
      <c r="O2026" s="11">
        <f>SUM(Table134[[#This Row],[Inspection Total]],Table134[[#This Row],[Waste (Before Impression)]])</f>
        <v>5958</v>
      </c>
      <c r="P2026" s="12" t="s">
        <v>34</v>
      </c>
      <c r="Q2026" s="9">
        <v>-42</v>
      </c>
      <c r="R2026" s="9">
        <f>IF(Table134[[#This Row],[Balanced]]="YES",0,Table134[[#This Row],[Total]]-6000)</f>
        <v>-42</v>
      </c>
      <c r="S20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447752409252165933NO</v>
      </c>
      <c r="T2026">
        <f>ROW()-3</f>
        <v>2023</v>
      </c>
      <c r="U2026" s="1">
        <f>INT(Table134[[#This Row],[Date]])</f>
        <v>44775</v>
      </c>
      <c r="V2026" s="13">
        <f>IFERROR(IF(OR(Table134[[#This Row],[Notasave Error]]&lt;0,Table134[[#This Row],[Notasave Error]]&gt;6000),"-",Table134[[#This Row],[Notasave Error]]/Table134[[#This Row],[Inspection Total]]),"NA")</f>
        <v>3.6406539693241195E-2</v>
      </c>
    </row>
    <row r="2027" spans="1:22" x14ac:dyDescent="0.35">
      <c r="A2027" s="8">
        <v>44775.265613425923</v>
      </c>
      <c r="B2027" s="9" t="s">
        <v>63</v>
      </c>
      <c r="C2027" s="9">
        <v>40036161</v>
      </c>
      <c r="D2027" s="9" t="s">
        <v>107</v>
      </c>
      <c r="E2027" s="9" t="s">
        <v>137</v>
      </c>
      <c r="F2027" s="9" t="s">
        <v>40</v>
      </c>
      <c r="G2027" s="9">
        <v>2408</v>
      </c>
      <c r="H2027" s="10">
        <v>5994</v>
      </c>
      <c r="I2027" s="10">
        <v>59959</v>
      </c>
      <c r="J2027" s="10">
        <v>6</v>
      </c>
      <c r="K2027" s="10"/>
      <c r="L2027" s="10">
        <f>SUM(Table134[[#This Row],[Waste (Before Impression)]:[Waste (After Impression)2]])</f>
        <v>6</v>
      </c>
      <c r="M2027" s="10">
        <v>0</v>
      </c>
      <c r="N2027" s="10">
        <v>214</v>
      </c>
      <c r="O2027" s="11">
        <f>SUM(Table134[[#This Row],[Inspection Total]],Table134[[#This Row],[Waste (Before Impression)]])</f>
        <v>6000</v>
      </c>
      <c r="P2027" s="12" t="s">
        <v>39</v>
      </c>
      <c r="Q2027" s="9"/>
      <c r="R2027" s="9">
        <f>IF(Table134[[#This Row],[Balanced]]="YES",0,Table134[[#This Row],[Total]]-6000)</f>
        <v>0</v>
      </c>
      <c r="S20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44775240862145994YES</v>
      </c>
      <c r="T2027">
        <f>ROW()-3</f>
        <v>2024</v>
      </c>
      <c r="U2027" s="1">
        <f>INT(Table134[[#This Row],[Date]])</f>
        <v>44775</v>
      </c>
      <c r="V2027" s="13">
        <f>IFERROR(IF(OR(Table134[[#This Row],[Notasave Error]]&lt;0,Table134[[#This Row],[Notasave Error]]&gt;6000),"-",Table134[[#This Row],[Notasave Error]]/Table134[[#This Row],[Inspection Total]]),"NA")</f>
        <v>3.5702369035702369E-2</v>
      </c>
    </row>
    <row r="2028" spans="1:22" x14ac:dyDescent="0.35">
      <c r="A2028" s="8">
        <v>44775.23400462963</v>
      </c>
      <c r="B2028" s="9" t="s">
        <v>63</v>
      </c>
      <c r="C2028" s="9">
        <v>40036161</v>
      </c>
      <c r="D2028" s="9" t="s">
        <v>107</v>
      </c>
      <c r="E2028" s="9" t="s">
        <v>137</v>
      </c>
      <c r="F2028" s="9" t="s">
        <v>40</v>
      </c>
      <c r="G2028" s="9">
        <v>2407</v>
      </c>
      <c r="H2028" s="10">
        <v>5998</v>
      </c>
      <c r="I2028" s="10">
        <v>53965</v>
      </c>
      <c r="J2028" s="10">
        <v>2</v>
      </c>
      <c r="K2028" s="10"/>
      <c r="L2028" s="10">
        <f>SUM(Table134[[#This Row],[Waste (Before Impression)]:[Waste (After Impression)2]])</f>
        <v>2</v>
      </c>
      <c r="M2028" s="10">
        <v>0</v>
      </c>
      <c r="N2028" s="10">
        <v>429</v>
      </c>
      <c r="O2028" s="11">
        <f>SUM(Table134[[#This Row],[Inspection Total]],Table134[[#This Row],[Waste (Before Impression)]])</f>
        <v>6000</v>
      </c>
      <c r="P2028" s="12" t="s">
        <v>39</v>
      </c>
      <c r="Q2028" s="9"/>
      <c r="R2028" s="9">
        <f>IF(Table134[[#This Row],[Balanced]]="YES",0,Table134[[#This Row],[Total]]-6000)</f>
        <v>0</v>
      </c>
      <c r="S20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44775240724295998YES</v>
      </c>
      <c r="T2028">
        <f>ROW()-3</f>
        <v>2025</v>
      </c>
      <c r="U2028" s="1">
        <f>INT(Table134[[#This Row],[Date]])</f>
        <v>44775</v>
      </c>
      <c r="V2028" s="13">
        <f>IFERROR(IF(OR(Table134[[#This Row],[Notasave Error]]&lt;0,Table134[[#This Row],[Notasave Error]]&gt;6000),"-",Table134[[#This Row],[Notasave Error]]/Table134[[#This Row],[Inspection Total]]),"NA")</f>
        <v>7.1523841280426811E-2</v>
      </c>
    </row>
    <row r="2029" spans="1:22" x14ac:dyDescent="0.35">
      <c r="A2029" s="8">
        <v>44775.233587962961</v>
      </c>
      <c r="B2029" s="9" t="s">
        <v>63</v>
      </c>
      <c r="C2029" s="9">
        <v>40036161</v>
      </c>
      <c r="D2029" s="9" t="s">
        <v>107</v>
      </c>
      <c r="E2029" s="9" t="s">
        <v>137</v>
      </c>
      <c r="F2029" s="9" t="s">
        <v>40</v>
      </c>
      <c r="G2029" s="9">
        <v>2406</v>
      </c>
      <c r="H2029" s="10">
        <v>6000</v>
      </c>
      <c r="I2029" s="10">
        <v>47967</v>
      </c>
      <c r="J2029" s="10">
        <v>0</v>
      </c>
      <c r="K2029" s="10"/>
      <c r="L2029" s="10">
        <f>SUM(Table134[[#This Row],[Waste (Before Impression)]:[Waste (After Impression)2]])</f>
        <v>0</v>
      </c>
      <c r="M2029" s="10">
        <v>0</v>
      </c>
      <c r="N2029" s="10">
        <v>165</v>
      </c>
      <c r="O2029" s="11">
        <f>SUM(Table134[[#This Row],[Inspection Total]],Table134[[#This Row],[Waste (Before Impression)]])</f>
        <v>6000</v>
      </c>
      <c r="P2029" s="12" t="s">
        <v>39</v>
      </c>
      <c r="Q2029" s="9"/>
      <c r="R2029" s="9">
        <f>IF(Table134[[#This Row],[Balanced]]="YES",0,Table134[[#This Row],[Total]]-6000)</f>
        <v>0</v>
      </c>
      <c r="S20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44775240601656000YES</v>
      </c>
      <c r="T2029">
        <f>ROW()-3</f>
        <v>2026</v>
      </c>
      <c r="U2029" s="1">
        <f>INT(Table134[[#This Row],[Date]])</f>
        <v>44775</v>
      </c>
      <c r="V2029" s="13">
        <f>IFERROR(IF(OR(Table134[[#This Row],[Notasave Error]]&lt;0,Table134[[#This Row],[Notasave Error]]&gt;6000),"-",Table134[[#This Row],[Notasave Error]]/Table134[[#This Row],[Inspection Total]]),"NA")</f>
        <v>2.75E-2</v>
      </c>
    </row>
    <row r="2030" spans="1:22" x14ac:dyDescent="0.35">
      <c r="A2030" s="8">
        <v>44775.233182870368</v>
      </c>
      <c r="B2030" s="9" t="s">
        <v>63</v>
      </c>
      <c r="C2030" s="9">
        <v>40036161</v>
      </c>
      <c r="D2030" s="9" t="s">
        <v>107</v>
      </c>
      <c r="E2030" s="9" t="s">
        <v>137</v>
      </c>
      <c r="F2030" s="9" t="s">
        <v>40</v>
      </c>
      <c r="G2030" s="9">
        <v>2405</v>
      </c>
      <c r="H2030" s="10">
        <v>5996</v>
      </c>
      <c r="I2030" s="10">
        <v>41967</v>
      </c>
      <c r="J2030" s="10">
        <v>4</v>
      </c>
      <c r="K2030" s="10"/>
      <c r="L2030" s="10">
        <f>SUM(Table134[[#This Row],[Waste (Before Impression)]:[Waste (After Impression)2]])</f>
        <v>4</v>
      </c>
      <c r="M2030" s="10">
        <v>0</v>
      </c>
      <c r="N2030" s="10">
        <v>400</v>
      </c>
      <c r="O2030" s="11">
        <f>SUM(Table134[[#This Row],[Inspection Total]],Table134[[#This Row],[Waste (Before Impression)]])</f>
        <v>6000</v>
      </c>
      <c r="P2030" s="12" t="s">
        <v>39</v>
      </c>
      <c r="Q2030" s="9"/>
      <c r="R2030" s="9">
        <f>IF(Table134[[#This Row],[Balanced]]="YES",0,Table134[[#This Row],[Total]]-6000)</f>
        <v>0</v>
      </c>
      <c r="S20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44775240544005996YES</v>
      </c>
      <c r="T2030">
        <f>ROW()-3</f>
        <v>2027</v>
      </c>
      <c r="U2030" s="1">
        <f>INT(Table134[[#This Row],[Date]])</f>
        <v>44775</v>
      </c>
      <c r="V2030" s="13">
        <f>IFERROR(IF(OR(Table134[[#This Row],[Notasave Error]]&lt;0,Table134[[#This Row],[Notasave Error]]&gt;6000),"-",Table134[[#This Row],[Notasave Error]]/Table134[[#This Row],[Inspection Total]]),"NA")</f>
        <v>6.6711140760507007E-2</v>
      </c>
    </row>
    <row r="2031" spans="1:22" x14ac:dyDescent="0.35">
      <c r="A2031" s="8">
        <v>44775.109884259262</v>
      </c>
      <c r="B2031" s="9" t="s">
        <v>63</v>
      </c>
      <c r="C2031" s="9">
        <v>40036161</v>
      </c>
      <c r="D2031" s="9" t="s">
        <v>107</v>
      </c>
      <c r="E2031" s="9" t="s">
        <v>137</v>
      </c>
      <c r="F2031" s="9" t="s">
        <v>40</v>
      </c>
      <c r="G2031" s="9">
        <v>2404</v>
      </c>
      <c r="H2031" s="10">
        <v>5995</v>
      </c>
      <c r="I2031" s="10">
        <v>35971</v>
      </c>
      <c r="J2031" s="10">
        <v>5</v>
      </c>
      <c r="K2031" s="10"/>
      <c r="L2031" s="10">
        <f>SUM(Table134[[#This Row],[Waste (Before Impression)]:[Waste (After Impression)2]])</f>
        <v>5</v>
      </c>
      <c r="M2031" s="10">
        <v>0</v>
      </c>
      <c r="N2031" s="10">
        <v>343</v>
      </c>
      <c r="O2031" s="11">
        <f>SUM(Table134[[#This Row],[Inspection Total]],Table134[[#This Row],[Waste (Before Impression)]])</f>
        <v>6000</v>
      </c>
      <c r="P2031" s="12" t="s">
        <v>39</v>
      </c>
      <c r="Q2031" s="9"/>
      <c r="R2031" s="9">
        <f>IF(Table134[[#This Row],[Balanced]]="YES",0,Table134[[#This Row],[Total]]-6000)</f>
        <v>0</v>
      </c>
      <c r="S20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44775240453435995YES</v>
      </c>
      <c r="T2031">
        <f>ROW()-3</f>
        <v>2028</v>
      </c>
      <c r="U2031" s="1">
        <f>INT(Table134[[#This Row],[Date]])</f>
        <v>44775</v>
      </c>
      <c r="V2031" s="13">
        <f>IFERROR(IF(OR(Table134[[#This Row],[Notasave Error]]&lt;0,Table134[[#This Row],[Notasave Error]]&gt;6000),"-",Table134[[#This Row],[Notasave Error]]/Table134[[#This Row],[Inspection Total]]),"NA")</f>
        <v>5.7214345287739783E-2</v>
      </c>
    </row>
    <row r="2032" spans="1:22" x14ac:dyDescent="0.35">
      <c r="A2032" s="8">
        <v>44775.109027777777</v>
      </c>
      <c r="B2032" s="9" t="s">
        <v>63</v>
      </c>
      <c r="C2032" s="9">
        <v>40036161</v>
      </c>
      <c r="D2032" s="9" t="s">
        <v>107</v>
      </c>
      <c r="E2032" s="9" t="s">
        <v>137</v>
      </c>
      <c r="F2032" s="9" t="s">
        <v>40</v>
      </c>
      <c r="G2032" s="9">
        <v>2403</v>
      </c>
      <c r="H2032" s="10">
        <v>6000</v>
      </c>
      <c r="I2032" s="10">
        <v>29976</v>
      </c>
      <c r="J2032" s="10">
        <v>0</v>
      </c>
      <c r="K2032" s="10"/>
      <c r="L2032" s="10">
        <f>SUM(Table134[[#This Row],[Waste (Before Impression)]:[Waste (After Impression)2]])</f>
        <v>0</v>
      </c>
      <c r="M2032" s="10">
        <v>0</v>
      </c>
      <c r="N2032" s="10">
        <v>283</v>
      </c>
      <c r="O2032" s="11">
        <f>SUM(Table134[[#This Row],[Inspection Total]],Table134[[#This Row],[Waste (Before Impression)]])</f>
        <v>6000</v>
      </c>
      <c r="P2032" s="12" t="s">
        <v>39</v>
      </c>
      <c r="Q2032" s="9" t="s">
        <v>71</v>
      </c>
      <c r="R2032" s="9">
        <f>IF(Table134[[#This Row],[Balanced]]="YES",0,Table134[[#This Row],[Total]]-6000)</f>
        <v>0</v>
      </c>
      <c r="S20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44775240302836000YES</v>
      </c>
      <c r="T2032">
        <f>ROW()-3</f>
        <v>2029</v>
      </c>
      <c r="U2032" s="1">
        <f>INT(Table134[[#This Row],[Date]])</f>
        <v>44775</v>
      </c>
      <c r="V2032" s="13">
        <f>IFERROR(IF(OR(Table134[[#This Row],[Notasave Error]]&lt;0,Table134[[#This Row],[Notasave Error]]&gt;6000),"-",Table134[[#This Row],[Notasave Error]]/Table134[[#This Row],[Inspection Total]]),"NA")</f>
        <v>4.7166666666666669E-2</v>
      </c>
    </row>
    <row r="2033" spans="1:22" x14ac:dyDescent="0.35">
      <c r="A2033" s="8">
        <v>44775.012326388889</v>
      </c>
      <c r="B2033" s="9" t="s">
        <v>63</v>
      </c>
      <c r="C2033" s="9">
        <v>40036161</v>
      </c>
      <c r="D2033" s="9" t="s">
        <v>107</v>
      </c>
      <c r="E2033" s="9" t="s">
        <v>137</v>
      </c>
      <c r="F2033" s="9" t="s">
        <v>40</v>
      </c>
      <c r="G2033" s="9">
        <v>2402</v>
      </c>
      <c r="H2033" s="10">
        <v>5990</v>
      </c>
      <c r="I2033" s="10">
        <v>23976</v>
      </c>
      <c r="J2033" s="10">
        <v>10</v>
      </c>
      <c r="K2033" s="10"/>
      <c r="L2033" s="10">
        <f>SUM(Table134[[#This Row],[Waste (Before Impression)]:[Waste (After Impression)2]])</f>
        <v>10</v>
      </c>
      <c r="M2033" s="10">
        <v>0</v>
      </c>
      <c r="N2033" s="10">
        <v>236</v>
      </c>
      <c r="O2033" s="11">
        <f>SUM(Table134[[#This Row],[Inspection Total]],Table134[[#This Row],[Waste (Before Impression)]])</f>
        <v>6000</v>
      </c>
      <c r="P2033" s="12" t="s">
        <v>39</v>
      </c>
      <c r="Q2033" s="9" t="s">
        <v>71</v>
      </c>
      <c r="R2033" s="9">
        <f>IF(Table134[[#This Row],[Balanced]]="YES",0,Table134[[#This Row],[Total]]-6000)</f>
        <v>0</v>
      </c>
      <c r="S20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447752402102365990YES</v>
      </c>
      <c r="T2033">
        <f>ROW()-3</f>
        <v>2030</v>
      </c>
      <c r="U2033" s="1">
        <f>INT(Table134[[#This Row],[Date]])</f>
        <v>44775</v>
      </c>
      <c r="V2033" s="13">
        <f>IFERROR(IF(OR(Table134[[#This Row],[Notasave Error]]&lt;0,Table134[[#This Row],[Notasave Error]]&gt;6000),"-",Table134[[#This Row],[Notasave Error]]/Table134[[#This Row],[Inspection Total]]),"NA")</f>
        <v>3.9398998330550918E-2</v>
      </c>
    </row>
    <row r="2034" spans="1:22" x14ac:dyDescent="0.35">
      <c r="A2034" s="8">
        <v>44775.011967592596</v>
      </c>
      <c r="B2034" s="9" t="s">
        <v>63</v>
      </c>
      <c r="C2034" s="9">
        <v>40036161</v>
      </c>
      <c r="D2034" s="9" t="s">
        <v>107</v>
      </c>
      <c r="E2034" s="9" t="s">
        <v>137</v>
      </c>
      <c r="F2034" s="9" t="s">
        <v>40</v>
      </c>
      <c r="G2034" s="9">
        <v>2241</v>
      </c>
      <c r="H2034" s="10">
        <v>6000</v>
      </c>
      <c r="I2034" s="10">
        <v>17986</v>
      </c>
      <c r="J2034" s="10">
        <v>0</v>
      </c>
      <c r="K2034" s="10"/>
      <c r="L2034" s="10">
        <f>SUM(Table134[[#This Row],[Waste (Before Impression)]:[Waste (After Impression)2]])</f>
        <v>0</v>
      </c>
      <c r="M2034" s="10">
        <v>0</v>
      </c>
      <c r="N2034" s="10">
        <v>233</v>
      </c>
      <c r="O2034" s="11">
        <f>SUM(Table134[[#This Row],[Inspection Total]],Table134[[#This Row],[Waste (Before Impression)]])</f>
        <v>6000</v>
      </c>
      <c r="P2034" s="12" t="s">
        <v>39</v>
      </c>
      <c r="Q2034" s="9"/>
      <c r="R2034" s="9">
        <f>IF(Table134[[#This Row],[Balanced]]="YES",0,Table134[[#This Row],[Total]]-6000)</f>
        <v>0</v>
      </c>
      <c r="S20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44775224102336000YES</v>
      </c>
      <c r="T2034">
        <f>ROW()-3</f>
        <v>2031</v>
      </c>
      <c r="U2034" s="1">
        <f>INT(Table134[[#This Row],[Date]])</f>
        <v>44775</v>
      </c>
      <c r="V2034" s="13">
        <f>IFERROR(IF(OR(Table134[[#This Row],[Notasave Error]]&lt;0,Table134[[#This Row],[Notasave Error]]&gt;6000),"-",Table134[[#This Row],[Notasave Error]]/Table134[[#This Row],[Inspection Total]]),"NA")</f>
        <v>3.8833333333333331E-2</v>
      </c>
    </row>
    <row r="2035" spans="1:22" x14ac:dyDescent="0.35">
      <c r="A2035" s="8">
        <v>44774.879687499997</v>
      </c>
      <c r="B2035" s="9" t="s">
        <v>63</v>
      </c>
      <c r="C2035" s="9">
        <v>40036161</v>
      </c>
      <c r="D2035" s="9" t="s">
        <v>107</v>
      </c>
      <c r="E2035" s="9" t="s">
        <v>136</v>
      </c>
      <c r="F2035" s="9" t="s">
        <v>40</v>
      </c>
      <c r="G2035" s="9">
        <v>2316</v>
      </c>
      <c r="H2035" s="10">
        <v>5999</v>
      </c>
      <c r="I2035" s="10">
        <v>17992</v>
      </c>
      <c r="J2035" s="10">
        <v>1</v>
      </c>
      <c r="K2035" s="10"/>
      <c r="L2035" s="10">
        <f>SUM(Table134[[#This Row],[Waste (Before Impression)]:[Waste (After Impression)2]])</f>
        <v>1</v>
      </c>
      <c r="M2035" s="10">
        <v>0</v>
      </c>
      <c r="N2035" s="10">
        <v>103</v>
      </c>
      <c r="O2035" s="11">
        <f>SUM(Table134[[#This Row],[Inspection Total]],Table134[[#This Row],[Waste (Before Impression)]])</f>
        <v>6000</v>
      </c>
      <c r="P2035" s="12" t="s">
        <v>39</v>
      </c>
      <c r="Q2035" s="9"/>
      <c r="R2035" s="9">
        <f>IF(Table134[[#This Row],[Balanced]]="YES",0,Table134[[#This Row],[Total]]-6000)</f>
        <v>0</v>
      </c>
      <c r="S20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44774231611035999YES</v>
      </c>
      <c r="T2035">
        <f>ROW()-3</f>
        <v>2032</v>
      </c>
      <c r="U2035" s="1">
        <f>INT(Table134[[#This Row],[Date]])</f>
        <v>44774</v>
      </c>
      <c r="V2035" s="13">
        <f>IFERROR(IF(OR(Table134[[#This Row],[Notasave Error]]&lt;0,Table134[[#This Row],[Notasave Error]]&gt;6000),"-",Table134[[#This Row],[Notasave Error]]/Table134[[#This Row],[Inspection Total]]),"NA")</f>
        <v>1.7169528254709118E-2</v>
      </c>
    </row>
    <row r="2036" spans="1:22" x14ac:dyDescent="0.35">
      <c r="A2036" s="8">
        <v>44774.879317129627</v>
      </c>
      <c r="B2036" s="9" t="s">
        <v>63</v>
      </c>
      <c r="C2036" s="9">
        <v>40036161</v>
      </c>
      <c r="D2036" s="9" t="s">
        <v>107</v>
      </c>
      <c r="E2036" s="9" t="s">
        <v>136</v>
      </c>
      <c r="F2036" s="9" t="s">
        <v>40</v>
      </c>
      <c r="G2036" s="9">
        <v>2315</v>
      </c>
      <c r="H2036" s="10">
        <v>5997</v>
      </c>
      <c r="I2036" s="10">
        <v>11993</v>
      </c>
      <c r="J2036" s="10">
        <v>3</v>
      </c>
      <c r="K2036" s="10"/>
      <c r="L2036" s="10">
        <f>SUM(Table134[[#This Row],[Waste (Before Impression)]:[Waste (After Impression)2]])</f>
        <v>3</v>
      </c>
      <c r="M2036" s="10">
        <v>0</v>
      </c>
      <c r="N2036" s="10">
        <v>200</v>
      </c>
      <c r="O2036" s="11">
        <f>SUM(Table134[[#This Row],[Inspection Total]],Table134[[#This Row],[Waste (Before Impression)]])</f>
        <v>6000</v>
      </c>
      <c r="P2036" s="12" t="s">
        <v>39</v>
      </c>
      <c r="Q2036" s="9"/>
      <c r="R2036" s="9">
        <f>IF(Table134[[#This Row],[Balanced]]="YES",0,Table134[[#This Row],[Total]]-6000)</f>
        <v>0</v>
      </c>
      <c r="S20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44774231532005997YES</v>
      </c>
      <c r="T2036">
        <f>ROW()-3</f>
        <v>2033</v>
      </c>
      <c r="U2036" s="1">
        <f>INT(Table134[[#This Row],[Date]])</f>
        <v>44774</v>
      </c>
      <c r="V2036" s="13">
        <f>IFERROR(IF(OR(Table134[[#This Row],[Notasave Error]]&lt;0,Table134[[#This Row],[Notasave Error]]&gt;6000),"-",Table134[[#This Row],[Notasave Error]]/Table134[[#This Row],[Inspection Total]]),"NA")</f>
        <v>3.3350008337502082E-2</v>
      </c>
    </row>
    <row r="2037" spans="1:22" x14ac:dyDescent="0.35">
      <c r="A2037" s="8">
        <v>44774.87877314815</v>
      </c>
      <c r="B2037" s="9" t="s">
        <v>63</v>
      </c>
      <c r="C2037" s="9">
        <v>40036161</v>
      </c>
      <c r="D2037" s="9" t="s">
        <v>107</v>
      </c>
      <c r="E2037" s="9" t="s">
        <v>136</v>
      </c>
      <c r="F2037" s="9" t="s">
        <v>40</v>
      </c>
      <c r="G2037" s="9">
        <v>2313</v>
      </c>
      <c r="H2037" s="10">
        <v>5996</v>
      </c>
      <c r="I2037" s="10">
        <v>5996</v>
      </c>
      <c r="J2037" s="10">
        <v>4</v>
      </c>
      <c r="K2037" s="10"/>
      <c r="L2037" s="10">
        <f>SUM(Table134[[#This Row],[Waste (Before Impression)]:[Waste (After Impression)2]])</f>
        <v>4</v>
      </c>
      <c r="M2037" s="10">
        <v>0</v>
      </c>
      <c r="N2037" s="10">
        <v>116</v>
      </c>
      <c r="O2037" s="11">
        <f>SUM(Table134[[#This Row],[Inspection Total]],Table134[[#This Row],[Waste (Before Impression)]])</f>
        <v>6000</v>
      </c>
      <c r="P2037" s="12" t="s">
        <v>39</v>
      </c>
      <c r="Q2037" s="9"/>
      <c r="R2037" s="9">
        <f>IF(Table134[[#This Row],[Balanced]]="YES",0,Table134[[#This Row],[Total]]-6000)</f>
        <v>0</v>
      </c>
      <c r="S20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44774231341165996YES</v>
      </c>
      <c r="T2037">
        <f>ROW()-3</f>
        <v>2034</v>
      </c>
      <c r="U2037" s="1">
        <f>INT(Table134[[#This Row],[Date]])</f>
        <v>44774</v>
      </c>
      <c r="V2037" s="13">
        <f>IFERROR(IF(OR(Table134[[#This Row],[Notasave Error]]&lt;0,Table134[[#This Row],[Notasave Error]]&gt;6000),"-",Table134[[#This Row],[Notasave Error]]/Table134[[#This Row],[Inspection Total]]),"NA")</f>
        <v>1.9346230820547032E-2</v>
      </c>
    </row>
    <row r="2038" spans="1:22" x14ac:dyDescent="0.35">
      <c r="A2038" s="8">
        <v>44774.775196759256</v>
      </c>
      <c r="B2038" s="9" t="s">
        <v>63</v>
      </c>
      <c r="C2038" s="9">
        <v>40036161</v>
      </c>
      <c r="D2038" s="9" t="s">
        <v>107</v>
      </c>
      <c r="E2038" s="9" t="s">
        <v>129</v>
      </c>
      <c r="F2038" s="9" t="s">
        <v>38</v>
      </c>
      <c r="G2038" s="9">
        <v>2312</v>
      </c>
      <c r="H2038" s="10">
        <v>5998</v>
      </c>
      <c r="I2038" s="10">
        <v>29931</v>
      </c>
      <c r="J2038" s="10">
        <v>2</v>
      </c>
      <c r="K2038" s="10"/>
      <c r="L2038" s="10">
        <f>SUM(Table134[[#This Row],[Waste (Before Impression)]:[Waste (After Impression)2]])</f>
        <v>2</v>
      </c>
      <c r="M2038" s="10">
        <v>0</v>
      </c>
      <c r="N2038" s="10">
        <v>110</v>
      </c>
      <c r="O2038" s="11">
        <f>SUM(Table134[[#This Row],[Inspection Total]],Table134[[#This Row],[Waste (Before Impression)]])</f>
        <v>6000</v>
      </c>
      <c r="P2038" s="12" t="s">
        <v>39</v>
      </c>
      <c r="Q2038" s="9"/>
      <c r="R2038" s="9">
        <f>IF(Table134[[#This Row],[Balanced]]="YES",0,Table134[[#This Row],[Total]]-6000)</f>
        <v>0</v>
      </c>
      <c r="S20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44774231221105998YES</v>
      </c>
      <c r="T2038">
        <f>ROW()-3</f>
        <v>2035</v>
      </c>
      <c r="U2038" s="1">
        <f>INT(Table134[[#This Row],[Date]])</f>
        <v>44774</v>
      </c>
      <c r="V2038" s="13">
        <f>IFERROR(IF(OR(Table134[[#This Row],[Notasave Error]]&lt;0,Table134[[#This Row],[Notasave Error]]&gt;6000),"-",Table134[[#This Row],[Notasave Error]]/Table134[[#This Row],[Inspection Total]]),"NA")</f>
        <v>1.833944648216072E-2</v>
      </c>
    </row>
    <row r="2039" spans="1:22" x14ac:dyDescent="0.35">
      <c r="A2039" s="8">
        <v>44774.745740740742</v>
      </c>
      <c r="B2039" s="9" t="s">
        <v>63</v>
      </c>
      <c r="C2039" s="9">
        <v>40036161</v>
      </c>
      <c r="D2039" s="9" t="s">
        <v>107</v>
      </c>
      <c r="E2039" s="9" t="s">
        <v>129</v>
      </c>
      <c r="F2039" s="9" t="s">
        <v>38</v>
      </c>
      <c r="G2039" s="9">
        <v>2311</v>
      </c>
      <c r="H2039" s="10">
        <v>5977</v>
      </c>
      <c r="I2039" s="10">
        <v>23933</v>
      </c>
      <c r="J2039" s="10">
        <v>23</v>
      </c>
      <c r="K2039" s="10"/>
      <c r="L2039" s="10">
        <f>SUM(Table134[[#This Row],[Waste (Before Impression)]:[Waste (After Impression)2]])</f>
        <v>23</v>
      </c>
      <c r="M2039" s="10">
        <v>0</v>
      </c>
      <c r="N2039" s="10">
        <v>204</v>
      </c>
      <c r="O2039" s="11">
        <f>SUM(Table134[[#This Row],[Inspection Total]],Table134[[#This Row],[Waste (Before Impression)]])</f>
        <v>6000</v>
      </c>
      <c r="P2039" s="12" t="s">
        <v>39</v>
      </c>
      <c r="Q2039" s="9"/>
      <c r="R2039" s="9">
        <f>IF(Table134[[#This Row],[Balanced]]="YES",0,Table134[[#This Row],[Total]]-6000)</f>
        <v>0</v>
      </c>
      <c r="S20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447742311232045977YES</v>
      </c>
      <c r="T2039">
        <f>ROW()-3</f>
        <v>2036</v>
      </c>
      <c r="U2039" s="1">
        <f>INT(Table134[[#This Row],[Date]])</f>
        <v>44774</v>
      </c>
      <c r="V2039" s="13">
        <f>IFERROR(IF(OR(Table134[[#This Row],[Notasave Error]]&lt;0,Table134[[#This Row],[Notasave Error]]&gt;6000),"-",Table134[[#This Row],[Notasave Error]]/Table134[[#This Row],[Inspection Total]]),"NA")</f>
        <v>3.4130834866990131E-2</v>
      </c>
    </row>
    <row r="2040" spans="1:22" x14ac:dyDescent="0.35">
      <c r="A2040" s="8">
        <v>44774.744537037041</v>
      </c>
      <c r="B2040" s="9" t="s">
        <v>63</v>
      </c>
      <c r="C2040" s="9">
        <v>40036161</v>
      </c>
      <c r="D2040" s="9" t="s">
        <v>107</v>
      </c>
      <c r="E2040" s="9" t="s">
        <v>129</v>
      </c>
      <c r="F2040" s="9" t="s">
        <v>38</v>
      </c>
      <c r="G2040" s="9">
        <v>2310</v>
      </c>
      <c r="H2040" s="10">
        <v>5997</v>
      </c>
      <c r="I2040" s="10">
        <v>17956</v>
      </c>
      <c r="J2040" s="10">
        <v>3</v>
      </c>
      <c r="K2040" s="10"/>
      <c r="L2040" s="10">
        <f>SUM(Table134[[#This Row],[Waste (Before Impression)]:[Waste (After Impression)2]])</f>
        <v>3</v>
      </c>
      <c r="M2040" s="10">
        <v>0</v>
      </c>
      <c r="N2040" s="10">
        <v>197</v>
      </c>
      <c r="O2040" s="11">
        <f>SUM(Table134[[#This Row],[Inspection Total]],Table134[[#This Row],[Waste (Before Impression)]])</f>
        <v>6000</v>
      </c>
      <c r="P2040" s="12" t="s">
        <v>39</v>
      </c>
      <c r="Q2040" s="9"/>
      <c r="R2040" s="9">
        <f>IF(Table134[[#This Row],[Balanced]]="YES",0,Table134[[#This Row],[Total]]-6000)</f>
        <v>0</v>
      </c>
      <c r="S20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44774231031975997YES</v>
      </c>
      <c r="T2040">
        <f>ROW()-3</f>
        <v>2037</v>
      </c>
      <c r="U2040" s="1">
        <f>INT(Table134[[#This Row],[Date]])</f>
        <v>44774</v>
      </c>
      <c r="V2040" s="13">
        <f>IFERROR(IF(OR(Table134[[#This Row],[Notasave Error]]&lt;0,Table134[[#This Row],[Notasave Error]]&gt;6000),"-",Table134[[#This Row],[Notasave Error]]/Table134[[#This Row],[Inspection Total]]),"NA")</f>
        <v>3.2849758212439552E-2</v>
      </c>
    </row>
    <row r="2041" spans="1:22" x14ac:dyDescent="0.35">
      <c r="A2041" s="8">
        <v>44774.743645833332</v>
      </c>
      <c r="B2041" s="9" t="s">
        <v>63</v>
      </c>
      <c r="C2041" s="9">
        <v>40036161</v>
      </c>
      <c r="D2041" s="9" t="s">
        <v>107</v>
      </c>
      <c r="E2041" s="9" t="s">
        <v>129</v>
      </c>
      <c r="F2041" s="9" t="s">
        <v>38</v>
      </c>
      <c r="G2041" s="9">
        <v>2314</v>
      </c>
      <c r="H2041" s="10">
        <v>5964</v>
      </c>
      <c r="I2041" s="10">
        <v>11959</v>
      </c>
      <c r="J2041" s="10">
        <v>0</v>
      </c>
      <c r="K2041" s="10"/>
      <c r="L2041" s="10">
        <f>SUM(Table134[[#This Row],[Waste (Before Impression)]:[Waste (After Impression)2]])</f>
        <v>0</v>
      </c>
      <c r="M2041" s="10">
        <v>0</v>
      </c>
      <c r="N2041" s="10">
        <v>254</v>
      </c>
      <c r="O2041" s="11">
        <f>SUM(Table134[[#This Row],[Inspection Total]],Table134[[#This Row],[Waste (Before Impression)]])</f>
        <v>5964</v>
      </c>
      <c r="P2041" s="12" t="s">
        <v>34</v>
      </c>
      <c r="Q2041" s="9" t="s">
        <v>82</v>
      </c>
      <c r="R2041" s="9">
        <f>IF(Table134[[#This Row],[Balanced]]="YES",0,Table134[[#This Row],[Total]]-6000)</f>
        <v>-36</v>
      </c>
      <c r="S20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44774231402545964NO</v>
      </c>
      <c r="T2041">
        <f>ROW()-3</f>
        <v>2038</v>
      </c>
      <c r="U2041" s="1">
        <f>INT(Table134[[#This Row],[Date]])</f>
        <v>44774</v>
      </c>
      <c r="V2041" s="13">
        <f>IFERROR(IF(OR(Table134[[#This Row],[Notasave Error]]&lt;0,Table134[[#This Row],[Notasave Error]]&gt;6000),"-",Table134[[#This Row],[Notasave Error]]/Table134[[#This Row],[Inspection Total]]),"NA")</f>
        <v>4.2588866532528503E-2</v>
      </c>
    </row>
    <row r="2042" spans="1:22" x14ac:dyDescent="0.35">
      <c r="A2042" s="8">
        <v>44774.65185185185</v>
      </c>
      <c r="B2042" s="9" t="s">
        <v>63</v>
      </c>
      <c r="C2042" s="9">
        <v>40036161</v>
      </c>
      <c r="D2042" s="9" t="s">
        <v>107</v>
      </c>
      <c r="E2042" s="9" t="s">
        <v>129</v>
      </c>
      <c r="F2042" s="9" t="s">
        <v>38</v>
      </c>
      <c r="G2042" s="9">
        <v>2309</v>
      </c>
      <c r="H2042" s="10">
        <v>5995</v>
      </c>
      <c r="I2042" s="10">
        <v>5995</v>
      </c>
      <c r="J2042" s="10">
        <v>5</v>
      </c>
      <c r="K2042" s="10"/>
      <c r="L2042" s="10">
        <f>SUM(Table134[[#This Row],[Waste (Before Impression)]:[Waste (After Impression)2]])</f>
        <v>5</v>
      </c>
      <c r="M2042" s="10">
        <v>0</v>
      </c>
      <c r="N2042" s="10">
        <v>182</v>
      </c>
      <c r="O2042" s="11">
        <f>SUM(Table134[[#This Row],[Inspection Total]],Table134[[#This Row],[Waste (Before Impression)]])</f>
        <v>6000</v>
      </c>
      <c r="P2042" s="12" t="s">
        <v>39</v>
      </c>
      <c r="Q2042" s="9"/>
      <c r="R2042" s="9">
        <f>IF(Table134[[#This Row],[Balanced]]="YES",0,Table134[[#This Row],[Total]]-6000)</f>
        <v>0</v>
      </c>
      <c r="S20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44774230951825995YES</v>
      </c>
      <c r="T2042">
        <f>ROW()-3</f>
        <v>2039</v>
      </c>
      <c r="U2042" s="1">
        <f>INT(Table134[[#This Row],[Date]])</f>
        <v>44774</v>
      </c>
      <c r="V2042" s="13">
        <f>IFERROR(IF(OR(Table134[[#This Row],[Notasave Error]]&lt;0,Table134[[#This Row],[Notasave Error]]&gt;6000),"-",Table134[[#This Row],[Notasave Error]]/Table134[[#This Row],[Inspection Total]]),"NA")</f>
        <v>3.0358632193494578E-2</v>
      </c>
    </row>
    <row r="2043" spans="1:22" x14ac:dyDescent="0.35">
      <c r="A2043" s="8">
        <v>44774.287986111114</v>
      </c>
      <c r="B2043" s="9" t="s">
        <v>63</v>
      </c>
      <c r="C2043" s="9">
        <v>40036161</v>
      </c>
      <c r="D2043" s="9" t="s">
        <v>107</v>
      </c>
      <c r="E2043" s="9" t="s">
        <v>136</v>
      </c>
      <c r="F2043" s="9" t="s">
        <v>40</v>
      </c>
      <c r="G2043" s="9">
        <v>2327</v>
      </c>
      <c r="H2043" s="10">
        <v>5994</v>
      </c>
      <c r="I2043" s="10">
        <v>83945</v>
      </c>
      <c r="J2043" s="10">
        <v>6</v>
      </c>
      <c r="K2043" s="10"/>
      <c r="L2043" s="10">
        <f>SUM(Table134[[#This Row],[Waste (Before Impression)]:[Waste (After Impression)2]])</f>
        <v>6</v>
      </c>
      <c r="M2043" s="10">
        <v>0</v>
      </c>
      <c r="N2043" s="10">
        <v>507</v>
      </c>
      <c r="O2043" s="11">
        <f>SUM(Table134[[#This Row],[Inspection Total]],Table134[[#This Row],[Waste (Before Impression)]])</f>
        <v>6000</v>
      </c>
      <c r="P2043" s="12" t="s">
        <v>39</v>
      </c>
      <c r="Q2043" s="9"/>
      <c r="R2043" s="9">
        <f>IF(Table134[[#This Row],[Balanced]]="YES",0,Table134[[#This Row],[Total]]-6000)</f>
        <v>0</v>
      </c>
      <c r="S20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44774232765075994YES</v>
      </c>
      <c r="T2043">
        <f>ROW()-3</f>
        <v>2040</v>
      </c>
      <c r="U2043" s="1">
        <f>INT(Table134[[#This Row],[Date]])</f>
        <v>44774</v>
      </c>
      <c r="V2043" s="13">
        <f>IFERROR(IF(OR(Table134[[#This Row],[Notasave Error]]&lt;0,Table134[[#This Row],[Notasave Error]]&gt;6000),"-",Table134[[#This Row],[Notasave Error]]/Table134[[#This Row],[Inspection Total]]),"NA")</f>
        <v>8.458458458458458E-2</v>
      </c>
    </row>
    <row r="2044" spans="1:22" x14ac:dyDescent="0.35">
      <c r="A2044" s="8">
        <v>44774.253888888888</v>
      </c>
      <c r="B2044" s="9" t="s">
        <v>63</v>
      </c>
      <c r="C2044" s="9">
        <v>40036161</v>
      </c>
      <c r="D2044" s="9" t="s">
        <v>107</v>
      </c>
      <c r="E2044" s="9" t="s">
        <v>136</v>
      </c>
      <c r="F2044" s="9" t="s">
        <v>40</v>
      </c>
      <c r="G2044" s="9">
        <v>2326</v>
      </c>
      <c r="H2044" s="10">
        <v>5996</v>
      </c>
      <c r="I2044" s="10">
        <v>77951</v>
      </c>
      <c r="J2044" s="10">
        <v>4</v>
      </c>
      <c r="K2044" s="10"/>
      <c r="L2044" s="10">
        <f>SUM(Table134[[#This Row],[Waste (Before Impression)]:[Waste (After Impression)2]])</f>
        <v>4</v>
      </c>
      <c r="M2044" s="10">
        <v>0</v>
      </c>
      <c r="N2044" s="10">
        <v>245</v>
      </c>
      <c r="O2044" s="11">
        <f>SUM(Table134[[#This Row],[Inspection Total]],Table134[[#This Row],[Waste (Before Impression)]])</f>
        <v>6000</v>
      </c>
      <c r="P2044" s="12" t="s">
        <v>39</v>
      </c>
      <c r="Q2044" s="9"/>
      <c r="R2044" s="9">
        <f>IF(Table134[[#This Row],[Balanced]]="YES",0,Table134[[#This Row],[Total]]-6000)</f>
        <v>0</v>
      </c>
      <c r="S20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44774232642455996YES</v>
      </c>
      <c r="T2044">
        <f>ROW()-3</f>
        <v>2041</v>
      </c>
      <c r="U2044" s="1">
        <f>INT(Table134[[#This Row],[Date]])</f>
        <v>44774</v>
      </c>
      <c r="V2044" s="13">
        <f>IFERROR(IF(OR(Table134[[#This Row],[Notasave Error]]&lt;0,Table134[[#This Row],[Notasave Error]]&gt;6000),"-",Table134[[#This Row],[Notasave Error]]/Table134[[#This Row],[Inspection Total]]),"NA")</f>
        <v>4.086057371581054E-2</v>
      </c>
    </row>
    <row r="2045" spans="1:22" x14ac:dyDescent="0.35">
      <c r="A2045" s="8">
        <v>44774.253506944442</v>
      </c>
      <c r="B2045" s="9" t="s">
        <v>63</v>
      </c>
      <c r="C2045" s="9">
        <v>40036161</v>
      </c>
      <c r="D2045" s="9" t="s">
        <v>107</v>
      </c>
      <c r="E2045" s="9" t="s">
        <v>136</v>
      </c>
      <c r="F2045" s="9" t="s">
        <v>40</v>
      </c>
      <c r="G2045" s="9">
        <v>2325</v>
      </c>
      <c r="H2045" s="10">
        <v>5998</v>
      </c>
      <c r="I2045" s="10">
        <v>71955</v>
      </c>
      <c r="J2045" s="10">
        <v>2</v>
      </c>
      <c r="K2045" s="10"/>
      <c r="L2045" s="10">
        <f>SUM(Table134[[#This Row],[Waste (Before Impression)]:[Waste (After Impression)2]])</f>
        <v>2</v>
      </c>
      <c r="M2045" s="10">
        <v>0</v>
      </c>
      <c r="N2045" s="10">
        <v>895</v>
      </c>
      <c r="O2045" s="11">
        <f>SUM(Table134[[#This Row],[Inspection Total]],Table134[[#This Row],[Waste (Before Impression)]])</f>
        <v>6000</v>
      </c>
      <c r="P2045" s="12" t="s">
        <v>39</v>
      </c>
      <c r="Q2045" s="9"/>
      <c r="R2045" s="9">
        <f>IF(Table134[[#This Row],[Balanced]]="YES",0,Table134[[#This Row],[Total]]-6000)</f>
        <v>0</v>
      </c>
      <c r="S20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44774232528955998YES</v>
      </c>
      <c r="T2045">
        <f>ROW()-3</f>
        <v>2042</v>
      </c>
      <c r="U2045" s="1">
        <f>INT(Table134[[#This Row],[Date]])</f>
        <v>44774</v>
      </c>
      <c r="V2045" s="13">
        <f>IFERROR(IF(OR(Table134[[#This Row],[Notasave Error]]&lt;0,Table134[[#This Row],[Notasave Error]]&gt;6000),"-",Table134[[#This Row],[Notasave Error]]/Table134[[#This Row],[Inspection Total]]),"NA")</f>
        <v>0.14921640546848949</v>
      </c>
    </row>
    <row r="2046" spans="1:22" x14ac:dyDescent="0.35">
      <c r="A2046" s="8">
        <v>44774.252939814818</v>
      </c>
      <c r="B2046" s="9" t="s">
        <v>63</v>
      </c>
      <c r="C2046" s="9">
        <v>40036161</v>
      </c>
      <c r="D2046" s="9" t="s">
        <v>107</v>
      </c>
      <c r="E2046" s="9" t="s">
        <v>136</v>
      </c>
      <c r="F2046" s="9" t="s">
        <v>40</v>
      </c>
      <c r="G2046" s="9">
        <v>2324</v>
      </c>
      <c r="H2046" s="10">
        <v>5999</v>
      </c>
      <c r="I2046" s="10">
        <v>65957</v>
      </c>
      <c r="J2046" s="10">
        <v>1</v>
      </c>
      <c r="K2046" s="10"/>
      <c r="L2046" s="10">
        <f>SUM(Table134[[#This Row],[Waste (Before Impression)]:[Waste (After Impression)2]])</f>
        <v>1</v>
      </c>
      <c r="M2046" s="10">
        <v>0</v>
      </c>
      <c r="N2046" s="10">
        <v>204</v>
      </c>
      <c r="O2046" s="11">
        <f>SUM(Table134[[#This Row],[Inspection Total]],Table134[[#This Row],[Waste (Before Impression)]])</f>
        <v>6000</v>
      </c>
      <c r="P2046" s="12" t="s">
        <v>39</v>
      </c>
      <c r="Q2046" s="9"/>
      <c r="R2046" s="9">
        <f>IF(Table134[[#This Row],[Balanced]]="YES",0,Table134[[#This Row],[Total]]-6000)</f>
        <v>0</v>
      </c>
      <c r="S20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44774232412045999YES</v>
      </c>
      <c r="T2046">
        <f>ROW()-3</f>
        <v>2043</v>
      </c>
      <c r="U2046" s="1">
        <f>INT(Table134[[#This Row],[Date]])</f>
        <v>44774</v>
      </c>
      <c r="V2046" s="13">
        <f>IFERROR(IF(OR(Table134[[#This Row],[Notasave Error]]&lt;0,Table134[[#This Row],[Notasave Error]]&gt;6000),"-",Table134[[#This Row],[Notasave Error]]/Table134[[#This Row],[Inspection Total]]),"NA")</f>
        <v>3.4005667611268546E-2</v>
      </c>
    </row>
    <row r="2047" spans="1:22" x14ac:dyDescent="0.35">
      <c r="A2047" s="8">
        <v>44774.158333333333</v>
      </c>
      <c r="B2047" s="9" t="s">
        <v>63</v>
      </c>
      <c r="C2047" s="9">
        <v>40036161</v>
      </c>
      <c r="D2047" s="9" t="s">
        <v>107</v>
      </c>
      <c r="E2047" s="9" t="s">
        <v>136</v>
      </c>
      <c r="F2047" s="9" t="s">
        <v>40</v>
      </c>
      <c r="G2047" s="9">
        <v>2323</v>
      </c>
      <c r="H2047" s="10">
        <v>5995</v>
      </c>
      <c r="I2047" s="10">
        <v>59958</v>
      </c>
      <c r="J2047" s="10">
        <v>5</v>
      </c>
      <c r="K2047" s="10"/>
      <c r="L2047" s="10">
        <f>SUM(Table134[[#This Row],[Waste (Before Impression)]:[Waste (After Impression)2]])</f>
        <v>5</v>
      </c>
      <c r="M2047" s="10">
        <v>0</v>
      </c>
      <c r="N2047" s="10">
        <v>237</v>
      </c>
      <c r="O2047" s="11">
        <f>SUM(Table134[[#This Row],[Inspection Total]],Table134[[#This Row],[Waste (Before Impression)]])</f>
        <v>6000</v>
      </c>
      <c r="P2047" s="12" t="s">
        <v>39</v>
      </c>
      <c r="Q2047" s="9"/>
      <c r="R2047" s="9">
        <f>IF(Table134[[#This Row],[Balanced]]="YES",0,Table134[[#This Row],[Total]]-6000)</f>
        <v>0</v>
      </c>
      <c r="S20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44774232352375995YES</v>
      </c>
      <c r="T2047">
        <f>ROW()-3</f>
        <v>2044</v>
      </c>
      <c r="U2047" s="1">
        <f>INT(Table134[[#This Row],[Date]])</f>
        <v>44774</v>
      </c>
      <c r="V2047" s="13">
        <f>IFERROR(IF(OR(Table134[[#This Row],[Notasave Error]]&lt;0,Table134[[#This Row],[Notasave Error]]&gt;6000),"-",Table134[[#This Row],[Notasave Error]]/Table134[[#This Row],[Inspection Total]]),"NA")</f>
        <v>3.9532944120100083E-2</v>
      </c>
    </row>
    <row r="2048" spans="1:22" x14ac:dyDescent="0.35">
      <c r="A2048" s="8">
        <v>44774.099340277775</v>
      </c>
      <c r="B2048" s="9" t="s">
        <v>63</v>
      </c>
      <c r="C2048" s="9">
        <v>40036161</v>
      </c>
      <c r="D2048" s="9" t="s">
        <v>107</v>
      </c>
      <c r="E2048" s="9" t="s">
        <v>136</v>
      </c>
      <c r="F2048" s="9" t="s">
        <v>40</v>
      </c>
      <c r="G2048" s="9">
        <v>2322</v>
      </c>
      <c r="H2048" s="10">
        <v>5999</v>
      </c>
      <c r="I2048" s="10">
        <v>53963</v>
      </c>
      <c r="J2048" s="10">
        <v>1</v>
      </c>
      <c r="K2048" s="10"/>
      <c r="L2048" s="10">
        <f>SUM(Table134[[#This Row],[Waste (Before Impression)]:[Waste (After Impression)2]])</f>
        <v>1</v>
      </c>
      <c r="M2048" s="10">
        <v>0</v>
      </c>
      <c r="N2048" s="10">
        <v>430</v>
      </c>
      <c r="O2048" s="11">
        <f>SUM(Table134[[#This Row],[Inspection Total]],Table134[[#This Row],[Waste (Before Impression)]])</f>
        <v>6000</v>
      </c>
      <c r="P2048" s="12" t="s">
        <v>39</v>
      </c>
      <c r="Q2048" s="9"/>
      <c r="R2048" s="9">
        <f>IF(Table134[[#This Row],[Balanced]]="YES",0,Table134[[#This Row],[Total]]-6000)</f>
        <v>0</v>
      </c>
      <c r="S20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44774232214305999YES</v>
      </c>
      <c r="T2048">
        <f>ROW()-3</f>
        <v>2045</v>
      </c>
      <c r="U2048" s="1">
        <f>INT(Table134[[#This Row],[Date]])</f>
        <v>44774</v>
      </c>
      <c r="V2048" s="13">
        <f>IFERROR(IF(OR(Table134[[#This Row],[Notasave Error]]&lt;0,Table134[[#This Row],[Notasave Error]]&gt;6000),"-",Table134[[#This Row],[Notasave Error]]/Table134[[#This Row],[Inspection Total]]),"NA")</f>
        <v>7.1678613102183694E-2</v>
      </c>
    </row>
    <row r="2049" spans="1:22" x14ac:dyDescent="0.35">
      <c r="A2049" s="8">
        <v>44774.043194444443</v>
      </c>
      <c r="B2049" s="9" t="s">
        <v>63</v>
      </c>
      <c r="C2049" s="9">
        <v>40036161</v>
      </c>
      <c r="D2049" s="9" t="s">
        <v>107</v>
      </c>
      <c r="E2049" s="9" t="s">
        <v>136</v>
      </c>
      <c r="F2049" s="9" t="s">
        <v>40</v>
      </c>
      <c r="G2049" s="9">
        <v>2321</v>
      </c>
      <c r="H2049" s="10">
        <v>6000</v>
      </c>
      <c r="I2049" s="10">
        <v>47964</v>
      </c>
      <c r="J2049" s="10">
        <v>0</v>
      </c>
      <c r="K2049" s="10"/>
      <c r="L2049" s="10">
        <f>SUM(Table134[[#This Row],[Waste (Before Impression)]:[Waste (After Impression)2]])</f>
        <v>0</v>
      </c>
      <c r="M2049" s="10">
        <v>0</v>
      </c>
      <c r="N2049" s="10">
        <v>327</v>
      </c>
      <c r="O2049" s="11">
        <f>SUM(Table134[[#This Row],[Inspection Total]],Table134[[#This Row],[Waste (Before Impression)]])</f>
        <v>6000</v>
      </c>
      <c r="P2049" s="12" t="s">
        <v>39</v>
      </c>
      <c r="Q2049" s="9"/>
      <c r="R2049" s="9">
        <f>IF(Table134[[#This Row],[Balanced]]="YES",0,Table134[[#This Row],[Total]]-6000)</f>
        <v>0</v>
      </c>
      <c r="S20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44774232103276000YES</v>
      </c>
      <c r="T2049">
        <f>ROW()-3</f>
        <v>2046</v>
      </c>
      <c r="U2049" s="1">
        <f>INT(Table134[[#This Row],[Date]])</f>
        <v>44774</v>
      </c>
      <c r="V2049" s="13">
        <f>IFERROR(IF(OR(Table134[[#This Row],[Notasave Error]]&lt;0,Table134[[#This Row],[Notasave Error]]&gt;6000),"-",Table134[[#This Row],[Notasave Error]]/Table134[[#This Row],[Inspection Total]]),"NA")</f>
        <v>5.45E-2</v>
      </c>
    </row>
    <row r="2050" spans="1:22" x14ac:dyDescent="0.35">
      <c r="A2050" s="8">
        <v>44774.012060185189</v>
      </c>
      <c r="B2050" s="9" t="s">
        <v>63</v>
      </c>
      <c r="C2050" s="9">
        <v>40036161</v>
      </c>
      <c r="D2050" s="9" t="s">
        <v>107</v>
      </c>
      <c r="E2050" s="9" t="s">
        <v>136</v>
      </c>
      <c r="F2050" s="9" t="s">
        <v>40</v>
      </c>
      <c r="G2050" s="9">
        <v>2320</v>
      </c>
      <c r="H2050" s="10">
        <v>5999</v>
      </c>
      <c r="I2050" s="10">
        <v>41964</v>
      </c>
      <c r="J2050" s="10">
        <v>1</v>
      </c>
      <c r="K2050" s="10"/>
      <c r="L2050" s="10">
        <f>SUM(Table134[[#This Row],[Waste (Before Impression)]:[Waste (After Impression)2]])</f>
        <v>1</v>
      </c>
      <c r="M2050" s="10">
        <v>0</v>
      </c>
      <c r="N2050" s="10">
        <v>273</v>
      </c>
      <c r="O2050" s="11">
        <f>SUM(Table134[[#This Row],[Inspection Total]],Table134[[#This Row],[Waste (Before Impression)]])</f>
        <v>6000</v>
      </c>
      <c r="P2050" s="12" t="s">
        <v>39</v>
      </c>
      <c r="Q2050" s="9"/>
      <c r="R2050" s="9">
        <f>IF(Table134[[#This Row],[Balanced]]="YES",0,Table134[[#This Row],[Total]]-6000)</f>
        <v>0</v>
      </c>
      <c r="S20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44774232012735999YES</v>
      </c>
      <c r="T2050">
        <f>ROW()-3</f>
        <v>2047</v>
      </c>
      <c r="U2050" s="1">
        <f>INT(Table134[[#This Row],[Date]])</f>
        <v>44774</v>
      </c>
      <c r="V2050" s="13">
        <f>IFERROR(IF(OR(Table134[[#This Row],[Notasave Error]]&lt;0,Table134[[#This Row],[Notasave Error]]&gt;6000),"-",Table134[[#This Row],[Notasave Error]]/Table134[[#This Row],[Inspection Total]]),"NA")</f>
        <v>4.5507584597432905E-2</v>
      </c>
    </row>
    <row r="2051" spans="1:22" x14ac:dyDescent="0.35">
      <c r="A2051" s="8">
        <v>44774.011631944442</v>
      </c>
      <c r="B2051" s="9" t="s">
        <v>63</v>
      </c>
      <c r="C2051" s="9">
        <v>40036161</v>
      </c>
      <c r="D2051" s="9" t="s">
        <v>107</v>
      </c>
      <c r="E2051" s="9" t="s">
        <v>136</v>
      </c>
      <c r="F2051" s="9" t="s">
        <v>40</v>
      </c>
      <c r="G2051" s="9">
        <v>2319</v>
      </c>
      <c r="H2051" s="10">
        <v>5994</v>
      </c>
      <c r="I2051" s="10">
        <v>35965</v>
      </c>
      <c r="J2051" s="10">
        <v>6</v>
      </c>
      <c r="K2051" s="10"/>
      <c r="L2051" s="10">
        <f>SUM(Table134[[#This Row],[Waste (Before Impression)]:[Waste (After Impression)2]])</f>
        <v>6</v>
      </c>
      <c r="M2051" s="10">
        <v>0</v>
      </c>
      <c r="N2051" s="10">
        <v>287</v>
      </c>
      <c r="O2051" s="11">
        <f>SUM(Table134[[#This Row],[Inspection Total]],Table134[[#This Row],[Waste (Before Impression)]])</f>
        <v>6000</v>
      </c>
      <c r="P2051" s="12" t="s">
        <v>39</v>
      </c>
      <c r="Q2051" s="9"/>
      <c r="R2051" s="9">
        <f>IF(Table134[[#This Row],[Balanced]]="YES",0,Table134[[#This Row],[Total]]-6000)</f>
        <v>0</v>
      </c>
      <c r="S20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44774231962875994YES</v>
      </c>
      <c r="T2051">
        <f>ROW()-3</f>
        <v>2048</v>
      </c>
      <c r="U2051" s="1">
        <f>INT(Table134[[#This Row],[Date]])</f>
        <v>44774</v>
      </c>
      <c r="V2051" s="13">
        <f>IFERROR(IF(OR(Table134[[#This Row],[Notasave Error]]&lt;0,Table134[[#This Row],[Notasave Error]]&gt;6000),"-",Table134[[#This Row],[Notasave Error]]/Table134[[#This Row],[Inspection Total]]),"NA")</f>
        <v>4.7881214547881218E-2</v>
      </c>
    </row>
    <row r="2052" spans="1:22" x14ac:dyDescent="0.35">
      <c r="A2052" s="8">
        <v>44774.011192129627</v>
      </c>
      <c r="B2052" s="9" t="s">
        <v>63</v>
      </c>
      <c r="C2052" s="9">
        <v>40036161</v>
      </c>
      <c r="D2052" s="9" t="s">
        <v>107</v>
      </c>
      <c r="E2052" s="9" t="s">
        <v>136</v>
      </c>
      <c r="F2052" s="9" t="s">
        <v>40</v>
      </c>
      <c r="G2052" s="9">
        <v>2318</v>
      </c>
      <c r="H2052" s="10">
        <v>6000</v>
      </c>
      <c r="I2052" s="10">
        <v>29971</v>
      </c>
      <c r="J2052" s="10">
        <v>0</v>
      </c>
      <c r="K2052" s="10"/>
      <c r="L2052" s="10">
        <f>SUM(Table134[[#This Row],[Waste (Before Impression)]:[Waste (After Impression)2]])</f>
        <v>0</v>
      </c>
      <c r="M2052" s="10">
        <v>0</v>
      </c>
      <c r="N2052" s="10">
        <v>182</v>
      </c>
      <c r="O2052" s="11">
        <f>SUM(Table134[[#This Row],[Inspection Total]],Table134[[#This Row],[Waste (Before Impression)]])</f>
        <v>6000</v>
      </c>
      <c r="P2052" s="12" t="s">
        <v>39</v>
      </c>
      <c r="Q2052" s="9"/>
      <c r="R2052" s="9">
        <f>IF(Table134[[#This Row],[Balanced]]="YES",0,Table134[[#This Row],[Total]]-6000)</f>
        <v>0</v>
      </c>
      <c r="S20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44774231801826000YES</v>
      </c>
      <c r="T2052">
        <f>ROW()-3</f>
        <v>2049</v>
      </c>
      <c r="U2052" s="1">
        <f>INT(Table134[[#This Row],[Date]])</f>
        <v>44774</v>
      </c>
      <c r="V2052" s="13">
        <f>IFERROR(IF(OR(Table134[[#This Row],[Notasave Error]]&lt;0,Table134[[#This Row],[Notasave Error]]&gt;6000),"-",Table134[[#This Row],[Notasave Error]]/Table134[[#This Row],[Inspection Total]]),"NA")</f>
        <v>3.0333333333333334E-2</v>
      </c>
    </row>
    <row r="2053" spans="1:22" x14ac:dyDescent="0.35">
      <c r="A2053" s="8">
        <v>44774.010775462964</v>
      </c>
      <c r="B2053" s="9" t="s">
        <v>63</v>
      </c>
      <c r="C2053" s="9">
        <v>40036161</v>
      </c>
      <c r="D2053" s="9" t="s">
        <v>107</v>
      </c>
      <c r="E2053" s="9" t="s">
        <v>136</v>
      </c>
      <c r="F2053" s="9" t="s">
        <v>40</v>
      </c>
      <c r="G2053" s="9">
        <v>2317</v>
      </c>
      <c r="H2053" s="10">
        <v>5979</v>
      </c>
      <c r="I2053" s="10">
        <v>23971</v>
      </c>
      <c r="J2053" s="10">
        <v>21</v>
      </c>
      <c r="K2053" s="10"/>
      <c r="L2053" s="10">
        <f>SUM(Table134[[#This Row],[Waste (Before Impression)]:[Waste (After Impression)2]])</f>
        <v>21</v>
      </c>
      <c r="M2053" s="10">
        <v>0</v>
      </c>
      <c r="N2053" s="10">
        <v>511</v>
      </c>
      <c r="O2053" s="11">
        <f>SUM(Table134[[#This Row],[Inspection Total]],Table134[[#This Row],[Waste (Before Impression)]])</f>
        <v>6000</v>
      </c>
      <c r="P2053" s="12" t="s">
        <v>39</v>
      </c>
      <c r="Q2053" s="9"/>
      <c r="R2053" s="9">
        <f>IF(Table134[[#This Row],[Balanced]]="YES",0,Table134[[#This Row],[Total]]-6000)</f>
        <v>0</v>
      </c>
      <c r="S20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447742317215115979YES</v>
      </c>
      <c r="T2053">
        <f>ROW()-3</f>
        <v>2050</v>
      </c>
      <c r="U2053" s="1">
        <f>INT(Table134[[#This Row],[Date]])</f>
        <v>44774</v>
      </c>
      <c r="V2053" s="13">
        <f>IFERROR(IF(OR(Table134[[#This Row],[Notasave Error]]&lt;0,Table134[[#This Row],[Notasave Error]]&gt;6000),"-",Table134[[#This Row],[Notasave Error]]/Table134[[#This Row],[Inspection Total]]),"NA")</f>
        <v>8.546579695601271E-2</v>
      </c>
    </row>
    <row r="2054" spans="1:22" x14ac:dyDescent="0.35">
      <c r="A2054" s="8">
        <v>44773.51766203704</v>
      </c>
      <c r="B2054" s="9" t="s">
        <v>63</v>
      </c>
      <c r="C2054" s="9">
        <v>40036161</v>
      </c>
      <c r="D2054" s="9" t="s">
        <v>107</v>
      </c>
      <c r="E2054" s="9" t="s">
        <v>54</v>
      </c>
      <c r="F2054" s="9" t="s">
        <v>38</v>
      </c>
      <c r="G2054" s="9">
        <v>2302</v>
      </c>
      <c r="H2054" s="10">
        <v>6000</v>
      </c>
      <c r="I2054" s="10">
        <v>6000</v>
      </c>
      <c r="J2054" s="10">
        <v>0</v>
      </c>
      <c r="K2054" s="10"/>
      <c r="L2054" s="10">
        <f>SUM(Table134[[#This Row],[Waste (Before Impression)]:[Waste (After Impression)2]])</f>
        <v>0</v>
      </c>
      <c r="M2054" s="10">
        <v>0</v>
      </c>
      <c r="N2054" s="10">
        <v>520</v>
      </c>
      <c r="O2054" s="11">
        <f>SUM(Table134[[#This Row],[Inspection Total]],Table134[[#This Row],[Waste (Before Impression)]])</f>
        <v>6000</v>
      </c>
      <c r="P2054" s="12" t="s">
        <v>39</v>
      </c>
      <c r="Q2054" s="9"/>
      <c r="R2054" s="9">
        <f>IF(Table134[[#This Row],[Balanced]]="YES",0,Table134[[#This Row],[Total]]-6000)</f>
        <v>0</v>
      </c>
      <c r="S20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44773230205206000YES</v>
      </c>
      <c r="T2054">
        <f>ROW()-3</f>
        <v>2051</v>
      </c>
      <c r="U2054" s="1">
        <f>INT(Table134[[#This Row],[Date]])</f>
        <v>44773</v>
      </c>
      <c r="V2054" s="13">
        <f>IFERROR(IF(OR(Table134[[#This Row],[Notasave Error]]&lt;0,Table134[[#This Row],[Notasave Error]]&gt;6000),"-",Table134[[#This Row],[Notasave Error]]/Table134[[#This Row],[Inspection Total]]),"NA")</f>
        <v>8.666666666666667E-2</v>
      </c>
    </row>
    <row r="2055" spans="1:22" x14ac:dyDescent="0.35">
      <c r="A2055" s="8">
        <v>44773.51766203704</v>
      </c>
      <c r="B2055" s="9" t="s">
        <v>63</v>
      </c>
      <c r="C2055" s="9">
        <v>40036161</v>
      </c>
      <c r="D2055" s="9" t="s">
        <v>107</v>
      </c>
      <c r="E2055" s="9" t="s">
        <v>54</v>
      </c>
      <c r="F2055" s="9" t="s">
        <v>38</v>
      </c>
      <c r="G2055" s="9">
        <v>2303</v>
      </c>
      <c r="H2055" s="10">
        <v>6000</v>
      </c>
      <c r="I2055" s="10">
        <v>12000</v>
      </c>
      <c r="J2055" s="10">
        <v>0</v>
      </c>
      <c r="K2055" s="10"/>
      <c r="L2055" s="10">
        <f>SUM(Table134[[#This Row],[Waste (Before Impression)]:[Waste (After Impression)2]])</f>
        <v>0</v>
      </c>
      <c r="M2055" s="10">
        <v>0</v>
      </c>
      <c r="N2055" s="10">
        <v>532</v>
      </c>
      <c r="O2055" s="11">
        <f>SUM(Table134[[#This Row],[Inspection Total]],Table134[[#This Row],[Waste (Before Impression)]])</f>
        <v>6000</v>
      </c>
      <c r="P2055" s="12" t="s">
        <v>39</v>
      </c>
      <c r="Q2055" s="9" t="s">
        <v>71</v>
      </c>
      <c r="R2055" s="9">
        <f>IF(Table134[[#This Row],[Balanced]]="YES",0,Table134[[#This Row],[Total]]-6000)</f>
        <v>0</v>
      </c>
      <c r="S20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44773230305326000YES</v>
      </c>
      <c r="T2055">
        <f>ROW()-3</f>
        <v>2052</v>
      </c>
      <c r="U2055" s="1">
        <f>INT(Table134[[#This Row],[Date]])</f>
        <v>44773</v>
      </c>
      <c r="V2055" s="13">
        <f>IFERROR(IF(OR(Table134[[#This Row],[Notasave Error]]&lt;0,Table134[[#This Row],[Notasave Error]]&gt;6000),"-",Table134[[#This Row],[Notasave Error]]/Table134[[#This Row],[Inspection Total]]),"NA")</f>
        <v>8.8666666666666671E-2</v>
      </c>
    </row>
    <row r="2056" spans="1:22" x14ac:dyDescent="0.35">
      <c r="A2056" s="8">
        <v>44773.51766203704</v>
      </c>
      <c r="B2056" s="9" t="s">
        <v>63</v>
      </c>
      <c r="C2056" s="9">
        <v>40036161</v>
      </c>
      <c r="D2056" s="9" t="s">
        <v>107</v>
      </c>
      <c r="E2056" s="9" t="s">
        <v>54</v>
      </c>
      <c r="F2056" s="9" t="s">
        <v>38</v>
      </c>
      <c r="G2056" s="9">
        <v>2304</v>
      </c>
      <c r="H2056" s="10">
        <v>6000</v>
      </c>
      <c r="I2056" s="10">
        <v>18000</v>
      </c>
      <c r="J2056" s="10">
        <v>0</v>
      </c>
      <c r="K2056" s="10"/>
      <c r="L2056" s="10">
        <f>SUM(Table134[[#This Row],[Waste (Before Impression)]:[Waste (After Impression)2]])</f>
        <v>0</v>
      </c>
      <c r="M2056" s="10">
        <v>0</v>
      </c>
      <c r="N2056" s="10">
        <v>174</v>
      </c>
      <c r="O2056" s="11">
        <f>SUM(Table134[[#This Row],[Inspection Total]],Table134[[#This Row],[Waste (Before Impression)]])</f>
        <v>6000</v>
      </c>
      <c r="P2056" s="12" t="s">
        <v>39</v>
      </c>
      <c r="Q2056" s="9"/>
      <c r="R2056" s="9">
        <f>IF(Table134[[#This Row],[Balanced]]="YES",0,Table134[[#This Row],[Total]]-6000)</f>
        <v>0</v>
      </c>
      <c r="S20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44773230401746000YES</v>
      </c>
      <c r="T2056">
        <f>ROW()-3</f>
        <v>2053</v>
      </c>
      <c r="U2056" s="1">
        <f>INT(Table134[[#This Row],[Date]])</f>
        <v>44773</v>
      </c>
      <c r="V2056" s="13">
        <f>IFERROR(IF(OR(Table134[[#This Row],[Notasave Error]]&lt;0,Table134[[#This Row],[Notasave Error]]&gt;6000),"-",Table134[[#This Row],[Notasave Error]]/Table134[[#This Row],[Inspection Total]]),"NA")</f>
        <v>2.9000000000000001E-2</v>
      </c>
    </row>
    <row r="2057" spans="1:22" x14ac:dyDescent="0.35">
      <c r="A2057" s="8">
        <v>44773.51766203704</v>
      </c>
      <c r="B2057" s="9" t="s">
        <v>63</v>
      </c>
      <c r="C2057" s="9">
        <v>40036161</v>
      </c>
      <c r="D2057" s="9" t="s">
        <v>107</v>
      </c>
      <c r="E2057" s="9" t="s">
        <v>54</v>
      </c>
      <c r="F2057" s="9" t="s">
        <v>38</v>
      </c>
      <c r="G2057" s="9">
        <v>2305</v>
      </c>
      <c r="H2057" s="10">
        <v>6000</v>
      </c>
      <c r="I2057" s="10">
        <v>24000</v>
      </c>
      <c r="J2057" s="10">
        <v>0</v>
      </c>
      <c r="K2057" s="10"/>
      <c r="L2057" s="10">
        <f>SUM(Table134[[#This Row],[Waste (Before Impression)]:[Waste (After Impression)2]])</f>
        <v>0</v>
      </c>
      <c r="M2057" s="10">
        <v>0</v>
      </c>
      <c r="N2057" s="10">
        <v>180</v>
      </c>
      <c r="O2057" s="11">
        <f>SUM(Table134[[#This Row],[Inspection Total]],Table134[[#This Row],[Waste (Before Impression)]])</f>
        <v>6000</v>
      </c>
      <c r="P2057" s="12" t="s">
        <v>39</v>
      </c>
      <c r="Q2057" s="9" t="s">
        <v>71</v>
      </c>
      <c r="R2057" s="9">
        <f>IF(Table134[[#This Row],[Balanced]]="YES",0,Table134[[#This Row],[Total]]-6000)</f>
        <v>0</v>
      </c>
      <c r="S20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44773230501806000YES</v>
      </c>
      <c r="T2057">
        <f>ROW()-3</f>
        <v>2054</v>
      </c>
      <c r="U2057" s="1">
        <f>INT(Table134[[#This Row],[Date]])</f>
        <v>44773</v>
      </c>
      <c r="V2057" s="13">
        <f>IFERROR(IF(OR(Table134[[#This Row],[Notasave Error]]&lt;0,Table134[[#This Row],[Notasave Error]]&gt;6000),"-",Table134[[#This Row],[Notasave Error]]/Table134[[#This Row],[Inspection Total]]),"NA")</f>
        <v>0.03</v>
      </c>
    </row>
    <row r="2058" spans="1:22" x14ac:dyDescent="0.35">
      <c r="A2058" s="8">
        <v>44773.51766203704</v>
      </c>
      <c r="B2058" s="9" t="s">
        <v>63</v>
      </c>
      <c r="C2058" s="9">
        <v>40036161</v>
      </c>
      <c r="D2058" s="9" t="s">
        <v>107</v>
      </c>
      <c r="E2058" s="9" t="s">
        <v>54</v>
      </c>
      <c r="F2058" s="9" t="s">
        <v>38</v>
      </c>
      <c r="G2058" s="9">
        <v>2306</v>
      </c>
      <c r="H2058" s="10">
        <v>6000</v>
      </c>
      <c r="I2058" s="10">
        <v>30000</v>
      </c>
      <c r="J2058" s="10">
        <v>0</v>
      </c>
      <c r="K2058" s="10"/>
      <c r="L2058" s="10">
        <f>SUM(Table134[[#This Row],[Waste (Before Impression)]:[Waste (After Impression)2]])</f>
        <v>0</v>
      </c>
      <c r="M2058" s="10">
        <v>0</v>
      </c>
      <c r="N2058" s="10">
        <v>244</v>
      </c>
      <c r="O2058" s="11">
        <f>SUM(Table134[[#This Row],[Inspection Total]],Table134[[#This Row],[Waste (Before Impression)]])</f>
        <v>6000</v>
      </c>
      <c r="P2058" s="12" t="s">
        <v>39</v>
      </c>
      <c r="Q2058" s="9"/>
      <c r="R2058" s="9">
        <f>IF(Table134[[#This Row],[Balanced]]="YES",0,Table134[[#This Row],[Total]]-6000)</f>
        <v>0</v>
      </c>
      <c r="S20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44773230602446000YES</v>
      </c>
      <c r="T2058">
        <f>ROW()-3</f>
        <v>2055</v>
      </c>
      <c r="U2058" s="1">
        <f>INT(Table134[[#This Row],[Date]])</f>
        <v>44773</v>
      </c>
      <c r="V2058" s="13">
        <f>IFERROR(IF(OR(Table134[[#This Row],[Notasave Error]]&lt;0,Table134[[#This Row],[Notasave Error]]&gt;6000),"-",Table134[[#This Row],[Notasave Error]]/Table134[[#This Row],[Inspection Total]]),"NA")</f>
        <v>4.0666666666666663E-2</v>
      </c>
    </row>
    <row r="2059" spans="1:22" x14ac:dyDescent="0.35">
      <c r="A2059" s="8">
        <v>44773.51766203704</v>
      </c>
      <c r="B2059" s="9" t="s">
        <v>63</v>
      </c>
      <c r="C2059" s="9">
        <v>40036161</v>
      </c>
      <c r="D2059" s="9" t="s">
        <v>107</v>
      </c>
      <c r="E2059" s="9" t="s">
        <v>54</v>
      </c>
      <c r="F2059" s="9" t="s">
        <v>38</v>
      </c>
      <c r="G2059" s="9">
        <v>2307</v>
      </c>
      <c r="H2059" s="10">
        <v>5999</v>
      </c>
      <c r="I2059" s="10">
        <v>35999</v>
      </c>
      <c r="J2059" s="10">
        <v>1</v>
      </c>
      <c r="K2059" s="10"/>
      <c r="L2059" s="10">
        <f>SUM(Table134[[#This Row],[Waste (Before Impression)]:[Waste (After Impression)2]])</f>
        <v>1</v>
      </c>
      <c r="M2059" s="10">
        <v>0</v>
      </c>
      <c r="N2059" s="10">
        <v>390</v>
      </c>
      <c r="O2059" s="11">
        <f>SUM(Table134[[#This Row],[Inspection Total]],Table134[[#This Row],[Waste (Before Impression)]])</f>
        <v>6000</v>
      </c>
      <c r="P2059" s="12" t="s">
        <v>39</v>
      </c>
      <c r="Q2059" s="9"/>
      <c r="R2059" s="9">
        <f>IF(Table134[[#This Row],[Balanced]]="YES",0,Table134[[#This Row],[Total]]-6000)</f>
        <v>0</v>
      </c>
      <c r="S20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44773230713905999YES</v>
      </c>
      <c r="T2059">
        <f>ROW()-3</f>
        <v>2056</v>
      </c>
      <c r="U2059" s="1">
        <f>INT(Table134[[#This Row],[Date]])</f>
        <v>44773</v>
      </c>
      <c r="V2059" s="13">
        <f>IFERROR(IF(OR(Table134[[#This Row],[Notasave Error]]&lt;0,Table134[[#This Row],[Notasave Error]]&gt;6000),"-",Table134[[#This Row],[Notasave Error]]/Table134[[#This Row],[Inspection Total]]),"NA")</f>
        <v>6.5010835139189871E-2</v>
      </c>
    </row>
    <row r="2060" spans="1:22" x14ac:dyDescent="0.35">
      <c r="A2060" s="8">
        <v>44772.986446759256</v>
      </c>
      <c r="B2060" s="9" t="s">
        <v>63</v>
      </c>
      <c r="C2060" s="9">
        <v>40036161</v>
      </c>
      <c r="D2060" s="9" t="s">
        <v>107</v>
      </c>
      <c r="E2060" s="9" t="s">
        <v>118</v>
      </c>
      <c r="F2060" s="9" t="s">
        <v>40</v>
      </c>
      <c r="G2060" s="9">
        <v>2273</v>
      </c>
      <c r="H2060" s="10">
        <v>5993</v>
      </c>
      <c r="I2060" s="10">
        <v>29973</v>
      </c>
      <c r="J2060" s="10">
        <v>7</v>
      </c>
      <c r="K2060" s="10"/>
      <c r="L2060" s="10">
        <f>SUM(Table134[[#This Row],[Waste (Before Impression)]:[Waste (After Impression)2]])</f>
        <v>7</v>
      </c>
      <c r="M2060" s="10">
        <v>0</v>
      </c>
      <c r="N2060" s="10">
        <v>186</v>
      </c>
      <c r="O2060" s="11">
        <f>SUM(Table134[[#This Row],[Inspection Total]],Table134[[#This Row],[Waste (Before Impression)]])</f>
        <v>6000</v>
      </c>
      <c r="P2060" s="12" t="s">
        <v>39</v>
      </c>
      <c r="Q2060" s="9"/>
      <c r="R2060" s="9">
        <f>IF(Table134[[#This Row],[Balanced]]="YES",0,Table134[[#This Row],[Total]]-6000)</f>
        <v>0</v>
      </c>
      <c r="S20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44772227371865993YES</v>
      </c>
      <c r="T2060">
        <f>ROW()-3</f>
        <v>2057</v>
      </c>
      <c r="U2060" s="1">
        <f>INT(Table134[[#This Row],[Date]])</f>
        <v>44772</v>
      </c>
      <c r="V2060" s="13">
        <f>IFERROR(IF(OR(Table134[[#This Row],[Notasave Error]]&lt;0,Table134[[#This Row],[Notasave Error]]&gt;6000),"-",Table134[[#This Row],[Notasave Error]]/Table134[[#This Row],[Inspection Total]]),"NA")</f>
        <v>3.1036208910395463E-2</v>
      </c>
    </row>
    <row r="2061" spans="1:22" x14ac:dyDescent="0.35">
      <c r="A2061" s="8">
        <v>44772.986030092594</v>
      </c>
      <c r="B2061" s="9" t="s">
        <v>63</v>
      </c>
      <c r="C2061" s="9">
        <v>40036161</v>
      </c>
      <c r="D2061" s="9" t="s">
        <v>107</v>
      </c>
      <c r="E2061" s="9" t="s">
        <v>118</v>
      </c>
      <c r="F2061" s="9" t="s">
        <v>40</v>
      </c>
      <c r="G2061" s="9">
        <v>2272</v>
      </c>
      <c r="H2061" s="10">
        <v>5996</v>
      </c>
      <c r="I2061" s="10">
        <v>23980</v>
      </c>
      <c r="J2061" s="10">
        <v>4</v>
      </c>
      <c r="K2061" s="10"/>
      <c r="L2061" s="10">
        <f>SUM(Table134[[#This Row],[Waste (Before Impression)]:[Waste (After Impression)2]])</f>
        <v>4</v>
      </c>
      <c r="M2061" s="10">
        <v>0</v>
      </c>
      <c r="N2061" s="10">
        <v>199</v>
      </c>
      <c r="O2061" s="11">
        <f>SUM(Table134[[#This Row],[Inspection Total]],Table134[[#This Row],[Waste (Before Impression)]])</f>
        <v>6000</v>
      </c>
      <c r="P2061" s="12" t="s">
        <v>39</v>
      </c>
      <c r="Q2061" s="9"/>
      <c r="R2061" s="9">
        <f>IF(Table134[[#This Row],[Balanced]]="YES",0,Table134[[#This Row],[Total]]-6000)</f>
        <v>0</v>
      </c>
      <c r="S20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44772227241995996YES</v>
      </c>
      <c r="T2061">
        <f>ROW()-3</f>
        <v>2058</v>
      </c>
      <c r="U2061" s="1">
        <f>INT(Table134[[#This Row],[Date]])</f>
        <v>44772</v>
      </c>
      <c r="V2061" s="13">
        <f>IFERROR(IF(OR(Table134[[#This Row],[Notasave Error]]&lt;0,Table134[[#This Row],[Notasave Error]]&gt;6000),"-",Table134[[#This Row],[Notasave Error]]/Table134[[#This Row],[Inspection Total]]),"NA")</f>
        <v>3.3188792528352232E-2</v>
      </c>
    </row>
    <row r="2062" spans="1:22" x14ac:dyDescent="0.35">
      <c r="A2062" s="8">
        <v>44772.985578703701</v>
      </c>
      <c r="B2062" s="9" t="s">
        <v>63</v>
      </c>
      <c r="C2062" s="9">
        <v>40036161</v>
      </c>
      <c r="D2062" s="9" t="s">
        <v>107</v>
      </c>
      <c r="E2062" s="9" t="s">
        <v>118</v>
      </c>
      <c r="F2062" s="9" t="s">
        <v>40</v>
      </c>
      <c r="G2062" s="9">
        <v>2271</v>
      </c>
      <c r="H2062" s="10">
        <v>6000</v>
      </c>
      <c r="I2062" s="10">
        <v>17984</v>
      </c>
      <c r="J2062" s="10"/>
      <c r="K2062" s="10"/>
      <c r="L2062" s="10">
        <f>SUM(Table134[[#This Row],[Waste (Before Impression)]:[Waste (After Impression)2]])</f>
        <v>0</v>
      </c>
      <c r="M2062" s="10">
        <v>0</v>
      </c>
      <c r="N2062" s="10">
        <v>241</v>
      </c>
      <c r="O2062" s="11">
        <f>SUM(Table134[[#This Row],[Inspection Total]],Table134[[#This Row],[Waste (Before Impression)]])</f>
        <v>6000</v>
      </c>
      <c r="P2062" s="12" t="s">
        <v>39</v>
      </c>
      <c r="Q2062" s="9"/>
      <c r="R2062" s="9">
        <f>IF(Table134[[#This Row],[Balanced]]="YES",0,Table134[[#This Row],[Total]]-6000)</f>
        <v>0</v>
      </c>
      <c r="S20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4477222712416000YES</v>
      </c>
      <c r="T2062">
        <f>ROW()-3</f>
        <v>2059</v>
      </c>
      <c r="U2062" s="1">
        <f>INT(Table134[[#This Row],[Date]])</f>
        <v>44772</v>
      </c>
      <c r="V2062" s="13">
        <f>IFERROR(IF(OR(Table134[[#This Row],[Notasave Error]]&lt;0,Table134[[#This Row],[Notasave Error]]&gt;6000),"-",Table134[[#This Row],[Notasave Error]]/Table134[[#This Row],[Inspection Total]]),"NA")</f>
        <v>4.016666666666667E-2</v>
      </c>
    </row>
    <row r="2063" spans="1:22" x14ac:dyDescent="0.35">
      <c r="A2063" s="8">
        <v>44772.894884259258</v>
      </c>
      <c r="B2063" s="9" t="s">
        <v>63</v>
      </c>
      <c r="C2063" s="9">
        <v>40036161</v>
      </c>
      <c r="D2063" s="9" t="s">
        <v>107</v>
      </c>
      <c r="E2063" s="9" t="s">
        <v>118</v>
      </c>
      <c r="F2063" s="9" t="s">
        <v>40</v>
      </c>
      <c r="G2063" s="9">
        <v>2270</v>
      </c>
      <c r="H2063" s="10">
        <v>5991</v>
      </c>
      <c r="I2063" s="10">
        <v>11984</v>
      </c>
      <c r="J2063" s="10">
        <v>9</v>
      </c>
      <c r="K2063" s="10"/>
      <c r="L2063" s="10">
        <f>SUM(Table134[[#This Row],[Waste (Before Impression)]:[Waste (After Impression)2]])</f>
        <v>9</v>
      </c>
      <c r="M2063" s="10">
        <v>0</v>
      </c>
      <c r="N2063" s="10">
        <v>323</v>
      </c>
      <c r="O2063" s="11">
        <f>SUM(Table134[[#This Row],[Inspection Total]],Table134[[#This Row],[Waste (Before Impression)]])</f>
        <v>6000</v>
      </c>
      <c r="P2063" s="12" t="s">
        <v>39</v>
      </c>
      <c r="Q2063" s="9"/>
      <c r="R2063" s="9">
        <f>IF(Table134[[#This Row],[Balanced]]="YES",0,Table134[[#This Row],[Total]]-6000)</f>
        <v>0</v>
      </c>
      <c r="S20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44772227093235991YES</v>
      </c>
      <c r="T2063">
        <f>ROW()-3</f>
        <v>2060</v>
      </c>
      <c r="U2063" s="1">
        <f>INT(Table134[[#This Row],[Date]])</f>
        <v>44772</v>
      </c>
      <c r="V2063" s="13">
        <f>IFERROR(IF(OR(Table134[[#This Row],[Notasave Error]]&lt;0,Table134[[#This Row],[Notasave Error]]&gt;6000),"-",Table134[[#This Row],[Notasave Error]]/Table134[[#This Row],[Inspection Total]]),"NA")</f>
        <v>5.3914204640293777E-2</v>
      </c>
    </row>
    <row r="2064" spans="1:22" x14ac:dyDescent="0.35">
      <c r="A2064" s="8">
        <v>44772.874710648146</v>
      </c>
      <c r="B2064" s="9" t="s">
        <v>63</v>
      </c>
      <c r="C2064" s="9">
        <v>40036161</v>
      </c>
      <c r="D2064" s="9" t="s">
        <v>107</v>
      </c>
      <c r="E2064" s="9" t="s">
        <v>118</v>
      </c>
      <c r="F2064" s="9" t="s">
        <v>38</v>
      </c>
      <c r="G2064" s="9">
        <v>2269</v>
      </c>
      <c r="H2064" s="10">
        <v>5993</v>
      </c>
      <c r="I2064" s="10">
        <v>5993</v>
      </c>
      <c r="J2064" s="10">
        <v>7</v>
      </c>
      <c r="K2064" s="10"/>
      <c r="L2064" s="10">
        <f>SUM(Table134[[#This Row],[Waste (Before Impression)]:[Waste (After Impression)2]])</f>
        <v>7</v>
      </c>
      <c r="M2064" s="10">
        <v>0</v>
      </c>
      <c r="N2064" s="10">
        <v>520</v>
      </c>
      <c r="O2064" s="11">
        <f>SUM(Table134[[#This Row],[Inspection Total]],Table134[[#This Row],[Waste (Before Impression)]])</f>
        <v>6000</v>
      </c>
      <c r="P2064" s="12" t="s">
        <v>39</v>
      </c>
      <c r="Q2064" s="9"/>
      <c r="R2064" s="9">
        <f>IF(Table134[[#This Row],[Balanced]]="YES",0,Table134[[#This Row],[Total]]-6000)</f>
        <v>0</v>
      </c>
      <c r="S20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44772226975205993YES</v>
      </c>
      <c r="T2064">
        <f>ROW()-3</f>
        <v>2061</v>
      </c>
      <c r="U2064" s="1">
        <f>INT(Table134[[#This Row],[Date]])</f>
        <v>44772</v>
      </c>
      <c r="V2064" s="13">
        <f>IFERROR(IF(OR(Table134[[#This Row],[Notasave Error]]&lt;0,Table134[[#This Row],[Notasave Error]]&gt;6000),"-",Table134[[#This Row],[Notasave Error]]/Table134[[#This Row],[Inspection Total]]),"NA")</f>
        <v>8.6767895878524945E-2</v>
      </c>
    </row>
    <row r="2065" spans="1:22" x14ac:dyDescent="0.35">
      <c r="A2065" s="8">
        <v>44772.783738425926</v>
      </c>
      <c r="B2065" s="9" t="s">
        <v>63</v>
      </c>
      <c r="C2065" s="9">
        <v>40036161</v>
      </c>
      <c r="D2065" s="9" t="s">
        <v>107</v>
      </c>
      <c r="E2065" s="9" t="s">
        <v>68</v>
      </c>
      <c r="F2065" s="9" t="s">
        <v>38</v>
      </c>
      <c r="G2065" s="9">
        <v>2268</v>
      </c>
      <c r="H2065" s="10">
        <v>5996</v>
      </c>
      <c r="I2065" s="10">
        <v>71961</v>
      </c>
      <c r="J2065" s="10">
        <v>4</v>
      </c>
      <c r="K2065" s="10"/>
      <c r="L2065" s="10">
        <f>SUM(Table134[[#This Row],[Waste (Before Impression)]:[Waste (After Impression)2]])</f>
        <v>4</v>
      </c>
      <c r="M2065" s="10">
        <v>0</v>
      </c>
      <c r="N2065" s="10">
        <v>568</v>
      </c>
      <c r="O2065" s="11">
        <f>SUM(Table134[[#This Row],[Inspection Total]],Table134[[#This Row],[Waste (Before Impression)]])</f>
        <v>6000</v>
      </c>
      <c r="P2065" s="12" t="s">
        <v>39</v>
      </c>
      <c r="Q2065" s="9"/>
      <c r="R2065" s="9">
        <f>IF(Table134[[#This Row],[Balanced]]="YES",0,Table134[[#This Row],[Total]]-6000)</f>
        <v>0</v>
      </c>
      <c r="S20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44772226845685996YES</v>
      </c>
      <c r="T2065">
        <f>ROW()-3</f>
        <v>2062</v>
      </c>
      <c r="U2065" s="1">
        <f>INT(Table134[[#This Row],[Date]])</f>
        <v>44772</v>
      </c>
      <c r="V2065" s="13">
        <f>IFERROR(IF(OR(Table134[[#This Row],[Notasave Error]]&lt;0,Table134[[#This Row],[Notasave Error]]&gt;6000),"-",Table134[[#This Row],[Notasave Error]]/Table134[[#This Row],[Inspection Total]]),"NA")</f>
        <v>9.4729819879919949E-2</v>
      </c>
    </row>
    <row r="2066" spans="1:22" x14ac:dyDescent="0.35">
      <c r="A2066" s="8">
        <v>44772.761736111112</v>
      </c>
      <c r="B2066" s="9" t="s">
        <v>63</v>
      </c>
      <c r="C2066" s="9">
        <v>40036161</v>
      </c>
      <c r="D2066" s="9" t="s">
        <v>107</v>
      </c>
      <c r="E2066" s="9" t="s">
        <v>68</v>
      </c>
      <c r="F2066" s="9" t="s">
        <v>38</v>
      </c>
      <c r="G2066" s="9">
        <v>2267</v>
      </c>
      <c r="H2066" s="10">
        <v>6000</v>
      </c>
      <c r="I2066" s="10">
        <v>65965</v>
      </c>
      <c r="J2066" s="10">
        <v>0</v>
      </c>
      <c r="K2066" s="10">
        <v>3</v>
      </c>
      <c r="L2066" s="10">
        <f>SUM(Table134[[#This Row],[Waste (Before Impression)]:[Waste (After Impression)2]])</f>
        <v>3</v>
      </c>
      <c r="M2066" s="10">
        <v>0</v>
      </c>
      <c r="N2066" s="10">
        <v>462</v>
      </c>
      <c r="O2066" s="11">
        <f>SUM(Table134[[#This Row],[Inspection Total]],Table134[[#This Row],[Waste (Before Impression)]])</f>
        <v>6000</v>
      </c>
      <c r="P2066" s="12" t="s">
        <v>39</v>
      </c>
      <c r="Q2066" s="9"/>
      <c r="R2066" s="9">
        <f>IF(Table134[[#This Row],[Balanced]]="YES",0,Table134[[#This Row],[Total]]-6000)</f>
        <v>0</v>
      </c>
      <c r="S20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44772226704626000YES</v>
      </c>
      <c r="T2066">
        <f>ROW()-3</f>
        <v>2063</v>
      </c>
      <c r="U2066" s="1">
        <f>INT(Table134[[#This Row],[Date]])</f>
        <v>44772</v>
      </c>
      <c r="V2066" s="13">
        <f>IFERROR(IF(OR(Table134[[#This Row],[Notasave Error]]&lt;0,Table134[[#This Row],[Notasave Error]]&gt;6000),"-",Table134[[#This Row],[Notasave Error]]/Table134[[#This Row],[Inspection Total]]),"NA")</f>
        <v>7.6999999999999999E-2</v>
      </c>
    </row>
    <row r="2067" spans="1:22" x14ac:dyDescent="0.35">
      <c r="A2067" s="8">
        <v>44772.709050925929</v>
      </c>
      <c r="B2067" s="9" t="s">
        <v>63</v>
      </c>
      <c r="C2067" s="9">
        <v>40036161</v>
      </c>
      <c r="D2067" s="9" t="s">
        <v>107</v>
      </c>
      <c r="E2067" s="9" t="s">
        <v>68</v>
      </c>
      <c r="F2067" s="9" t="s">
        <v>38</v>
      </c>
      <c r="G2067" s="9">
        <v>2266</v>
      </c>
      <c r="H2067" s="10">
        <v>5990</v>
      </c>
      <c r="I2067" s="10">
        <v>59965</v>
      </c>
      <c r="J2067" s="10">
        <v>10</v>
      </c>
      <c r="K2067" s="10">
        <v>8</v>
      </c>
      <c r="L2067" s="10">
        <f>SUM(Table134[[#This Row],[Waste (Before Impression)]:[Waste (After Impression)2]])</f>
        <v>18</v>
      </c>
      <c r="M2067" s="10">
        <v>0</v>
      </c>
      <c r="N2067" s="10">
        <v>276</v>
      </c>
      <c r="O2067" s="11">
        <f>SUM(Table134[[#This Row],[Inspection Total]],Table134[[#This Row],[Waste (Before Impression)]])</f>
        <v>6000</v>
      </c>
      <c r="P2067" s="12" t="s">
        <v>39</v>
      </c>
      <c r="Q2067" s="9"/>
      <c r="R2067" s="9">
        <f>IF(Table134[[#This Row],[Balanced]]="YES",0,Table134[[#This Row],[Total]]-6000)</f>
        <v>0</v>
      </c>
      <c r="S20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447722266102765990YES</v>
      </c>
      <c r="T2067">
        <f>ROW()-3</f>
        <v>2064</v>
      </c>
      <c r="U2067" s="1">
        <f>INT(Table134[[#This Row],[Date]])</f>
        <v>44772</v>
      </c>
      <c r="V2067" s="13">
        <f>IFERROR(IF(OR(Table134[[#This Row],[Notasave Error]]&lt;0,Table134[[#This Row],[Notasave Error]]&gt;6000),"-",Table134[[#This Row],[Notasave Error]]/Table134[[#This Row],[Inspection Total]]),"NA")</f>
        <v>4.6076794657762939E-2</v>
      </c>
    </row>
    <row r="2068" spans="1:22" x14ac:dyDescent="0.35">
      <c r="A2068" s="8">
        <v>44772.671238425923</v>
      </c>
      <c r="B2068" s="9" t="s">
        <v>63</v>
      </c>
      <c r="C2068" s="9">
        <v>40036161</v>
      </c>
      <c r="D2068" s="9" t="s">
        <v>107</v>
      </c>
      <c r="E2068" s="9" t="s">
        <v>68</v>
      </c>
      <c r="F2068" s="9" t="s">
        <v>38</v>
      </c>
      <c r="G2068" s="9">
        <v>2265</v>
      </c>
      <c r="H2068" s="10">
        <v>5995</v>
      </c>
      <c r="I2068" s="10">
        <v>53975</v>
      </c>
      <c r="J2068" s="10">
        <v>5</v>
      </c>
      <c r="K2068" s="10"/>
      <c r="L2068" s="10">
        <f>SUM(Table134[[#This Row],[Waste (Before Impression)]:[Waste (After Impression)2]])</f>
        <v>5</v>
      </c>
      <c r="M2068" s="10">
        <v>0</v>
      </c>
      <c r="N2068" s="10">
        <v>31</v>
      </c>
      <c r="O2068" s="11">
        <f>SUM(Table134[[#This Row],[Inspection Total]],Table134[[#This Row],[Waste (Before Impression)]])</f>
        <v>6000</v>
      </c>
      <c r="P2068" s="12" t="s">
        <v>39</v>
      </c>
      <c r="Q2068" s="9"/>
      <c r="R2068" s="9">
        <f>IF(Table134[[#This Row],[Balanced]]="YES",0,Table134[[#This Row],[Total]]-6000)</f>
        <v>0</v>
      </c>
      <c r="S20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4477222655315995YES</v>
      </c>
      <c r="T2068">
        <f>ROW()-3</f>
        <v>2065</v>
      </c>
      <c r="U2068" s="1">
        <f>INT(Table134[[#This Row],[Date]])</f>
        <v>44772</v>
      </c>
      <c r="V2068" s="13">
        <f>IFERROR(IF(OR(Table134[[#This Row],[Notasave Error]]&lt;0,Table134[[#This Row],[Notasave Error]]&gt;6000),"-",Table134[[#This Row],[Notasave Error]]/Table134[[#This Row],[Inspection Total]]),"NA")</f>
        <v>5.170975813177648E-3</v>
      </c>
    </row>
    <row r="2069" spans="1:22" x14ac:dyDescent="0.35">
      <c r="A2069" s="8">
        <v>44772.669629629629</v>
      </c>
      <c r="B2069" s="9" t="s">
        <v>63</v>
      </c>
      <c r="C2069" s="9">
        <v>40036161</v>
      </c>
      <c r="D2069" s="9" t="s">
        <v>107</v>
      </c>
      <c r="E2069" s="9" t="s">
        <v>68</v>
      </c>
      <c r="F2069" s="9" t="s">
        <v>38</v>
      </c>
      <c r="G2069" s="9">
        <v>2264</v>
      </c>
      <c r="H2069" s="10">
        <v>5994</v>
      </c>
      <c r="I2069" s="10">
        <v>47980</v>
      </c>
      <c r="J2069" s="10">
        <v>6</v>
      </c>
      <c r="K2069" s="10"/>
      <c r="L2069" s="10">
        <f>SUM(Table134[[#This Row],[Waste (Before Impression)]:[Waste (After Impression)2]])</f>
        <v>6</v>
      </c>
      <c r="M2069" s="10">
        <v>0</v>
      </c>
      <c r="N2069" s="10">
        <v>292</v>
      </c>
      <c r="O2069" s="11">
        <f>SUM(Table134[[#This Row],[Inspection Total]],Table134[[#This Row],[Waste (Before Impression)]])</f>
        <v>6000</v>
      </c>
      <c r="P2069" s="12" t="s">
        <v>39</v>
      </c>
      <c r="Q2069" s="9" t="s">
        <v>71</v>
      </c>
      <c r="R2069" s="9">
        <f>IF(Table134[[#This Row],[Balanced]]="YES",0,Table134[[#This Row],[Total]]-6000)</f>
        <v>0</v>
      </c>
      <c r="S20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44772226462925994YES</v>
      </c>
      <c r="T2069">
        <f>ROW()-3</f>
        <v>2066</v>
      </c>
      <c r="U2069" s="1">
        <f>INT(Table134[[#This Row],[Date]])</f>
        <v>44772</v>
      </c>
      <c r="V2069" s="13">
        <f>IFERROR(IF(OR(Table134[[#This Row],[Notasave Error]]&lt;0,Table134[[#This Row],[Notasave Error]]&gt;6000),"-",Table134[[#This Row],[Notasave Error]]/Table134[[#This Row],[Inspection Total]]),"NA")</f>
        <v>4.871538204871538E-2</v>
      </c>
    </row>
    <row r="2070" spans="1:22" x14ac:dyDescent="0.35">
      <c r="A2070" s="8">
        <v>44772.668981481482</v>
      </c>
      <c r="B2070" s="9" t="s">
        <v>63</v>
      </c>
      <c r="C2070" s="9">
        <v>40036161</v>
      </c>
      <c r="D2070" s="9" t="s">
        <v>107</v>
      </c>
      <c r="E2070" s="9" t="s">
        <v>68</v>
      </c>
      <c r="F2070" s="9" t="s">
        <v>38</v>
      </c>
      <c r="G2070" s="9">
        <v>2263</v>
      </c>
      <c r="H2070" s="10">
        <v>5999</v>
      </c>
      <c r="I2070" s="10">
        <v>41986</v>
      </c>
      <c r="J2070" s="10">
        <v>1</v>
      </c>
      <c r="K2070" s="10"/>
      <c r="L2070" s="10">
        <f>SUM(Table134[[#This Row],[Waste (Before Impression)]:[Waste (After Impression)2]])</f>
        <v>1</v>
      </c>
      <c r="M2070" s="10">
        <v>0</v>
      </c>
      <c r="N2070" s="10">
        <v>607</v>
      </c>
      <c r="O2070" s="11">
        <f>SUM(Table134[[#This Row],[Inspection Total]],Table134[[#This Row],[Waste (Before Impression)]])</f>
        <v>6000</v>
      </c>
      <c r="P2070" s="12" t="s">
        <v>39</v>
      </c>
      <c r="Q2070" s="9"/>
      <c r="R2070" s="9">
        <f>IF(Table134[[#This Row],[Balanced]]="YES",0,Table134[[#This Row],[Total]]-6000)</f>
        <v>0</v>
      </c>
      <c r="S20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44772226316075999YES</v>
      </c>
      <c r="T2070">
        <f>ROW()-3</f>
        <v>2067</v>
      </c>
      <c r="U2070" s="1">
        <f>INT(Table134[[#This Row],[Date]])</f>
        <v>44772</v>
      </c>
      <c r="V2070" s="13">
        <f>IFERROR(IF(OR(Table134[[#This Row],[Notasave Error]]&lt;0,Table134[[#This Row],[Notasave Error]]&gt;6000),"-",Table134[[#This Row],[Notasave Error]]/Table134[[#This Row],[Inspection Total]]),"NA")</f>
        <v>0.10118353058843141</v>
      </c>
    </row>
    <row r="2071" spans="1:22" x14ac:dyDescent="0.35">
      <c r="A2071" s="8">
        <v>44772.667951388888</v>
      </c>
      <c r="B2071" s="9" t="s">
        <v>63</v>
      </c>
      <c r="C2071" s="9">
        <v>40036161</v>
      </c>
      <c r="D2071" s="9" t="s">
        <v>107</v>
      </c>
      <c r="E2071" s="9" t="s">
        <v>68</v>
      </c>
      <c r="F2071" s="9" t="s">
        <v>38</v>
      </c>
      <c r="G2071" s="9">
        <v>2262</v>
      </c>
      <c r="H2071" s="10">
        <v>6000</v>
      </c>
      <c r="I2071" s="10">
        <v>35987</v>
      </c>
      <c r="J2071" s="10">
        <v>0</v>
      </c>
      <c r="K2071" s="10"/>
      <c r="L2071" s="10">
        <f>SUM(Table134[[#This Row],[Waste (Before Impression)]:[Waste (After Impression)2]])</f>
        <v>0</v>
      </c>
      <c r="M2071" s="10">
        <v>0</v>
      </c>
      <c r="N2071" s="10">
        <v>201</v>
      </c>
      <c r="O2071" s="11">
        <f>SUM(Table134[[#This Row],[Inspection Total]],Table134[[#This Row],[Waste (Before Impression)]])</f>
        <v>6000</v>
      </c>
      <c r="P2071" s="12" t="s">
        <v>39</v>
      </c>
      <c r="Q2071" s="9"/>
      <c r="R2071" s="9">
        <f>IF(Table134[[#This Row],[Balanced]]="YES",0,Table134[[#This Row],[Total]]-6000)</f>
        <v>0</v>
      </c>
      <c r="S20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44772226202016000YES</v>
      </c>
      <c r="T2071">
        <f>ROW()-3</f>
        <v>2068</v>
      </c>
      <c r="U2071" s="1">
        <f>INT(Table134[[#This Row],[Date]])</f>
        <v>44772</v>
      </c>
      <c r="V2071" s="13">
        <f>IFERROR(IF(OR(Table134[[#This Row],[Notasave Error]]&lt;0,Table134[[#This Row],[Notasave Error]]&gt;6000),"-",Table134[[#This Row],[Notasave Error]]/Table134[[#This Row],[Inspection Total]]),"NA")</f>
        <v>3.3500000000000002E-2</v>
      </c>
    </row>
    <row r="2072" spans="1:22" x14ac:dyDescent="0.35">
      <c r="A2072" s="8">
        <v>44772.542118055557</v>
      </c>
      <c r="B2072" s="9" t="s">
        <v>63</v>
      </c>
      <c r="C2072" s="9">
        <v>40036161</v>
      </c>
      <c r="D2072" s="9" t="s">
        <v>107</v>
      </c>
      <c r="E2072" s="9" t="s">
        <v>68</v>
      </c>
      <c r="F2072" s="9" t="s">
        <v>38</v>
      </c>
      <c r="G2072" s="9">
        <v>2261</v>
      </c>
      <c r="H2072" s="10">
        <v>6000</v>
      </c>
      <c r="I2072" s="10">
        <v>29987</v>
      </c>
      <c r="J2072" s="10">
        <v>0</v>
      </c>
      <c r="K2072" s="10"/>
      <c r="L2072" s="10">
        <f>SUM(Table134[[#This Row],[Waste (Before Impression)]:[Waste (After Impression)2]])</f>
        <v>0</v>
      </c>
      <c r="M2072" s="10">
        <v>0</v>
      </c>
      <c r="N2072" s="10">
        <v>233</v>
      </c>
      <c r="O2072" s="11">
        <f>SUM(Table134[[#This Row],[Inspection Total]],Table134[[#This Row],[Waste (Before Impression)]])</f>
        <v>6000</v>
      </c>
      <c r="P2072" s="12" t="s">
        <v>39</v>
      </c>
      <c r="Q2072" s="9"/>
      <c r="R2072" s="9">
        <f>IF(Table134[[#This Row],[Balanced]]="YES",0,Table134[[#This Row],[Total]]-6000)</f>
        <v>0</v>
      </c>
      <c r="S20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44772226102336000YES</v>
      </c>
      <c r="T2072">
        <f>ROW()-3</f>
        <v>2069</v>
      </c>
      <c r="U2072" s="1">
        <f>INT(Table134[[#This Row],[Date]])</f>
        <v>44772</v>
      </c>
      <c r="V2072" s="13">
        <f>IFERROR(IF(OR(Table134[[#This Row],[Notasave Error]]&lt;0,Table134[[#This Row],[Notasave Error]]&gt;6000),"-",Table134[[#This Row],[Notasave Error]]/Table134[[#This Row],[Inspection Total]]),"NA")</f>
        <v>3.8833333333333331E-2</v>
      </c>
    </row>
    <row r="2073" spans="1:22" x14ac:dyDescent="0.35">
      <c r="A2073" s="8">
        <v>44772.541238425925</v>
      </c>
      <c r="B2073" s="9" t="s">
        <v>63</v>
      </c>
      <c r="C2073" s="9">
        <v>40036161</v>
      </c>
      <c r="D2073" s="9" t="s">
        <v>107</v>
      </c>
      <c r="E2073" s="9" t="s">
        <v>68</v>
      </c>
      <c r="F2073" s="9" t="s">
        <v>38</v>
      </c>
      <c r="G2073" s="9">
        <v>2260</v>
      </c>
      <c r="H2073" s="10">
        <v>6002</v>
      </c>
      <c r="I2073" s="10">
        <v>23987</v>
      </c>
      <c r="J2073" s="10">
        <v>4</v>
      </c>
      <c r="K2073" s="10"/>
      <c r="L2073" s="10">
        <f>SUM(Table134[[#This Row],[Waste (Before Impression)]:[Waste (After Impression)2]])</f>
        <v>4</v>
      </c>
      <c r="M2073" s="10">
        <v>0</v>
      </c>
      <c r="N2073" s="10">
        <v>224</v>
      </c>
      <c r="O2073" s="11">
        <f>SUM(Table134[[#This Row],[Inspection Total]],Table134[[#This Row],[Waste (Before Impression)]])</f>
        <v>6006</v>
      </c>
      <c r="P2073" s="12" t="s">
        <v>34</v>
      </c>
      <c r="Q2073" s="9" t="s">
        <v>89</v>
      </c>
      <c r="R2073" s="9">
        <f>IF(Table134[[#This Row],[Balanced]]="YES",0,Table134[[#This Row],[Total]]-6000)</f>
        <v>6</v>
      </c>
      <c r="S20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44772226042246002NO</v>
      </c>
      <c r="T2073">
        <f>ROW()-3</f>
        <v>2070</v>
      </c>
      <c r="U2073" s="1">
        <f>INT(Table134[[#This Row],[Date]])</f>
        <v>44772</v>
      </c>
      <c r="V2073" s="13">
        <f>IFERROR(IF(OR(Table134[[#This Row],[Notasave Error]]&lt;0,Table134[[#This Row],[Notasave Error]]&gt;6000),"-",Table134[[#This Row],[Notasave Error]]/Table134[[#This Row],[Inspection Total]]),"NA")</f>
        <v>3.7320893035654779E-2</v>
      </c>
    </row>
    <row r="2074" spans="1:22" x14ac:dyDescent="0.35">
      <c r="A2074" s="8">
        <v>44772.484826388885</v>
      </c>
      <c r="B2074" s="9" t="s">
        <v>63</v>
      </c>
      <c r="C2074" s="9">
        <v>40036161</v>
      </c>
      <c r="D2074" s="9" t="s">
        <v>107</v>
      </c>
      <c r="E2074" s="9" t="s">
        <v>68</v>
      </c>
      <c r="F2074" s="9" t="s">
        <v>38</v>
      </c>
      <c r="G2074" s="9">
        <v>2259</v>
      </c>
      <c r="H2074" s="10">
        <v>5996</v>
      </c>
      <c r="I2074" s="10">
        <v>17985</v>
      </c>
      <c r="J2074" s="10">
        <v>0</v>
      </c>
      <c r="K2074" s="10"/>
      <c r="L2074" s="10">
        <f>SUM(Table134[[#This Row],[Waste (Before Impression)]:[Waste (After Impression)2]])</f>
        <v>0</v>
      </c>
      <c r="M2074" s="10">
        <v>0</v>
      </c>
      <c r="N2074" s="10">
        <v>364</v>
      </c>
      <c r="O2074" s="11">
        <f>SUM(Table134[[#This Row],[Inspection Total]],Table134[[#This Row],[Waste (Before Impression)]])</f>
        <v>5996</v>
      </c>
      <c r="P2074" s="12" t="s">
        <v>34</v>
      </c>
      <c r="Q2074" s="9" t="s">
        <v>89</v>
      </c>
      <c r="R2074" s="9">
        <f>IF(Table134[[#This Row],[Balanced]]="YES",0,Table134[[#This Row],[Total]]-6000)</f>
        <v>-4</v>
      </c>
      <c r="S20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44772225903645996NO</v>
      </c>
      <c r="T2074">
        <f>ROW()-3</f>
        <v>2071</v>
      </c>
      <c r="U2074" s="1">
        <f>INT(Table134[[#This Row],[Date]])</f>
        <v>44772</v>
      </c>
      <c r="V2074" s="13">
        <f>IFERROR(IF(OR(Table134[[#This Row],[Notasave Error]]&lt;0,Table134[[#This Row],[Notasave Error]]&gt;6000),"-",Table134[[#This Row],[Notasave Error]]/Table134[[#This Row],[Inspection Total]]),"NA")</f>
        <v>6.0707138092061373E-2</v>
      </c>
    </row>
    <row r="2075" spans="1:22" x14ac:dyDescent="0.35">
      <c r="A2075" s="8">
        <v>44772.446319444447</v>
      </c>
      <c r="B2075" s="9" t="s">
        <v>63</v>
      </c>
      <c r="C2075" s="9">
        <v>40036161</v>
      </c>
      <c r="D2075" s="9" t="s">
        <v>107</v>
      </c>
      <c r="E2075" s="9" t="s">
        <v>68</v>
      </c>
      <c r="F2075" s="9" t="s">
        <v>38</v>
      </c>
      <c r="G2075" s="9">
        <v>2258</v>
      </c>
      <c r="H2075" s="10">
        <v>5999</v>
      </c>
      <c r="I2075" s="10">
        <v>11989</v>
      </c>
      <c r="J2075" s="10">
        <v>1</v>
      </c>
      <c r="K2075" s="10"/>
      <c r="L2075" s="10">
        <f>SUM(Table134[[#This Row],[Waste (Before Impression)]:[Waste (After Impression)2]])</f>
        <v>1</v>
      </c>
      <c r="M2075" s="10">
        <v>0</v>
      </c>
      <c r="N2075" s="10">
        <v>320</v>
      </c>
      <c r="O2075" s="11">
        <f>SUM(Table134[[#This Row],[Inspection Total]],Table134[[#This Row],[Waste (Before Impression)]])</f>
        <v>6000</v>
      </c>
      <c r="P2075" s="12" t="s">
        <v>39</v>
      </c>
      <c r="Q2075" s="9"/>
      <c r="R2075" s="9">
        <f>IF(Table134[[#This Row],[Balanced]]="YES",0,Table134[[#This Row],[Total]]-6000)</f>
        <v>0</v>
      </c>
      <c r="S20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44772225813205999YES</v>
      </c>
      <c r="T2075">
        <f>ROW()-3</f>
        <v>2072</v>
      </c>
      <c r="U2075" s="1">
        <f>INT(Table134[[#This Row],[Date]])</f>
        <v>44772</v>
      </c>
      <c r="V2075" s="13">
        <f>IFERROR(IF(OR(Table134[[#This Row],[Notasave Error]]&lt;0,Table134[[#This Row],[Notasave Error]]&gt;6000),"-",Table134[[#This Row],[Notasave Error]]/Table134[[#This Row],[Inspection Total]]),"NA")</f>
        <v>5.3342223703950656E-2</v>
      </c>
    </row>
    <row r="2076" spans="1:22" x14ac:dyDescent="0.35">
      <c r="A2076" s="8">
        <v>44772.445810185185</v>
      </c>
      <c r="B2076" s="9" t="s">
        <v>63</v>
      </c>
      <c r="C2076" s="9">
        <v>40036161</v>
      </c>
      <c r="D2076" s="9" t="s">
        <v>107</v>
      </c>
      <c r="E2076" s="9" t="s">
        <v>68</v>
      </c>
      <c r="F2076" s="9" t="s">
        <v>38</v>
      </c>
      <c r="G2076" s="9">
        <v>2257</v>
      </c>
      <c r="H2076" s="10">
        <v>5990</v>
      </c>
      <c r="I2076" s="10">
        <v>5990</v>
      </c>
      <c r="J2076" s="10">
        <v>10</v>
      </c>
      <c r="K2076" s="10"/>
      <c r="L2076" s="10">
        <f>SUM(Table134[[#This Row],[Waste (Before Impression)]:[Waste (After Impression)2]])</f>
        <v>10</v>
      </c>
      <c r="M2076" s="10">
        <v>0</v>
      </c>
      <c r="N2076" s="10">
        <v>308</v>
      </c>
      <c r="O2076" s="11">
        <f>SUM(Table134[[#This Row],[Inspection Total]],Table134[[#This Row],[Waste (Before Impression)]])</f>
        <v>6000</v>
      </c>
      <c r="P2076" s="12" t="s">
        <v>39</v>
      </c>
      <c r="Q2076" s="9"/>
      <c r="R2076" s="9">
        <f>IF(Table134[[#This Row],[Balanced]]="YES",0,Table134[[#This Row],[Total]]-6000)</f>
        <v>0</v>
      </c>
      <c r="S20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447722257103085990YES</v>
      </c>
      <c r="T2076">
        <f>ROW()-3</f>
        <v>2073</v>
      </c>
      <c r="U2076" s="1">
        <f>INT(Table134[[#This Row],[Date]])</f>
        <v>44772</v>
      </c>
      <c r="V2076" s="13">
        <f>IFERROR(IF(OR(Table134[[#This Row],[Notasave Error]]&lt;0,Table134[[#This Row],[Notasave Error]]&gt;6000),"-",Table134[[#This Row],[Notasave Error]]/Table134[[#This Row],[Inspection Total]]),"NA")</f>
        <v>5.1419031719532556E-2</v>
      </c>
    </row>
    <row r="2077" spans="1:22" x14ac:dyDescent="0.35">
      <c r="A2077" s="8">
        <v>44772.443680555552</v>
      </c>
      <c r="B2077" s="9" t="s">
        <v>63</v>
      </c>
      <c r="C2077" s="9">
        <v>40036161</v>
      </c>
      <c r="D2077" s="9" t="s">
        <v>107</v>
      </c>
      <c r="E2077" s="9" t="s">
        <v>135</v>
      </c>
      <c r="F2077" s="9" t="s">
        <v>40</v>
      </c>
      <c r="G2077" s="9">
        <v>2256</v>
      </c>
      <c r="H2077" s="10">
        <v>5999</v>
      </c>
      <c r="I2077" s="10">
        <v>83952</v>
      </c>
      <c r="J2077" s="10">
        <v>1</v>
      </c>
      <c r="K2077" s="10"/>
      <c r="L2077" s="10">
        <f>SUM(Table134[[#This Row],[Waste (Before Impression)]:[Waste (After Impression)2]])</f>
        <v>1</v>
      </c>
      <c r="M2077" s="10">
        <v>0</v>
      </c>
      <c r="N2077" s="10">
        <v>620</v>
      </c>
      <c r="O2077" s="11">
        <f>SUM(Table134[[#This Row],[Inspection Total]],Table134[[#This Row],[Waste (Before Impression)]])</f>
        <v>6000</v>
      </c>
      <c r="P2077" s="12" t="s">
        <v>39</v>
      </c>
      <c r="Q2077" s="9"/>
      <c r="R2077" s="9">
        <f>IF(Table134[[#This Row],[Balanced]]="YES",0,Table134[[#This Row],[Total]]-6000)</f>
        <v>0</v>
      </c>
      <c r="S20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44772225616205999YES</v>
      </c>
      <c r="T2077">
        <f>ROW()-3</f>
        <v>2074</v>
      </c>
      <c r="U2077" s="1">
        <f>INT(Table134[[#This Row],[Date]])</f>
        <v>44772</v>
      </c>
      <c r="V2077" s="13">
        <f>IFERROR(IF(OR(Table134[[#This Row],[Notasave Error]]&lt;0,Table134[[#This Row],[Notasave Error]]&gt;6000),"-",Table134[[#This Row],[Notasave Error]]/Table134[[#This Row],[Inspection Total]]),"NA")</f>
        <v>0.10335055842640441</v>
      </c>
    </row>
    <row r="2078" spans="1:22" x14ac:dyDescent="0.35">
      <c r="A2078" s="8">
        <v>44772.207673611112</v>
      </c>
      <c r="B2078" s="9" t="s">
        <v>63</v>
      </c>
      <c r="C2078" s="9">
        <v>40036161</v>
      </c>
      <c r="D2078" s="9" t="s">
        <v>107</v>
      </c>
      <c r="E2078" s="9" t="s">
        <v>118</v>
      </c>
      <c r="F2078" s="9" t="s">
        <v>40</v>
      </c>
      <c r="G2078" s="9">
        <v>2277</v>
      </c>
      <c r="H2078" s="10">
        <v>6000</v>
      </c>
      <c r="I2078" s="10">
        <v>47965</v>
      </c>
      <c r="J2078" s="10">
        <v>0</v>
      </c>
      <c r="K2078" s="10"/>
      <c r="L2078" s="10">
        <f>SUM(Table134[[#This Row],[Waste (Before Impression)]:[Waste (After Impression)2]])</f>
        <v>0</v>
      </c>
      <c r="M2078" s="10">
        <v>0</v>
      </c>
      <c r="N2078" s="10">
        <v>242</v>
      </c>
      <c r="O2078" s="11">
        <f>SUM(Table134[[#This Row],[Inspection Total]],Table134[[#This Row],[Waste (Before Impression)]])</f>
        <v>6000</v>
      </c>
      <c r="P2078" s="12" t="s">
        <v>39</v>
      </c>
      <c r="Q2078" s="9" t="s">
        <v>71</v>
      </c>
      <c r="R2078" s="9">
        <f>IF(Table134[[#This Row],[Balanced]]="YES",0,Table134[[#This Row],[Total]]-6000)</f>
        <v>0</v>
      </c>
      <c r="S20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44772227702426000YES</v>
      </c>
      <c r="T2078">
        <f>ROW()-3</f>
        <v>2075</v>
      </c>
      <c r="U2078" s="1">
        <f>INT(Table134[[#This Row],[Date]])</f>
        <v>44772</v>
      </c>
      <c r="V2078" s="13">
        <f>IFERROR(IF(OR(Table134[[#This Row],[Notasave Error]]&lt;0,Table134[[#This Row],[Notasave Error]]&gt;6000),"-",Table134[[#This Row],[Notasave Error]]/Table134[[#This Row],[Inspection Total]]),"NA")</f>
        <v>4.0333333333333332E-2</v>
      </c>
    </row>
    <row r="2079" spans="1:22" x14ac:dyDescent="0.35">
      <c r="A2079" s="8">
        <v>44772.207673611112</v>
      </c>
      <c r="B2079" s="9" t="s">
        <v>63</v>
      </c>
      <c r="C2079" s="9">
        <v>40036161</v>
      </c>
      <c r="D2079" s="9" t="s">
        <v>107</v>
      </c>
      <c r="E2079" s="9" t="s">
        <v>118</v>
      </c>
      <c r="F2079" s="9" t="s">
        <v>40</v>
      </c>
      <c r="G2079" s="9">
        <v>2278</v>
      </c>
      <c r="H2079" s="10">
        <v>5999</v>
      </c>
      <c r="I2079" s="10">
        <v>53965</v>
      </c>
      <c r="J2079" s="10">
        <v>1</v>
      </c>
      <c r="K2079" s="10"/>
      <c r="L2079" s="10">
        <f>SUM(Table134[[#This Row],[Waste (Before Impression)]:[Waste (After Impression)2]])</f>
        <v>1</v>
      </c>
      <c r="M2079" s="10"/>
      <c r="N2079" s="10">
        <v>256</v>
      </c>
      <c r="O2079" s="11">
        <f>SUM(Table134[[#This Row],[Inspection Total]],Table134[[#This Row],[Waste (Before Impression)]])</f>
        <v>6000</v>
      </c>
      <c r="P2079" s="12" t="s">
        <v>39</v>
      </c>
      <c r="Q2079" s="9"/>
      <c r="R2079" s="9">
        <f>IF(Table134[[#This Row],[Balanced]]="YES",0,Table134[[#This Row],[Total]]-6000)</f>
        <v>0</v>
      </c>
      <c r="S20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44772227812565999YES</v>
      </c>
      <c r="T2079">
        <f>ROW()-3</f>
        <v>2076</v>
      </c>
      <c r="U2079" s="1">
        <f>INT(Table134[[#This Row],[Date]])</f>
        <v>44772</v>
      </c>
      <c r="V2079" s="13">
        <f>IFERROR(IF(OR(Table134[[#This Row],[Notasave Error]]&lt;0,Table134[[#This Row],[Notasave Error]]&gt;6000),"-",Table134[[#This Row],[Notasave Error]]/Table134[[#This Row],[Inspection Total]]),"NA")</f>
        <v>4.2673778963160526E-2</v>
      </c>
    </row>
    <row r="2080" spans="1:22" x14ac:dyDescent="0.35">
      <c r="A2080" s="8">
        <v>44772.207673611112</v>
      </c>
      <c r="B2080" s="9" t="s">
        <v>63</v>
      </c>
      <c r="C2080" s="9">
        <v>40036161</v>
      </c>
      <c r="D2080" s="9" t="s">
        <v>107</v>
      </c>
      <c r="E2080" s="9" t="s">
        <v>118</v>
      </c>
      <c r="F2080" s="9" t="s">
        <v>40</v>
      </c>
      <c r="G2080" s="9">
        <v>2279</v>
      </c>
      <c r="H2080" s="10">
        <v>6000</v>
      </c>
      <c r="I2080" s="10">
        <v>59964</v>
      </c>
      <c r="J2080" s="10">
        <v>0</v>
      </c>
      <c r="K2080" s="10"/>
      <c r="L2080" s="10">
        <f>SUM(Table134[[#This Row],[Waste (Before Impression)]:[Waste (After Impression)2]])</f>
        <v>0</v>
      </c>
      <c r="M2080" s="10"/>
      <c r="N2080" s="10">
        <v>257</v>
      </c>
      <c r="O2080" s="11">
        <f>SUM(Table134[[#This Row],[Inspection Total]],Table134[[#This Row],[Waste (Before Impression)]])</f>
        <v>6000</v>
      </c>
      <c r="P2080" s="12" t="s">
        <v>39</v>
      </c>
      <c r="Q2080" s="9"/>
      <c r="R2080" s="9">
        <f>IF(Table134[[#This Row],[Balanced]]="YES",0,Table134[[#This Row],[Total]]-6000)</f>
        <v>0</v>
      </c>
      <c r="S20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44772227902576000YES</v>
      </c>
      <c r="T2080">
        <f>ROW()-3</f>
        <v>2077</v>
      </c>
      <c r="U2080" s="1">
        <f>INT(Table134[[#This Row],[Date]])</f>
        <v>44772</v>
      </c>
      <c r="V2080" s="13">
        <f>IFERROR(IF(OR(Table134[[#This Row],[Notasave Error]]&lt;0,Table134[[#This Row],[Notasave Error]]&gt;6000),"-",Table134[[#This Row],[Notasave Error]]/Table134[[#This Row],[Inspection Total]]),"NA")</f>
        <v>4.2833333333333334E-2</v>
      </c>
    </row>
    <row r="2081" spans="1:22" x14ac:dyDescent="0.35">
      <c r="A2081" s="8">
        <v>44772.207673611112</v>
      </c>
      <c r="B2081" s="9" t="s">
        <v>63</v>
      </c>
      <c r="C2081" s="9">
        <v>40036161</v>
      </c>
      <c r="D2081" s="9" t="s">
        <v>107</v>
      </c>
      <c r="E2081" s="9" t="s">
        <v>118</v>
      </c>
      <c r="F2081" s="9" t="s">
        <v>40</v>
      </c>
      <c r="G2081" s="9">
        <v>2280</v>
      </c>
      <c r="H2081" s="10">
        <v>6000</v>
      </c>
      <c r="I2081" s="10">
        <v>65964</v>
      </c>
      <c r="J2081" s="10">
        <v>0</v>
      </c>
      <c r="K2081" s="10"/>
      <c r="L2081" s="10">
        <f>SUM(Table134[[#This Row],[Waste (Before Impression)]:[Waste (After Impression)2]])</f>
        <v>0</v>
      </c>
      <c r="M2081" s="10"/>
      <c r="N2081" s="10">
        <v>379</v>
      </c>
      <c r="O2081" s="11">
        <f>SUM(Table134[[#This Row],[Inspection Total]],Table134[[#This Row],[Waste (Before Impression)]])</f>
        <v>6000</v>
      </c>
      <c r="P2081" s="12" t="s">
        <v>39</v>
      </c>
      <c r="Q2081" s="9"/>
      <c r="R2081" s="9">
        <f>IF(Table134[[#This Row],[Balanced]]="YES",0,Table134[[#This Row],[Total]]-6000)</f>
        <v>0</v>
      </c>
      <c r="S20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44772228003796000YES</v>
      </c>
      <c r="T2081">
        <f>ROW()-3</f>
        <v>2078</v>
      </c>
      <c r="U2081" s="1">
        <f>INT(Table134[[#This Row],[Date]])</f>
        <v>44772</v>
      </c>
      <c r="V2081" s="13">
        <f>IFERROR(IF(OR(Table134[[#This Row],[Notasave Error]]&lt;0,Table134[[#This Row],[Notasave Error]]&gt;6000),"-",Table134[[#This Row],[Notasave Error]]/Table134[[#This Row],[Inspection Total]]),"NA")</f>
        <v>6.3166666666666663E-2</v>
      </c>
    </row>
    <row r="2082" spans="1:22" x14ac:dyDescent="0.35">
      <c r="A2082" s="8">
        <v>44772.207673611112</v>
      </c>
      <c r="B2082" s="9" t="s">
        <v>63</v>
      </c>
      <c r="C2082" s="9">
        <v>40036161</v>
      </c>
      <c r="D2082" s="9" t="s">
        <v>107</v>
      </c>
      <c r="E2082" s="9" t="s">
        <v>118</v>
      </c>
      <c r="F2082" s="9" t="s">
        <v>40</v>
      </c>
      <c r="G2082" s="9">
        <v>2300</v>
      </c>
      <c r="H2082" s="10">
        <v>6000</v>
      </c>
      <c r="I2082" s="10">
        <v>71964</v>
      </c>
      <c r="J2082" s="10">
        <v>0</v>
      </c>
      <c r="K2082" s="10"/>
      <c r="L2082" s="10">
        <f>SUM(Table134[[#This Row],[Waste (Before Impression)]:[Waste (After Impression)2]])</f>
        <v>0</v>
      </c>
      <c r="M2082" s="10"/>
      <c r="N2082" s="10">
        <v>534</v>
      </c>
      <c r="O2082" s="11">
        <f>SUM(Table134[[#This Row],[Inspection Total]],Table134[[#This Row],[Waste (Before Impression)]])</f>
        <v>6000</v>
      </c>
      <c r="P2082" s="12" t="s">
        <v>39</v>
      </c>
      <c r="Q2082" s="9"/>
      <c r="R2082" s="9">
        <f>IF(Table134[[#This Row],[Balanced]]="YES",0,Table134[[#This Row],[Total]]-6000)</f>
        <v>0</v>
      </c>
      <c r="S20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44772230005346000YES</v>
      </c>
      <c r="T2082">
        <f>ROW()-3</f>
        <v>2079</v>
      </c>
      <c r="U2082" s="1">
        <f>INT(Table134[[#This Row],[Date]])</f>
        <v>44772</v>
      </c>
      <c r="V2082" s="13">
        <f>IFERROR(IF(OR(Table134[[#This Row],[Notasave Error]]&lt;0,Table134[[#This Row],[Notasave Error]]&gt;6000),"-",Table134[[#This Row],[Notasave Error]]/Table134[[#This Row],[Inspection Total]]),"NA")</f>
        <v>8.8999999999999996E-2</v>
      </c>
    </row>
    <row r="2083" spans="1:22" x14ac:dyDescent="0.35">
      <c r="A2083" s="8">
        <v>44772.207673611112</v>
      </c>
      <c r="B2083" s="9" t="s">
        <v>63</v>
      </c>
      <c r="C2083" s="9">
        <v>40036161</v>
      </c>
      <c r="D2083" s="9" t="s">
        <v>107</v>
      </c>
      <c r="E2083" s="9" t="s">
        <v>118</v>
      </c>
      <c r="F2083" s="9" t="s">
        <v>40</v>
      </c>
      <c r="G2083" s="9">
        <v>2301</v>
      </c>
      <c r="H2083" s="10">
        <v>5994</v>
      </c>
      <c r="I2083" s="10">
        <v>77964</v>
      </c>
      <c r="J2083" s="10">
        <v>5</v>
      </c>
      <c r="K2083" s="10"/>
      <c r="L2083" s="10">
        <f>SUM(Table134[[#This Row],[Waste (Before Impression)]:[Waste (After Impression)2]])</f>
        <v>5</v>
      </c>
      <c r="M2083" s="10"/>
      <c r="N2083" s="10">
        <v>566</v>
      </c>
      <c r="O2083" s="11">
        <f>SUM(Table134[[#This Row],[Inspection Total]],Table134[[#This Row],[Waste (Before Impression)]])</f>
        <v>5999</v>
      </c>
      <c r="P2083" s="12" t="s">
        <v>34</v>
      </c>
      <c r="Q2083" s="9"/>
      <c r="R2083" s="9">
        <f>IF(Table134[[#This Row],[Balanced]]="YES",0,Table134[[#This Row],[Total]]-6000)</f>
        <v>-1</v>
      </c>
      <c r="S20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44772230155665994NO</v>
      </c>
      <c r="T2083">
        <f>ROW()-3</f>
        <v>2080</v>
      </c>
      <c r="U2083" s="1">
        <f>INT(Table134[[#This Row],[Date]])</f>
        <v>44772</v>
      </c>
      <c r="V2083" s="13">
        <f>IFERROR(IF(OR(Table134[[#This Row],[Notasave Error]]&lt;0,Table134[[#This Row],[Notasave Error]]&gt;6000),"-",Table134[[#This Row],[Notasave Error]]/Table134[[#This Row],[Inspection Total]]),"NA")</f>
        <v>9.4427761094427756E-2</v>
      </c>
    </row>
    <row r="2084" spans="1:22" x14ac:dyDescent="0.35">
      <c r="A2084" s="8">
        <v>44772.187962962962</v>
      </c>
      <c r="B2084" s="9" t="s">
        <v>63</v>
      </c>
      <c r="C2084" s="9">
        <v>40036161</v>
      </c>
      <c r="D2084" s="9" t="s">
        <v>107</v>
      </c>
      <c r="E2084" s="9" t="s">
        <v>118</v>
      </c>
      <c r="F2084" s="9" t="s">
        <v>40</v>
      </c>
      <c r="G2084" s="9">
        <v>2276</v>
      </c>
      <c r="H2084" s="10">
        <v>6000</v>
      </c>
      <c r="I2084" s="10">
        <v>47965</v>
      </c>
      <c r="J2084" s="10"/>
      <c r="K2084" s="10"/>
      <c r="L2084" s="10">
        <f>SUM(Table134[[#This Row],[Waste (Before Impression)]:[Waste (After Impression)2]])</f>
        <v>0</v>
      </c>
      <c r="M2084" s="10">
        <v>0</v>
      </c>
      <c r="N2084" s="10">
        <v>266</v>
      </c>
      <c r="O2084" s="11">
        <f>SUM(Table134[[#This Row],[Inspection Total]],Table134[[#This Row],[Waste (Before Impression)]])</f>
        <v>6000</v>
      </c>
      <c r="P2084" s="12" t="s">
        <v>39</v>
      </c>
      <c r="Q2084" s="9"/>
      <c r="R2084" s="9">
        <f>IF(Table134[[#This Row],[Balanced]]="YES",0,Table134[[#This Row],[Total]]-6000)</f>
        <v>0</v>
      </c>
      <c r="S20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4477222762666000YES</v>
      </c>
      <c r="T2084">
        <f>ROW()-3</f>
        <v>2081</v>
      </c>
      <c r="U2084" s="1">
        <f>INT(Table134[[#This Row],[Date]])</f>
        <v>44772</v>
      </c>
      <c r="V2084" s="13">
        <f>IFERROR(IF(OR(Table134[[#This Row],[Notasave Error]]&lt;0,Table134[[#This Row],[Notasave Error]]&gt;6000),"-",Table134[[#This Row],[Notasave Error]]/Table134[[#This Row],[Inspection Total]]),"NA")</f>
        <v>4.4333333333333336E-2</v>
      </c>
    </row>
    <row r="2085" spans="1:22" x14ac:dyDescent="0.35">
      <c r="A2085" s="8">
        <v>44772.100324074076</v>
      </c>
      <c r="B2085" s="9" t="s">
        <v>63</v>
      </c>
      <c r="C2085" s="9">
        <v>40036161</v>
      </c>
      <c r="D2085" s="9" t="s">
        <v>107</v>
      </c>
      <c r="E2085" s="9" t="s">
        <v>118</v>
      </c>
      <c r="F2085" s="9" t="s">
        <v>40</v>
      </c>
      <c r="G2085" s="9">
        <v>2275</v>
      </c>
      <c r="H2085" s="10">
        <v>6000</v>
      </c>
      <c r="I2085" s="10">
        <v>41965</v>
      </c>
      <c r="J2085" s="10"/>
      <c r="K2085" s="10"/>
      <c r="L2085" s="10">
        <f>SUM(Table134[[#This Row],[Waste (Before Impression)]:[Waste (After Impression)2]])</f>
        <v>0</v>
      </c>
      <c r="M2085" s="10">
        <v>0</v>
      </c>
      <c r="N2085" s="10">
        <v>274</v>
      </c>
      <c r="O2085" s="11">
        <f>SUM(Table134[[#This Row],[Inspection Total]],Table134[[#This Row],[Waste (Before Impression)]])</f>
        <v>6000</v>
      </c>
      <c r="P2085" s="12" t="s">
        <v>39</v>
      </c>
      <c r="Q2085" s="9"/>
      <c r="R2085" s="9">
        <f>IF(Table134[[#This Row],[Balanced]]="YES",0,Table134[[#This Row],[Total]]-6000)</f>
        <v>0</v>
      </c>
      <c r="S20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4477222752746000YES</v>
      </c>
      <c r="T2085">
        <f>ROW()-3</f>
        <v>2082</v>
      </c>
      <c r="U2085" s="1">
        <f>INT(Table134[[#This Row],[Date]])</f>
        <v>44772</v>
      </c>
      <c r="V2085" s="13">
        <f>IFERROR(IF(OR(Table134[[#This Row],[Notasave Error]]&lt;0,Table134[[#This Row],[Notasave Error]]&gt;6000),"-",Table134[[#This Row],[Notasave Error]]/Table134[[#This Row],[Inspection Total]]),"NA")</f>
        <v>4.5666666666666668E-2</v>
      </c>
    </row>
    <row r="2086" spans="1:22" x14ac:dyDescent="0.35">
      <c r="A2086" s="8">
        <v>44772.099907407406</v>
      </c>
      <c r="B2086" s="9" t="s">
        <v>63</v>
      </c>
      <c r="C2086" s="9">
        <v>40036161</v>
      </c>
      <c r="D2086" s="9" t="s">
        <v>107</v>
      </c>
      <c r="E2086" s="9" t="s">
        <v>118</v>
      </c>
      <c r="F2086" s="9" t="s">
        <v>40</v>
      </c>
      <c r="G2086" s="9">
        <v>2274</v>
      </c>
      <c r="H2086" s="10">
        <v>5992</v>
      </c>
      <c r="I2086" s="10">
        <v>35965</v>
      </c>
      <c r="J2086" s="10">
        <v>8</v>
      </c>
      <c r="K2086" s="10"/>
      <c r="L2086" s="10">
        <f>SUM(Table134[[#This Row],[Waste (Before Impression)]:[Waste (After Impression)2]])</f>
        <v>8</v>
      </c>
      <c r="M2086" s="10">
        <v>0</v>
      </c>
      <c r="N2086" s="10">
        <v>247</v>
      </c>
      <c r="O2086" s="11">
        <f>SUM(Table134[[#This Row],[Inspection Total]],Table134[[#This Row],[Waste (Before Impression)]])</f>
        <v>6000</v>
      </c>
      <c r="P2086" s="12" t="s">
        <v>39</v>
      </c>
      <c r="Q2086" s="9"/>
      <c r="R2086" s="9">
        <f>IF(Table134[[#This Row],[Balanced]]="YES",0,Table134[[#This Row],[Total]]-6000)</f>
        <v>0</v>
      </c>
      <c r="S20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44772227482475992YES</v>
      </c>
      <c r="T2086">
        <f>ROW()-3</f>
        <v>2083</v>
      </c>
      <c r="U2086" s="1">
        <f>INT(Table134[[#This Row],[Date]])</f>
        <v>44772</v>
      </c>
      <c r="V2086" s="13">
        <f>IFERROR(IF(OR(Table134[[#This Row],[Notasave Error]]&lt;0,Table134[[#This Row],[Notasave Error]]&gt;6000),"-",Table134[[#This Row],[Notasave Error]]/Table134[[#This Row],[Inspection Total]]),"NA")</f>
        <v>4.122162883845127E-2</v>
      </c>
    </row>
    <row r="2087" spans="1:22" x14ac:dyDescent="0.35">
      <c r="A2087" s="8">
        <v>44771.999259259261</v>
      </c>
      <c r="B2087" s="9" t="s">
        <v>63</v>
      </c>
      <c r="C2087" s="9">
        <v>40036161</v>
      </c>
      <c r="D2087" s="9" t="s">
        <v>107</v>
      </c>
      <c r="E2087" s="9" t="s">
        <v>135</v>
      </c>
      <c r="F2087" s="9" t="s">
        <v>40</v>
      </c>
      <c r="G2087" s="9">
        <v>2246</v>
      </c>
      <c r="H2087" s="10">
        <v>5999</v>
      </c>
      <c r="I2087" s="10">
        <v>23978</v>
      </c>
      <c r="J2087" s="10">
        <v>1</v>
      </c>
      <c r="K2087" s="10"/>
      <c r="L2087" s="10">
        <f>SUM(Table134[[#This Row],[Waste (Before Impression)]:[Waste (After Impression)2]])</f>
        <v>1</v>
      </c>
      <c r="M2087" s="10">
        <v>0</v>
      </c>
      <c r="N2087" s="10">
        <v>234</v>
      </c>
      <c r="O2087" s="11">
        <f>SUM(Table134[[#This Row],[Inspection Total]],Table134[[#This Row],[Waste (Before Impression)]])</f>
        <v>6000</v>
      </c>
      <c r="P2087" s="12" t="s">
        <v>39</v>
      </c>
      <c r="Q2087" s="9"/>
      <c r="R2087" s="9">
        <f>IF(Table134[[#This Row],[Balanced]]="YES",0,Table134[[#This Row],[Total]]-6000)</f>
        <v>0</v>
      </c>
      <c r="S20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44771224612345999YES</v>
      </c>
      <c r="T2087">
        <f>ROW()-3</f>
        <v>2084</v>
      </c>
      <c r="U2087" s="1">
        <f>INT(Table134[[#This Row],[Date]])</f>
        <v>44771</v>
      </c>
      <c r="V2087" s="13">
        <f>IFERROR(IF(OR(Table134[[#This Row],[Notasave Error]]&lt;0,Table134[[#This Row],[Notasave Error]]&gt;6000),"-",Table134[[#This Row],[Notasave Error]]/Table134[[#This Row],[Inspection Total]]),"NA")</f>
        <v>3.9006501083513917E-2</v>
      </c>
    </row>
    <row r="2088" spans="1:22" x14ac:dyDescent="0.35">
      <c r="A2088" s="8">
        <v>44771.973055555558</v>
      </c>
      <c r="B2088" s="9" t="s">
        <v>63</v>
      </c>
      <c r="C2088" s="9">
        <v>40036161</v>
      </c>
      <c r="D2088" s="9" t="s">
        <v>107</v>
      </c>
      <c r="E2088" s="9" t="s">
        <v>135</v>
      </c>
      <c r="F2088" s="9" t="s">
        <v>40</v>
      </c>
      <c r="G2088" s="9">
        <v>2245</v>
      </c>
      <c r="H2088" s="10">
        <v>5998</v>
      </c>
      <c r="I2088" s="10">
        <v>17979</v>
      </c>
      <c r="J2088" s="10">
        <v>2</v>
      </c>
      <c r="K2088" s="10"/>
      <c r="L2088" s="10">
        <f>SUM(Table134[[#This Row],[Waste (Before Impression)]:[Waste (After Impression)2]])</f>
        <v>2</v>
      </c>
      <c r="M2088" s="10">
        <v>0</v>
      </c>
      <c r="N2088" s="10">
        <v>272</v>
      </c>
      <c r="O2088" s="11">
        <f>SUM(Table134[[#This Row],[Inspection Total]],Table134[[#This Row],[Waste (Before Impression)]])</f>
        <v>6000</v>
      </c>
      <c r="P2088" s="12" t="s">
        <v>39</v>
      </c>
      <c r="Q2088" s="9"/>
      <c r="R2088" s="9">
        <f>IF(Table134[[#This Row],[Balanced]]="YES",0,Table134[[#This Row],[Total]]-6000)</f>
        <v>0</v>
      </c>
      <c r="S20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44771224522725998YES</v>
      </c>
      <c r="T2088">
        <f>ROW()-3</f>
        <v>2085</v>
      </c>
      <c r="U2088" s="1">
        <f>INT(Table134[[#This Row],[Date]])</f>
        <v>44771</v>
      </c>
      <c r="V2088" s="13">
        <f>IFERROR(IF(OR(Table134[[#This Row],[Notasave Error]]&lt;0,Table134[[#This Row],[Notasave Error]]&gt;6000),"-",Table134[[#This Row],[Notasave Error]]/Table134[[#This Row],[Inspection Total]]),"NA")</f>
        <v>4.5348449483161052E-2</v>
      </c>
    </row>
    <row r="2089" spans="1:22" x14ac:dyDescent="0.35">
      <c r="A2089" s="8">
        <v>44771.902013888888</v>
      </c>
      <c r="B2089" s="9" t="s">
        <v>63</v>
      </c>
      <c r="C2089" s="9">
        <v>40036161</v>
      </c>
      <c r="D2089" s="9" t="s">
        <v>107</v>
      </c>
      <c r="E2089" s="9" t="s">
        <v>135</v>
      </c>
      <c r="F2089" s="9" t="s">
        <v>40</v>
      </c>
      <c r="G2089" s="9">
        <v>2243</v>
      </c>
      <c r="H2089" s="10">
        <v>5993</v>
      </c>
      <c r="I2089" s="10">
        <v>11981</v>
      </c>
      <c r="J2089" s="10">
        <v>7</v>
      </c>
      <c r="K2089" s="10"/>
      <c r="L2089" s="10">
        <f>SUM(Table134[[#This Row],[Waste (Before Impression)]:[Waste (After Impression)2]])</f>
        <v>7</v>
      </c>
      <c r="M2089" s="10">
        <v>0</v>
      </c>
      <c r="N2089" s="10">
        <v>144</v>
      </c>
      <c r="O2089" s="11">
        <f>SUM(Table134[[#This Row],[Inspection Total]],Table134[[#This Row],[Waste (Before Impression)]])</f>
        <v>6000</v>
      </c>
      <c r="P2089" s="12" t="s">
        <v>39</v>
      </c>
      <c r="Q2089" s="9"/>
      <c r="R2089" s="9">
        <f>IF(Table134[[#This Row],[Balanced]]="YES",0,Table134[[#This Row],[Total]]-6000)</f>
        <v>0</v>
      </c>
      <c r="S20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44771224371445993YES</v>
      </c>
      <c r="T2089">
        <f>ROW()-3</f>
        <v>2086</v>
      </c>
      <c r="U2089" s="1">
        <f>INT(Table134[[#This Row],[Date]])</f>
        <v>44771</v>
      </c>
      <c r="V2089" s="13">
        <f>IFERROR(IF(OR(Table134[[#This Row],[Notasave Error]]&lt;0,Table134[[#This Row],[Notasave Error]]&gt;6000),"-",Table134[[#This Row],[Notasave Error]]/Table134[[#This Row],[Inspection Total]]),"NA")</f>
        <v>2.4028032704822292E-2</v>
      </c>
    </row>
    <row r="2090" spans="1:22" x14ac:dyDescent="0.35">
      <c r="A2090" s="8">
        <v>44771.868263888886</v>
      </c>
      <c r="B2090" s="9" t="s">
        <v>63</v>
      </c>
      <c r="C2090" s="9">
        <v>40036161</v>
      </c>
      <c r="D2090" s="9" t="s">
        <v>107</v>
      </c>
      <c r="E2090" s="9" t="s">
        <v>135</v>
      </c>
      <c r="F2090" s="9" t="s">
        <v>40</v>
      </c>
      <c r="G2090" s="9">
        <v>2242</v>
      </c>
      <c r="H2090" s="10">
        <v>5988</v>
      </c>
      <c r="I2090" s="10">
        <v>5988</v>
      </c>
      <c r="J2090" s="10">
        <v>12</v>
      </c>
      <c r="K2090" s="10"/>
      <c r="L2090" s="10">
        <f>SUM(Table134[[#This Row],[Waste (Before Impression)]:[Waste (After Impression)2]])</f>
        <v>12</v>
      </c>
      <c r="M2090" s="10">
        <v>0</v>
      </c>
      <c r="N2090" s="10">
        <v>540</v>
      </c>
      <c r="O2090" s="11">
        <f>SUM(Table134[[#This Row],[Inspection Total]],Table134[[#This Row],[Waste (Before Impression)]])</f>
        <v>6000</v>
      </c>
      <c r="P2090" s="12" t="s">
        <v>39</v>
      </c>
      <c r="Q2090" s="9"/>
      <c r="R2090" s="9">
        <f>IF(Table134[[#This Row],[Balanced]]="YES",0,Table134[[#This Row],[Total]]-6000)</f>
        <v>0</v>
      </c>
      <c r="S20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447712242125405988YES</v>
      </c>
      <c r="T2090">
        <f>ROW()-3</f>
        <v>2087</v>
      </c>
      <c r="U2090" s="1">
        <f>INT(Table134[[#This Row],[Date]])</f>
        <v>44771</v>
      </c>
      <c r="V2090" s="13">
        <f>IFERROR(IF(OR(Table134[[#This Row],[Notasave Error]]&lt;0,Table134[[#This Row],[Notasave Error]]&gt;6000),"-",Table134[[#This Row],[Notasave Error]]/Table134[[#This Row],[Inspection Total]]),"NA")</f>
        <v>9.0180360721442893E-2</v>
      </c>
    </row>
    <row r="2091" spans="1:22" x14ac:dyDescent="0.35">
      <c r="A2091" s="8">
        <v>44771.78502314815</v>
      </c>
      <c r="B2091" s="9" t="s">
        <v>63</v>
      </c>
      <c r="C2091" s="9">
        <v>40036161</v>
      </c>
      <c r="D2091" s="9" t="s">
        <v>107</v>
      </c>
      <c r="E2091" s="9" t="s">
        <v>91</v>
      </c>
      <c r="F2091" s="9" t="s">
        <v>38</v>
      </c>
      <c r="G2091" s="9">
        <v>2241</v>
      </c>
      <c r="H2091" s="10">
        <v>5996</v>
      </c>
      <c r="I2091" s="10">
        <v>77959</v>
      </c>
      <c r="J2091" s="10">
        <v>4</v>
      </c>
      <c r="K2091" s="10"/>
      <c r="L2091" s="10">
        <f>SUM(Table134[[#This Row],[Waste (Before Impression)]:[Waste (After Impression)2]])</f>
        <v>4</v>
      </c>
      <c r="M2091" s="10">
        <v>0</v>
      </c>
      <c r="N2091" s="10">
        <v>361</v>
      </c>
      <c r="O2091" s="11">
        <f>SUM(Table134[[#This Row],[Inspection Total]],Table134[[#This Row],[Waste (Before Impression)]])</f>
        <v>6000</v>
      </c>
      <c r="P2091" s="12" t="s">
        <v>39</v>
      </c>
      <c r="Q2091" s="9"/>
      <c r="R2091" s="9">
        <f>IF(Table134[[#This Row],[Balanced]]="YES",0,Table134[[#This Row],[Total]]-6000)</f>
        <v>0</v>
      </c>
      <c r="S20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44771224143615996YES</v>
      </c>
      <c r="T2091">
        <f>ROW()-3</f>
        <v>2088</v>
      </c>
      <c r="U2091" s="1">
        <f>INT(Table134[[#This Row],[Date]])</f>
        <v>44771</v>
      </c>
      <c r="V2091" s="13">
        <f>IFERROR(IF(OR(Table134[[#This Row],[Notasave Error]]&lt;0,Table134[[#This Row],[Notasave Error]]&gt;6000),"-",Table134[[#This Row],[Notasave Error]]/Table134[[#This Row],[Inspection Total]]),"NA")</f>
        <v>6.0206804536357572E-2</v>
      </c>
    </row>
    <row r="2092" spans="1:22" x14ac:dyDescent="0.35">
      <c r="A2092" s="8">
        <v>44771.777638888889</v>
      </c>
      <c r="B2092" s="9" t="s">
        <v>63</v>
      </c>
      <c r="C2092" s="9">
        <v>40036161</v>
      </c>
      <c r="D2092" s="9" t="s">
        <v>107</v>
      </c>
      <c r="E2092" s="9" t="s">
        <v>91</v>
      </c>
      <c r="F2092" s="9" t="s">
        <v>38</v>
      </c>
      <c r="G2092" s="9">
        <v>2244</v>
      </c>
      <c r="H2092" s="10">
        <v>5999</v>
      </c>
      <c r="I2092" s="10">
        <v>71963</v>
      </c>
      <c r="J2092" s="10">
        <v>1</v>
      </c>
      <c r="K2092" s="10"/>
      <c r="L2092" s="10">
        <f>SUM(Table134[[#This Row],[Waste (Before Impression)]:[Waste (After Impression)2]])</f>
        <v>1</v>
      </c>
      <c r="M2092" s="10">
        <v>0</v>
      </c>
      <c r="N2092" s="10">
        <v>300</v>
      </c>
      <c r="O2092" s="11">
        <f>SUM(Table134[[#This Row],[Inspection Total]],Table134[[#This Row],[Waste (Before Impression)]])</f>
        <v>6000</v>
      </c>
      <c r="P2092" s="12" t="s">
        <v>39</v>
      </c>
      <c r="Q2092" s="9"/>
      <c r="R2092" s="9">
        <f>IF(Table134[[#This Row],[Balanced]]="YES",0,Table134[[#This Row],[Total]]-6000)</f>
        <v>0</v>
      </c>
      <c r="S20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44771224413005999YES</v>
      </c>
      <c r="T2092">
        <f>ROW()-3</f>
        <v>2089</v>
      </c>
      <c r="U2092" s="1">
        <f>INT(Table134[[#This Row],[Date]])</f>
        <v>44771</v>
      </c>
      <c r="V2092" s="13">
        <f>IFERROR(IF(OR(Table134[[#This Row],[Notasave Error]]&lt;0,Table134[[#This Row],[Notasave Error]]&gt;6000),"-",Table134[[#This Row],[Notasave Error]]/Table134[[#This Row],[Inspection Total]]),"NA")</f>
        <v>5.0008334722453744E-2</v>
      </c>
    </row>
    <row r="2093" spans="1:22" x14ac:dyDescent="0.35">
      <c r="A2093" s="8">
        <v>44771.777129629627</v>
      </c>
      <c r="B2093" s="9" t="s">
        <v>63</v>
      </c>
      <c r="C2093" s="9">
        <v>40036161</v>
      </c>
      <c r="D2093" s="9" t="s">
        <v>107</v>
      </c>
      <c r="E2093" s="9" t="s">
        <v>91</v>
      </c>
      <c r="F2093" s="9" t="s">
        <v>38</v>
      </c>
      <c r="G2093" s="9">
        <v>2240</v>
      </c>
      <c r="H2093" s="10">
        <v>5997</v>
      </c>
      <c r="I2093" s="10">
        <v>65964</v>
      </c>
      <c r="J2093" s="10">
        <v>3</v>
      </c>
      <c r="K2093" s="10"/>
      <c r="L2093" s="10">
        <f>SUM(Table134[[#This Row],[Waste (Before Impression)]:[Waste (After Impression)2]])</f>
        <v>3</v>
      </c>
      <c r="M2093" s="10">
        <v>0</v>
      </c>
      <c r="N2093" s="10">
        <v>390</v>
      </c>
      <c r="O2093" s="11">
        <f>SUM(Table134[[#This Row],[Inspection Total]],Table134[[#This Row],[Waste (Before Impression)]])</f>
        <v>6000</v>
      </c>
      <c r="P2093" s="12" t="s">
        <v>39</v>
      </c>
      <c r="Q2093" s="9"/>
      <c r="R2093" s="9">
        <f>IF(Table134[[#This Row],[Balanced]]="YES",0,Table134[[#This Row],[Total]]-6000)</f>
        <v>0</v>
      </c>
      <c r="S20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44771224033905997YES</v>
      </c>
      <c r="T2093">
        <f>ROW()-3</f>
        <v>2090</v>
      </c>
      <c r="U2093" s="1">
        <f>INT(Table134[[#This Row],[Date]])</f>
        <v>44771</v>
      </c>
      <c r="V2093" s="13">
        <f>IFERROR(IF(OR(Table134[[#This Row],[Notasave Error]]&lt;0,Table134[[#This Row],[Notasave Error]]&gt;6000),"-",Table134[[#This Row],[Notasave Error]]/Table134[[#This Row],[Inspection Total]]),"NA")</f>
        <v>6.5032516258129058E-2</v>
      </c>
    </row>
    <row r="2094" spans="1:22" x14ac:dyDescent="0.35">
      <c r="A2094" s="8">
        <v>44771.776631944442</v>
      </c>
      <c r="B2094" s="9" t="s">
        <v>63</v>
      </c>
      <c r="C2094" s="9">
        <v>40036161</v>
      </c>
      <c r="D2094" s="9" t="s">
        <v>107</v>
      </c>
      <c r="E2094" s="9" t="s">
        <v>91</v>
      </c>
      <c r="F2094" s="9" t="s">
        <v>38</v>
      </c>
      <c r="G2094" s="9">
        <v>2239</v>
      </c>
      <c r="H2094" s="10">
        <v>5994</v>
      </c>
      <c r="I2094" s="10">
        <v>59967</v>
      </c>
      <c r="J2094" s="10">
        <v>6</v>
      </c>
      <c r="K2094" s="10"/>
      <c r="L2094" s="10">
        <f>SUM(Table134[[#This Row],[Waste (Before Impression)]:[Waste (After Impression)2]])</f>
        <v>6</v>
      </c>
      <c r="M2094" s="10">
        <v>0</v>
      </c>
      <c r="N2094" s="10">
        <v>212</v>
      </c>
      <c r="O2094" s="11">
        <f>SUM(Table134[[#This Row],[Inspection Total]],Table134[[#This Row],[Waste (Before Impression)]])</f>
        <v>6000</v>
      </c>
      <c r="P2094" s="12" t="s">
        <v>39</v>
      </c>
      <c r="Q2094" s="9"/>
      <c r="R2094" s="9">
        <f>IF(Table134[[#This Row],[Balanced]]="YES",0,Table134[[#This Row],[Total]]-6000)</f>
        <v>0</v>
      </c>
      <c r="S20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44771223962125994YES</v>
      </c>
      <c r="T2094">
        <f>ROW()-3</f>
        <v>2091</v>
      </c>
      <c r="U2094" s="1">
        <f>INT(Table134[[#This Row],[Date]])</f>
        <v>44771</v>
      </c>
      <c r="V2094" s="13">
        <f>IFERROR(IF(OR(Table134[[#This Row],[Notasave Error]]&lt;0,Table134[[#This Row],[Notasave Error]]&gt;6000),"-",Table134[[#This Row],[Notasave Error]]/Table134[[#This Row],[Inspection Total]]),"NA")</f>
        <v>3.5368702035368703E-2</v>
      </c>
    </row>
    <row r="2095" spans="1:22" x14ac:dyDescent="0.35">
      <c r="A2095" s="8">
        <v>44771.776041666664</v>
      </c>
      <c r="B2095" s="9" t="s">
        <v>63</v>
      </c>
      <c r="C2095" s="9">
        <v>40036161</v>
      </c>
      <c r="D2095" s="9" t="s">
        <v>107</v>
      </c>
      <c r="E2095" s="9" t="s">
        <v>91</v>
      </c>
      <c r="F2095" s="9" t="s">
        <v>38</v>
      </c>
      <c r="G2095" s="9">
        <v>2238</v>
      </c>
      <c r="H2095" s="10">
        <v>6000</v>
      </c>
      <c r="I2095" s="10">
        <v>53973</v>
      </c>
      <c r="J2095" s="10">
        <v>0</v>
      </c>
      <c r="K2095" s="10"/>
      <c r="L2095" s="10">
        <f>SUM(Table134[[#This Row],[Waste (Before Impression)]:[Waste (After Impression)2]])</f>
        <v>0</v>
      </c>
      <c r="M2095" s="10">
        <v>0</v>
      </c>
      <c r="N2095" s="10">
        <v>175</v>
      </c>
      <c r="O2095" s="11">
        <f>SUM(Table134[[#This Row],[Inspection Total]],Table134[[#This Row],[Waste (Before Impression)]])</f>
        <v>6000</v>
      </c>
      <c r="P2095" s="12" t="s">
        <v>39</v>
      </c>
      <c r="Q2095" s="9"/>
      <c r="R2095" s="9">
        <f>IF(Table134[[#This Row],[Balanced]]="YES",0,Table134[[#This Row],[Total]]-6000)</f>
        <v>0</v>
      </c>
      <c r="S20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44771223801756000YES</v>
      </c>
      <c r="T2095">
        <f>ROW()-3</f>
        <v>2092</v>
      </c>
      <c r="U2095" s="1">
        <f>INT(Table134[[#This Row],[Date]])</f>
        <v>44771</v>
      </c>
      <c r="V2095" s="13">
        <f>IFERROR(IF(OR(Table134[[#This Row],[Notasave Error]]&lt;0,Table134[[#This Row],[Notasave Error]]&gt;6000),"-",Table134[[#This Row],[Notasave Error]]/Table134[[#This Row],[Inspection Total]]),"NA")</f>
        <v>2.9166666666666667E-2</v>
      </c>
    </row>
    <row r="2096" spans="1:22" x14ac:dyDescent="0.35">
      <c r="A2096" s="8">
        <v>44771.643530092595</v>
      </c>
      <c r="B2096" s="9" t="s">
        <v>63</v>
      </c>
      <c r="C2096" s="9">
        <v>40036161</v>
      </c>
      <c r="D2096" s="9" t="s">
        <v>107</v>
      </c>
      <c r="E2096" s="9" t="s">
        <v>91</v>
      </c>
      <c r="F2096" s="9" t="s">
        <v>38</v>
      </c>
      <c r="G2096" s="9">
        <v>2237</v>
      </c>
      <c r="H2096" s="10">
        <v>5998</v>
      </c>
      <c r="I2096" s="10">
        <v>47973</v>
      </c>
      <c r="J2096" s="10">
        <v>2</v>
      </c>
      <c r="K2096" s="10"/>
      <c r="L2096" s="10">
        <f>SUM(Table134[[#This Row],[Waste (Before Impression)]:[Waste (After Impression)2]])</f>
        <v>2</v>
      </c>
      <c r="M2096" s="10">
        <v>0</v>
      </c>
      <c r="N2096" s="10">
        <v>150</v>
      </c>
      <c r="O2096" s="11">
        <f>SUM(Table134[[#This Row],[Inspection Total]],Table134[[#This Row],[Waste (Before Impression)]])</f>
        <v>6000</v>
      </c>
      <c r="P2096" s="12" t="s">
        <v>39</v>
      </c>
      <c r="Q2096" s="9" t="s">
        <v>71</v>
      </c>
      <c r="R2096" s="9">
        <f>IF(Table134[[#This Row],[Balanced]]="YES",0,Table134[[#This Row],[Total]]-6000)</f>
        <v>0</v>
      </c>
      <c r="S20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44771223721505998YES</v>
      </c>
      <c r="T2096">
        <f>ROW()-3</f>
        <v>2093</v>
      </c>
      <c r="U2096" s="1">
        <f>INT(Table134[[#This Row],[Date]])</f>
        <v>44771</v>
      </c>
      <c r="V2096" s="13">
        <f>IFERROR(IF(OR(Table134[[#This Row],[Notasave Error]]&lt;0,Table134[[#This Row],[Notasave Error]]&gt;6000),"-",Table134[[#This Row],[Notasave Error]]/Table134[[#This Row],[Inspection Total]]),"NA")</f>
        <v>2.5008336112037347E-2</v>
      </c>
    </row>
    <row r="2097" spans="1:22" x14ac:dyDescent="0.35">
      <c r="A2097" s="8">
        <v>44771.618125000001</v>
      </c>
      <c r="B2097" s="9" t="s">
        <v>63</v>
      </c>
      <c r="C2097" s="9">
        <v>40036161</v>
      </c>
      <c r="D2097" s="9" t="s">
        <v>107</v>
      </c>
      <c r="E2097" s="9" t="s">
        <v>91</v>
      </c>
      <c r="F2097" s="9" t="s">
        <v>38</v>
      </c>
      <c r="G2097" s="9">
        <v>2236</v>
      </c>
      <c r="H2097" s="10">
        <v>5997</v>
      </c>
      <c r="I2097" s="10">
        <v>41975</v>
      </c>
      <c r="J2097" s="10">
        <v>3</v>
      </c>
      <c r="K2097" s="10"/>
      <c r="L2097" s="10">
        <f>SUM(Table134[[#This Row],[Waste (Before Impression)]:[Waste (After Impression)2]])</f>
        <v>3</v>
      </c>
      <c r="M2097" s="10">
        <v>0</v>
      </c>
      <c r="N2097" s="10">
        <v>180</v>
      </c>
      <c r="O2097" s="11">
        <f>SUM(Table134[[#This Row],[Inspection Total]],Table134[[#This Row],[Waste (Before Impression)]])</f>
        <v>6000</v>
      </c>
      <c r="P2097" s="12" t="s">
        <v>39</v>
      </c>
      <c r="Q2097" s="9"/>
      <c r="R2097" s="9">
        <f>IF(Table134[[#This Row],[Balanced]]="YES",0,Table134[[#This Row],[Total]]-6000)</f>
        <v>0</v>
      </c>
      <c r="S20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44771223631805997YES</v>
      </c>
      <c r="T2097">
        <f>ROW()-3</f>
        <v>2094</v>
      </c>
      <c r="U2097" s="1">
        <f>INT(Table134[[#This Row],[Date]])</f>
        <v>44771</v>
      </c>
      <c r="V2097" s="13">
        <f>IFERROR(IF(OR(Table134[[#This Row],[Notasave Error]]&lt;0,Table134[[#This Row],[Notasave Error]]&gt;6000),"-",Table134[[#This Row],[Notasave Error]]/Table134[[#This Row],[Inspection Total]]),"NA")</f>
        <v>3.0015007503751877E-2</v>
      </c>
    </row>
    <row r="2098" spans="1:22" x14ac:dyDescent="0.35">
      <c r="A2098" s="8">
        <v>44771.617280092592</v>
      </c>
      <c r="B2098" s="9" t="s">
        <v>63</v>
      </c>
      <c r="C2098" s="9">
        <v>40036161</v>
      </c>
      <c r="D2098" s="9" t="s">
        <v>107</v>
      </c>
      <c r="E2098" s="9" t="s">
        <v>91</v>
      </c>
      <c r="F2098" s="9" t="s">
        <v>38</v>
      </c>
      <c r="G2098" s="9">
        <v>2235</v>
      </c>
      <c r="H2098" s="10">
        <v>5999</v>
      </c>
      <c r="I2098" s="10">
        <v>35978</v>
      </c>
      <c r="J2098" s="10">
        <v>1</v>
      </c>
      <c r="K2098" s="10"/>
      <c r="L2098" s="10">
        <f>SUM(Table134[[#This Row],[Waste (Before Impression)]:[Waste (After Impression)2]])</f>
        <v>1</v>
      </c>
      <c r="M2098" s="10">
        <v>0</v>
      </c>
      <c r="N2098" s="10">
        <v>149</v>
      </c>
      <c r="O2098" s="11">
        <f>SUM(Table134[[#This Row],[Inspection Total]],Table134[[#This Row],[Waste (Before Impression)]])</f>
        <v>6000</v>
      </c>
      <c r="P2098" s="12" t="s">
        <v>39</v>
      </c>
      <c r="Q2098" s="9"/>
      <c r="R2098" s="9">
        <f>IF(Table134[[#This Row],[Balanced]]="YES",0,Table134[[#This Row],[Total]]-6000)</f>
        <v>0</v>
      </c>
      <c r="S20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44771223511495999YES</v>
      </c>
      <c r="T2098">
        <f>ROW()-3</f>
        <v>2095</v>
      </c>
      <c r="U2098" s="1">
        <f>INT(Table134[[#This Row],[Date]])</f>
        <v>44771</v>
      </c>
      <c r="V2098" s="13">
        <f>IFERROR(IF(OR(Table134[[#This Row],[Notasave Error]]&lt;0,Table134[[#This Row],[Notasave Error]]&gt;6000),"-",Table134[[#This Row],[Notasave Error]]/Table134[[#This Row],[Inspection Total]]),"NA")</f>
        <v>2.4837472912152027E-2</v>
      </c>
    </row>
    <row r="2099" spans="1:22" x14ac:dyDescent="0.35">
      <c r="A2099" s="8">
        <v>44771.549687500003</v>
      </c>
      <c r="B2099" s="9" t="s">
        <v>63</v>
      </c>
      <c r="C2099" s="9">
        <v>40036161</v>
      </c>
      <c r="D2099" s="9" t="s">
        <v>107</v>
      </c>
      <c r="E2099" s="9" t="s">
        <v>91</v>
      </c>
      <c r="F2099" s="9" t="s">
        <v>38</v>
      </c>
      <c r="G2099" s="9">
        <v>2234</v>
      </c>
      <c r="H2099" s="10">
        <v>5997</v>
      </c>
      <c r="I2099" s="10">
        <v>29979</v>
      </c>
      <c r="J2099" s="10">
        <v>3</v>
      </c>
      <c r="K2099" s="10"/>
      <c r="L2099" s="10">
        <f>SUM(Table134[[#This Row],[Waste (Before Impression)]:[Waste (After Impression)2]])</f>
        <v>3</v>
      </c>
      <c r="M2099" s="10">
        <v>0</v>
      </c>
      <c r="N2099" s="10">
        <v>396</v>
      </c>
      <c r="O2099" s="11">
        <f>SUM(Table134[[#This Row],[Inspection Total]],Table134[[#This Row],[Waste (Before Impression)]])</f>
        <v>6000</v>
      </c>
      <c r="P2099" s="12" t="s">
        <v>39</v>
      </c>
      <c r="Q2099" s="9"/>
      <c r="R2099" s="9">
        <f>IF(Table134[[#This Row],[Balanced]]="YES",0,Table134[[#This Row],[Total]]-6000)</f>
        <v>0</v>
      </c>
      <c r="S20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44771223433965997YES</v>
      </c>
      <c r="T2099">
        <f>ROW()-3</f>
        <v>2096</v>
      </c>
      <c r="U2099" s="1">
        <f>INT(Table134[[#This Row],[Date]])</f>
        <v>44771</v>
      </c>
      <c r="V2099" s="13">
        <f>IFERROR(IF(OR(Table134[[#This Row],[Notasave Error]]&lt;0,Table134[[#This Row],[Notasave Error]]&gt;6000),"-",Table134[[#This Row],[Notasave Error]]/Table134[[#This Row],[Inspection Total]]),"NA")</f>
        <v>6.6033016508254133E-2</v>
      </c>
    </row>
    <row r="2100" spans="1:22" x14ac:dyDescent="0.35">
      <c r="A2100" s="8">
        <v>44771.513796296298</v>
      </c>
      <c r="B2100" s="9" t="s">
        <v>63</v>
      </c>
      <c r="C2100" s="9">
        <v>40036161</v>
      </c>
      <c r="D2100" s="9" t="s">
        <v>107</v>
      </c>
      <c r="E2100" s="9" t="s">
        <v>91</v>
      </c>
      <c r="F2100" s="9" t="s">
        <v>38</v>
      </c>
      <c r="G2100" s="9">
        <v>2233</v>
      </c>
      <c r="H2100" s="10">
        <v>5989</v>
      </c>
      <c r="I2100" s="10">
        <v>23982</v>
      </c>
      <c r="J2100" s="10">
        <v>11</v>
      </c>
      <c r="K2100" s="10"/>
      <c r="L2100" s="10">
        <f>SUM(Table134[[#This Row],[Waste (Before Impression)]:[Waste (After Impression)2]])</f>
        <v>11</v>
      </c>
      <c r="M2100" s="10">
        <v>0</v>
      </c>
      <c r="N2100" s="10">
        <v>158</v>
      </c>
      <c r="O2100" s="11">
        <f>SUM(Table134[[#This Row],[Inspection Total]],Table134[[#This Row],[Waste (Before Impression)]])</f>
        <v>6000</v>
      </c>
      <c r="P2100" s="12" t="s">
        <v>39</v>
      </c>
      <c r="Q2100" s="9"/>
      <c r="R2100" s="9">
        <f>IF(Table134[[#This Row],[Balanced]]="YES",0,Table134[[#This Row],[Total]]-6000)</f>
        <v>0</v>
      </c>
      <c r="S21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447712233111585989YES</v>
      </c>
      <c r="T2100">
        <f>ROW()-3</f>
        <v>2097</v>
      </c>
      <c r="U2100" s="1">
        <f>INT(Table134[[#This Row],[Date]])</f>
        <v>44771</v>
      </c>
      <c r="V2100" s="13">
        <f>IFERROR(IF(OR(Table134[[#This Row],[Notasave Error]]&lt;0,Table134[[#This Row],[Notasave Error]]&gt;6000),"-",Table134[[#This Row],[Notasave Error]]/Table134[[#This Row],[Inspection Total]]),"NA")</f>
        <v>2.6381699782935381E-2</v>
      </c>
    </row>
    <row r="2101" spans="1:22" x14ac:dyDescent="0.35">
      <c r="A2101" s="8">
        <v>44771.512974537036</v>
      </c>
      <c r="B2101" s="9" t="s">
        <v>63</v>
      </c>
      <c r="C2101" s="9">
        <v>40036161</v>
      </c>
      <c r="D2101" s="9" t="s">
        <v>107</v>
      </c>
      <c r="E2101" s="9" t="s">
        <v>91</v>
      </c>
      <c r="F2101" s="9" t="s">
        <v>38</v>
      </c>
      <c r="G2101" s="9">
        <v>2232</v>
      </c>
      <c r="H2101" s="10">
        <v>5996</v>
      </c>
      <c r="I2101" s="10">
        <v>17993</v>
      </c>
      <c r="J2101" s="10">
        <v>4</v>
      </c>
      <c r="K2101" s="10"/>
      <c r="L2101" s="10">
        <f>SUM(Table134[[#This Row],[Waste (Before Impression)]:[Waste (After Impression)2]])</f>
        <v>4</v>
      </c>
      <c r="M2101" s="10">
        <v>0</v>
      </c>
      <c r="N2101" s="10">
        <v>149</v>
      </c>
      <c r="O2101" s="11">
        <f>SUM(Table134[[#This Row],[Inspection Total]],Table134[[#This Row],[Waste (Before Impression)]])</f>
        <v>6000</v>
      </c>
      <c r="P2101" s="12" t="s">
        <v>39</v>
      </c>
      <c r="Q2101" s="9"/>
      <c r="R2101" s="9">
        <f>IF(Table134[[#This Row],[Balanced]]="YES",0,Table134[[#This Row],[Total]]-6000)</f>
        <v>0</v>
      </c>
      <c r="S21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44771223241495996YES</v>
      </c>
      <c r="T2101">
        <f>ROW()-3</f>
        <v>2098</v>
      </c>
      <c r="U2101" s="1">
        <f>INT(Table134[[#This Row],[Date]])</f>
        <v>44771</v>
      </c>
      <c r="V2101" s="13">
        <f>IFERROR(IF(OR(Table134[[#This Row],[Notasave Error]]&lt;0,Table134[[#This Row],[Notasave Error]]&gt;6000),"-",Table134[[#This Row],[Notasave Error]]/Table134[[#This Row],[Inspection Total]]),"NA")</f>
        <v>2.4849899933288858E-2</v>
      </c>
    </row>
    <row r="2102" spans="1:22" x14ac:dyDescent="0.35">
      <c r="A2102" s="8">
        <v>44771.401319444441</v>
      </c>
      <c r="B2102" s="9" t="s">
        <v>63</v>
      </c>
      <c r="C2102" s="9">
        <v>40036161</v>
      </c>
      <c r="D2102" s="9" t="s">
        <v>107</v>
      </c>
      <c r="E2102" s="9" t="s">
        <v>91</v>
      </c>
      <c r="F2102" s="9" t="s">
        <v>38</v>
      </c>
      <c r="G2102" s="9">
        <v>2231</v>
      </c>
      <c r="H2102" s="10">
        <v>5998</v>
      </c>
      <c r="I2102" s="10">
        <v>11997</v>
      </c>
      <c r="J2102" s="10">
        <v>2</v>
      </c>
      <c r="K2102" s="10"/>
      <c r="L2102" s="10">
        <f>SUM(Table134[[#This Row],[Waste (Before Impression)]:[Waste (After Impression)2]])</f>
        <v>2</v>
      </c>
      <c r="M2102" s="10">
        <v>0</v>
      </c>
      <c r="N2102" s="10">
        <v>353</v>
      </c>
      <c r="O2102" s="11">
        <f>SUM(Table134[[#This Row],[Inspection Total]],Table134[[#This Row],[Waste (Before Impression)]])</f>
        <v>6000</v>
      </c>
      <c r="P2102" s="12" t="s">
        <v>39</v>
      </c>
      <c r="Q2102" s="9"/>
      <c r="R2102" s="9">
        <f>IF(Table134[[#This Row],[Balanced]]="YES",0,Table134[[#This Row],[Total]]-6000)</f>
        <v>0</v>
      </c>
      <c r="S21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44771223123535998YES</v>
      </c>
      <c r="T2102">
        <f>ROW()-3</f>
        <v>2099</v>
      </c>
      <c r="U2102" s="1">
        <f>INT(Table134[[#This Row],[Date]])</f>
        <v>44771</v>
      </c>
      <c r="V2102" s="13">
        <f>IFERROR(IF(OR(Table134[[#This Row],[Notasave Error]]&lt;0,Table134[[#This Row],[Notasave Error]]&gt;6000),"-",Table134[[#This Row],[Notasave Error]]/Table134[[#This Row],[Inspection Total]]),"NA")</f>
        <v>5.8852950983661223E-2</v>
      </c>
    </row>
    <row r="2103" spans="1:22" x14ac:dyDescent="0.35">
      <c r="A2103" s="8">
        <v>44771.400682870371</v>
      </c>
      <c r="B2103" s="9" t="s">
        <v>63</v>
      </c>
      <c r="C2103" s="9">
        <v>40036161</v>
      </c>
      <c r="D2103" s="9" t="s">
        <v>107</v>
      </c>
      <c r="E2103" s="9" t="s">
        <v>91</v>
      </c>
      <c r="F2103" s="9" t="s">
        <v>38</v>
      </c>
      <c r="G2103" s="9">
        <v>2230</v>
      </c>
      <c r="H2103" s="10">
        <v>5999</v>
      </c>
      <c r="I2103" s="10">
        <v>5999</v>
      </c>
      <c r="J2103" s="10">
        <v>1</v>
      </c>
      <c r="K2103" s="10"/>
      <c r="L2103" s="10">
        <f>SUM(Table134[[#This Row],[Waste (Before Impression)]:[Waste (After Impression)2]])</f>
        <v>1</v>
      </c>
      <c r="M2103" s="10">
        <v>0</v>
      </c>
      <c r="N2103" s="10">
        <v>368</v>
      </c>
      <c r="O2103" s="11">
        <f>SUM(Table134[[#This Row],[Inspection Total]],Table134[[#This Row],[Waste (Before Impression)]])</f>
        <v>6000</v>
      </c>
      <c r="P2103" s="12" t="s">
        <v>39</v>
      </c>
      <c r="Q2103" s="9"/>
      <c r="R2103" s="9">
        <f>IF(Table134[[#This Row],[Balanced]]="YES",0,Table134[[#This Row],[Total]]-6000)</f>
        <v>0</v>
      </c>
      <c r="S21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44771223013685999YES</v>
      </c>
      <c r="T2103">
        <f>ROW()-3</f>
        <v>2100</v>
      </c>
      <c r="U2103" s="1">
        <f>INT(Table134[[#This Row],[Date]])</f>
        <v>44771</v>
      </c>
      <c r="V2103" s="13">
        <f>IFERROR(IF(OR(Table134[[#This Row],[Notasave Error]]&lt;0,Table134[[#This Row],[Notasave Error]]&gt;6000),"-",Table134[[#This Row],[Notasave Error]]/Table134[[#This Row],[Inspection Total]]),"NA")</f>
        <v>6.1343557259543255E-2</v>
      </c>
    </row>
    <row r="2104" spans="1:22" x14ac:dyDescent="0.35">
      <c r="A2104" s="8">
        <v>44771.274085648147</v>
      </c>
      <c r="B2104" s="9" t="s">
        <v>63</v>
      </c>
      <c r="C2104" s="9">
        <v>40036161</v>
      </c>
      <c r="D2104" s="9" t="s">
        <v>107</v>
      </c>
      <c r="E2104" s="9" t="s">
        <v>135</v>
      </c>
      <c r="F2104" s="9" t="s">
        <v>40</v>
      </c>
      <c r="G2104" s="9">
        <v>2255</v>
      </c>
      <c r="H2104" s="10">
        <v>6000</v>
      </c>
      <c r="I2104" s="10">
        <v>77953</v>
      </c>
      <c r="J2104" s="10"/>
      <c r="K2104" s="10"/>
      <c r="L2104" s="10">
        <f>SUM(Table134[[#This Row],[Waste (Before Impression)]:[Waste (After Impression)2]])</f>
        <v>0</v>
      </c>
      <c r="M2104" s="10">
        <v>0</v>
      </c>
      <c r="N2104" s="10">
        <v>554</v>
      </c>
      <c r="O2104" s="11">
        <f>SUM(Table134[[#This Row],[Inspection Total]],Table134[[#This Row],[Waste (Before Impression)]])</f>
        <v>6000</v>
      </c>
      <c r="P2104" s="12" t="s">
        <v>39</v>
      </c>
      <c r="Q2104" s="9"/>
      <c r="R2104" s="9">
        <f>IF(Table134[[#This Row],[Balanced]]="YES",0,Table134[[#This Row],[Total]]-6000)</f>
        <v>0</v>
      </c>
      <c r="S21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4477122555546000YES</v>
      </c>
      <c r="T2104">
        <f>ROW()-3</f>
        <v>2101</v>
      </c>
      <c r="U2104" s="1">
        <f>INT(Table134[[#This Row],[Date]])</f>
        <v>44771</v>
      </c>
      <c r="V2104" s="13">
        <f>IFERROR(IF(OR(Table134[[#This Row],[Notasave Error]]&lt;0,Table134[[#This Row],[Notasave Error]]&gt;6000),"-",Table134[[#This Row],[Notasave Error]]/Table134[[#This Row],[Inspection Total]]),"NA")</f>
        <v>9.2333333333333337E-2</v>
      </c>
    </row>
    <row r="2105" spans="1:22" x14ac:dyDescent="0.35">
      <c r="A2105" s="8">
        <v>44771.271041666667</v>
      </c>
      <c r="B2105" s="9" t="s">
        <v>63</v>
      </c>
      <c r="C2105" s="9">
        <v>40036161</v>
      </c>
      <c r="D2105" s="9" t="s">
        <v>107</v>
      </c>
      <c r="E2105" s="9" t="s">
        <v>135</v>
      </c>
      <c r="F2105" s="9" t="s">
        <v>40</v>
      </c>
      <c r="G2105" s="9">
        <v>2254</v>
      </c>
      <c r="H2105" s="10">
        <v>5998</v>
      </c>
      <c r="I2105" s="10">
        <v>71953</v>
      </c>
      <c r="J2105" s="10">
        <v>2</v>
      </c>
      <c r="K2105" s="10"/>
      <c r="L2105" s="10">
        <f>SUM(Table134[[#This Row],[Waste (Before Impression)]:[Waste (After Impression)2]])</f>
        <v>2</v>
      </c>
      <c r="M2105" s="10">
        <v>0</v>
      </c>
      <c r="N2105" s="10">
        <v>303</v>
      </c>
      <c r="O2105" s="11">
        <f>SUM(Table134[[#This Row],[Inspection Total]],Table134[[#This Row],[Waste (Before Impression)]])</f>
        <v>6000</v>
      </c>
      <c r="P2105" s="12" t="s">
        <v>39</v>
      </c>
      <c r="Q2105" s="9"/>
      <c r="R2105" s="9">
        <f>IF(Table134[[#This Row],[Balanced]]="YES",0,Table134[[#This Row],[Total]]-6000)</f>
        <v>0</v>
      </c>
      <c r="S21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44771225423035998YES</v>
      </c>
      <c r="T2105">
        <f>ROW()-3</f>
        <v>2102</v>
      </c>
      <c r="U2105" s="1">
        <f>INT(Table134[[#This Row],[Date]])</f>
        <v>44771</v>
      </c>
      <c r="V2105" s="13">
        <f>IFERROR(IF(OR(Table134[[#This Row],[Notasave Error]]&lt;0,Table134[[#This Row],[Notasave Error]]&gt;6000),"-",Table134[[#This Row],[Notasave Error]]/Table134[[#This Row],[Inspection Total]]),"NA")</f>
        <v>5.0516838946315437E-2</v>
      </c>
    </row>
    <row r="2106" spans="1:22" x14ac:dyDescent="0.35">
      <c r="A2106" s="8">
        <v>44771.210844907408</v>
      </c>
      <c r="B2106" s="9" t="s">
        <v>63</v>
      </c>
      <c r="C2106" s="9">
        <v>40036161</v>
      </c>
      <c r="D2106" s="9" t="s">
        <v>107</v>
      </c>
      <c r="E2106" s="9" t="s">
        <v>135</v>
      </c>
      <c r="F2106" s="9" t="s">
        <v>40</v>
      </c>
      <c r="G2106" s="9">
        <v>2253</v>
      </c>
      <c r="H2106" s="10">
        <v>5999</v>
      </c>
      <c r="I2106" s="10">
        <v>65955</v>
      </c>
      <c r="J2106" s="10">
        <v>2</v>
      </c>
      <c r="K2106" s="10"/>
      <c r="L2106" s="10">
        <f>SUM(Table134[[#This Row],[Waste (Before Impression)]:[Waste (After Impression)2]])</f>
        <v>2</v>
      </c>
      <c r="M2106" s="10">
        <v>0</v>
      </c>
      <c r="N2106" s="10">
        <v>212</v>
      </c>
      <c r="O2106" s="11">
        <f>SUM(Table134[[#This Row],[Inspection Total]],Table134[[#This Row],[Waste (Before Impression)]])</f>
        <v>6001</v>
      </c>
      <c r="P2106" s="12" t="s">
        <v>34</v>
      </c>
      <c r="Q2106" s="9" t="s">
        <v>79</v>
      </c>
      <c r="R2106" s="9">
        <f>IF(Table134[[#This Row],[Balanced]]="YES",0,Table134[[#This Row],[Total]]-6000)</f>
        <v>1</v>
      </c>
      <c r="S21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44771225322125999NO</v>
      </c>
      <c r="T2106">
        <f>ROW()-3</f>
        <v>2103</v>
      </c>
      <c r="U2106" s="1">
        <f>INT(Table134[[#This Row],[Date]])</f>
        <v>44771</v>
      </c>
      <c r="V2106" s="13">
        <f>IFERROR(IF(OR(Table134[[#This Row],[Notasave Error]]&lt;0,Table134[[#This Row],[Notasave Error]]&gt;6000),"-",Table134[[#This Row],[Notasave Error]]/Table134[[#This Row],[Inspection Total]]),"NA")</f>
        <v>3.5339223203867308E-2</v>
      </c>
    </row>
    <row r="2107" spans="1:22" x14ac:dyDescent="0.35">
      <c r="A2107" s="8">
        <v>44771.178773148145</v>
      </c>
      <c r="B2107" s="9" t="s">
        <v>63</v>
      </c>
      <c r="C2107" s="9">
        <v>40036161</v>
      </c>
      <c r="D2107" s="9" t="s">
        <v>107</v>
      </c>
      <c r="E2107" s="9" t="s">
        <v>135</v>
      </c>
      <c r="F2107" s="9" t="s">
        <v>40</v>
      </c>
      <c r="G2107" s="9">
        <v>2252</v>
      </c>
      <c r="H2107" s="10">
        <v>5997</v>
      </c>
      <c r="I2107" s="10">
        <v>59956</v>
      </c>
      <c r="J2107" s="10">
        <v>3</v>
      </c>
      <c r="K2107" s="10"/>
      <c r="L2107" s="10">
        <f>SUM(Table134[[#This Row],[Waste (Before Impression)]:[Waste (After Impression)2]])</f>
        <v>3</v>
      </c>
      <c r="M2107" s="10">
        <v>0</v>
      </c>
      <c r="N2107" s="10">
        <v>295</v>
      </c>
      <c r="O2107" s="11">
        <f>SUM(Table134[[#This Row],[Inspection Total]],Table134[[#This Row],[Waste (Before Impression)]])</f>
        <v>6000</v>
      </c>
      <c r="P2107" s="12" t="s">
        <v>39</v>
      </c>
      <c r="Q2107" s="9"/>
      <c r="R2107" s="9">
        <f>IF(Table134[[#This Row],[Balanced]]="YES",0,Table134[[#This Row],[Total]]-6000)</f>
        <v>0</v>
      </c>
      <c r="S21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44771225232955997YES</v>
      </c>
      <c r="T2107">
        <f>ROW()-3</f>
        <v>2104</v>
      </c>
      <c r="U2107" s="1">
        <f>INT(Table134[[#This Row],[Date]])</f>
        <v>44771</v>
      </c>
      <c r="V2107" s="13">
        <f>IFERROR(IF(OR(Table134[[#This Row],[Notasave Error]]&lt;0,Table134[[#This Row],[Notasave Error]]&gt;6000),"-",Table134[[#This Row],[Notasave Error]]/Table134[[#This Row],[Inspection Total]]),"NA")</f>
        <v>4.9191262297815577E-2</v>
      </c>
    </row>
    <row r="2108" spans="1:22" x14ac:dyDescent="0.35">
      <c r="A2108" s="8">
        <v>44771.149710648147</v>
      </c>
      <c r="B2108" s="9" t="s">
        <v>63</v>
      </c>
      <c r="C2108" s="9">
        <v>40036161</v>
      </c>
      <c r="D2108" s="9" t="s">
        <v>107</v>
      </c>
      <c r="E2108" s="9" t="s">
        <v>135</v>
      </c>
      <c r="F2108" s="9" t="s">
        <v>40</v>
      </c>
      <c r="G2108" s="9">
        <v>2251</v>
      </c>
      <c r="H2108" s="10">
        <v>5986</v>
      </c>
      <c r="I2108" s="10">
        <v>53959</v>
      </c>
      <c r="J2108" s="10">
        <v>14</v>
      </c>
      <c r="K2108" s="10"/>
      <c r="L2108" s="10">
        <f>SUM(Table134[[#This Row],[Waste (Before Impression)]:[Waste (After Impression)2]])</f>
        <v>14</v>
      </c>
      <c r="M2108" s="10">
        <v>0</v>
      </c>
      <c r="N2108" s="10">
        <v>275</v>
      </c>
      <c r="O2108" s="11">
        <f>SUM(Table134[[#This Row],[Inspection Total]],Table134[[#This Row],[Waste (Before Impression)]])</f>
        <v>6000</v>
      </c>
      <c r="P2108" s="12" t="s">
        <v>39</v>
      </c>
      <c r="Q2108" s="9"/>
      <c r="R2108" s="9">
        <f>IF(Table134[[#This Row],[Balanced]]="YES",0,Table134[[#This Row],[Total]]-6000)</f>
        <v>0</v>
      </c>
      <c r="S21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447712251142755986YES</v>
      </c>
      <c r="T2108">
        <f>ROW()-3</f>
        <v>2105</v>
      </c>
      <c r="U2108" s="1">
        <f>INT(Table134[[#This Row],[Date]])</f>
        <v>44771</v>
      </c>
      <c r="V2108" s="13">
        <f>IFERROR(IF(OR(Table134[[#This Row],[Notasave Error]]&lt;0,Table134[[#This Row],[Notasave Error]]&gt;6000),"-",Table134[[#This Row],[Notasave Error]]/Table134[[#This Row],[Inspection Total]]),"NA")</f>
        <v>4.5940527898429666E-2</v>
      </c>
    </row>
    <row r="2109" spans="1:22" x14ac:dyDescent="0.35">
      <c r="A2109" s="8">
        <v>44771.121053240742</v>
      </c>
      <c r="B2109" s="9" t="s">
        <v>63</v>
      </c>
      <c r="C2109" s="9">
        <v>40036161</v>
      </c>
      <c r="D2109" s="9" t="s">
        <v>107</v>
      </c>
      <c r="E2109" s="9" t="s">
        <v>135</v>
      </c>
      <c r="F2109" s="9" t="s">
        <v>40</v>
      </c>
      <c r="G2109" s="9">
        <v>2250</v>
      </c>
      <c r="H2109" s="10">
        <v>6000</v>
      </c>
      <c r="I2109" s="10">
        <v>47973</v>
      </c>
      <c r="J2109" s="10">
        <v>0</v>
      </c>
      <c r="K2109" s="10"/>
      <c r="L2109" s="10">
        <f>SUM(Table134[[#This Row],[Waste (Before Impression)]:[Waste (After Impression)2]])</f>
        <v>0</v>
      </c>
      <c r="M2109" s="10">
        <v>0</v>
      </c>
      <c r="N2109" s="10">
        <v>180</v>
      </c>
      <c r="O2109" s="11">
        <f>SUM(Table134[[#This Row],[Inspection Total]],Table134[[#This Row],[Waste (Before Impression)]])</f>
        <v>6000</v>
      </c>
      <c r="P2109" s="12" t="s">
        <v>39</v>
      </c>
      <c r="Q2109" s="9"/>
      <c r="R2109" s="9">
        <f>IF(Table134[[#This Row],[Balanced]]="YES",0,Table134[[#This Row],[Total]]-6000)</f>
        <v>0</v>
      </c>
      <c r="S21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44771225001806000YES</v>
      </c>
      <c r="T2109">
        <f>ROW()-3</f>
        <v>2106</v>
      </c>
      <c r="U2109" s="1">
        <f>INT(Table134[[#This Row],[Date]])</f>
        <v>44771</v>
      </c>
      <c r="V2109" s="13">
        <f>IFERROR(IF(OR(Table134[[#This Row],[Notasave Error]]&lt;0,Table134[[#This Row],[Notasave Error]]&gt;6000),"-",Table134[[#This Row],[Notasave Error]]/Table134[[#This Row],[Inspection Total]]),"NA")</f>
        <v>0.03</v>
      </c>
    </row>
    <row r="2110" spans="1:22" x14ac:dyDescent="0.35">
      <c r="A2110" s="8">
        <v>44771.084421296298</v>
      </c>
      <c r="B2110" s="9" t="s">
        <v>63</v>
      </c>
      <c r="C2110" s="9">
        <v>40036161</v>
      </c>
      <c r="D2110" s="9" t="s">
        <v>107</v>
      </c>
      <c r="E2110" s="9" t="s">
        <v>135</v>
      </c>
      <c r="F2110" s="9" t="s">
        <v>40</v>
      </c>
      <c r="G2110" s="9">
        <v>2249</v>
      </c>
      <c r="H2110" s="10">
        <v>6000</v>
      </c>
      <c r="I2110" s="10">
        <v>41973</v>
      </c>
      <c r="J2110" s="10"/>
      <c r="K2110" s="10"/>
      <c r="L2110" s="10">
        <f>SUM(Table134[[#This Row],[Waste (Before Impression)]:[Waste (After Impression)2]])</f>
        <v>0</v>
      </c>
      <c r="M2110" s="10">
        <v>0</v>
      </c>
      <c r="N2110" s="10">
        <v>300</v>
      </c>
      <c r="O2110" s="11">
        <f>SUM(Table134[[#This Row],[Inspection Total]],Table134[[#This Row],[Waste (Before Impression)]])</f>
        <v>6000</v>
      </c>
      <c r="P2110" s="12" t="s">
        <v>39</v>
      </c>
      <c r="Q2110" s="9"/>
      <c r="R2110" s="9">
        <f>IF(Table134[[#This Row],[Balanced]]="YES",0,Table134[[#This Row],[Total]]-6000)</f>
        <v>0</v>
      </c>
      <c r="S21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4477122493006000YES</v>
      </c>
      <c r="T2110">
        <f>ROW()-3</f>
        <v>2107</v>
      </c>
      <c r="U2110" s="1">
        <f>INT(Table134[[#This Row],[Date]])</f>
        <v>44771</v>
      </c>
      <c r="V2110" s="13">
        <f>IFERROR(IF(OR(Table134[[#This Row],[Notasave Error]]&lt;0,Table134[[#This Row],[Notasave Error]]&gt;6000),"-",Table134[[#This Row],[Notasave Error]]/Table134[[#This Row],[Inspection Total]]),"NA")</f>
        <v>0.05</v>
      </c>
    </row>
    <row r="2111" spans="1:22" x14ac:dyDescent="0.35">
      <c r="A2111" s="8">
        <v>44771.051550925928</v>
      </c>
      <c r="B2111" s="9" t="s">
        <v>63</v>
      </c>
      <c r="C2111" s="9">
        <v>40036161</v>
      </c>
      <c r="D2111" s="9" t="s">
        <v>107</v>
      </c>
      <c r="E2111" s="9" t="s">
        <v>135</v>
      </c>
      <c r="F2111" s="9" t="s">
        <v>40</v>
      </c>
      <c r="G2111" s="9">
        <v>2248</v>
      </c>
      <c r="H2111" s="10">
        <v>5996</v>
      </c>
      <c r="I2111" s="10">
        <v>35973</v>
      </c>
      <c r="J2111" s="10">
        <v>4</v>
      </c>
      <c r="K2111" s="10"/>
      <c r="L2111" s="10">
        <f>SUM(Table134[[#This Row],[Waste (Before Impression)]:[Waste (After Impression)2]])</f>
        <v>4</v>
      </c>
      <c r="M2111" s="10">
        <v>0</v>
      </c>
      <c r="N2111" s="10">
        <v>270</v>
      </c>
      <c r="O2111" s="11">
        <f>SUM(Table134[[#This Row],[Inspection Total]],Table134[[#This Row],[Waste (Before Impression)]])</f>
        <v>6000</v>
      </c>
      <c r="P2111" s="12" t="s">
        <v>39</v>
      </c>
      <c r="Q2111" s="9"/>
      <c r="R2111" s="9">
        <f>IF(Table134[[#This Row],[Balanced]]="YES",0,Table134[[#This Row],[Total]]-6000)</f>
        <v>0</v>
      </c>
      <c r="S21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44771224842705996YES</v>
      </c>
      <c r="T2111">
        <f>ROW()-3</f>
        <v>2108</v>
      </c>
      <c r="U2111" s="1">
        <f>INT(Table134[[#This Row],[Date]])</f>
        <v>44771</v>
      </c>
      <c r="V2111" s="13">
        <f>IFERROR(IF(OR(Table134[[#This Row],[Notasave Error]]&lt;0,Table134[[#This Row],[Notasave Error]]&gt;6000),"-",Table134[[#This Row],[Notasave Error]]/Table134[[#This Row],[Inspection Total]]),"NA")</f>
        <v>4.5030020013342227E-2</v>
      </c>
    </row>
    <row r="2112" spans="1:22" x14ac:dyDescent="0.35">
      <c r="A2112" s="8">
        <v>44771.030659722222</v>
      </c>
      <c r="B2112" s="9" t="s">
        <v>63</v>
      </c>
      <c r="C2112" s="9">
        <v>40036161</v>
      </c>
      <c r="D2112" s="9" t="s">
        <v>107</v>
      </c>
      <c r="E2112" s="9" t="s">
        <v>135</v>
      </c>
      <c r="F2112" s="9" t="s">
        <v>40</v>
      </c>
      <c r="G2112" s="9">
        <v>2247</v>
      </c>
      <c r="H2112" s="10">
        <v>5999</v>
      </c>
      <c r="I2112" s="10">
        <v>29977</v>
      </c>
      <c r="J2112" s="10">
        <v>0</v>
      </c>
      <c r="K2112" s="10"/>
      <c r="L2112" s="10">
        <f>SUM(Table134[[#This Row],[Waste (Before Impression)]:[Waste (After Impression)2]])</f>
        <v>0</v>
      </c>
      <c r="M2112" s="10">
        <v>0</v>
      </c>
      <c r="N2112" s="10">
        <v>320</v>
      </c>
      <c r="O2112" s="11">
        <f>SUM(Table134[[#This Row],[Inspection Total]],Table134[[#This Row],[Waste (Before Impression)]])</f>
        <v>5999</v>
      </c>
      <c r="P2112" s="12" t="s">
        <v>34</v>
      </c>
      <c r="Q2112" s="9" t="s">
        <v>77</v>
      </c>
      <c r="R2112" s="9">
        <f>IF(Table134[[#This Row],[Balanced]]="YES",0,Table134[[#This Row],[Total]]-6000)</f>
        <v>-1</v>
      </c>
      <c r="S21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44771224703205999NO</v>
      </c>
      <c r="T2112">
        <f>ROW()-3</f>
        <v>2109</v>
      </c>
      <c r="U2112" s="1">
        <f>INT(Table134[[#This Row],[Date]])</f>
        <v>44771</v>
      </c>
      <c r="V2112" s="13">
        <f>IFERROR(IF(OR(Table134[[#This Row],[Notasave Error]]&lt;0,Table134[[#This Row],[Notasave Error]]&gt;6000),"-",Table134[[#This Row],[Notasave Error]]/Table134[[#This Row],[Inspection Total]]),"NA")</f>
        <v>5.3342223703950656E-2</v>
      </c>
    </row>
    <row r="2113" spans="1:22" x14ac:dyDescent="0.35">
      <c r="A2113" s="8">
        <v>44770.995243055557</v>
      </c>
      <c r="B2113" s="9" t="s">
        <v>63</v>
      </c>
      <c r="C2113" s="9">
        <v>40036161</v>
      </c>
      <c r="D2113" s="9" t="s">
        <v>107</v>
      </c>
      <c r="E2113" s="9" t="s">
        <v>57</v>
      </c>
      <c r="F2113" s="9" t="s">
        <v>40</v>
      </c>
      <c r="G2113" s="9">
        <v>2221</v>
      </c>
      <c r="H2113" s="10">
        <v>5994</v>
      </c>
      <c r="I2113" s="10">
        <v>17993</v>
      </c>
      <c r="J2113" s="10">
        <v>6</v>
      </c>
      <c r="K2113" s="10"/>
      <c r="L2113" s="10">
        <f>SUM(Table134[[#This Row],[Waste (Before Impression)]:[Waste (After Impression)2]])</f>
        <v>6</v>
      </c>
      <c r="M2113" s="10">
        <v>0</v>
      </c>
      <c r="N2113" s="10">
        <v>212</v>
      </c>
      <c r="O2113" s="11">
        <f>SUM(Table134[[#This Row],[Inspection Total]],Table134[[#This Row],[Waste (Before Impression)]])</f>
        <v>6000</v>
      </c>
      <c r="P2113" s="12" t="s">
        <v>39</v>
      </c>
      <c r="Q2113" s="9"/>
      <c r="R2113" s="9">
        <f>IF(Table134[[#This Row],[Balanced]]="YES",0,Table134[[#This Row],[Total]]-6000)</f>
        <v>0</v>
      </c>
      <c r="S21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44770222162125994YES</v>
      </c>
      <c r="T2113">
        <f>ROW()-3</f>
        <v>2110</v>
      </c>
      <c r="U2113" s="1">
        <f>INT(Table134[[#This Row],[Date]])</f>
        <v>44770</v>
      </c>
      <c r="V2113" s="13">
        <f>IFERROR(IF(OR(Table134[[#This Row],[Notasave Error]]&lt;0,Table134[[#This Row],[Notasave Error]]&gt;6000),"-",Table134[[#This Row],[Notasave Error]]/Table134[[#This Row],[Inspection Total]]),"NA")</f>
        <v>3.5368702035368703E-2</v>
      </c>
    </row>
    <row r="2114" spans="1:22" x14ac:dyDescent="0.35">
      <c r="A2114" s="8">
        <v>44770.953865740739</v>
      </c>
      <c r="B2114" s="9" t="s">
        <v>63</v>
      </c>
      <c r="C2114" s="9">
        <v>40036161</v>
      </c>
      <c r="D2114" s="9" t="s">
        <v>107</v>
      </c>
      <c r="E2114" s="9" t="s">
        <v>57</v>
      </c>
      <c r="F2114" s="9" t="s">
        <v>40</v>
      </c>
      <c r="G2114" s="9">
        <v>2220</v>
      </c>
      <c r="H2114" s="10">
        <v>6000</v>
      </c>
      <c r="I2114" s="10">
        <v>11999</v>
      </c>
      <c r="J2114" s="10">
        <v>0</v>
      </c>
      <c r="K2114" s="10"/>
      <c r="L2114" s="10">
        <f>SUM(Table134[[#This Row],[Waste (Before Impression)]:[Waste (After Impression)2]])</f>
        <v>0</v>
      </c>
      <c r="M2114" s="10">
        <v>0</v>
      </c>
      <c r="N2114" s="10">
        <v>340</v>
      </c>
      <c r="O2114" s="11">
        <f>SUM(Table134[[#This Row],[Inspection Total]],Table134[[#This Row],[Waste (Before Impression)]])</f>
        <v>6000</v>
      </c>
      <c r="P2114" s="12" t="s">
        <v>39</v>
      </c>
      <c r="Q2114" s="9"/>
      <c r="R2114" s="9">
        <f>IF(Table134[[#This Row],[Balanced]]="YES",0,Table134[[#This Row],[Total]]-6000)</f>
        <v>0</v>
      </c>
      <c r="S21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44770222003406000YES</v>
      </c>
      <c r="T2114">
        <f>ROW()-3</f>
        <v>2111</v>
      </c>
      <c r="U2114" s="1">
        <f>INT(Table134[[#This Row],[Date]])</f>
        <v>44770</v>
      </c>
      <c r="V2114" s="13">
        <f>IFERROR(IF(OR(Table134[[#This Row],[Notasave Error]]&lt;0,Table134[[#This Row],[Notasave Error]]&gt;6000),"-",Table134[[#This Row],[Notasave Error]]/Table134[[#This Row],[Inspection Total]]),"NA")</f>
        <v>5.6666666666666664E-2</v>
      </c>
    </row>
    <row r="2115" spans="1:22" x14ac:dyDescent="0.35">
      <c r="A2115" s="8">
        <v>44770.930555555555</v>
      </c>
      <c r="B2115" s="9" t="s">
        <v>63</v>
      </c>
      <c r="C2115" s="9">
        <v>40036161</v>
      </c>
      <c r="D2115" s="9" t="s">
        <v>107</v>
      </c>
      <c r="E2115" s="9" t="s">
        <v>57</v>
      </c>
      <c r="F2115" s="9" t="s">
        <v>40</v>
      </c>
      <c r="G2115" s="9">
        <v>2219</v>
      </c>
      <c r="H2115" s="10">
        <v>5999</v>
      </c>
      <c r="I2115" s="10">
        <v>5999</v>
      </c>
      <c r="J2115" s="10">
        <v>1</v>
      </c>
      <c r="K2115" s="10"/>
      <c r="L2115" s="10">
        <f>SUM(Table134[[#This Row],[Waste (Before Impression)]:[Waste (After Impression)2]])</f>
        <v>1</v>
      </c>
      <c r="M2115" s="10">
        <v>0</v>
      </c>
      <c r="N2115" s="10">
        <v>470</v>
      </c>
      <c r="O2115" s="11">
        <f>SUM(Table134[[#This Row],[Inspection Total]],Table134[[#This Row],[Waste (Before Impression)]])</f>
        <v>6000</v>
      </c>
      <c r="P2115" s="12" t="s">
        <v>39</v>
      </c>
      <c r="Q2115" s="9"/>
      <c r="R2115" s="9">
        <f>IF(Table134[[#This Row],[Balanced]]="YES",0,Table134[[#This Row],[Total]]-6000)</f>
        <v>0</v>
      </c>
      <c r="S21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44770221914705999YES</v>
      </c>
      <c r="T2115">
        <f>ROW()-3</f>
        <v>2112</v>
      </c>
      <c r="U2115" s="1">
        <f>INT(Table134[[#This Row],[Date]])</f>
        <v>44770</v>
      </c>
      <c r="V2115" s="13">
        <f>IFERROR(IF(OR(Table134[[#This Row],[Notasave Error]]&lt;0,Table134[[#This Row],[Notasave Error]]&gt;6000),"-",Table134[[#This Row],[Notasave Error]]/Table134[[#This Row],[Inspection Total]]),"NA")</f>
        <v>7.8346391065177531E-2</v>
      </c>
    </row>
    <row r="2116" spans="1:22" x14ac:dyDescent="0.35">
      <c r="A2116" s="8">
        <v>44770.789548611108</v>
      </c>
      <c r="B2116" s="9" t="s">
        <v>63</v>
      </c>
      <c r="C2116" s="9">
        <v>40036161</v>
      </c>
      <c r="D2116" s="9" t="s">
        <v>107</v>
      </c>
      <c r="E2116" s="9" t="s">
        <v>95</v>
      </c>
      <c r="F2116" s="9" t="s">
        <v>38</v>
      </c>
      <c r="G2116" s="9">
        <v>2218</v>
      </c>
      <c r="H2116" s="10">
        <v>5994</v>
      </c>
      <c r="I2116" s="10">
        <v>77967</v>
      </c>
      <c r="J2116" s="10">
        <v>6</v>
      </c>
      <c r="K2116" s="10"/>
      <c r="L2116" s="10">
        <f>SUM(Table134[[#This Row],[Waste (Before Impression)]:[Waste (After Impression)2]])</f>
        <v>6</v>
      </c>
      <c r="M2116" s="10">
        <v>0</v>
      </c>
      <c r="N2116" s="10">
        <v>709</v>
      </c>
      <c r="O2116" s="11">
        <f>SUM(Table134[[#This Row],[Inspection Total]],Table134[[#This Row],[Waste (Before Impression)]])</f>
        <v>6000</v>
      </c>
      <c r="P2116" s="12" t="s">
        <v>39</v>
      </c>
      <c r="Q2116" s="9"/>
      <c r="R2116" s="9">
        <f>IF(Table134[[#This Row],[Balanced]]="YES",0,Table134[[#This Row],[Total]]-6000)</f>
        <v>0</v>
      </c>
      <c r="S21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44770221867095994YES</v>
      </c>
      <c r="T2116">
        <f>ROW()-3</f>
        <v>2113</v>
      </c>
      <c r="U2116" s="1">
        <f>INT(Table134[[#This Row],[Date]])</f>
        <v>44770</v>
      </c>
      <c r="V2116" s="13">
        <f>IFERROR(IF(OR(Table134[[#This Row],[Notasave Error]]&lt;0,Table134[[#This Row],[Notasave Error]]&gt;6000),"-",Table134[[#This Row],[Notasave Error]]/Table134[[#This Row],[Inspection Total]]),"NA")</f>
        <v>0.11828495161828495</v>
      </c>
    </row>
    <row r="2117" spans="1:22" x14ac:dyDescent="0.35">
      <c r="A2117" s="8">
        <v>44770.789074074077</v>
      </c>
      <c r="B2117" s="9" t="s">
        <v>63</v>
      </c>
      <c r="C2117" s="9">
        <v>40036161</v>
      </c>
      <c r="D2117" s="9" t="s">
        <v>107</v>
      </c>
      <c r="E2117" s="9" t="s">
        <v>95</v>
      </c>
      <c r="F2117" s="9" t="s">
        <v>38</v>
      </c>
      <c r="G2117" s="9">
        <v>2217</v>
      </c>
      <c r="H2117" s="10">
        <v>6034</v>
      </c>
      <c r="I2117" s="10">
        <v>71973</v>
      </c>
      <c r="J2117" s="10">
        <v>2</v>
      </c>
      <c r="K2117" s="10"/>
      <c r="L2117" s="10">
        <f>SUM(Table134[[#This Row],[Waste (Before Impression)]:[Waste (After Impression)2]])</f>
        <v>2</v>
      </c>
      <c r="M2117" s="10">
        <v>0</v>
      </c>
      <c r="N2117" s="10">
        <v>909</v>
      </c>
      <c r="O2117" s="11">
        <f>SUM(Table134[[#This Row],[Inspection Total]],Table134[[#This Row],[Waste (Before Impression)]])</f>
        <v>6036</v>
      </c>
      <c r="P2117" s="12" t="s">
        <v>34</v>
      </c>
      <c r="Q2117" s="9">
        <v>36</v>
      </c>
      <c r="R2117" s="9">
        <f>IF(Table134[[#This Row],[Balanced]]="YES",0,Table134[[#This Row],[Total]]-6000)</f>
        <v>36</v>
      </c>
      <c r="S21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44770221729096034NO</v>
      </c>
      <c r="T2117">
        <f>ROW()-3</f>
        <v>2114</v>
      </c>
      <c r="U2117" s="1">
        <f>INT(Table134[[#This Row],[Date]])</f>
        <v>44770</v>
      </c>
      <c r="V2117" s="13">
        <f>IFERROR(IF(OR(Table134[[#This Row],[Notasave Error]]&lt;0,Table134[[#This Row],[Notasave Error]]&gt;6000),"-",Table134[[#This Row],[Notasave Error]]/Table134[[#This Row],[Inspection Total]]),"NA")</f>
        <v>0.15064633742127942</v>
      </c>
    </row>
    <row r="2118" spans="1:22" x14ac:dyDescent="0.35">
      <c r="A2118" s="8">
        <v>44770.787870370368</v>
      </c>
      <c r="B2118" s="9" t="s">
        <v>63</v>
      </c>
      <c r="C2118" s="9">
        <v>40036161</v>
      </c>
      <c r="D2118" s="9" t="s">
        <v>107</v>
      </c>
      <c r="E2118" s="9" t="s">
        <v>95</v>
      </c>
      <c r="F2118" s="9" t="s">
        <v>38</v>
      </c>
      <c r="G2118" s="9">
        <v>2216</v>
      </c>
      <c r="H2118" s="10">
        <v>5996</v>
      </c>
      <c r="I2118" s="10">
        <v>65939</v>
      </c>
      <c r="J2118" s="10">
        <v>4</v>
      </c>
      <c r="K2118" s="10"/>
      <c r="L2118" s="10">
        <f>SUM(Table134[[#This Row],[Waste (Before Impression)]:[Waste (After Impression)2]])</f>
        <v>4</v>
      </c>
      <c r="M2118" s="10">
        <v>0</v>
      </c>
      <c r="N2118" s="10">
        <v>347</v>
      </c>
      <c r="O2118" s="11">
        <f>SUM(Table134[[#This Row],[Inspection Total]],Table134[[#This Row],[Waste (Before Impression)]])</f>
        <v>6000</v>
      </c>
      <c r="P2118" s="12" t="s">
        <v>39</v>
      </c>
      <c r="Q2118" s="9"/>
      <c r="R2118" s="9">
        <f>IF(Table134[[#This Row],[Balanced]]="YES",0,Table134[[#This Row],[Total]]-6000)</f>
        <v>0</v>
      </c>
      <c r="S21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44770221643475996YES</v>
      </c>
      <c r="T2118">
        <f>ROW()-3</f>
        <v>2115</v>
      </c>
      <c r="U2118" s="1">
        <f>INT(Table134[[#This Row],[Date]])</f>
        <v>44770</v>
      </c>
      <c r="V2118" s="13">
        <f>IFERROR(IF(OR(Table134[[#This Row],[Notasave Error]]&lt;0,Table134[[#This Row],[Notasave Error]]&gt;6000),"-",Table134[[#This Row],[Notasave Error]]/Table134[[#This Row],[Inspection Total]]),"NA")</f>
        <v>5.7871914609739825E-2</v>
      </c>
    </row>
    <row r="2119" spans="1:22" x14ac:dyDescent="0.35">
      <c r="A2119" s="8">
        <v>44770.786608796298</v>
      </c>
      <c r="B2119" s="9" t="s">
        <v>63</v>
      </c>
      <c r="C2119" s="9">
        <v>40036161</v>
      </c>
      <c r="D2119" s="9" t="s">
        <v>107</v>
      </c>
      <c r="E2119" s="9" t="s">
        <v>95</v>
      </c>
      <c r="F2119" s="9" t="s">
        <v>38</v>
      </c>
      <c r="G2119" s="9">
        <v>2215</v>
      </c>
      <c r="H2119" s="10">
        <v>6000</v>
      </c>
      <c r="I2119" s="10">
        <v>59943</v>
      </c>
      <c r="J2119" s="10">
        <v>0</v>
      </c>
      <c r="K2119" s="10"/>
      <c r="L2119" s="10">
        <f>SUM(Table134[[#This Row],[Waste (Before Impression)]:[Waste (After Impression)2]])</f>
        <v>0</v>
      </c>
      <c r="M2119" s="10">
        <v>0</v>
      </c>
      <c r="N2119" s="10">
        <v>726</v>
      </c>
      <c r="O2119" s="11">
        <f>SUM(Table134[[#This Row],[Inspection Total]],Table134[[#This Row],[Waste (Before Impression)]])</f>
        <v>6000</v>
      </c>
      <c r="P2119" s="12" t="s">
        <v>39</v>
      </c>
      <c r="Q2119" s="9" t="s">
        <v>71</v>
      </c>
      <c r="R2119" s="9">
        <f>IF(Table134[[#This Row],[Balanced]]="YES",0,Table134[[#This Row],[Total]]-6000)</f>
        <v>0</v>
      </c>
      <c r="S21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44770221507266000YES</v>
      </c>
      <c r="T2119">
        <f>ROW()-3</f>
        <v>2116</v>
      </c>
      <c r="U2119" s="1">
        <f>INT(Table134[[#This Row],[Date]])</f>
        <v>44770</v>
      </c>
      <c r="V2119" s="13">
        <f>IFERROR(IF(OR(Table134[[#This Row],[Notasave Error]]&lt;0,Table134[[#This Row],[Notasave Error]]&gt;6000),"-",Table134[[#This Row],[Notasave Error]]/Table134[[#This Row],[Inspection Total]]),"NA")</f>
        <v>0.121</v>
      </c>
    </row>
    <row r="2120" spans="1:22" x14ac:dyDescent="0.35">
      <c r="A2120" s="8">
        <v>44770.773993055554</v>
      </c>
      <c r="B2120" s="9" t="s">
        <v>63</v>
      </c>
      <c r="C2120" s="9">
        <v>40036161</v>
      </c>
      <c r="D2120" s="9" t="s">
        <v>107</v>
      </c>
      <c r="E2120" s="9" t="s">
        <v>95</v>
      </c>
      <c r="F2120" s="9" t="s">
        <v>38</v>
      </c>
      <c r="G2120" s="9">
        <v>2214</v>
      </c>
      <c r="H2120" s="10">
        <v>5998</v>
      </c>
      <c r="I2120" s="10">
        <v>53943</v>
      </c>
      <c r="J2120" s="10">
        <v>1</v>
      </c>
      <c r="K2120" s="10"/>
      <c r="L2120" s="10">
        <f>SUM(Table134[[#This Row],[Waste (Before Impression)]:[Waste (After Impression)2]])</f>
        <v>1</v>
      </c>
      <c r="M2120" s="10">
        <v>0</v>
      </c>
      <c r="N2120" s="10">
        <v>-2650</v>
      </c>
      <c r="O2120" s="11">
        <f>SUM(Table134[[#This Row],[Inspection Total]],Table134[[#This Row],[Waste (Before Impression)]])</f>
        <v>5999</v>
      </c>
      <c r="P2120" s="12" t="s">
        <v>34</v>
      </c>
      <c r="Q2120" s="9" t="s">
        <v>71</v>
      </c>
      <c r="R2120" s="9">
        <f>IF(Table134[[#This Row],[Balanced]]="YES",0,Table134[[#This Row],[Total]]-6000)</f>
        <v>-1</v>
      </c>
      <c r="S21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4477022141-26505998NO</v>
      </c>
      <c r="T2120">
        <f>ROW()-3</f>
        <v>2117</v>
      </c>
      <c r="U2120" s="1">
        <f>INT(Table134[[#This Row],[Date]])</f>
        <v>44770</v>
      </c>
      <c r="V2120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121" spans="1:22" x14ac:dyDescent="0.35">
      <c r="A2121" s="8">
        <v>44770.632835648146</v>
      </c>
      <c r="B2121" s="9" t="s">
        <v>63</v>
      </c>
      <c r="C2121" s="9">
        <v>40036161</v>
      </c>
      <c r="D2121" s="9" t="s">
        <v>107</v>
      </c>
      <c r="E2121" s="9" t="s">
        <v>95</v>
      </c>
      <c r="F2121" s="9" t="s">
        <v>38</v>
      </c>
      <c r="G2121" s="9">
        <v>2213</v>
      </c>
      <c r="H2121" s="10">
        <v>5980</v>
      </c>
      <c r="I2121" s="10">
        <v>47945</v>
      </c>
      <c r="J2121" s="10">
        <v>20</v>
      </c>
      <c r="K2121" s="10"/>
      <c r="L2121" s="10">
        <f>SUM(Table134[[#This Row],[Waste (Before Impression)]:[Waste (After Impression)2]])</f>
        <v>20</v>
      </c>
      <c r="M2121" s="10">
        <v>0</v>
      </c>
      <c r="N2121" s="10">
        <v>311</v>
      </c>
      <c r="O2121" s="11">
        <f>SUM(Table134[[#This Row],[Inspection Total]],Table134[[#This Row],[Waste (Before Impression)]])</f>
        <v>6000</v>
      </c>
      <c r="P2121" s="12" t="s">
        <v>39</v>
      </c>
      <c r="Q2121" s="9"/>
      <c r="R2121" s="9">
        <f>IF(Table134[[#This Row],[Balanced]]="YES",0,Table134[[#This Row],[Total]]-6000)</f>
        <v>0</v>
      </c>
      <c r="S21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447702213203115980YES</v>
      </c>
      <c r="T2121">
        <f>ROW()-3</f>
        <v>2118</v>
      </c>
      <c r="U2121" s="1">
        <f>INT(Table134[[#This Row],[Date]])</f>
        <v>44770</v>
      </c>
      <c r="V2121" s="13">
        <f>IFERROR(IF(OR(Table134[[#This Row],[Notasave Error]]&lt;0,Table134[[#This Row],[Notasave Error]]&gt;6000),"-",Table134[[#This Row],[Notasave Error]]/Table134[[#This Row],[Inspection Total]]),"NA")</f>
        <v>5.2006688963210701E-2</v>
      </c>
    </row>
    <row r="2122" spans="1:22" x14ac:dyDescent="0.35">
      <c r="A2122" s="8">
        <v>44770.592835648145</v>
      </c>
      <c r="B2122" s="9" t="s">
        <v>63</v>
      </c>
      <c r="C2122" s="9">
        <v>40036161</v>
      </c>
      <c r="D2122" s="9" t="s">
        <v>107</v>
      </c>
      <c r="E2122" s="9" t="s">
        <v>95</v>
      </c>
      <c r="F2122" s="9" t="s">
        <v>38</v>
      </c>
      <c r="G2122" s="9">
        <v>2212</v>
      </c>
      <c r="H2122" s="10">
        <v>5997</v>
      </c>
      <c r="I2122" s="10">
        <v>41965</v>
      </c>
      <c r="J2122" s="10">
        <v>3</v>
      </c>
      <c r="K2122" s="10"/>
      <c r="L2122" s="10">
        <f>SUM(Table134[[#This Row],[Waste (Before Impression)]:[Waste (After Impression)2]])</f>
        <v>3</v>
      </c>
      <c r="M2122" s="10">
        <v>0</v>
      </c>
      <c r="N2122" s="10">
        <v>533</v>
      </c>
      <c r="O2122" s="11">
        <f>SUM(Table134[[#This Row],[Inspection Total]],Table134[[#This Row],[Waste (Before Impression)]])</f>
        <v>6000</v>
      </c>
      <c r="P2122" s="12" t="s">
        <v>39</v>
      </c>
      <c r="Q2122" s="9"/>
      <c r="R2122" s="9">
        <f>IF(Table134[[#This Row],[Balanced]]="YES",0,Table134[[#This Row],[Total]]-6000)</f>
        <v>0</v>
      </c>
      <c r="S21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44770221235335997YES</v>
      </c>
      <c r="T2122">
        <f>ROW()-3</f>
        <v>2119</v>
      </c>
      <c r="U2122" s="1">
        <f>INT(Table134[[#This Row],[Date]])</f>
        <v>44770</v>
      </c>
      <c r="V2122" s="13">
        <f>IFERROR(IF(OR(Table134[[#This Row],[Notasave Error]]&lt;0,Table134[[#This Row],[Notasave Error]]&gt;6000),"-",Table134[[#This Row],[Notasave Error]]/Table134[[#This Row],[Inspection Total]]),"NA")</f>
        <v>8.8877772219443055E-2</v>
      </c>
    </row>
    <row r="2123" spans="1:22" x14ac:dyDescent="0.35">
      <c r="A2123" s="8">
        <v>44770.55568287037</v>
      </c>
      <c r="B2123" s="9" t="s">
        <v>63</v>
      </c>
      <c r="C2123" s="9">
        <v>40036161</v>
      </c>
      <c r="D2123" s="9" t="s">
        <v>107</v>
      </c>
      <c r="E2123" s="9" t="s">
        <v>95</v>
      </c>
      <c r="F2123" s="9" t="s">
        <v>38</v>
      </c>
      <c r="G2123" s="9">
        <v>2211</v>
      </c>
      <c r="H2123" s="10">
        <v>5988</v>
      </c>
      <c r="I2123" s="10">
        <v>35968</v>
      </c>
      <c r="J2123" s="10">
        <v>12</v>
      </c>
      <c r="K2123" s="10"/>
      <c r="L2123" s="10">
        <f>SUM(Table134[[#This Row],[Waste (Before Impression)]:[Waste (After Impression)2]])</f>
        <v>12</v>
      </c>
      <c r="M2123" s="10">
        <v>0</v>
      </c>
      <c r="N2123" s="10">
        <v>289</v>
      </c>
      <c r="O2123" s="11">
        <f>SUM(Table134[[#This Row],[Inspection Total]],Table134[[#This Row],[Waste (Before Impression)]])</f>
        <v>6000</v>
      </c>
      <c r="P2123" s="12" t="s">
        <v>39</v>
      </c>
      <c r="Q2123" s="9"/>
      <c r="R2123" s="9">
        <f>IF(Table134[[#This Row],[Balanced]]="YES",0,Table134[[#This Row],[Total]]-6000)</f>
        <v>0</v>
      </c>
      <c r="S21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447702211122895988YES</v>
      </c>
      <c r="T2123">
        <f>ROW()-3</f>
        <v>2120</v>
      </c>
      <c r="U2123" s="1">
        <f>INT(Table134[[#This Row],[Date]])</f>
        <v>44770</v>
      </c>
      <c r="V2123" s="13">
        <f>IFERROR(IF(OR(Table134[[#This Row],[Notasave Error]]&lt;0,Table134[[#This Row],[Notasave Error]]&gt;6000),"-",Table134[[#This Row],[Notasave Error]]/Table134[[#This Row],[Inspection Total]]),"NA")</f>
        <v>4.8263193052772213E-2</v>
      </c>
    </row>
    <row r="2124" spans="1:22" x14ac:dyDescent="0.35">
      <c r="A2124" s="8">
        <v>44770.555150462962</v>
      </c>
      <c r="B2124" s="9" t="s">
        <v>63</v>
      </c>
      <c r="C2124" s="9">
        <v>40036161</v>
      </c>
      <c r="D2124" s="9" t="s">
        <v>107</v>
      </c>
      <c r="E2124" s="9" t="s">
        <v>95</v>
      </c>
      <c r="F2124" s="9" t="s">
        <v>38</v>
      </c>
      <c r="G2124" s="9">
        <v>2210</v>
      </c>
      <c r="H2124" s="10">
        <v>6000</v>
      </c>
      <c r="I2124" s="10">
        <v>29980</v>
      </c>
      <c r="J2124" s="10">
        <v>0</v>
      </c>
      <c r="K2124" s="10"/>
      <c r="L2124" s="10">
        <f>SUM(Table134[[#This Row],[Waste (Before Impression)]:[Waste (After Impression)2]])</f>
        <v>0</v>
      </c>
      <c r="M2124" s="10">
        <v>0</v>
      </c>
      <c r="N2124" s="10">
        <v>234</v>
      </c>
      <c r="O2124" s="11">
        <f>SUM(Table134[[#This Row],[Inspection Total]],Table134[[#This Row],[Waste (Before Impression)]])</f>
        <v>6000</v>
      </c>
      <c r="P2124" s="12" t="s">
        <v>39</v>
      </c>
      <c r="Q2124" s="9"/>
      <c r="R2124" s="9">
        <f>IF(Table134[[#This Row],[Balanced]]="YES",0,Table134[[#This Row],[Total]]-6000)</f>
        <v>0</v>
      </c>
      <c r="S21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44770221002346000YES</v>
      </c>
      <c r="T2124">
        <f>ROW()-3</f>
        <v>2121</v>
      </c>
      <c r="U2124" s="1">
        <f>INT(Table134[[#This Row],[Date]])</f>
        <v>44770</v>
      </c>
      <c r="V2124" s="13">
        <f>IFERROR(IF(OR(Table134[[#This Row],[Notasave Error]]&lt;0,Table134[[#This Row],[Notasave Error]]&gt;6000),"-",Table134[[#This Row],[Notasave Error]]/Table134[[#This Row],[Inspection Total]]),"NA")</f>
        <v>3.9E-2</v>
      </c>
    </row>
    <row r="2125" spans="1:22" x14ac:dyDescent="0.35">
      <c r="A2125" s="8">
        <v>44770.510567129626</v>
      </c>
      <c r="B2125" s="9" t="s">
        <v>63</v>
      </c>
      <c r="C2125" s="9">
        <v>40036161</v>
      </c>
      <c r="D2125" s="9" t="s">
        <v>107</v>
      </c>
      <c r="E2125" s="9" t="s">
        <v>95</v>
      </c>
      <c r="F2125" s="9" t="s">
        <v>38</v>
      </c>
      <c r="G2125" s="9">
        <v>2209</v>
      </c>
      <c r="H2125" s="10">
        <v>5992</v>
      </c>
      <c r="I2125" s="10">
        <v>23980</v>
      </c>
      <c r="J2125" s="10">
        <v>8</v>
      </c>
      <c r="K2125" s="10"/>
      <c r="L2125" s="10">
        <f>SUM(Table134[[#This Row],[Waste (Before Impression)]:[Waste (After Impression)2]])</f>
        <v>8</v>
      </c>
      <c r="M2125" s="10">
        <v>0</v>
      </c>
      <c r="N2125" s="10">
        <v>243</v>
      </c>
      <c r="O2125" s="11">
        <f>SUM(Table134[[#This Row],[Inspection Total]],Table134[[#This Row],[Waste (Before Impression)]])</f>
        <v>6000</v>
      </c>
      <c r="P2125" s="12" t="s">
        <v>39</v>
      </c>
      <c r="Q2125" s="9"/>
      <c r="R2125" s="9">
        <f>IF(Table134[[#This Row],[Balanced]]="YES",0,Table134[[#This Row],[Total]]-6000)</f>
        <v>0</v>
      </c>
      <c r="S21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44770220982435992YES</v>
      </c>
      <c r="T2125">
        <f>ROW()-3</f>
        <v>2122</v>
      </c>
      <c r="U2125" s="1">
        <f>INT(Table134[[#This Row],[Date]])</f>
        <v>44770</v>
      </c>
      <c r="V2125" s="13">
        <f>IFERROR(IF(OR(Table134[[#This Row],[Notasave Error]]&lt;0,Table134[[#This Row],[Notasave Error]]&gt;6000),"-",Table134[[#This Row],[Notasave Error]]/Table134[[#This Row],[Inspection Total]]),"NA")</f>
        <v>4.0554072096128171E-2</v>
      </c>
    </row>
    <row r="2126" spans="1:22" x14ac:dyDescent="0.35">
      <c r="A2126" s="8">
        <v>44770.428287037037</v>
      </c>
      <c r="B2126" s="9" t="s">
        <v>63</v>
      </c>
      <c r="C2126" s="9">
        <v>40036161</v>
      </c>
      <c r="D2126" s="9" t="s">
        <v>107</v>
      </c>
      <c r="E2126" s="9" t="s">
        <v>95</v>
      </c>
      <c r="F2126" s="9" t="s">
        <v>38</v>
      </c>
      <c r="G2126" s="9">
        <v>2208</v>
      </c>
      <c r="H2126" s="10">
        <v>5997</v>
      </c>
      <c r="I2126" s="10">
        <v>17988</v>
      </c>
      <c r="J2126" s="10">
        <v>3</v>
      </c>
      <c r="K2126" s="10"/>
      <c r="L2126" s="10">
        <f>SUM(Table134[[#This Row],[Waste (Before Impression)]:[Waste (After Impression)2]])</f>
        <v>3</v>
      </c>
      <c r="M2126" s="10">
        <v>0</v>
      </c>
      <c r="N2126" s="10">
        <v>574</v>
      </c>
      <c r="O2126" s="11">
        <f>SUM(Table134[[#This Row],[Inspection Total]],Table134[[#This Row],[Waste (Before Impression)]])</f>
        <v>6000</v>
      </c>
      <c r="P2126" s="12" t="s">
        <v>39</v>
      </c>
      <c r="Q2126" s="9"/>
      <c r="R2126" s="9">
        <f>IF(Table134[[#This Row],[Balanced]]="YES",0,Table134[[#This Row],[Total]]-6000)</f>
        <v>0</v>
      </c>
      <c r="S21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44770220835745997YES</v>
      </c>
      <c r="T2126">
        <f>ROW()-3</f>
        <v>2123</v>
      </c>
      <c r="U2126" s="1">
        <f>INT(Table134[[#This Row],[Date]])</f>
        <v>44770</v>
      </c>
      <c r="V2126" s="13">
        <f>IFERROR(IF(OR(Table134[[#This Row],[Notasave Error]]&lt;0,Table134[[#This Row],[Notasave Error]]&gt;6000),"-",Table134[[#This Row],[Notasave Error]]/Table134[[#This Row],[Inspection Total]]),"NA")</f>
        <v>9.5714523928630987E-2</v>
      </c>
    </row>
    <row r="2127" spans="1:22" x14ac:dyDescent="0.35">
      <c r="A2127" s="8">
        <v>44770.35125</v>
      </c>
      <c r="B2127" s="9" t="s">
        <v>63</v>
      </c>
      <c r="C2127" s="9">
        <v>40036161</v>
      </c>
      <c r="D2127" s="9" t="s">
        <v>107</v>
      </c>
      <c r="E2127" s="9" t="s">
        <v>95</v>
      </c>
      <c r="F2127" s="9" t="s">
        <v>38</v>
      </c>
      <c r="G2127" s="9">
        <v>2207</v>
      </c>
      <c r="H2127" s="10">
        <v>5992</v>
      </c>
      <c r="I2127" s="10">
        <v>11991</v>
      </c>
      <c r="J2127" s="10">
        <v>8</v>
      </c>
      <c r="K2127" s="10"/>
      <c r="L2127" s="10">
        <f>SUM(Table134[[#This Row],[Waste (Before Impression)]:[Waste (After Impression)2]])</f>
        <v>8</v>
      </c>
      <c r="M2127" s="10">
        <v>0</v>
      </c>
      <c r="N2127" s="10">
        <v>236</v>
      </c>
      <c r="O2127" s="11">
        <f>SUM(Table134[[#This Row],[Inspection Total]],Table134[[#This Row],[Waste (Before Impression)]])</f>
        <v>6000</v>
      </c>
      <c r="P2127" s="12" t="s">
        <v>39</v>
      </c>
      <c r="Q2127" s="9"/>
      <c r="R2127" s="9">
        <f>IF(Table134[[#This Row],[Balanced]]="YES",0,Table134[[#This Row],[Total]]-6000)</f>
        <v>0</v>
      </c>
      <c r="S21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44770220782365992YES</v>
      </c>
      <c r="T2127">
        <f>ROW()-3</f>
        <v>2124</v>
      </c>
      <c r="U2127" s="1">
        <f>INT(Table134[[#This Row],[Date]])</f>
        <v>44770</v>
      </c>
      <c r="V2127" s="13">
        <f>IFERROR(IF(OR(Table134[[#This Row],[Notasave Error]]&lt;0,Table134[[#This Row],[Notasave Error]]&gt;6000),"-",Table134[[#This Row],[Notasave Error]]/Table134[[#This Row],[Inspection Total]]),"NA")</f>
        <v>3.9385847797062751E-2</v>
      </c>
    </row>
    <row r="2128" spans="1:22" x14ac:dyDescent="0.35">
      <c r="A2128" s="8">
        <v>44770.350937499999</v>
      </c>
      <c r="B2128" s="9" t="s">
        <v>63</v>
      </c>
      <c r="C2128" s="9">
        <v>40036161</v>
      </c>
      <c r="D2128" s="9" t="s">
        <v>107</v>
      </c>
      <c r="E2128" s="9" t="s">
        <v>95</v>
      </c>
      <c r="F2128" s="9" t="s">
        <v>38</v>
      </c>
      <c r="G2128" s="9">
        <v>2206</v>
      </c>
      <c r="H2128" s="10">
        <v>5999</v>
      </c>
      <c r="I2128" s="10">
        <v>5999</v>
      </c>
      <c r="J2128" s="10">
        <v>1</v>
      </c>
      <c r="K2128" s="10"/>
      <c r="L2128" s="10">
        <f>SUM(Table134[[#This Row],[Waste (Before Impression)]:[Waste (After Impression)2]])</f>
        <v>1</v>
      </c>
      <c r="M2128" s="10">
        <v>0</v>
      </c>
      <c r="N2128" s="10">
        <v>230</v>
      </c>
      <c r="O2128" s="11">
        <f>SUM(Table134[[#This Row],[Inspection Total]],Table134[[#This Row],[Waste (Before Impression)]])</f>
        <v>6000</v>
      </c>
      <c r="P2128" s="12" t="s">
        <v>39</v>
      </c>
      <c r="Q2128" s="9"/>
      <c r="R2128" s="9">
        <f>IF(Table134[[#This Row],[Balanced]]="YES",0,Table134[[#This Row],[Total]]-6000)</f>
        <v>0</v>
      </c>
      <c r="S21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44770220612305999YES</v>
      </c>
      <c r="T2128">
        <f>ROW()-3</f>
        <v>2125</v>
      </c>
      <c r="U2128" s="1">
        <f>INT(Table134[[#This Row],[Date]])</f>
        <v>44770</v>
      </c>
      <c r="V2128" s="13">
        <f>IFERROR(IF(OR(Table134[[#This Row],[Notasave Error]]&lt;0,Table134[[#This Row],[Notasave Error]]&gt;6000),"-",Table134[[#This Row],[Notasave Error]]/Table134[[#This Row],[Inspection Total]]),"NA")</f>
        <v>3.8339723287214536E-2</v>
      </c>
    </row>
    <row r="2129" spans="1:22" x14ac:dyDescent="0.35">
      <c r="A2129" s="8">
        <v>44770.280092592591</v>
      </c>
      <c r="B2129" s="9" t="s">
        <v>63</v>
      </c>
      <c r="C2129" s="9">
        <v>40036161</v>
      </c>
      <c r="D2129" s="9" t="s">
        <v>107</v>
      </c>
      <c r="E2129" s="9" t="s">
        <v>57</v>
      </c>
      <c r="F2129" s="9" t="s">
        <v>40</v>
      </c>
      <c r="G2129" s="9">
        <v>2229</v>
      </c>
      <c r="H2129" s="10">
        <v>5998</v>
      </c>
      <c r="I2129" s="10">
        <v>65967</v>
      </c>
      <c r="J2129" s="10">
        <v>2</v>
      </c>
      <c r="K2129" s="10"/>
      <c r="L2129" s="10">
        <f>SUM(Table134[[#This Row],[Waste (Before Impression)]:[Waste (After Impression)2]])</f>
        <v>2</v>
      </c>
      <c r="M2129" s="10">
        <v>0</v>
      </c>
      <c r="N2129" s="10">
        <v>298</v>
      </c>
      <c r="O2129" s="11">
        <f>SUM(Table134[[#This Row],[Inspection Total]],Table134[[#This Row],[Waste (Before Impression)]])</f>
        <v>6000</v>
      </c>
      <c r="P2129" s="12" t="s">
        <v>39</v>
      </c>
      <c r="Q2129" s="9"/>
      <c r="R2129" s="9">
        <f>IF(Table134[[#This Row],[Balanced]]="YES",0,Table134[[#This Row],[Total]]-6000)</f>
        <v>0</v>
      </c>
      <c r="S21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44770222922985998YES</v>
      </c>
      <c r="T2129">
        <f>ROW()-3</f>
        <v>2126</v>
      </c>
      <c r="U2129" s="1">
        <f>INT(Table134[[#This Row],[Date]])</f>
        <v>44770</v>
      </c>
      <c r="V2129" s="13">
        <f>IFERROR(IF(OR(Table134[[#This Row],[Notasave Error]]&lt;0,Table134[[#This Row],[Notasave Error]]&gt;6000),"-",Table134[[#This Row],[Notasave Error]]/Table134[[#This Row],[Inspection Total]]),"NA")</f>
        <v>4.9683227742580861E-2</v>
      </c>
    </row>
    <row r="2130" spans="1:22" x14ac:dyDescent="0.35">
      <c r="A2130" s="8">
        <v>44770.250833333332</v>
      </c>
      <c r="B2130" s="9" t="s">
        <v>63</v>
      </c>
      <c r="C2130" s="9">
        <v>40036161</v>
      </c>
      <c r="D2130" s="9" t="s">
        <v>107</v>
      </c>
      <c r="E2130" s="9" t="s">
        <v>57</v>
      </c>
      <c r="F2130" s="9" t="s">
        <v>40</v>
      </c>
      <c r="G2130" s="9">
        <v>2228</v>
      </c>
      <c r="H2130" s="10">
        <v>6000</v>
      </c>
      <c r="I2130" s="10">
        <v>59969</v>
      </c>
      <c r="J2130" s="10">
        <v>0</v>
      </c>
      <c r="K2130" s="10"/>
      <c r="L2130" s="10">
        <f>SUM(Table134[[#This Row],[Waste (Before Impression)]:[Waste (After Impression)2]])</f>
        <v>0</v>
      </c>
      <c r="M2130" s="10">
        <v>0</v>
      </c>
      <c r="N2130" s="10">
        <v>255</v>
      </c>
      <c r="O2130" s="11">
        <f>SUM(Table134[[#This Row],[Inspection Total]],Table134[[#This Row],[Waste (Before Impression)]])</f>
        <v>6000</v>
      </c>
      <c r="P2130" s="12" t="s">
        <v>39</v>
      </c>
      <c r="Q2130" s="9"/>
      <c r="R2130" s="9">
        <f>IF(Table134[[#This Row],[Balanced]]="YES",0,Table134[[#This Row],[Total]]-6000)</f>
        <v>0</v>
      </c>
      <c r="S21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44770222802556000YES</v>
      </c>
      <c r="T2130">
        <f>ROW()-3</f>
        <v>2127</v>
      </c>
      <c r="U2130" s="1">
        <f>INT(Table134[[#This Row],[Date]])</f>
        <v>44770</v>
      </c>
      <c r="V2130" s="13">
        <f>IFERROR(IF(OR(Table134[[#This Row],[Notasave Error]]&lt;0,Table134[[#This Row],[Notasave Error]]&gt;6000),"-",Table134[[#This Row],[Notasave Error]]/Table134[[#This Row],[Inspection Total]]),"NA")</f>
        <v>4.2500000000000003E-2</v>
      </c>
    </row>
    <row r="2131" spans="1:22" x14ac:dyDescent="0.35">
      <c r="A2131" s="8">
        <v>44770.250451388885</v>
      </c>
      <c r="B2131" s="9" t="s">
        <v>63</v>
      </c>
      <c r="C2131" s="9">
        <v>40036161</v>
      </c>
      <c r="D2131" s="9" t="s">
        <v>107</v>
      </c>
      <c r="E2131" s="9" t="s">
        <v>57</v>
      </c>
      <c r="F2131" s="9" t="s">
        <v>40</v>
      </c>
      <c r="G2131" s="9">
        <v>2227</v>
      </c>
      <c r="H2131" s="10">
        <v>5994</v>
      </c>
      <c r="I2131" s="10">
        <v>53969</v>
      </c>
      <c r="J2131" s="10">
        <v>6</v>
      </c>
      <c r="K2131" s="10"/>
      <c r="L2131" s="10">
        <f>SUM(Table134[[#This Row],[Waste (Before Impression)]:[Waste (After Impression)2]])</f>
        <v>6</v>
      </c>
      <c r="M2131" s="10">
        <v>0</v>
      </c>
      <c r="N2131" s="10">
        <v>227</v>
      </c>
      <c r="O2131" s="11">
        <f>SUM(Table134[[#This Row],[Inspection Total]],Table134[[#This Row],[Waste (Before Impression)]])</f>
        <v>6000</v>
      </c>
      <c r="P2131" s="12" t="s">
        <v>39</v>
      </c>
      <c r="Q2131" s="9"/>
      <c r="R2131" s="9">
        <f>IF(Table134[[#This Row],[Balanced]]="YES",0,Table134[[#This Row],[Total]]-6000)</f>
        <v>0</v>
      </c>
      <c r="S21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44770222762275994YES</v>
      </c>
      <c r="T2131">
        <f>ROW()-3</f>
        <v>2128</v>
      </c>
      <c r="U2131" s="1">
        <f>INT(Table134[[#This Row],[Date]])</f>
        <v>44770</v>
      </c>
      <c r="V2131" s="13">
        <f>IFERROR(IF(OR(Table134[[#This Row],[Notasave Error]]&lt;0,Table134[[#This Row],[Notasave Error]]&gt;6000),"-",Table134[[#This Row],[Notasave Error]]/Table134[[#This Row],[Inspection Total]]),"NA")</f>
        <v>3.7871204537871204E-2</v>
      </c>
    </row>
    <row r="2132" spans="1:22" x14ac:dyDescent="0.35">
      <c r="A2132" s="8">
        <v>44770.19263888889</v>
      </c>
      <c r="B2132" s="9" t="s">
        <v>63</v>
      </c>
      <c r="C2132" s="9">
        <v>40036161</v>
      </c>
      <c r="D2132" s="9" t="s">
        <v>107</v>
      </c>
      <c r="E2132" s="9" t="s">
        <v>57</v>
      </c>
      <c r="F2132" s="9" t="s">
        <v>40</v>
      </c>
      <c r="G2132" s="9">
        <v>2226</v>
      </c>
      <c r="H2132" s="10">
        <v>5996</v>
      </c>
      <c r="I2132" s="10">
        <v>47975</v>
      </c>
      <c r="J2132" s="10">
        <v>4</v>
      </c>
      <c r="K2132" s="10"/>
      <c r="L2132" s="10">
        <f>SUM(Table134[[#This Row],[Waste (Before Impression)]:[Waste (After Impression)2]])</f>
        <v>4</v>
      </c>
      <c r="M2132" s="10">
        <v>0</v>
      </c>
      <c r="N2132" s="10">
        <v>235</v>
      </c>
      <c r="O2132" s="11">
        <f>SUM(Table134[[#This Row],[Inspection Total]],Table134[[#This Row],[Waste (Before Impression)]])</f>
        <v>6000</v>
      </c>
      <c r="P2132" s="12" t="s">
        <v>39</v>
      </c>
      <c r="Q2132" s="9"/>
      <c r="R2132" s="9">
        <f>IF(Table134[[#This Row],[Balanced]]="YES",0,Table134[[#This Row],[Total]]-6000)</f>
        <v>0</v>
      </c>
      <c r="S21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44770222642355996YES</v>
      </c>
      <c r="T2132">
        <f>ROW()-3</f>
        <v>2129</v>
      </c>
      <c r="U2132" s="1">
        <f>INT(Table134[[#This Row],[Date]])</f>
        <v>44770</v>
      </c>
      <c r="V2132" s="13">
        <f>IFERROR(IF(OR(Table134[[#This Row],[Notasave Error]]&lt;0,Table134[[#This Row],[Notasave Error]]&gt;6000),"-",Table134[[#This Row],[Notasave Error]]/Table134[[#This Row],[Inspection Total]]),"NA")</f>
        <v>3.9192795196797865E-2</v>
      </c>
    </row>
    <row r="2133" spans="1:22" x14ac:dyDescent="0.35">
      <c r="A2133" s="8">
        <v>44770.145949074074</v>
      </c>
      <c r="B2133" s="9" t="s">
        <v>63</v>
      </c>
      <c r="C2133" s="9">
        <v>40036161</v>
      </c>
      <c r="D2133" s="9" t="s">
        <v>107</v>
      </c>
      <c r="E2133" s="9" t="s">
        <v>57</v>
      </c>
      <c r="F2133" s="9" t="s">
        <v>40</v>
      </c>
      <c r="G2133" s="9">
        <v>2225</v>
      </c>
      <c r="H2133" s="10">
        <v>5992</v>
      </c>
      <c r="I2133" s="10">
        <v>41979</v>
      </c>
      <c r="J2133" s="10">
        <v>8</v>
      </c>
      <c r="K2133" s="10"/>
      <c r="L2133" s="10">
        <f>SUM(Table134[[#This Row],[Waste (Before Impression)]:[Waste (After Impression)2]])</f>
        <v>8</v>
      </c>
      <c r="M2133" s="10">
        <v>0</v>
      </c>
      <c r="N2133" s="10">
        <v>210</v>
      </c>
      <c r="O2133" s="11">
        <f>SUM(Table134[[#This Row],[Inspection Total]],Table134[[#This Row],[Waste (Before Impression)]])</f>
        <v>6000</v>
      </c>
      <c r="P2133" s="12" t="s">
        <v>39</v>
      </c>
      <c r="Q2133" s="9"/>
      <c r="R2133" s="9">
        <f>IF(Table134[[#This Row],[Balanced]]="YES",0,Table134[[#This Row],[Total]]-6000)</f>
        <v>0</v>
      </c>
      <c r="S21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44770222582105992YES</v>
      </c>
      <c r="T2133">
        <f>ROW()-3</f>
        <v>2130</v>
      </c>
      <c r="U2133" s="1">
        <f>INT(Table134[[#This Row],[Date]])</f>
        <v>44770</v>
      </c>
      <c r="V2133" s="13">
        <f>IFERROR(IF(OR(Table134[[#This Row],[Notasave Error]]&lt;0,Table134[[#This Row],[Notasave Error]]&gt;6000),"-",Table134[[#This Row],[Notasave Error]]/Table134[[#This Row],[Inspection Total]]),"NA")</f>
        <v>3.5046728971962614E-2</v>
      </c>
    </row>
    <row r="2134" spans="1:22" x14ac:dyDescent="0.35">
      <c r="A2134" s="8">
        <v>44770.10019675926</v>
      </c>
      <c r="B2134" s="9" t="s">
        <v>63</v>
      </c>
      <c r="C2134" s="9">
        <v>40036161</v>
      </c>
      <c r="D2134" s="9" t="s">
        <v>107</v>
      </c>
      <c r="E2134" s="9" t="s">
        <v>57</v>
      </c>
      <c r="F2134" s="9" t="s">
        <v>40</v>
      </c>
      <c r="G2134" s="9">
        <v>2224</v>
      </c>
      <c r="H2134" s="10">
        <v>5996</v>
      </c>
      <c r="I2134" s="10">
        <v>35987</v>
      </c>
      <c r="J2134" s="10">
        <v>4</v>
      </c>
      <c r="K2134" s="10"/>
      <c r="L2134" s="10">
        <f>SUM(Table134[[#This Row],[Waste (Before Impression)]:[Waste (After Impression)2]])</f>
        <v>4</v>
      </c>
      <c r="M2134" s="10">
        <v>0</v>
      </c>
      <c r="N2134" s="10">
        <v>234</v>
      </c>
      <c r="O2134" s="11">
        <f>SUM(Table134[[#This Row],[Inspection Total]],Table134[[#This Row],[Waste (Before Impression)]])</f>
        <v>6000</v>
      </c>
      <c r="P2134" s="12" t="s">
        <v>39</v>
      </c>
      <c r="Q2134" s="9"/>
      <c r="R2134" s="9">
        <f>IF(Table134[[#This Row],[Balanced]]="YES",0,Table134[[#This Row],[Total]]-6000)</f>
        <v>0</v>
      </c>
      <c r="S21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44770222442345996YES</v>
      </c>
      <c r="T2134">
        <f>ROW()-3</f>
        <v>2131</v>
      </c>
      <c r="U2134" s="1">
        <f>INT(Table134[[#This Row],[Date]])</f>
        <v>44770</v>
      </c>
      <c r="V2134" s="13">
        <f>IFERROR(IF(OR(Table134[[#This Row],[Notasave Error]]&lt;0,Table134[[#This Row],[Notasave Error]]&gt;6000),"-",Table134[[#This Row],[Notasave Error]]/Table134[[#This Row],[Inspection Total]]),"NA")</f>
        <v>3.9026017344896601E-2</v>
      </c>
    </row>
    <row r="2135" spans="1:22" x14ac:dyDescent="0.35">
      <c r="A2135" s="8">
        <v>44770.079837962963</v>
      </c>
      <c r="B2135" s="9" t="s">
        <v>63</v>
      </c>
      <c r="C2135" s="9">
        <v>40036161</v>
      </c>
      <c r="D2135" s="9" t="s">
        <v>107</v>
      </c>
      <c r="E2135" s="9" t="s">
        <v>57</v>
      </c>
      <c r="F2135" s="9" t="s">
        <v>40</v>
      </c>
      <c r="G2135" s="9">
        <v>2223</v>
      </c>
      <c r="H2135" s="10">
        <v>5999</v>
      </c>
      <c r="I2135" s="10">
        <v>29991</v>
      </c>
      <c r="J2135" s="10">
        <v>1</v>
      </c>
      <c r="K2135" s="10"/>
      <c r="L2135" s="10">
        <f>SUM(Table134[[#This Row],[Waste (Before Impression)]:[Waste (After Impression)2]])</f>
        <v>1</v>
      </c>
      <c r="M2135" s="10">
        <v>0</v>
      </c>
      <c r="N2135" s="10">
        <v>227</v>
      </c>
      <c r="O2135" s="11">
        <f>SUM(Table134[[#This Row],[Inspection Total]],Table134[[#This Row],[Waste (Before Impression)]])</f>
        <v>6000</v>
      </c>
      <c r="P2135" s="12" t="s">
        <v>39</v>
      </c>
      <c r="Q2135" s="9"/>
      <c r="R2135" s="9">
        <f>IF(Table134[[#This Row],[Balanced]]="YES",0,Table134[[#This Row],[Total]]-6000)</f>
        <v>0</v>
      </c>
      <c r="S21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44770222312275999YES</v>
      </c>
      <c r="T2135">
        <f>ROW()-3</f>
        <v>2132</v>
      </c>
      <c r="U2135" s="1">
        <f>INT(Table134[[#This Row],[Date]])</f>
        <v>44770</v>
      </c>
      <c r="V2135" s="13">
        <f>IFERROR(IF(OR(Table134[[#This Row],[Notasave Error]]&lt;0,Table134[[#This Row],[Notasave Error]]&gt;6000),"-",Table134[[#This Row],[Notasave Error]]/Table134[[#This Row],[Inspection Total]]),"NA")</f>
        <v>3.7839639939989997E-2</v>
      </c>
    </row>
    <row r="2136" spans="1:22" x14ac:dyDescent="0.35">
      <c r="A2136" s="8">
        <v>44770.079525462963</v>
      </c>
      <c r="B2136" s="9" t="s">
        <v>63</v>
      </c>
      <c r="C2136" s="9">
        <v>40036161</v>
      </c>
      <c r="D2136" s="9" t="s">
        <v>107</v>
      </c>
      <c r="E2136" s="9" t="s">
        <v>57</v>
      </c>
      <c r="F2136" s="9" t="s">
        <v>40</v>
      </c>
      <c r="G2136" s="9">
        <v>2222</v>
      </c>
      <c r="H2136" s="10">
        <v>5999</v>
      </c>
      <c r="I2136" s="10">
        <v>23992</v>
      </c>
      <c r="J2136" s="10">
        <v>1</v>
      </c>
      <c r="K2136" s="10"/>
      <c r="L2136" s="10">
        <f>SUM(Table134[[#This Row],[Waste (Before Impression)]:[Waste (After Impression)2]])</f>
        <v>1</v>
      </c>
      <c r="M2136" s="10">
        <v>0</v>
      </c>
      <c r="N2136" s="10">
        <v>202</v>
      </c>
      <c r="O2136" s="11">
        <f>SUM(Table134[[#This Row],[Inspection Total]],Table134[[#This Row],[Waste (Before Impression)]])</f>
        <v>6000</v>
      </c>
      <c r="P2136" s="12" t="s">
        <v>39</v>
      </c>
      <c r="Q2136" s="9"/>
      <c r="R2136" s="9">
        <f>IF(Table134[[#This Row],[Balanced]]="YES",0,Table134[[#This Row],[Total]]-6000)</f>
        <v>0</v>
      </c>
      <c r="S21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44770222212025999YES</v>
      </c>
      <c r="T2136">
        <f>ROW()-3</f>
        <v>2133</v>
      </c>
      <c r="U2136" s="1">
        <f>INT(Table134[[#This Row],[Date]])</f>
        <v>44770</v>
      </c>
      <c r="V2136" s="13">
        <f>IFERROR(IF(OR(Table134[[#This Row],[Notasave Error]]&lt;0,Table134[[#This Row],[Notasave Error]]&gt;6000),"-",Table134[[#This Row],[Notasave Error]]/Table134[[#This Row],[Inspection Total]]),"NA")</f>
        <v>3.3672278713118856E-2</v>
      </c>
    </row>
    <row r="2137" spans="1:22" x14ac:dyDescent="0.35">
      <c r="A2137" s="8">
        <v>44769.979386574072</v>
      </c>
      <c r="B2137" s="9" t="s">
        <v>63</v>
      </c>
      <c r="C2137" s="9">
        <v>40036161</v>
      </c>
      <c r="D2137" s="9" t="s">
        <v>107</v>
      </c>
      <c r="E2137" s="9" t="s">
        <v>54</v>
      </c>
      <c r="F2137" s="9" t="s">
        <v>40</v>
      </c>
      <c r="G2137" s="9">
        <v>2197</v>
      </c>
      <c r="H2137" s="10">
        <v>5999</v>
      </c>
      <c r="I2137" s="10">
        <v>23991</v>
      </c>
      <c r="J2137" s="10">
        <v>1</v>
      </c>
      <c r="K2137" s="10"/>
      <c r="L2137" s="10">
        <f>SUM(Table134[[#This Row],[Waste (Before Impression)]:[Waste (After Impression)2]])</f>
        <v>1</v>
      </c>
      <c r="M2137" s="10">
        <v>0</v>
      </c>
      <c r="N2137" s="10">
        <v>135</v>
      </c>
      <c r="O2137" s="11">
        <f>SUM(Table134[[#This Row],[Inspection Total]],Table134[[#This Row],[Waste (Before Impression)]])</f>
        <v>6000</v>
      </c>
      <c r="P2137" s="12" t="s">
        <v>39</v>
      </c>
      <c r="Q2137" s="9"/>
      <c r="R2137" s="9">
        <f>IF(Table134[[#This Row],[Balanced]]="YES",0,Table134[[#This Row],[Total]]-6000)</f>
        <v>0</v>
      </c>
      <c r="S21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44769219711355999YES</v>
      </c>
      <c r="T2137">
        <f>ROW()-3</f>
        <v>2134</v>
      </c>
      <c r="U2137" s="1">
        <f>INT(Table134[[#This Row],[Date]])</f>
        <v>44769</v>
      </c>
      <c r="V2137" s="13">
        <f>IFERROR(IF(OR(Table134[[#This Row],[Notasave Error]]&lt;0,Table134[[#This Row],[Notasave Error]]&gt;6000),"-",Table134[[#This Row],[Notasave Error]]/Table134[[#This Row],[Inspection Total]]),"NA")</f>
        <v>2.2503750625104183E-2</v>
      </c>
    </row>
    <row r="2138" spans="1:22" x14ac:dyDescent="0.35">
      <c r="A2138" s="8">
        <v>44769.979120370372</v>
      </c>
      <c r="B2138" s="9" t="s">
        <v>63</v>
      </c>
      <c r="C2138" s="9">
        <v>40036161</v>
      </c>
      <c r="D2138" s="9" t="s">
        <v>107</v>
      </c>
      <c r="E2138" s="9" t="s">
        <v>54</v>
      </c>
      <c r="F2138" s="9" t="s">
        <v>40</v>
      </c>
      <c r="G2138" s="9">
        <v>2196</v>
      </c>
      <c r="H2138" s="10">
        <v>5999</v>
      </c>
      <c r="I2138" s="10">
        <v>17992</v>
      </c>
      <c r="J2138" s="10">
        <v>1</v>
      </c>
      <c r="K2138" s="10"/>
      <c r="L2138" s="10">
        <f>SUM(Table134[[#This Row],[Waste (Before Impression)]:[Waste (After Impression)2]])</f>
        <v>1</v>
      </c>
      <c r="M2138" s="10">
        <v>0</v>
      </c>
      <c r="N2138" s="10">
        <v>142</v>
      </c>
      <c r="O2138" s="11">
        <f>SUM(Table134[[#This Row],[Inspection Total]],Table134[[#This Row],[Waste (Before Impression)]])</f>
        <v>6000</v>
      </c>
      <c r="P2138" s="12" t="s">
        <v>39</v>
      </c>
      <c r="Q2138" s="9"/>
      <c r="R2138" s="9">
        <f>IF(Table134[[#This Row],[Balanced]]="YES",0,Table134[[#This Row],[Total]]-6000)</f>
        <v>0</v>
      </c>
      <c r="S21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44769219611425999YES</v>
      </c>
      <c r="T2138">
        <f>ROW()-3</f>
        <v>2135</v>
      </c>
      <c r="U2138" s="1">
        <f>INT(Table134[[#This Row],[Date]])</f>
        <v>44769</v>
      </c>
      <c r="V2138" s="13">
        <f>IFERROR(IF(OR(Table134[[#This Row],[Notasave Error]]&lt;0,Table134[[#This Row],[Notasave Error]]&gt;6000),"-",Table134[[#This Row],[Notasave Error]]/Table134[[#This Row],[Inspection Total]]),"NA")</f>
        <v>2.3670611768628103E-2</v>
      </c>
    </row>
    <row r="2139" spans="1:22" x14ac:dyDescent="0.35">
      <c r="A2139" s="8">
        <v>44769.978738425925</v>
      </c>
      <c r="B2139" s="9" t="s">
        <v>63</v>
      </c>
      <c r="C2139" s="9">
        <v>40036161</v>
      </c>
      <c r="D2139" s="9" t="s">
        <v>107</v>
      </c>
      <c r="E2139" s="9" t="s">
        <v>54</v>
      </c>
      <c r="F2139" s="9" t="s">
        <v>40</v>
      </c>
      <c r="G2139" s="9">
        <v>2195</v>
      </c>
      <c r="H2139" s="10">
        <v>5994</v>
      </c>
      <c r="I2139" s="10">
        <v>11993</v>
      </c>
      <c r="J2139" s="10">
        <v>6</v>
      </c>
      <c r="K2139" s="10"/>
      <c r="L2139" s="10">
        <f>SUM(Table134[[#This Row],[Waste (Before Impression)]:[Waste (After Impression)2]])</f>
        <v>6</v>
      </c>
      <c r="M2139" s="10">
        <v>0</v>
      </c>
      <c r="N2139" s="10">
        <v>173</v>
      </c>
      <c r="O2139" s="11">
        <f>SUM(Table134[[#This Row],[Inspection Total]],Table134[[#This Row],[Waste (Before Impression)]])</f>
        <v>6000</v>
      </c>
      <c r="P2139" s="12" t="s">
        <v>39</v>
      </c>
      <c r="Q2139" s="9"/>
      <c r="R2139" s="9">
        <f>IF(Table134[[#This Row],[Balanced]]="YES",0,Table134[[#This Row],[Total]]-6000)</f>
        <v>0</v>
      </c>
      <c r="S21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44769219561735994YES</v>
      </c>
      <c r="T2139">
        <f>ROW()-3</f>
        <v>2136</v>
      </c>
      <c r="U2139" s="1">
        <f>INT(Table134[[#This Row],[Date]])</f>
        <v>44769</v>
      </c>
      <c r="V2139" s="13">
        <f>IFERROR(IF(OR(Table134[[#This Row],[Notasave Error]]&lt;0,Table134[[#This Row],[Notasave Error]]&gt;6000),"-",Table134[[#This Row],[Notasave Error]]/Table134[[#This Row],[Inspection Total]]),"NA")</f>
        <v>2.8862195528862194E-2</v>
      </c>
    </row>
    <row r="2140" spans="1:22" x14ac:dyDescent="0.35">
      <c r="A2140" s="8">
        <v>44769.978321759256</v>
      </c>
      <c r="B2140" s="9" t="s">
        <v>63</v>
      </c>
      <c r="C2140" s="9">
        <v>40036161</v>
      </c>
      <c r="D2140" s="9" t="s">
        <v>107</v>
      </c>
      <c r="E2140" s="9" t="s">
        <v>54</v>
      </c>
      <c r="F2140" s="9" t="s">
        <v>40</v>
      </c>
      <c r="G2140" s="9">
        <v>2194</v>
      </c>
      <c r="H2140" s="10">
        <v>5999</v>
      </c>
      <c r="I2140" s="10">
        <v>5999</v>
      </c>
      <c r="J2140" s="10">
        <v>1</v>
      </c>
      <c r="K2140" s="10"/>
      <c r="L2140" s="10">
        <f>SUM(Table134[[#This Row],[Waste (Before Impression)]:[Waste (After Impression)2]])</f>
        <v>1</v>
      </c>
      <c r="M2140" s="10">
        <v>0</v>
      </c>
      <c r="N2140" s="10">
        <v>100</v>
      </c>
      <c r="O2140" s="11">
        <f>SUM(Table134[[#This Row],[Inspection Total]],Table134[[#This Row],[Waste (Before Impression)]])</f>
        <v>6000</v>
      </c>
      <c r="P2140" s="12" t="s">
        <v>39</v>
      </c>
      <c r="Q2140" s="9"/>
      <c r="R2140" s="9">
        <f>IF(Table134[[#This Row],[Balanced]]="YES",0,Table134[[#This Row],[Total]]-6000)</f>
        <v>0</v>
      </c>
      <c r="S21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44769219411005999YES</v>
      </c>
      <c r="T2140">
        <f>ROW()-3</f>
        <v>2137</v>
      </c>
      <c r="U2140" s="1">
        <f>INT(Table134[[#This Row],[Date]])</f>
        <v>44769</v>
      </c>
      <c r="V2140" s="13">
        <f>IFERROR(IF(OR(Table134[[#This Row],[Notasave Error]]&lt;0,Table134[[#This Row],[Notasave Error]]&gt;6000),"-",Table134[[#This Row],[Notasave Error]]/Table134[[#This Row],[Inspection Total]]),"NA")</f>
        <v>1.6669444907484579E-2</v>
      </c>
    </row>
    <row r="2141" spans="1:22" x14ac:dyDescent="0.35">
      <c r="A2141" s="8">
        <v>44769.977754629632</v>
      </c>
      <c r="B2141" s="9" t="s">
        <v>63</v>
      </c>
      <c r="C2141" s="9">
        <v>40036161</v>
      </c>
      <c r="D2141" s="9" t="s">
        <v>107</v>
      </c>
      <c r="E2141" s="9" t="s">
        <v>68</v>
      </c>
      <c r="F2141" s="9" t="s">
        <v>38</v>
      </c>
      <c r="G2141" s="9">
        <v>2193</v>
      </c>
      <c r="H2141" s="10">
        <v>5999</v>
      </c>
      <c r="I2141" s="10">
        <v>71941</v>
      </c>
      <c r="J2141" s="10">
        <v>1</v>
      </c>
      <c r="K2141" s="10"/>
      <c r="L2141" s="10">
        <f>SUM(Table134[[#This Row],[Waste (Before Impression)]:[Waste (After Impression)2]])</f>
        <v>1</v>
      </c>
      <c r="M2141" s="10">
        <v>0</v>
      </c>
      <c r="N2141" s="10">
        <v>253</v>
      </c>
      <c r="O2141" s="11">
        <f>SUM(Table134[[#This Row],[Inspection Total]],Table134[[#This Row],[Waste (Before Impression)]])</f>
        <v>6000</v>
      </c>
      <c r="P2141" s="12" t="s">
        <v>39</v>
      </c>
      <c r="Q2141" s="9"/>
      <c r="R2141" s="9">
        <f>IF(Table134[[#This Row],[Balanced]]="YES",0,Table134[[#This Row],[Total]]-6000)</f>
        <v>0</v>
      </c>
      <c r="S21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44769219312535999YES</v>
      </c>
      <c r="T2141">
        <f>ROW()-3</f>
        <v>2138</v>
      </c>
      <c r="U2141" s="1">
        <f>INT(Table134[[#This Row],[Date]])</f>
        <v>44769</v>
      </c>
      <c r="V2141" s="13">
        <f>IFERROR(IF(OR(Table134[[#This Row],[Notasave Error]]&lt;0,Table134[[#This Row],[Notasave Error]]&gt;6000),"-",Table134[[#This Row],[Notasave Error]]/Table134[[#This Row],[Inspection Total]]),"NA")</f>
        <v>4.2173695615935987E-2</v>
      </c>
    </row>
    <row r="2142" spans="1:22" x14ac:dyDescent="0.35">
      <c r="A2142" s="8">
        <v>44769.740011574075</v>
      </c>
      <c r="B2142" s="9" t="s">
        <v>63</v>
      </c>
      <c r="C2142" s="9">
        <v>40036161</v>
      </c>
      <c r="D2142" s="9" t="s">
        <v>107</v>
      </c>
      <c r="E2142" s="9" t="s">
        <v>68</v>
      </c>
      <c r="F2142" s="9" t="s">
        <v>38</v>
      </c>
      <c r="G2142" s="9">
        <v>2191</v>
      </c>
      <c r="H2142" s="10">
        <v>5993</v>
      </c>
      <c r="I2142" s="10">
        <v>65942</v>
      </c>
      <c r="J2142" s="10">
        <v>7</v>
      </c>
      <c r="K2142" s="10"/>
      <c r="L2142" s="10">
        <f>SUM(Table134[[#This Row],[Waste (Before Impression)]:[Waste (After Impression)2]])</f>
        <v>7</v>
      </c>
      <c r="M2142" s="10">
        <v>0</v>
      </c>
      <c r="N2142" s="10">
        <v>146</v>
      </c>
      <c r="O2142" s="11">
        <f>SUM(Table134[[#This Row],[Inspection Total]],Table134[[#This Row],[Waste (Before Impression)]])</f>
        <v>6000</v>
      </c>
      <c r="P2142" s="12" t="s">
        <v>39</v>
      </c>
      <c r="Q2142" s="9"/>
      <c r="R2142" s="9">
        <f>IF(Table134[[#This Row],[Balanced]]="YES",0,Table134[[#This Row],[Total]]-6000)</f>
        <v>0</v>
      </c>
      <c r="S21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44769219171465993YES</v>
      </c>
      <c r="T2142">
        <f>ROW()-3</f>
        <v>2139</v>
      </c>
      <c r="U2142" s="1">
        <f>INT(Table134[[#This Row],[Date]])</f>
        <v>44769</v>
      </c>
      <c r="V2142" s="13">
        <f>IFERROR(IF(OR(Table134[[#This Row],[Notasave Error]]&lt;0,Table134[[#This Row],[Notasave Error]]&gt;6000),"-",Table134[[#This Row],[Notasave Error]]/Table134[[#This Row],[Inspection Total]]),"NA")</f>
        <v>2.4361755381278157E-2</v>
      </c>
    </row>
    <row r="2143" spans="1:22" x14ac:dyDescent="0.35">
      <c r="A2143" s="8">
        <v>44769.739641203705</v>
      </c>
      <c r="B2143" s="9" t="s">
        <v>63</v>
      </c>
      <c r="C2143" s="9">
        <v>40036161</v>
      </c>
      <c r="D2143" s="9" t="s">
        <v>107</v>
      </c>
      <c r="E2143" s="9" t="s">
        <v>68</v>
      </c>
      <c r="F2143" s="9" t="s">
        <v>38</v>
      </c>
      <c r="G2143" s="9">
        <v>2189</v>
      </c>
      <c r="H2143" s="10">
        <v>6000</v>
      </c>
      <c r="I2143" s="10">
        <v>59949</v>
      </c>
      <c r="J2143" s="10">
        <v>0</v>
      </c>
      <c r="K2143" s="10"/>
      <c r="L2143" s="10">
        <f>SUM(Table134[[#This Row],[Waste (Before Impression)]:[Waste (After Impression)2]])</f>
        <v>0</v>
      </c>
      <c r="M2143" s="10">
        <v>0</v>
      </c>
      <c r="N2143" s="10">
        <v>149</v>
      </c>
      <c r="O2143" s="11">
        <f>SUM(Table134[[#This Row],[Inspection Total]],Table134[[#This Row],[Waste (Before Impression)]])</f>
        <v>6000</v>
      </c>
      <c r="P2143" s="12" t="s">
        <v>39</v>
      </c>
      <c r="Q2143" s="9"/>
      <c r="R2143" s="9">
        <f>IF(Table134[[#This Row],[Balanced]]="YES",0,Table134[[#This Row],[Total]]-6000)</f>
        <v>0</v>
      </c>
      <c r="S21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44769218901496000YES</v>
      </c>
      <c r="T2143">
        <f>ROW()-3</f>
        <v>2140</v>
      </c>
      <c r="U2143" s="1">
        <f>INT(Table134[[#This Row],[Date]])</f>
        <v>44769</v>
      </c>
      <c r="V2143" s="13">
        <f>IFERROR(IF(OR(Table134[[#This Row],[Notasave Error]]&lt;0,Table134[[#This Row],[Notasave Error]]&gt;6000),"-",Table134[[#This Row],[Notasave Error]]/Table134[[#This Row],[Inspection Total]]),"NA")</f>
        <v>2.4833333333333332E-2</v>
      </c>
    </row>
    <row r="2144" spans="1:22" x14ac:dyDescent="0.35">
      <c r="A2144" s="8">
        <v>44769.739062499997</v>
      </c>
      <c r="B2144" s="9" t="s">
        <v>63</v>
      </c>
      <c r="C2144" s="9">
        <v>40036161</v>
      </c>
      <c r="D2144" s="9" t="s">
        <v>107</v>
      </c>
      <c r="E2144" s="9" t="s">
        <v>68</v>
      </c>
      <c r="F2144" s="9" t="s">
        <v>38</v>
      </c>
      <c r="G2144" s="9">
        <v>2188</v>
      </c>
      <c r="H2144" s="10">
        <v>5991</v>
      </c>
      <c r="I2144" s="10">
        <v>53949</v>
      </c>
      <c r="J2144" s="10">
        <v>9</v>
      </c>
      <c r="K2144" s="10"/>
      <c r="L2144" s="10">
        <f>SUM(Table134[[#This Row],[Waste (Before Impression)]:[Waste (After Impression)2]])</f>
        <v>9</v>
      </c>
      <c r="M2144" s="10">
        <v>0</v>
      </c>
      <c r="N2144" s="10">
        <v>389</v>
      </c>
      <c r="O2144" s="11">
        <f>SUM(Table134[[#This Row],[Inspection Total]],Table134[[#This Row],[Waste (Before Impression)]])</f>
        <v>6000</v>
      </c>
      <c r="P2144" s="12" t="s">
        <v>39</v>
      </c>
      <c r="Q2144" s="9"/>
      <c r="R2144" s="9">
        <f>IF(Table134[[#This Row],[Balanced]]="YES",0,Table134[[#This Row],[Total]]-6000)</f>
        <v>0</v>
      </c>
      <c r="S21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44769218893895991YES</v>
      </c>
      <c r="T2144">
        <f>ROW()-3</f>
        <v>2141</v>
      </c>
      <c r="U2144" s="1">
        <f>INT(Table134[[#This Row],[Date]])</f>
        <v>44769</v>
      </c>
      <c r="V2144" s="13">
        <f>IFERROR(IF(OR(Table134[[#This Row],[Notasave Error]]&lt;0,Table134[[#This Row],[Notasave Error]]&gt;6000),"-",Table134[[#This Row],[Notasave Error]]/Table134[[#This Row],[Inspection Total]]),"NA")</f>
        <v>6.4930729427474548E-2</v>
      </c>
    </row>
    <row r="2145" spans="1:22" x14ac:dyDescent="0.35">
      <c r="A2145" s="8">
        <v>44769.738761574074</v>
      </c>
      <c r="B2145" s="9" t="s">
        <v>63</v>
      </c>
      <c r="C2145" s="9">
        <v>40036161</v>
      </c>
      <c r="D2145" s="9" t="s">
        <v>107</v>
      </c>
      <c r="E2145" s="9" t="s">
        <v>68</v>
      </c>
      <c r="F2145" s="9" t="s">
        <v>38</v>
      </c>
      <c r="G2145" s="9">
        <v>2187</v>
      </c>
      <c r="H2145" s="10">
        <v>5993</v>
      </c>
      <c r="I2145" s="10">
        <v>47958</v>
      </c>
      <c r="J2145" s="10">
        <v>7</v>
      </c>
      <c r="K2145" s="10"/>
      <c r="L2145" s="10">
        <f>SUM(Table134[[#This Row],[Waste (Before Impression)]:[Waste (After Impression)2]])</f>
        <v>7</v>
      </c>
      <c r="M2145" s="10">
        <v>0</v>
      </c>
      <c r="N2145" s="10">
        <v>110</v>
      </c>
      <c r="O2145" s="11">
        <f>SUM(Table134[[#This Row],[Inspection Total]],Table134[[#This Row],[Waste (Before Impression)]])</f>
        <v>6000</v>
      </c>
      <c r="P2145" s="12" t="s">
        <v>39</v>
      </c>
      <c r="Q2145" s="9"/>
      <c r="R2145" s="9">
        <f>IF(Table134[[#This Row],[Balanced]]="YES",0,Table134[[#This Row],[Total]]-6000)</f>
        <v>0</v>
      </c>
      <c r="S21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44769218771105993YES</v>
      </c>
      <c r="T2145">
        <f>ROW()-3</f>
        <v>2142</v>
      </c>
      <c r="U2145" s="1">
        <f>INT(Table134[[#This Row],[Date]])</f>
        <v>44769</v>
      </c>
      <c r="V2145" s="13">
        <f>IFERROR(IF(OR(Table134[[#This Row],[Notasave Error]]&lt;0,Table134[[#This Row],[Notasave Error]]&gt;6000),"-",Table134[[#This Row],[Notasave Error]]/Table134[[#This Row],[Inspection Total]]),"NA")</f>
        <v>1.8354747205072585E-2</v>
      </c>
    </row>
    <row r="2146" spans="1:22" x14ac:dyDescent="0.35">
      <c r="A2146" s="8">
        <v>44769.738379629627</v>
      </c>
      <c r="B2146" s="9" t="s">
        <v>63</v>
      </c>
      <c r="C2146" s="9">
        <v>40036161</v>
      </c>
      <c r="D2146" s="9" t="s">
        <v>107</v>
      </c>
      <c r="E2146" s="9" t="s">
        <v>68</v>
      </c>
      <c r="F2146" s="9" t="s">
        <v>38</v>
      </c>
      <c r="G2146" s="9">
        <v>2186</v>
      </c>
      <c r="H2146" s="10">
        <v>6000</v>
      </c>
      <c r="I2146" s="10">
        <v>41965</v>
      </c>
      <c r="J2146" s="10">
        <v>0</v>
      </c>
      <c r="K2146" s="10"/>
      <c r="L2146" s="10">
        <f>SUM(Table134[[#This Row],[Waste (Before Impression)]:[Waste (After Impression)2]])</f>
        <v>0</v>
      </c>
      <c r="M2146" s="10">
        <v>0</v>
      </c>
      <c r="N2146" s="10">
        <v>205</v>
      </c>
      <c r="O2146" s="11">
        <f>SUM(Table134[[#This Row],[Inspection Total]],Table134[[#This Row],[Waste (Before Impression)]])</f>
        <v>6000</v>
      </c>
      <c r="P2146" s="12" t="s">
        <v>39</v>
      </c>
      <c r="Q2146" s="9"/>
      <c r="R2146" s="9">
        <f>IF(Table134[[#This Row],[Balanced]]="YES",0,Table134[[#This Row],[Total]]-6000)</f>
        <v>0</v>
      </c>
      <c r="S21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44769218602056000YES</v>
      </c>
      <c r="T2146">
        <f>ROW()-3</f>
        <v>2143</v>
      </c>
      <c r="U2146" s="1">
        <f>INT(Table134[[#This Row],[Date]])</f>
        <v>44769</v>
      </c>
      <c r="V2146" s="13">
        <f>IFERROR(IF(OR(Table134[[#This Row],[Notasave Error]]&lt;0,Table134[[#This Row],[Notasave Error]]&gt;6000),"-",Table134[[#This Row],[Notasave Error]]/Table134[[#This Row],[Inspection Total]]),"NA")</f>
        <v>3.4166666666666665E-2</v>
      </c>
    </row>
    <row r="2147" spans="1:22" x14ac:dyDescent="0.35">
      <c r="A2147" s="8">
        <v>44769.556435185186</v>
      </c>
      <c r="B2147" s="9" t="s">
        <v>63</v>
      </c>
      <c r="C2147" s="9">
        <v>40036161</v>
      </c>
      <c r="D2147" s="9" t="s">
        <v>107</v>
      </c>
      <c r="E2147" s="9" t="s">
        <v>68</v>
      </c>
      <c r="F2147" s="9" t="s">
        <v>38</v>
      </c>
      <c r="G2147" s="9">
        <v>2185</v>
      </c>
      <c r="H2147" s="10">
        <v>5990</v>
      </c>
      <c r="I2147" s="10">
        <v>35965</v>
      </c>
      <c r="J2147" s="10">
        <v>10</v>
      </c>
      <c r="K2147" s="10"/>
      <c r="L2147" s="10">
        <f>SUM(Table134[[#This Row],[Waste (Before Impression)]:[Waste (After Impression)2]])</f>
        <v>10</v>
      </c>
      <c r="M2147" s="10">
        <v>0</v>
      </c>
      <c r="N2147" s="10">
        <v>190</v>
      </c>
      <c r="O2147" s="11">
        <f>SUM(Table134[[#This Row],[Inspection Total]],Table134[[#This Row],[Waste (Before Impression)]])</f>
        <v>6000</v>
      </c>
      <c r="P2147" s="12" t="s">
        <v>39</v>
      </c>
      <c r="Q2147" s="9"/>
      <c r="R2147" s="9">
        <f>IF(Table134[[#This Row],[Balanced]]="YES",0,Table134[[#This Row],[Total]]-6000)</f>
        <v>0</v>
      </c>
      <c r="S21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447692185101905990YES</v>
      </c>
      <c r="T2147">
        <f>ROW()-3</f>
        <v>2144</v>
      </c>
      <c r="U2147" s="1">
        <f>INT(Table134[[#This Row],[Date]])</f>
        <v>44769</v>
      </c>
      <c r="V2147" s="13">
        <f>IFERROR(IF(OR(Table134[[#This Row],[Notasave Error]]&lt;0,Table134[[#This Row],[Notasave Error]]&gt;6000),"-",Table134[[#This Row],[Notasave Error]]/Table134[[#This Row],[Inspection Total]]),"NA")</f>
        <v>3.1719532554257093E-2</v>
      </c>
    </row>
    <row r="2148" spans="1:22" x14ac:dyDescent="0.35">
      <c r="A2148" s="8">
        <v>44769.536168981482</v>
      </c>
      <c r="B2148" s="9" t="s">
        <v>63</v>
      </c>
      <c r="C2148" s="9">
        <v>40036161</v>
      </c>
      <c r="D2148" s="9" t="s">
        <v>107</v>
      </c>
      <c r="E2148" s="9" t="s">
        <v>68</v>
      </c>
      <c r="F2148" s="9" t="s">
        <v>38</v>
      </c>
      <c r="G2148" s="9">
        <v>2184</v>
      </c>
      <c r="H2148" s="10">
        <v>5996</v>
      </c>
      <c r="I2148" s="10">
        <v>29975</v>
      </c>
      <c r="J2148" s="10">
        <v>4</v>
      </c>
      <c r="K2148" s="10"/>
      <c r="L2148" s="10">
        <f>SUM(Table134[[#This Row],[Waste (Before Impression)]:[Waste (After Impression)2]])</f>
        <v>4</v>
      </c>
      <c r="M2148" s="10">
        <v>0</v>
      </c>
      <c r="N2148" s="10">
        <v>170</v>
      </c>
      <c r="O2148" s="11">
        <f>SUM(Table134[[#This Row],[Inspection Total]],Table134[[#This Row],[Waste (Before Impression)]])</f>
        <v>6000</v>
      </c>
      <c r="P2148" s="12" t="s">
        <v>39</v>
      </c>
      <c r="Q2148" s="9"/>
      <c r="R2148" s="9">
        <f>IF(Table134[[#This Row],[Balanced]]="YES",0,Table134[[#This Row],[Total]]-6000)</f>
        <v>0</v>
      </c>
      <c r="S21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44769218441705996YES</v>
      </c>
      <c r="T2148">
        <f>ROW()-3</f>
        <v>2145</v>
      </c>
      <c r="U2148" s="1">
        <f>INT(Table134[[#This Row],[Date]])</f>
        <v>44769</v>
      </c>
      <c r="V2148" s="13">
        <f>IFERROR(IF(OR(Table134[[#This Row],[Notasave Error]]&lt;0,Table134[[#This Row],[Notasave Error]]&gt;6000),"-",Table134[[#This Row],[Notasave Error]]/Table134[[#This Row],[Inspection Total]]),"NA")</f>
        <v>2.8352234823215475E-2</v>
      </c>
    </row>
    <row r="2149" spans="1:22" x14ac:dyDescent="0.35">
      <c r="A2149" s="8">
        <v>44769.535601851851</v>
      </c>
      <c r="B2149" s="9" t="s">
        <v>63</v>
      </c>
      <c r="C2149" s="9">
        <v>40036161</v>
      </c>
      <c r="D2149" s="9" t="s">
        <v>107</v>
      </c>
      <c r="E2149" s="9" t="s">
        <v>68</v>
      </c>
      <c r="F2149" s="9" t="s">
        <v>38</v>
      </c>
      <c r="G2149" s="9">
        <v>2183</v>
      </c>
      <c r="H2149" s="10">
        <v>5999</v>
      </c>
      <c r="I2149" s="10">
        <v>23979</v>
      </c>
      <c r="J2149" s="10">
        <v>0</v>
      </c>
      <c r="K2149" s="10"/>
      <c r="L2149" s="10">
        <f>SUM(Table134[[#This Row],[Waste (Before Impression)]:[Waste (After Impression)2]])</f>
        <v>0</v>
      </c>
      <c r="M2149" s="10">
        <v>0</v>
      </c>
      <c r="N2149" s="10">
        <v>295</v>
      </c>
      <c r="O2149" s="11">
        <f>SUM(Table134[[#This Row],[Inspection Total]],Table134[[#This Row],[Waste (Before Impression)]])</f>
        <v>5999</v>
      </c>
      <c r="P2149" s="12" t="s">
        <v>34</v>
      </c>
      <c r="Q2149" s="9" t="s">
        <v>92</v>
      </c>
      <c r="R2149" s="9">
        <f>IF(Table134[[#This Row],[Balanced]]="YES",0,Table134[[#This Row],[Total]]-6000)</f>
        <v>-1</v>
      </c>
      <c r="S21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44769218302955999NO</v>
      </c>
      <c r="T2149">
        <f>ROW()-3</f>
        <v>2146</v>
      </c>
      <c r="U2149" s="1">
        <f>INT(Table134[[#This Row],[Date]])</f>
        <v>44769</v>
      </c>
      <c r="V2149" s="13">
        <f>IFERROR(IF(OR(Table134[[#This Row],[Notasave Error]]&lt;0,Table134[[#This Row],[Notasave Error]]&gt;6000),"-",Table134[[#This Row],[Notasave Error]]/Table134[[#This Row],[Inspection Total]]),"NA")</f>
        <v>4.9174862477079515E-2</v>
      </c>
    </row>
    <row r="2150" spans="1:22" x14ac:dyDescent="0.35">
      <c r="A2150" s="8">
        <v>44769.535196759258</v>
      </c>
      <c r="B2150" s="9" t="s">
        <v>63</v>
      </c>
      <c r="C2150" s="9">
        <v>40036161</v>
      </c>
      <c r="D2150" s="9" t="s">
        <v>107</v>
      </c>
      <c r="E2150" s="9" t="s">
        <v>68</v>
      </c>
      <c r="F2150" s="9" t="s">
        <v>38</v>
      </c>
      <c r="G2150" s="9">
        <v>2182</v>
      </c>
      <c r="H2150" s="10">
        <v>6000</v>
      </c>
      <c r="I2150" s="10">
        <v>17980</v>
      </c>
      <c r="J2150" s="10">
        <v>0</v>
      </c>
      <c r="K2150" s="10"/>
      <c r="L2150" s="10">
        <f>SUM(Table134[[#This Row],[Waste (Before Impression)]:[Waste (After Impression)2]])</f>
        <v>0</v>
      </c>
      <c r="M2150" s="10">
        <v>0</v>
      </c>
      <c r="N2150" s="10">
        <v>244</v>
      </c>
      <c r="O2150" s="11">
        <f>SUM(Table134[[#This Row],[Inspection Total]],Table134[[#This Row],[Waste (Before Impression)]])</f>
        <v>6000</v>
      </c>
      <c r="P2150" s="12" t="s">
        <v>39</v>
      </c>
      <c r="Q2150" s="9"/>
      <c r="R2150" s="9">
        <f>IF(Table134[[#This Row],[Balanced]]="YES",0,Table134[[#This Row],[Total]]-6000)</f>
        <v>0</v>
      </c>
      <c r="S21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44769218202446000YES</v>
      </c>
      <c r="T2150">
        <f>ROW()-3</f>
        <v>2147</v>
      </c>
      <c r="U2150" s="1">
        <f>INT(Table134[[#This Row],[Date]])</f>
        <v>44769</v>
      </c>
      <c r="V2150" s="13">
        <f>IFERROR(IF(OR(Table134[[#This Row],[Notasave Error]]&lt;0,Table134[[#This Row],[Notasave Error]]&gt;6000),"-",Table134[[#This Row],[Notasave Error]]/Table134[[#This Row],[Inspection Total]]),"NA")</f>
        <v>4.0666666666666663E-2</v>
      </c>
    </row>
    <row r="2151" spans="1:22" x14ac:dyDescent="0.35">
      <c r="A2151" s="8">
        <v>44769.406122685185</v>
      </c>
      <c r="B2151" s="9" t="s">
        <v>63</v>
      </c>
      <c r="C2151" s="9">
        <v>40036161</v>
      </c>
      <c r="D2151" s="9" t="s">
        <v>107</v>
      </c>
      <c r="E2151" s="9" t="s">
        <v>68</v>
      </c>
      <c r="F2151" s="9" t="s">
        <v>38</v>
      </c>
      <c r="G2151" s="9">
        <v>2181</v>
      </c>
      <c r="H2151" s="10">
        <v>5986</v>
      </c>
      <c r="I2151" s="10">
        <v>11980</v>
      </c>
      <c r="J2151" s="10">
        <v>14</v>
      </c>
      <c r="K2151" s="10"/>
      <c r="L2151" s="10">
        <f>SUM(Table134[[#This Row],[Waste (Before Impression)]:[Waste (After Impression)2]])</f>
        <v>14</v>
      </c>
      <c r="M2151" s="10">
        <v>0</v>
      </c>
      <c r="N2151" s="10">
        <v>283</v>
      </c>
      <c r="O2151" s="11">
        <f>SUM(Table134[[#This Row],[Inspection Total]],Table134[[#This Row],[Waste (Before Impression)]])</f>
        <v>6000</v>
      </c>
      <c r="P2151" s="12" t="s">
        <v>39</v>
      </c>
      <c r="Q2151" s="9"/>
      <c r="R2151" s="9">
        <f>IF(Table134[[#This Row],[Balanced]]="YES",0,Table134[[#This Row],[Total]]-6000)</f>
        <v>0</v>
      </c>
      <c r="S21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447692181142835986YES</v>
      </c>
      <c r="T2151">
        <f>ROW()-3</f>
        <v>2148</v>
      </c>
      <c r="U2151" s="1">
        <f>INT(Table134[[#This Row],[Date]])</f>
        <v>44769</v>
      </c>
      <c r="V2151" s="13">
        <f>IFERROR(IF(OR(Table134[[#This Row],[Notasave Error]]&lt;0,Table134[[#This Row],[Notasave Error]]&gt;6000),"-",Table134[[#This Row],[Notasave Error]]/Table134[[#This Row],[Inspection Total]]),"NA")</f>
        <v>4.7276979619111259E-2</v>
      </c>
    </row>
    <row r="2152" spans="1:22" x14ac:dyDescent="0.35">
      <c r="A2152" s="8">
        <v>44769.337488425925</v>
      </c>
      <c r="B2152" s="9" t="s">
        <v>63</v>
      </c>
      <c r="C2152" s="9">
        <v>40036161</v>
      </c>
      <c r="D2152" s="9" t="s">
        <v>107</v>
      </c>
      <c r="E2152" s="9" t="s">
        <v>68</v>
      </c>
      <c r="F2152" s="9" t="s">
        <v>38</v>
      </c>
      <c r="G2152" s="9">
        <v>2180</v>
      </c>
      <c r="H2152" s="10">
        <v>5994</v>
      </c>
      <c r="I2152" s="10">
        <v>5994</v>
      </c>
      <c r="J2152" s="10">
        <v>6</v>
      </c>
      <c r="K2152" s="10"/>
      <c r="L2152" s="10">
        <f>SUM(Table134[[#This Row],[Waste (Before Impression)]:[Waste (After Impression)2]])</f>
        <v>6</v>
      </c>
      <c r="M2152" s="10">
        <v>0</v>
      </c>
      <c r="N2152" s="10">
        <v>208</v>
      </c>
      <c r="O2152" s="11">
        <f>SUM(Table134[[#This Row],[Inspection Total]],Table134[[#This Row],[Waste (Before Impression)]])</f>
        <v>6000</v>
      </c>
      <c r="P2152" s="12" t="s">
        <v>39</v>
      </c>
      <c r="Q2152" s="9"/>
      <c r="R2152" s="9">
        <f>IF(Table134[[#This Row],[Balanced]]="YES",0,Table134[[#This Row],[Total]]-6000)</f>
        <v>0</v>
      </c>
      <c r="S21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44769218062085994YES</v>
      </c>
      <c r="T2152">
        <f>ROW()-3</f>
        <v>2149</v>
      </c>
      <c r="U2152" s="1">
        <f>INT(Table134[[#This Row],[Date]])</f>
        <v>44769</v>
      </c>
      <c r="V2152" s="13">
        <f>IFERROR(IF(OR(Table134[[#This Row],[Notasave Error]]&lt;0,Table134[[#This Row],[Notasave Error]]&gt;6000),"-",Table134[[#This Row],[Notasave Error]]/Table134[[#This Row],[Inspection Total]]),"NA")</f>
        <v>3.470136803470137E-2</v>
      </c>
    </row>
    <row r="2153" spans="1:22" x14ac:dyDescent="0.35">
      <c r="A2153" s="8">
        <v>44769.284768518519</v>
      </c>
      <c r="B2153" s="9" t="s">
        <v>63</v>
      </c>
      <c r="C2153" s="9">
        <v>40036161</v>
      </c>
      <c r="D2153" s="9" t="s">
        <v>107</v>
      </c>
      <c r="E2153" s="9" t="s">
        <v>54</v>
      </c>
      <c r="F2153" s="9" t="s">
        <v>40</v>
      </c>
      <c r="G2153" s="9">
        <v>2205</v>
      </c>
      <c r="H2153" s="10">
        <v>6000</v>
      </c>
      <c r="I2153" s="10">
        <v>71967</v>
      </c>
      <c r="J2153" s="10">
        <v>0</v>
      </c>
      <c r="K2153" s="10"/>
      <c r="L2153" s="10">
        <f>SUM(Table134[[#This Row],[Waste (Before Impression)]:[Waste (After Impression)2]])</f>
        <v>0</v>
      </c>
      <c r="M2153" s="10">
        <v>0</v>
      </c>
      <c r="N2153" s="10">
        <v>222</v>
      </c>
      <c r="O2153" s="11">
        <f>SUM(Table134[[#This Row],[Inspection Total]],Table134[[#This Row],[Waste (Before Impression)]])</f>
        <v>6000</v>
      </c>
      <c r="P2153" s="12" t="s">
        <v>39</v>
      </c>
      <c r="Q2153" s="9"/>
      <c r="R2153" s="9">
        <f>IF(Table134[[#This Row],[Balanced]]="YES",0,Table134[[#This Row],[Total]]-6000)</f>
        <v>0</v>
      </c>
      <c r="S21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44769220502226000YES</v>
      </c>
      <c r="T2153">
        <f>ROW()-3</f>
        <v>2150</v>
      </c>
      <c r="U2153" s="1">
        <f>INT(Table134[[#This Row],[Date]])</f>
        <v>44769</v>
      </c>
      <c r="V2153" s="13">
        <f>IFERROR(IF(OR(Table134[[#This Row],[Notasave Error]]&lt;0,Table134[[#This Row],[Notasave Error]]&gt;6000),"-",Table134[[#This Row],[Notasave Error]]/Table134[[#This Row],[Inspection Total]]),"NA")</f>
        <v>3.6999999999999998E-2</v>
      </c>
    </row>
    <row r="2154" spans="1:22" x14ac:dyDescent="0.35">
      <c r="A2154" s="8">
        <v>44769.252025462964</v>
      </c>
      <c r="B2154" s="9" t="s">
        <v>63</v>
      </c>
      <c r="C2154" s="9">
        <v>40036161</v>
      </c>
      <c r="D2154" s="9" t="s">
        <v>107</v>
      </c>
      <c r="E2154" s="9" t="s">
        <v>54</v>
      </c>
      <c r="F2154" s="9" t="s">
        <v>40</v>
      </c>
      <c r="G2154" s="9">
        <v>2204</v>
      </c>
      <c r="H2154" s="10">
        <v>5999</v>
      </c>
      <c r="I2154" s="10">
        <v>65967</v>
      </c>
      <c r="J2154" s="10">
        <v>1</v>
      </c>
      <c r="K2154" s="10"/>
      <c r="L2154" s="10">
        <f>SUM(Table134[[#This Row],[Waste (Before Impression)]:[Waste (After Impression)2]])</f>
        <v>1</v>
      </c>
      <c r="M2154" s="10">
        <v>0</v>
      </c>
      <c r="N2154" s="10">
        <v>161</v>
      </c>
      <c r="O2154" s="11">
        <f>SUM(Table134[[#This Row],[Inspection Total]],Table134[[#This Row],[Waste (Before Impression)]])</f>
        <v>6000</v>
      </c>
      <c r="P2154" s="12" t="s">
        <v>39</v>
      </c>
      <c r="Q2154" s="9"/>
      <c r="R2154" s="9">
        <f>IF(Table134[[#This Row],[Balanced]]="YES",0,Table134[[#This Row],[Total]]-6000)</f>
        <v>0</v>
      </c>
      <c r="S21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44769220411615999YES</v>
      </c>
      <c r="T2154">
        <f>ROW()-3</f>
        <v>2151</v>
      </c>
      <c r="U2154" s="1">
        <f>INT(Table134[[#This Row],[Date]])</f>
        <v>44769</v>
      </c>
      <c r="V2154" s="13">
        <f>IFERROR(IF(OR(Table134[[#This Row],[Notasave Error]]&lt;0,Table134[[#This Row],[Notasave Error]]&gt;6000),"-",Table134[[#This Row],[Notasave Error]]/Table134[[#This Row],[Inspection Total]]),"NA")</f>
        <v>2.6837806301050177E-2</v>
      </c>
    </row>
    <row r="2155" spans="1:22" x14ac:dyDescent="0.35">
      <c r="A2155" s="8">
        <v>44769.227662037039</v>
      </c>
      <c r="B2155" s="9" t="s">
        <v>63</v>
      </c>
      <c r="C2155" s="9">
        <v>40036161</v>
      </c>
      <c r="D2155" s="9" t="s">
        <v>107</v>
      </c>
      <c r="E2155" s="9" t="s">
        <v>54</v>
      </c>
      <c r="F2155" s="9" t="s">
        <v>40</v>
      </c>
      <c r="G2155" s="9">
        <v>2203</v>
      </c>
      <c r="H2155" s="10">
        <v>6000</v>
      </c>
      <c r="I2155" s="10">
        <v>59968</v>
      </c>
      <c r="J2155" s="10"/>
      <c r="K2155" s="10"/>
      <c r="L2155" s="10">
        <f>SUM(Table134[[#This Row],[Waste (Before Impression)]:[Waste (After Impression)2]])</f>
        <v>0</v>
      </c>
      <c r="M2155" s="10">
        <v>0</v>
      </c>
      <c r="N2155" s="10">
        <v>90</v>
      </c>
      <c r="O2155" s="11">
        <f>SUM(Table134[[#This Row],[Inspection Total]],Table134[[#This Row],[Waste (Before Impression)]])</f>
        <v>6000</v>
      </c>
      <c r="P2155" s="12" t="s">
        <v>39</v>
      </c>
      <c r="Q2155" s="9"/>
      <c r="R2155" s="9">
        <f>IF(Table134[[#This Row],[Balanced]]="YES",0,Table134[[#This Row],[Total]]-6000)</f>
        <v>0</v>
      </c>
      <c r="S21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447692203906000YES</v>
      </c>
      <c r="T2155">
        <f>ROW()-3</f>
        <v>2152</v>
      </c>
      <c r="U2155" s="1">
        <f>INT(Table134[[#This Row],[Date]])</f>
        <v>44769</v>
      </c>
      <c r="V2155" s="13">
        <f>IFERROR(IF(OR(Table134[[#This Row],[Notasave Error]]&lt;0,Table134[[#This Row],[Notasave Error]]&gt;6000),"-",Table134[[#This Row],[Notasave Error]]/Table134[[#This Row],[Inspection Total]]),"NA")</f>
        <v>1.4999999999999999E-2</v>
      </c>
    </row>
    <row r="2156" spans="1:22" x14ac:dyDescent="0.35">
      <c r="A2156" s="8">
        <v>44769.180810185186</v>
      </c>
      <c r="B2156" s="9" t="s">
        <v>63</v>
      </c>
      <c r="C2156" s="9">
        <v>40036161</v>
      </c>
      <c r="D2156" s="9" t="s">
        <v>107</v>
      </c>
      <c r="E2156" s="9" t="s">
        <v>54</v>
      </c>
      <c r="F2156" s="9" t="s">
        <v>40</v>
      </c>
      <c r="G2156" s="9">
        <v>2202</v>
      </c>
      <c r="H2156" s="10">
        <v>6000</v>
      </c>
      <c r="I2156" s="10">
        <v>53968</v>
      </c>
      <c r="J2156" s="10"/>
      <c r="K2156" s="10"/>
      <c r="L2156" s="10">
        <f>SUM(Table134[[#This Row],[Waste (Before Impression)]:[Waste (After Impression)2]])</f>
        <v>0</v>
      </c>
      <c r="M2156" s="10">
        <v>0</v>
      </c>
      <c r="N2156" s="10">
        <v>167</v>
      </c>
      <c r="O2156" s="11">
        <f>SUM(Table134[[#This Row],[Inspection Total]],Table134[[#This Row],[Waste (Before Impression)]])</f>
        <v>6000</v>
      </c>
      <c r="P2156" s="12" t="s">
        <v>39</v>
      </c>
      <c r="Q2156" s="9"/>
      <c r="R2156" s="9">
        <f>IF(Table134[[#This Row],[Balanced]]="YES",0,Table134[[#This Row],[Total]]-6000)</f>
        <v>0</v>
      </c>
      <c r="S21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4476922021676000YES</v>
      </c>
      <c r="T2156">
        <f>ROW()-3</f>
        <v>2153</v>
      </c>
      <c r="U2156" s="1">
        <f>INT(Table134[[#This Row],[Date]])</f>
        <v>44769</v>
      </c>
      <c r="V2156" s="13">
        <f>IFERROR(IF(OR(Table134[[#This Row],[Notasave Error]]&lt;0,Table134[[#This Row],[Notasave Error]]&gt;6000),"-",Table134[[#This Row],[Notasave Error]]/Table134[[#This Row],[Inspection Total]]),"NA")</f>
        <v>2.7833333333333335E-2</v>
      </c>
    </row>
    <row r="2157" spans="1:22" x14ac:dyDescent="0.35">
      <c r="A2157" s="8">
        <v>44769.18037037037</v>
      </c>
      <c r="B2157" s="9" t="s">
        <v>63</v>
      </c>
      <c r="C2157" s="9">
        <v>40036161</v>
      </c>
      <c r="D2157" s="9" t="s">
        <v>107</v>
      </c>
      <c r="E2157" s="9" t="s">
        <v>54</v>
      </c>
      <c r="F2157" s="9" t="s">
        <v>40</v>
      </c>
      <c r="G2157" s="9">
        <v>2201</v>
      </c>
      <c r="H2157" s="10">
        <v>5991</v>
      </c>
      <c r="I2157" s="10">
        <v>47968</v>
      </c>
      <c r="J2157" s="10">
        <v>9</v>
      </c>
      <c r="K2157" s="10"/>
      <c r="L2157" s="10">
        <f>SUM(Table134[[#This Row],[Waste (Before Impression)]:[Waste (After Impression)2]])</f>
        <v>9</v>
      </c>
      <c r="M2157" s="10">
        <v>0</v>
      </c>
      <c r="N2157" s="10">
        <v>118</v>
      </c>
      <c r="O2157" s="11">
        <f>SUM(Table134[[#This Row],[Inspection Total]],Table134[[#This Row],[Waste (Before Impression)]])</f>
        <v>6000</v>
      </c>
      <c r="P2157" s="12" t="s">
        <v>39</v>
      </c>
      <c r="Q2157" s="9"/>
      <c r="R2157" s="9">
        <f>IF(Table134[[#This Row],[Balanced]]="YES",0,Table134[[#This Row],[Total]]-6000)</f>
        <v>0</v>
      </c>
      <c r="S21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44769220191185991YES</v>
      </c>
      <c r="T2157">
        <f>ROW()-3</f>
        <v>2154</v>
      </c>
      <c r="U2157" s="1">
        <f>INT(Table134[[#This Row],[Date]])</f>
        <v>44769</v>
      </c>
      <c r="V2157" s="13">
        <f>IFERROR(IF(OR(Table134[[#This Row],[Notasave Error]]&lt;0,Table134[[#This Row],[Notasave Error]]&gt;6000),"-",Table134[[#This Row],[Notasave Error]]/Table134[[#This Row],[Inspection Total]]),"NA")</f>
        <v>1.969621098314138E-2</v>
      </c>
    </row>
    <row r="2158" spans="1:22" x14ac:dyDescent="0.35">
      <c r="A2158" s="8">
        <v>44769.06795138889</v>
      </c>
      <c r="B2158" s="9" t="s">
        <v>63</v>
      </c>
      <c r="C2158" s="9">
        <v>40036161</v>
      </c>
      <c r="D2158" s="9" t="s">
        <v>107</v>
      </c>
      <c r="E2158" s="9" t="s">
        <v>54</v>
      </c>
      <c r="F2158" s="9" t="s">
        <v>40</v>
      </c>
      <c r="G2158" s="9">
        <v>2200</v>
      </c>
      <c r="H2158" s="10">
        <v>5988</v>
      </c>
      <c r="I2158" s="10">
        <v>41977</v>
      </c>
      <c r="J2158" s="10">
        <v>12</v>
      </c>
      <c r="K2158" s="10"/>
      <c r="L2158" s="10">
        <f>SUM(Table134[[#This Row],[Waste (Before Impression)]:[Waste (After Impression)2]])</f>
        <v>12</v>
      </c>
      <c r="M2158" s="10">
        <v>0</v>
      </c>
      <c r="N2158" s="10">
        <v>85</v>
      </c>
      <c r="O2158" s="11">
        <f>SUM(Table134[[#This Row],[Inspection Total]],Table134[[#This Row],[Waste (Before Impression)]])</f>
        <v>6000</v>
      </c>
      <c r="P2158" s="12" t="s">
        <v>39</v>
      </c>
      <c r="Q2158" s="9"/>
      <c r="R2158" s="9">
        <f>IF(Table134[[#This Row],[Balanced]]="YES",0,Table134[[#This Row],[Total]]-6000)</f>
        <v>0</v>
      </c>
      <c r="S21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44769220012855988YES</v>
      </c>
      <c r="T2158">
        <f>ROW()-3</f>
        <v>2155</v>
      </c>
      <c r="U2158" s="1">
        <f>INT(Table134[[#This Row],[Date]])</f>
        <v>44769</v>
      </c>
      <c r="V2158" s="13">
        <f>IFERROR(IF(OR(Table134[[#This Row],[Notasave Error]]&lt;0,Table134[[#This Row],[Notasave Error]]&gt;6000),"-",Table134[[#This Row],[Notasave Error]]/Table134[[#This Row],[Inspection Total]]),"NA")</f>
        <v>1.419505678022712E-2</v>
      </c>
    </row>
    <row r="2159" spans="1:22" x14ac:dyDescent="0.35">
      <c r="A2159" s="8">
        <v>44769.067395833335</v>
      </c>
      <c r="B2159" s="9" t="s">
        <v>63</v>
      </c>
      <c r="C2159" s="9">
        <v>40036161</v>
      </c>
      <c r="D2159" s="9" t="s">
        <v>107</v>
      </c>
      <c r="E2159" s="9" t="s">
        <v>54</v>
      </c>
      <c r="F2159" s="9" t="s">
        <v>40</v>
      </c>
      <c r="G2159" s="9">
        <v>2199</v>
      </c>
      <c r="H2159" s="10">
        <v>6000</v>
      </c>
      <c r="I2159" s="10">
        <v>35989</v>
      </c>
      <c r="J2159" s="10"/>
      <c r="K2159" s="10"/>
      <c r="L2159" s="10">
        <f>SUM(Table134[[#This Row],[Waste (Before Impression)]:[Waste (After Impression)2]])</f>
        <v>0</v>
      </c>
      <c r="M2159" s="10">
        <v>0</v>
      </c>
      <c r="N2159" s="10">
        <v>109</v>
      </c>
      <c r="O2159" s="11">
        <f>SUM(Table134[[#This Row],[Inspection Total]],Table134[[#This Row],[Waste (Before Impression)]])</f>
        <v>6000</v>
      </c>
      <c r="P2159" s="12" t="s">
        <v>39</v>
      </c>
      <c r="Q2159" s="9"/>
      <c r="R2159" s="9">
        <f>IF(Table134[[#This Row],[Balanced]]="YES",0,Table134[[#This Row],[Total]]-6000)</f>
        <v>0</v>
      </c>
      <c r="S21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4476921991096000YES</v>
      </c>
      <c r="T2159">
        <f>ROW()-3</f>
        <v>2156</v>
      </c>
      <c r="U2159" s="1">
        <f>INT(Table134[[#This Row],[Date]])</f>
        <v>44769</v>
      </c>
      <c r="V2159" s="13">
        <f>IFERROR(IF(OR(Table134[[#This Row],[Notasave Error]]&lt;0,Table134[[#This Row],[Notasave Error]]&gt;6000),"-",Table134[[#This Row],[Notasave Error]]/Table134[[#This Row],[Inspection Total]]),"NA")</f>
        <v>1.8166666666666668E-2</v>
      </c>
    </row>
    <row r="2160" spans="1:22" x14ac:dyDescent="0.35">
      <c r="A2160" s="8">
        <v>44769.007395833331</v>
      </c>
      <c r="B2160" s="9" t="s">
        <v>63</v>
      </c>
      <c r="C2160" s="9">
        <v>40036161</v>
      </c>
      <c r="D2160" s="9" t="s">
        <v>107</v>
      </c>
      <c r="E2160" s="9" t="s">
        <v>54</v>
      </c>
      <c r="F2160" s="9" t="s">
        <v>40</v>
      </c>
      <c r="G2160" s="9">
        <v>2198</v>
      </c>
      <c r="H2160" s="10">
        <v>5998</v>
      </c>
      <c r="I2160" s="10">
        <v>29989</v>
      </c>
      <c r="J2160" s="10">
        <v>2</v>
      </c>
      <c r="K2160" s="10"/>
      <c r="L2160" s="10">
        <f>SUM(Table134[[#This Row],[Waste (Before Impression)]:[Waste (After Impression)2]])</f>
        <v>2</v>
      </c>
      <c r="M2160" s="10">
        <v>0</v>
      </c>
      <c r="N2160" s="10">
        <v>70</v>
      </c>
      <c r="O2160" s="11">
        <f>SUM(Table134[[#This Row],[Inspection Total]],Table134[[#This Row],[Waste (Before Impression)]])</f>
        <v>6000</v>
      </c>
      <c r="P2160" s="12" t="s">
        <v>39</v>
      </c>
      <c r="Q2160" s="9"/>
      <c r="R2160" s="9">
        <f>IF(Table134[[#This Row],[Balanced]]="YES",0,Table134[[#This Row],[Total]]-6000)</f>
        <v>0</v>
      </c>
      <c r="S21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4476921982705998YES</v>
      </c>
      <c r="T2160">
        <f>ROW()-3</f>
        <v>2157</v>
      </c>
      <c r="U2160" s="1">
        <f>INT(Table134[[#This Row],[Date]])</f>
        <v>44769</v>
      </c>
      <c r="V2160" s="13">
        <f>IFERROR(IF(OR(Table134[[#This Row],[Notasave Error]]&lt;0,Table134[[#This Row],[Notasave Error]]&gt;6000),"-",Table134[[#This Row],[Notasave Error]]/Table134[[#This Row],[Inspection Total]]),"NA")</f>
        <v>1.1670556852284094E-2</v>
      </c>
    </row>
    <row r="2161" spans="1:22" x14ac:dyDescent="0.35">
      <c r="A2161" s="8">
        <v>44768.953229166669</v>
      </c>
      <c r="B2161" s="9" t="s">
        <v>63</v>
      </c>
      <c r="C2161" s="9">
        <v>40036161</v>
      </c>
      <c r="D2161" s="9" t="s">
        <v>107</v>
      </c>
      <c r="E2161" s="9" t="s">
        <v>134</v>
      </c>
      <c r="F2161" s="9" t="s">
        <v>40</v>
      </c>
      <c r="G2161" s="9">
        <v>2170</v>
      </c>
      <c r="H2161" s="10">
        <v>5996</v>
      </c>
      <c r="I2161" s="10">
        <v>23984</v>
      </c>
      <c r="J2161" s="10">
        <v>0</v>
      </c>
      <c r="K2161" s="10"/>
      <c r="L2161" s="10">
        <f>SUM(Table134[[#This Row],[Waste (Before Impression)]:[Waste (After Impression)2]])</f>
        <v>0</v>
      </c>
      <c r="M2161" s="10">
        <v>0</v>
      </c>
      <c r="N2161" s="10">
        <v>367</v>
      </c>
      <c r="O2161" s="11">
        <f>SUM(Table134[[#This Row],[Inspection Total]],Table134[[#This Row],[Waste (Before Impression)]])</f>
        <v>5996</v>
      </c>
      <c r="P2161" s="12" t="s">
        <v>34</v>
      </c>
      <c r="Q2161" s="9" t="s">
        <v>82</v>
      </c>
      <c r="R2161" s="9">
        <f>IF(Table134[[#This Row],[Balanced]]="YES",0,Table134[[#This Row],[Total]]-6000)</f>
        <v>-4</v>
      </c>
      <c r="S21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44768217003675996NO</v>
      </c>
      <c r="T2161">
        <f>ROW()-3</f>
        <v>2158</v>
      </c>
      <c r="U2161" s="1">
        <f>INT(Table134[[#This Row],[Date]])</f>
        <v>44768</v>
      </c>
      <c r="V2161" s="13">
        <f>IFERROR(IF(OR(Table134[[#This Row],[Notasave Error]]&lt;0,Table134[[#This Row],[Notasave Error]]&gt;6000),"-",Table134[[#This Row],[Notasave Error]]/Table134[[#This Row],[Inspection Total]]),"NA")</f>
        <v>6.1207471647765174E-2</v>
      </c>
    </row>
    <row r="2162" spans="1:22" x14ac:dyDescent="0.35">
      <c r="A2162" s="8">
        <v>44768.952662037038</v>
      </c>
      <c r="B2162" s="9" t="s">
        <v>63</v>
      </c>
      <c r="C2162" s="9">
        <v>40036161</v>
      </c>
      <c r="D2162" s="9" t="s">
        <v>107</v>
      </c>
      <c r="E2162" s="9" t="s">
        <v>134</v>
      </c>
      <c r="F2162" s="9" t="s">
        <v>40</v>
      </c>
      <c r="G2162" s="9">
        <v>2169</v>
      </c>
      <c r="H2162" s="10">
        <v>5995</v>
      </c>
      <c r="I2162" s="10">
        <v>17988</v>
      </c>
      <c r="J2162" s="10">
        <v>3</v>
      </c>
      <c r="K2162" s="10"/>
      <c r="L2162" s="10">
        <f>SUM(Table134[[#This Row],[Waste (Before Impression)]:[Waste (After Impression)2]])</f>
        <v>3</v>
      </c>
      <c r="M2162" s="10">
        <v>0</v>
      </c>
      <c r="N2162" s="10">
        <v>198</v>
      </c>
      <c r="O2162" s="11">
        <f>SUM(Table134[[#This Row],[Inspection Total]],Table134[[#This Row],[Waste (Before Impression)]])</f>
        <v>5998</v>
      </c>
      <c r="P2162" s="12" t="s">
        <v>34</v>
      </c>
      <c r="Q2162" s="9" t="s">
        <v>82</v>
      </c>
      <c r="R2162" s="9">
        <f>IF(Table134[[#This Row],[Balanced]]="YES",0,Table134[[#This Row],[Total]]-6000)</f>
        <v>-2</v>
      </c>
      <c r="S21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44768216931985995NO</v>
      </c>
      <c r="T2162">
        <f>ROW()-3</f>
        <v>2159</v>
      </c>
      <c r="U2162" s="1">
        <f>INT(Table134[[#This Row],[Date]])</f>
        <v>44768</v>
      </c>
      <c r="V2162" s="13">
        <f>IFERROR(IF(OR(Table134[[#This Row],[Notasave Error]]&lt;0,Table134[[#This Row],[Notasave Error]]&gt;6000),"-",Table134[[#This Row],[Notasave Error]]/Table134[[#This Row],[Inspection Total]]),"NA")</f>
        <v>3.3027522935779818E-2</v>
      </c>
    </row>
    <row r="2163" spans="1:22" x14ac:dyDescent="0.35">
      <c r="A2163" s="8">
        <v>44768.952256944445</v>
      </c>
      <c r="B2163" s="9" t="s">
        <v>63</v>
      </c>
      <c r="C2163" s="9">
        <v>40036161</v>
      </c>
      <c r="D2163" s="9" t="s">
        <v>107</v>
      </c>
      <c r="E2163" s="9" t="s">
        <v>134</v>
      </c>
      <c r="F2163" s="9" t="s">
        <v>40</v>
      </c>
      <c r="G2163" s="9">
        <v>2168</v>
      </c>
      <c r="H2163" s="10">
        <v>6000</v>
      </c>
      <c r="I2163" s="10">
        <v>11993</v>
      </c>
      <c r="J2163" s="10"/>
      <c r="K2163" s="10"/>
      <c r="L2163" s="10">
        <f>SUM(Table134[[#This Row],[Waste (Before Impression)]:[Waste (After Impression)2]])</f>
        <v>0</v>
      </c>
      <c r="M2163" s="10">
        <v>0</v>
      </c>
      <c r="N2163" s="10">
        <v>110</v>
      </c>
      <c r="O2163" s="11">
        <f>SUM(Table134[[#This Row],[Inspection Total]],Table134[[#This Row],[Waste (Before Impression)]])</f>
        <v>6000</v>
      </c>
      <c r="P2163" s="12" t="s">
        <v>39</v>
      </c>
      <c r="Q2163" s="9"/>
      <c r="R2163" s="9">
        <f>IF(Table134[[#This Row],[Balanced]]="YES",0,Table134[[#This Row],[Total]]-6000)</f>
        <v>0</v>
      </c>
      <c r="S21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4476821681106000YES</v>
      </c>
      <c r="T2163">
        <f>ROW()-3</f>
        <v>2160</v>
      </c>
      <c r="U2163" s="1">
        <f>INT(Table134[[#This Row],[Date]])</f>
        <v>44768</v>
      </c>
      <c r="V2163" s="13">
        <f>IFERROR(IF(OR(Table134[[#This Row],[Notasave Error]]&lt;0,Table134[[#This Row],[Notasave Error]]&gt;6000),"-",Table134[[#This Row],[Notasave Error]]/Table134[[#This Row],[Inspection Total]]),"NA")</f>
        <v>1.8333333333333333E-2</v>
      </c>
    </row>
    <row r="2164" spans="1:22" x14ac:dyDescent="0.35">
      <c r="A2164" s="8">
        <v>44768.951886574076</v>
      </c>
      <c r="B2164" s="9" t="s">
        <v>63</v>
      </c>
      <c r="C2164" s="9">
        <v>40036161</v>
      </c>
      <c r="D2164" s="9" t="s">
        <v>107</v>
      </c>
      <c r="E2164" s="9" t="s">
        <v>134</v>
      </c>
      <c r="F2164" s="9" t="s">
        <v>40</v>
      </c>
      <c r="G2164" s="9">
        <v>2167</v>
      </c>
      <c r="H2164" s="10">
        <v>5993</v>
      </c>
      <c r="I2164" s="10">
        <v>5993</v>
      </c>
      <c r="J2164" s="10">
        <v>7</v>
      </c>
      <c r="K2164" s="10"/>
      <c r="L2164" s="10">
        <f>SUM(Table134[[#This Row],[Waste (Before Impression)]:[Waste (After Impression)2]])</f>
        <v>7</v>
      </c>
      <c r="M2164" s="10">
        <v>0</v>
      </c>
      <c r="N2164" s="10">
        <v>660</v>
      </c>
      <c r="O2164" s="11">
        <f>SUM(Table134[[#This Row],[Inspection Total]],Table134[[#This Row],[Waste (Before Impression)]])</f>
        <v>6000</v>
      </c>
      <c r="P2164" s="12" t="s">
        <v>39</v>
      </c>
      <c r="Q2164" s="9"/>
      <c r="R2164" s="9">
        <f>IF(Table134[[#This Row],[Balanced]]="YES",0,Table134[[#This Row],[Total]]-6000)</f>
        <v>0</v>
      </c>
      <c r="S21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44768216776605993YES</v>
      </c>
      <c r="T2164">
        <f>ROW()-3</f>
        <v>2161</v>
      </c>
      <c r="U2164" s="1">
        <f>INT(Table134[[#This Row],[Date]])</f>
        <v>44768</v>
      </c>
      <c r="V2164" s="13">
        <f>IFERROR(IF(OR(Table134[[#This Row],[Notasave Error]]&lt;0,Table134[[#This Row],[Notasave Error]]&gt;6000),"-",Table134[[#This Row],[Notasave Error]]/Table134[[#This Row],[Inspection Total]]),"NA")</f>
        <v>0.1101284832304355</v>
      </c>
    </row>
    <row r="2165" spans="1:22" x14ac:dyDescent="0.35">
      <c r="A2165" s="8">
        <v>44768.762719907405</v>
      </c>
      <c r="B2165" s="9" t="s">
        <v>63</v>
      </c>
      <c r="C2165" s="9">
        <v>40036161</v>
      </c>
      <c r="D2165" s="9" t="s">
        <v>107</v>
      </c>
      <c r="E2165" s="9" t="s">
        <v>68</v>
      </c>
      <c r="F2165" s="9" t="s">
        <v>38</v>
      </c>
      <c r="G2165" s="9">
        <v>2166</v>
      </c>
      <c r="H2165" s="10">
        <v>5997</v>
      </c>
      <c r="I2165" s="10">
        <v>41979</v>
      </c>
      <c r="J2165" s="10">
        <v>3</v>
      </c>
      <c r="K2165" s="10"/>
      <c r="L2165" s="10">
        <f>SUM(Table134[[#This Row],[Waste (Before Impression)]:[Waste (After Impression)2]])</f>
        <v>3</v>
      </c>
      <c r="M2165" s="10">
        <v>0</v>
      </c>
      <c r="N2165" s="10">
        <v>316</v>
      </c>
      <c r="O2165" s="11">
        <f>SUM(Table134[[#This Row],[Inspection Total]],Table134[[#This Row],[Waste (Before Impression)]])</f>
        <v>6000</v>
      </c>
      <c r="P2165" s="12" t="s">
        <v>39</v>
      </c>
      <c r="Q2165" s="9"/>
      <c r="R2165" s="9">
        <f>IF(Table134[[#This Row],[Balanced]]="YES",0,Table134[[#This Row],[Total]]-6000)</f>
        <v>0</v>
      </c>
      <c r="S21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44768216633165997YES</v>
      </c>
      <c r="T2165">
        <f>ROW()-3</f>
        <v>2162</v>
      </c>
      <c r="U2165" s="1">
        <f>INT(Table134[[#This Row],[Date]])</f>
        <v>44768</v>
      </c>
      <c r="V2165" s="13">
        <f>IFERROR(IF(OR(Table134[[#This Row],[Notasave Error]]&lt;0,Table134[[#This Row],[Notasave Error]]&gt;6000),"-",Table134[[#This Row],[Notasave Error]]/Table134[[#This Row],[Inspection Total]]),"NA")</f>
        <v>5.2693013173253291E-2</v>
      </c>
    </row>
    <row r="2166" spans="1:22" x14ac:dyDescent="0.35">
      <c r="A2166" s="8">
        <v>44768.717141203706</v>
      </c>
      <c r="B2166" s="9" t="s">
        <v>63</v>
      </c>
      <c r="C2166" s="9">
        <v>40036161</v>
      </c>
      <c r="D2166" s="9" t="s">
        <v>107</v>
      </c>
      <c r="E2166" s="9" t="s">
        <v>68</v>
      </c>
      <c r="F2166" s="9" t="s">
        <v>38</v>
      </c>
      <c r="G2166" s="9">
        <v>2165</v>
      </c>
      <c r="H2166" s="10">
        <v>5996</v>
      </c>
      <c r="I2166" s="10">
        <v>35982</v>
      </c>
      <c r="J2166" s="10">
        <v>4</v>
      </c>
      <c r="K2166" s="10"/>
      <c r="L2166" s="10">
        <f>SUM(Table134[[#This Row],[Waste (Before Impression)]:[Waste (After Impression)2]])</f>
        <v>4</v>
      </c>
      <c r="M2166" s="10">
        <v>0</v>
      </c>
      <c r="N2166" s="10">
        <v>197</v>
      </c>
      <c r="O2166" s="11">
        <f>SUM(Table134[[#This Row],[Inspection Total]],Table134[[#This Row],[Waste (Before Impression)]])</f>
        <v>6000</v>
      </c>
      <c r="P2166" s="12" t="s">
        <v>39</v>
      </c>
      <c r="Q2166" s="9"/>
      <c r="R2166" s="9">
        <f>IF(Table134[[#This Row],[Balanced]]="YES",0,Table134[[#This Row],[Total]]-6000)</f>
        <v>0</v>
      </c>
      <c r="S21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44768216541975996YES</v>
      </c>
      <c r="T2166">
        <f>ROW()-3</f>
        <v>2163</v>
      </c>
      <c r="U2166" s="1">
        <f>INT(Table134[[#This Row],[Date]])</f>
        <v>44768</v>
      </c>
      <c r="V2166" s="13">
        <f>IFERROR(IF(OR(Table134[[#This Row],[Notasave Error]]&lt;0,Table134[[#This Row],[Notasave Error]]&gt;6000),"-",Table134[[#This Row],[Notasave Error]]/Table134[[#This Row],[Inspection Total]]),"NA")</f>
        <v>3.2855236824549702E-2</v>
      </c>
    </row>
    <row r="2167" spans="1:22" x14ac:dyDescent="0.35">
      <c r="A2167" s="8">
        <v>44768.714884259258</v>
      </c>
      <c r="B2167" s="9" t="s">
        <v>63</v>
      </c>
      <c r="C2167" s="9">
        <v>40036161</v>
      </c>
      <c r="D2167" s="9" t="s">
        <v>107</v>
      </c>
      <c r="E2167" s="9" t="s">
        <v>68</v>
      </c>
      <c r="F2167" s="9" t="s">
        <v>38</v>
      </c>
      <c r="G2167" s="9">
        <v>2164</v>
      </c>
      <c r="H2167" s="10">
        <v>5995</v>
      </c>
      <c r="I2167" s="10">
        <v>29986</v>
      </c>
      <c r="J2167" s="10">
        <v>4</v>
      </c>
      <c r="K2167" s="10"/>
      <c r="L2167" s="10">
        <f>SUM(Table134[[#This Row],[Waste (Before Impression)]:[Waste (After Impression)2]])</f>
        <v>4</v>
      </c>
      <c r="M2167" s="10">
        <v>0</v>
      </c>
      <c r="N2167" s="10">
        <v>325</v>
      </c>
      <c r="O2167" s="11">
        <f>SUM(Table134[[#This Row],[Inspection Total]],Table134[[#This Row],[Waste (Before Impression)]])</f>
        <v>5999</v>
      </c>
      <c r="P2167" s="12" t="s">
        <v>34</v>
      </c>
      <c r="Q2167" s="9" t="s">
        <v>89</v>
      </c>
      <c r="R2167" s="9">
        <f>IF(Table134[[#This Row],[Balanced]]="YES",0,Table134[[#This Row],[Total]]-6000)</f>
        <v>-1</v>
      </c>
      <c r="S21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44768216443255995NO</v>
      </c>
      <c r="T2167">
        <f>ROW()-3</f>
        <v>2164</v>
      </c>
      <c r="U2167" s="1">
        <f>INT(Table134[[#This Row],[Date]])</f>
        <v>44768</v>
      </c>
      <c r="V2167" s="13">
        <f>IFERROR(IF(OR(Table134[[#This Row],[Notasave Error]]&lt;0,Table134[[#This Row],[Notasave Error]]&gt;6000),"-",Table134[[#This Row],[Notasave Error]]/Table134[[#This Row],[Inspection Total]]),"NA")</f>
        <v>5.4211843202668891E-2</v>
      </c>
    </row>
    <row r="2168" spans="1:22" x14ac:dyDescent="0.35">
      <c r="A2168" s="8">
        <v>44768.663773148146</v>
      </c>
      <c r="B2168" s="9" t="s">
        <v>63</v>
      </c>
      <c r="C2168" s="9">
        <v>40036161</v>
      </c>
      <c r="D2168" s="9" t="s">
        <v>107</v>
      </c>
      <c r="E2168" s="9" t="s">
        <v>68</v>
      </c>
      <c r="F2168" s="9" t="s">
        <v>38</v>
      </c>
      <c r="G2168" s="9">
        <v>2163</v>
      </c>
      <c r="H2168" s="10">
        <v>5999</v>
      </c>
      <c r="I2168" s="10">
        <v>23991</v>
      </c>
      <c r="J2168" s="10">
        <v>0</v>
      </c>
      <c r="K2168" s="10"/>
      <c r="L2168" s="10">
        <f>SUM(Table134[[#This Row],[Waste (Before Impression)]:[Waste (After Impression)2]])</f>
        <v>0</v>
      </c>
      <c r="M2168" s="10">
        <v>0</v>
      </c>
      <c r="N2168" s="10">
        <v>711</v>
      </c>
      <c r="O2168" s="11">
        <f>SUM(Table134[[#This Row],[Inspection Total]],Table134[[#This Row],[Waste (Before Impression)]])</f>
        <v>5999</v>
      </c>
      <c r="P2168" s="12" t="s">
        <v>34</v>
      </c>
      <c r="Q2168" s="9" t="s">
        <v>89</v>
      </c>
      <c r="R2168" s="9">
        <f>IF(Table134[[#This Row],[Balanced]]="YES",0,Table134[[#This Row],[Total]]-6000)</f>
        <v>-1</v>
      </c>
      <c r="S21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44768216307115999NO</v>
      </c>
      <c r="T2168">
        <f>ROW()-3</f>
        <v>2165</v>
      </c>
      <c r="U2168" s="1">
        <f>INT(Table134[[#This Row],[Date]])</f>
        <v>44768</v>
      </c>
      <c r="V2168" s="13">
        <f>IFERROR(IF(OR(Table134[[#This Row],[Notasave Error]]&lt;0,Table134[[#This Row],[Notasave Error]]&gt;6000),"-",Table134[[#This Row],[Notasave Error]]/Table134[[#This Row],[Inspection Total]]),"NA")</f>
        <v>0.11851975329221537</v>
      </c>
    </row>
    <row r="2169" spans="1:22" x14ac:dyDescent="0.35">
      <c r="A2169" s="8">
        <v>44768.662511574075</v>
      </c>
      <c r="B2169" s="9" t="s">
        <v>63</v>
      </c>
      <c r="C2169" s="9">
        <v>40036161</v>
      </c>
      <c r="D2169" s="9" t="s">
        <v>107</v>
      </c>
      <c r="E2169" s="9" t="s">
        <v>68</v>
      </c>
      <c r="F2169" s="9" t="s">
        <v>38</v>
      </c>
      <c r="G2169" s="9">
        <v>2162</v>
      </c>
      <c r="H2169" s="10">
        <v>6000</v>
      </c>
      <c r="I2169" s="10">
        <v>17992</v>
      </c>
      <c r="J2169" s="10">
        <v>0</v>
      </c>
      <c r="K2169" s="10"/>
      <c r="L2169" s="10">
        <f>SUM(Table134[[#This Row],[Waste (Before Impression)]:[Waste (After Impression)2]])</f>
        <v>0</v>
      </c>
      <c r="M2169" s="10">
        <v>0</v>
      </c>
      <c r="N2169" s="10">
        <v>435</v>
      </c>
      <c r="O2169" s="11">
        <f>SUM(Table134[[#This Row],[Inspection Total]],Table134[[#This Row],[Waste (Before Impression)]])</f>
        <v>6000</v>
      </c>
      <c r="P2169" s="12" t="s">
        <v>39</v>
      </c>
      <c r="Q2169" s="9"/>
      <c r="R2169" s="9">
        <f>IF(Table134[[#This Row],[Balanced]]="YES",0,Table134[[#This Row],[Total]]-6000)</f>
        <v>0</v>
      </c>
      <c r="S21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44768216204356000YES</v>
      </c>
      <c r="T2169">
        <f>ROW()-3</f>
        <v>2166</v>
      </c>
      <c r="U2169" s="1">
        <f>INT(Table134[[#This Row],[Date]])</f>
        <v>44768</v>
      </c>
      <c r="V2169" s="13">
        <f>IFERROR(IF(OR(Table134[[#This Row],[Notasave Error]]&lt;0,Table134[[#This Row],[Notasave Error]]&gt;6000),"-",Table134[[#This Row],[Notasave Error]]/Table134[[#This Row],[Inspection Total]]),"NA")</f>
        <v>7.2499999999999995E-2</v>
      </c>
    </row>
    <row r="2170" spans="1:22" x14ac:dyDescent="0.35">
      <c r="A2170" s="8">
        <v>44768.655995370369</v>
      </c>
      <c r="B2170" s="9" t="s">
        <v>63</v>
      </c>
      <c r="C2170" s="9">
        <v>40036161</v>
      </c>
      <c r="D2170" s="9" t="s">
        <v>107</v>
      </c>
      <c r="E2170" s="9" t="s">
        <v>68</v>
      </c>
      <c r="F2170" s="9" t="s">
        <v>38</v>
      </c>
      <c r="G2170" s="9">
        <v>2161</v>
      </c>
      <c r="H2170" s="10">
        <v>6000</v>
      </c>
      <c r="I2170" s="10">
        <v>11992</v>
      </c>
      <c r="J2170" s="10">
        <v>2</v>
      </c>
      <c r="K2170" s="10"/>
      <c r="L2170" s="10">
        <f>SUM(Table134[[#This Row],[Waste (Before Impression)]:[Waste (After Impression)2]])</f>
        <v>2</v>
      </c>
      <c r="M2170" s="10">
        <v>0</v>
      </c>
      <c r="N2170" s="10">
        <v>706</v>
      </c>
      <c r="O2170" s="11">
        <f>SUM(Table134[[#This Row],[Inspection Total]],Table134[[#This Row],[Waste (Before Impression)]])</f>
        <v>6002</v>
      </c>
      <c r="P2170" s="12" t="s">
        <v>34</v>
      </c>
      <c r="Q2170" s="9" t="s">
        <v>133</v>
      </c>
      <c r="R2170" s="9">
        <f>IF(Table134[[#This Row],[Balanced]]="YES",0,Table134[[#This Row],[Total]]-6000)</f>
        <v>2</v>
      </c>
      <c r="S21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44768216127066000NO</v>
      </c>
      <c r="T2170">
        <f>ROW()-3</f>
        <v>2167</v>
      </c>
      <c r="U2170" s="1">
        <f>INT(Table134[[#This Row],[Date]])</f>
        <v>44768</v>
      </c>
      <c r="V2170" s="13">
        <f>IFERROR(IF(OR(Table134[[#This Row],[Notasave Error]]&lt;0,Table134[[#This Row],[Notasave Error]]&gt;6000),"-",Table134[[#This Row],[Notasave Error]]/Table134[[#This Row],[Inspection Total]]),"NA")</f>
        <v>0.11766666666666667</v>
      </c>
    </row>
    <row r="2171" spans="1:22" x14ac:dyDescent="0.35">
      <c r="A2171" s="8">
        <v>44768.652499999997</v>
      </c>
      <c r="B2171" s="9" t="s">
        <v>63</v>
      </c>
      <c r="C2171" s="9">
        <v>40036161</v>
      </c>
      <c r="D2171" s="9" t="s">
        <v>107</v>
      </c>
      <c r="E2171" s="9" t="s">
        <v>68</v>
      </c>
      <c r="F2171" s="9" t="s">
        <v>38</v>
      </c>
      <c r="G2171" s="9">
        <v>2160</v>
      </c>
      <c r="H2171" s="10">
        <v>5992</v>
      </c>
      <c r="I2171" s="10">
        <v>5992</v>
      </c>
      <c r="J2171" s="10">
        <v>8</v>
      </c>
      <c r="K2171" s="10"/>
      <c r="L2171" s="10">
        <f>SUM(Table134[[#This Row],[Waste (Before Impression)]:[Waste (After Impression)2]])</f>
        <v>8</v>
      </c>
      <c r="M2171" s="10">
        <v>0</v>
      </c>
      <c r="N2171" s="10">
        <v>177</v>
      </c>
      <c r="O2171" s="11">
        <f>SUM(Table134[[#This Row],[Inspection Total]],Table134[[#This Row],[Waste (Before Impression)]])</f>
        <v>6000</v>
      </c>
      <c r="P2171" s="12" t="s">
        <v>39</v>
      </c>
      <c r="Q2171" s="9"/>
      <c r="R2171" s="9">
        <f>IF(Table134[[#This Row],[Balanced]]="YES",0,Table134[[#This Row],[Total]]-6000)</f>
        <v>0</v>
      </c>
      <c r="S21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44768216081775992YES</v>
      </c>
      <c r="T2171">
        <f>ROW()-3</f>
        <v>2168</v>
      </c>
      <c r="U2171" s="1">
        <f>INT(Table134[[#This Row],[Date]])</f>
        <v>44768</v>
      </c>
      <c r="V2171" s="13">
        <f>IFERROR(IF(OR(Table134[[#This Row],[Notasave Error]]&lt;0,Table134[[#This Row],[Notasave Error]]&gt;6000),"-",Table134[[#This Row],[Notasave Error]]/Table134[[#This Row],[Inspection Total]]),"NA")</f>
        <v>2.9539385847797063E-2</v>
      </c>
    </row>
    <row r="2172" spans="1:22" x14ac:dyDescent="0.35">
      <c r="A2172" s="8">
        <v>44768.509351851855</v>
      </c>
      <c r="B2172" s="9" t="s">
        <v>63</v>
      </c>
      <c r="C2172" s="9">
        <v>40036161</v>
      </c>
      <c r="D2172" s="9" t="s">
        <v>107</v>
      </c>
      <c r="E2172" s="9" t="s">
        <v>132</v>
      </c>
      <c r="F2172" s="9" t="s">
        <v>40</v>
      </c>
      <c r="G2172" s="9">
        <v>2159</v>
      </c>
      <c r="H2172" s="10">
        <v>5984</v>
      </c>
      <c r="I2172" s="10">
        <v>53927</v>
      </c>
      <c r="J2172" s="10">
        <v>16</v>
      </c>
      <c r="K2172" s="10"/>
      <c r="L2172" s="10">
        <f>SUM(Table134[[#This Row],[Waste (Before Impression)]:[Waste (After Impression)2]])</f>
        <v>16</v>
      </c>
      <c r="M2172" s="10">
        <v>0</v>
      </c>
      <c r="N2172" s="10">
        <v>251</v>
      </c>
      <c r="O2172" s="11">
        <f>SUM(Table134[[#This Row],[Inspection Total]],Table134[[#This Row],[Waste (Before Impression)]])</f>
        <v>6000</v>
      </c>
      <c r="P2172" s="12" t="s">
        <v>39</v>
      </c>
      <c r="Q2172" s="9"/>
      <c r="R2172" s="9">
        <f>IF(Table134[[#This Row],[Balanced]]="YES",0,Table134[[#This Row],[Total]]-6000)</f>
        <v>0</v>
      </c>
      <c r="S21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447682159162515984YES</v>
      </c>
      <c r="T2172">
        <f>ROW()-3</f>
        <v>2169</v>
      </c>
      <c r="U2172" s="1">
        <f>INT(Table134[[#This Row],[Date]])</f>
        <v>44768</v>
      </c>
      <c r="V2172" s="13">
        <f>IFERROR(IF(OR(Table134[[#This Row],[Notasave Error]]&lt;0,Table134[[#This Row],[Notasave Error]]&gt;6000),"-",Table134[[#This Row],[Notasave Error]]/Table134[[#This Row],[Inspection Total]]),"NA")</f>
        <v>4.1945187165775402E-2</v>
      </c>
    </row>
    <row r="2173" spans="1:22" x14ac:dyDescent="0.35">
      <c r="A2173" s="8">
        <v>44768.273553240739</v>
      </c>
      <c r="B2173" s="9" t="s">
        <v>63</v>
      </c>
      <c r="C2173" s="9">
        <v>40036161</v>
      </c>
      <c r="D2173" s="9" t="s">
        <v>107</v>
      </c>
      <c r="E2173" s="9" t="s">
        <v>134</v>
      </c>
      <c r="F2173" s="9" t="s">
        <v>40</v>
      </c>
      <c r="G2173" s="9">
        <v>2178</v>
      </c>
      <c r="H2173" s="10">
        <v>5996</v>
      </c>
      <c r="I2173" s="10">
        <v>71964</v>
      </c>
      <c r="J2173" s="10">
        <v>4</v>
      </c>
      <c r="K2173" s="10"/>
      <c r="L2173" s="10">
        <f>SUM(Table134[[#This Row],[Waste (Before Impression)]:[Waste (After Impression)2]])</f>
        <v>4</v>
      </c>
      <c r="M2173" s="10">
        <v>0</v>
      </c>
      <c r="N2173" s="10">
        <v>213</v>
      </c>
      <c r="O2173" s="11">
        <f>SUM(Table134[[#This Row],[Inspection Total]],Table134[[#This Row],[Waste (Before Impression)]])</f>
        <v>6000</v>
      </c>
      <c r="P2173" s="12" t="s">
        <v>39</v>
      </c>
      <c r="Q2173" s="9"/>
      <c r="R2173" s="9">
        <f>IF(Table134[[#This Row],[Balanced]]="YES",0,Table134[[#This Row],[Total]]-6000)</f>
        <v>0</v>
      </c>
      <c r="S21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44768217842135996YES</v>
      </c>
      <c r="T2173">
        <f>ROW()-3</f>
        <v>2170</v>
      </c>
      <c r="U2173" s="1">
        <f>INT(Table134[[#This Row],[Date]])</f>
        <v>44768</v>
      </c>
      <c r="V2173" s="13">
        <f>IFERROR(IF(OR(Table134[[#This Row],[Notasave Error]]&lt;0,Table134[[#This Row],[Notasave Error]]&gt;6000),"-",Table134[[#This Row],[Notasave Error]]/Table134[[#This Row],[Inspection Total]]),"NA")</f>
        <v>3.5523682454969979E-2</v>
      </c>
    </row>
    <row r="2174" spans="1:22" x14ac:dyDescent="0.35">
      <c r="A2174" s="8">
        <v>44768.272893518515</v>
      </c>
      <c r="B2174" s="9" t="s">
        <v>63</v>
      </c>
      <c r="C2174" s="9">
        <v>40036161</v>
      </c>
      <c r="D2174" s="9" t="s">
        <v>107</v>
      </c>
      <c r="E2174" s="9" t="s">
        <v>134</v>
      </c>
      <c r="F2174" s="9" t="s">
        <v>40</v>
      </c>
      <c r="G2174" s="9">
        <v>2177</v>
      </c>
      <c r="H2174" s="10">
        <v>5996</v>
      </c>
      <c r="I2174" s="10">
        <v>65968</v>
      </c>
      <c r="J2174" s="10">
        <v>4</v>
      </c>
      <c r="K2174" s="10"/>
      <c r="L2174" s="10">
        <f>SUM(Table134[[#This Row],[Waste (Before Impression)]:[Waste (After Impression)2]])</f>
        <v>4</v>
      </c>
      <c r="M2174" s="10">
        <v>0</v>
      </c>
      <c r="N2174" s="10">
        <v>265</v>
      </c>
      <c r="O2174" s="11">
        <f>SUM(Table134[[#This Row],[Inspection Total]],Table134[[#This Row],[Waste (Before Impression)]])</f>
        <v>6000</v>
      </c>
      <c r="P2174" s="12" t="s">
        <v>39</v>
      </c>
      <c r="Q2174" s="9"/>
      <c r="R2174" s="9">
        <f>IF(Table134[[#This Row],[Balanced]]="YES",0,Table134[[#This Row],[Total]]-6000)</f>
        <v>0</v>
      </c>
      <c r="S21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44768217742655996YES</v>
      </c>
      <c r="T2174">
        <f>ROW()-3</f>
        <v>2171</v>
      </c>
      <c r="U2174" s="1">
        <f>INT(Table134[[#This Row],[Date]])</f>
        <v>44768</v>
      </c>
      <c r="V2174" s="13">
        <f>IFERROR(IF(OR(Table134[[#This Row],[Notasave Error]]&lt;0,Table134[[#This Row],[Notasave Error]]&gt;6000),"-",Table134[[#This Row],[Notasave Error]]/Table134[[#This Row],[Inspection Total]]),"NA")</f>
        <v>4.419613075383589E-2</v>
      </c>
    </row>
    <row r="2175" spans="1:22" x14ac:dyDescent="0.35">
      <c r="A2175" s="8">
        <v>44768.210138888891</v>
      </c>
      <c r="B2175" s="9" t="s">
        <v>63</v>
      </c>
      <c r="C2175" s="9">
        <v>40036161</v>
      </c>
      <c r="D2175" s="9" t="s">
        <v>107</v>
      </c>
      <c r="E2175" s="9" t="s">
        <v>134</v>
      </c>
      <c r="F2175" s="9" t="s">
        <v>40</v>
      </c>
      <c r="G2175" s="9">
        <v>2176</v>
      </c>
      <c r="H2175" s="10">
        <v>5997</v>
      </c>
      <c r="I2175" s="10">
        <v>59972</v>
      </c>
      <c r="J2175" s="10">
        <v>3</v>
      </c>
      <c r="K2175" s="10"/>
      <c r="L2175" s="10">
        <f>SUM(Table134[[#This Row],[Waste (Before Impression)]:[Waste (After Impression)2]])</f>
        <v>3</v>
      </c>
      <c r="M2175" s="10">
        <v>0</v>
      </c>
      <c r="N2175" s="10">
        <v>215</v>
      </c>
      <c r="O2175" s="11">
        <f>SUM(Table134[[#This Row],[Inspection Total]],Table134[[#This Row],[Waste (Before Impression)]])</f>
        <v>6000</v>
      </c>
      <c r="P2175" s="12" t="s">
        <v>39</v>
      </c>
      <c r="Q2175" s="9"/>
      <c r="R2175" s="9">
        <f>IF(Table134[[#This Row],[Balanced]]="YES",0,Table134[[#This Row],[Total]]-6000)</f>
        <v>0</v>
      </c>
      <c r="S21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44768217632155997YES</v>
      </c>
      <c r="T2175">
        <f>ROW()-3</f>
        <v>2172</v>
      </c>
      <c r="U2175" s="1">
        <f>INT(Table134[[#This Row],[Date]])</f>
        <v>44768</v>
      </c>
      <c r="V2175" s="13">
        <f>IFERROR(IF(OR(Table134[[#This Row],[Notasave Error]]&lt;0,Table134[[#This Row],[Notasave Error]]&gt;6000),"-",Table134[[#This Row],[Notasave Error]]/Table134[[#This Row],[Inspection Total]]),"NA")</f>
        <v>3.5851258962814742E-2</v>
      </c>
    </row>
    <row r="2176" spans="1:22" x14ac:dyDescent="0.35">
      <c r="A2176" s="8">
        <v>44768.180972222224</v>
      </c>
      <c r="B2176" s="9" t="s">
        <v>63</v>
      </c>
      <c r="C2176" s="9">
        <v>40036161</v>
      </c>
      <c r="D2176" s="9" t="s">
        <v>107</v>
      </c>
      <c r="E2176" s="9" t="s">
        <v>134</v>
      </c>
      <c r="F2176" s="9" t="s">
        <v>40</v>
      </c>
      <c r="G2176" s="9">
        <v>2175</v>
      </c>
      <c r="H2176" s="10">
        <v>5999</v>
      </c>
      <c r="I2176" s="10">
        <v>53975</v>
      </c>
      <c r="J2176" s="10">
        <v>1</v>
      </c>
      <c r="K2176" s="10"/>
      <c r="L2176" s="10">
        <f>SUM(Table134[[#This Row],[Waste (Before Impression)]:[Waste (After Impression)2]])</f>
        <v>1</v>
      </c>
      <c r="M2176" s="10">
        <v>0</v>
      </c>
      <c r="N2176" s="10">
        <v>213</v>
      </c>
      <c r="O2176" s="11">
        <f>SUM(Table134[[#This Row],[Inspection Total]],Table134[[#This Row],[Waste (Before Impression)]])</f>
        <v>6000</v>
      </c>
      <c r="P2176" s="12" t="s">
        <v>39</v>
      </c>
      <c r="Q2176" s="9"/>
      <c r="R2176" s="9">
        <f>IF(Table134[[#This Row],[Balanced]]="YES",0,Table134[[#This Row],[Total]]-6000)</f>
        <v>0</v>
      </c>
      <c r="S21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44768217512135999YES</v>
      </c>
      <c r="T2176">
        <f>ROW()-3</f>
        <v>2173</v>
      </c>
      <c r="U2176" s="1">
        <f>INT(Table134[[#This Row],[Date]])</f>
        <v>44768</v>
      </c>
      <c r="V2176" s="13">
        <f>IFERROR(IF(OR(Table134[[#This Row],[Notasave Error]]&lt;0,Table134[[#This Row],[Notasave Error]]&gt;6000),"-",Table134[[#This Row],[Notasave Error]]/Table134[[#This Row],[Inspection Total]]),"NA")</f>
        <v>3.5505917652942157E-2</v>
      </c>
    </row>
    <row r="2177" spans="1:22" x14ac:dyDescent="0.35">
      <c r="A2177" s="8">
        <v>44768.148229166669</v>
      </c>
      <c r="B2177" s="9" t="s">
        <v>63</v>
      </c>
      <c r="C2177" s="9">
        <v>40036161</v>
      </c>
      <c r="D2177" s="9" t="s">
        <v>107</v>
      </c>
      <c r="E2177" s="9" t="s">
        <v>134</v>
      </c>
      <c r="F2177" s="9" t="s">
        <v>40</v>
      </c>
      <c r="G2177" s="9">
        <v>2714</v>
      </c>
      <c r="H2177" s="10">
        <v>5997</v>
      </c>
      <c r="I2177" s="10">
        <v>47976</v>
      </c>
      <c r="J2177" s="10">
        <v>3</v>
      </c>
      <c r="K2177" s="10"/>
      <c r="L2177" s="10">
        <f>SUM(Table134[[#This Row],[Waste (Before Impression)]:[Waste (After Impression)2]])</f>
        <v>3</v>
      </c>
      <c r="M2177" s="10">
        <v>0</v>
      </c>
      <c r="N2177" s="10">
        <v>239</v>
      </c>
      <c r="O2177" s="11">
        <f>SUM(Table134[[#This Row],[Inspection Total]],Table134[[#This Row],[Waste (Before Impression)]])</f>
        <v>6000</v>
      </c>
      <c r="P2177" s="12" t="s">
        <v>39</v>
      </c>
      <c r="Q2177" s="9"/>
      <c r="R2177" s="9">
        <f>IF(Table134[[#This Row],[Balanced]]="YES",0,Table134[[#This Row],[Total]]-6000)</f>
        <v>0</v>
      </c>
      <c r="S21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44768271432395997YES</v>
      </c>
      <c r="T2177">
        <f>ROW()-3</f>
        <v>2174</v>
      </c>
      <c r="U2177" s="1">
        <f>INT(Table134[[#This Row],[Date]])</f>
        <v>44768</v>
      </c>
      <c r="V2177" s="13">
        <f>IFERROR(IF(OR(Table134[[#This Row],[Notasave Error]]&lt;0,Table134[[#This Row],[Notasave Error]]&gt;6000),"-",Table134[[#This Row],[Notasave Error]]/Table134[[#This Row],[Inspection Total]]),"NA")</f>
        <v>3.9853259963314992E-2</v>
      </c>
    </row>
    <row r="2178" spans="1:22" x14ac:dyDescent="0.35">
      <c r="A2178" s="8">
        <v>44768.116249999999</v>
      </c>
      <c r="B2178" s="9" t="s">
        <v>63</v>
      </c>
      <c r="C2178" s="9">
        <v>40036161</v>
      </c>
      <c r="D2178" s="9" t="s">
        <v>107</v>
      </c>
      <c r="E2178" s="9" t="s">
        <v>134</v>
      </c>
      <c r="F2178" s="9" t="s">
        <v>40</v>
      </c>
      <c r="G2178" s="9">
        <v>2173</v>
      </c>
      <c r="H2178" s="10">
        <v>6000</v>
      </c>
      <c r="I2178" s="10">
        <v>41979</v>
      </c>
      <c r="J2178" s="10"/>
      <c r="K2178" s="10"/>
      <c r="L2178" s="10">
        <f>SUM(Table134[[#This Row],[Waste (Before Impression)]:[Waste (After Impression)2]])</f>
        <v>0</v>
      </c>
      <c r="M2178" s="10">
        <v>0</v>
      </c>
      <c r="N2178" s="10">
        <v>409</v>
      </c>
      <c r="O2178" s="11">
        <f>SUM(Table134[[#This Row],[Inspection Total]],Table134[[#This Row],[Waste (Before Impression)]])</f>
        <v>6000</v>
      </c>
      <c r="P2178" s="12" t="s">
        <v>39</v>
      </c>
      <c r="Q2178" s="9"/>
      <c r="R2178" s="9">
        <f>IF(Table134[[#This Row],[Balanced]]="YES",0,Table134[[#This Row],[Total]]-6000)</f>
        <v>0</v>
      </c>
      <c r="S21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4476821734096000YES</v>
      </c>
      <c r="T2178">
        <f>ROW()-3</f>
        <v>2175</v>
      </c>
      <c r="U2178" s="1">
        <f>INT(Table134[[#This Row],[Date]])</f>
        <v>44768</v>
      </c>
      <c r="V2178" s="13">
        <f>IFERROR(IF(OR(Table134[[#This Row],[Notasave Error]]&lt;0,Table134[[#This Row],[Notasave Error]]&gt;6000),"-",Table134[[#This Row],[Notasave Error]]/Table134[[#This Row],[Inspection Total]]),"NA")</f>
        <v>6.8166666666666667E-2</v>
      </c>
    </row>
    <row r="2179" spans="1:22" x14ac:dyDescent="0.35">
      <c r="A2179" s="8">
        <v>44768.055266203701</v>
      </c>
      <c r="B2179" s="9" t="s">
        <v>63</v>
      </c>
      <c r="C2179" s="9">
        <v>40036161</v>
      </c>
      <c r="D2179" s="9" t="s">
        <v>107</v>
      </c>
      <c r="E2179" s="9" t="s">
        <v>134</v>
      </c>
      <c r="F2179" s="9" t="s">
        <v>40</v>
      </c>
      <c r="G2179" s="9">
        <v>2172</v>
      </c>
      <c r="H2179" s="10">
        <v>5997</v>
      </c>
      <c r="I2179" s="10">
        <v>35979</v>
      </c>
      <c r="J2179" s="10">
        <v>3</v>
      </c>
      <c r="K2179" s="10"/>
      <c r="L2179" s="10">
        <f>SUM(Table134[[#This Row],[Waste (Before Impression)]:[Waste (After Impression)2]])</f>
        <v>3</v>
      </c>
      <c r="M2179" s="10">
        <v>0</v>
      </c>
      <c r="N2179" s="10">
        <v>321</v>
      </c>
      <c r="O2179" s="11">
        <f>SUM(Table134[[#This Row],[Inspection Total]],Table134[[#This Row],[Waste (Before Impression)]])</f>
        <v>6000</v>
      </c>
      <c r="P2179" s="12" t="s">
        <v>39</v>
      </c>
      <c r="Q2179" s="9"/>
      <c r="R2179" s="9">
        <f>IF(Table134[[#This Row],[Balanced]]="YES",0,Table134[[#This Row],[Total]]-6000)</f>
        <v>0</v>
      </c>
      <c r="S21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44768217233215997YES</v>
      </c>
      <c r="T2179">
        <f>ROW()-3</f>
        <v>2176</v>
      </c>
      <c r="U2179" s="1">
        <f>INT(Table134[[#This Row],[Date]])</f>
        <v>44768</v>
      </c>
      <c r="V2179" s="13">
        <f>IFERROR(IF(OR(Table134[[#This Row],[Notasave Error]]&lt;0,Table134[[#This Row],[Notasave Error]]&gt;6000),"-",Table134[[#This Row],[Notasave Error]]/Table134[[#This Row],[Inspection Total]]),"NA")</f>
        <v>5.3526763381690844E-2</v>
      </c>
    </row>
    <row r="2180" spans="1:22" x14ac:dyDescent="0.35">
      <c r="A2180" s="8">
        <v>44768.054849537039</v>
      </c>
      <c r="B2180" s="9" t="s">
        <v>63</v>
      </c>
      <c r="C2180" s="9">
        <v>40036161</v>
      </c>
      <c r="D2180" s="9" t="s">
        <v>107</v>
      </c>
      <c r="E2180" s="9" t="s">
        <v>134</v>
      </c>
      <c r="F2180" s="9" t="s">
        <v>40</v>
      </c>
      <c r="G2180" s="9">
        <v>2171</v>
      </c>
      <c r="H2180" s="10">
        <v>5998</v>
      </c>
      <c r="I2180" s="10">
        <v>29982</v>
      </c>
      <c r="J2180" s="10">
        <v>2</v>
      </c>
      <c r="K2180" s="10"/>
      <c r="L2180" s="10">
        <f>SUM(Table134[[#This Row],[Waste (Before Impression)]:[Waste (After Impression)2]])</f>
        <v>2</v>
      </c>
      <c r="M2180" s="10">
        <v>0</v>
      </c>
      <c r="N2180" s="10">
        <v>363</v>
      </c>
      <c r="O2180" s="11">
        <f>SUM(Table134[[#This Row],[Inspection Total]],Table134[[#This Row],[Waste (Before Impression)]])</f>
        <v>6000</v>
      </c>
      <c r="P2180" s="12" t="s">
        <v>39</v>
      </c>
      <c r="Q2180" s="9"/>
      <c r="R2180" s="9">
        <f>IF(Table134[[#This Row],[Balanced]]="YES",0,Table134[[#This Row],[Total]]-6000)</f>
        <v>0</v>
      </c>
      <c r="S21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44768217123635998YES</v>
      </c>
      <c r="T2180">
        <f>ROW()-3</f>
        <v>2177</v>
      </c>
      <c r="U2180" s="1">
        <f>INT(Table134[[#This Row],[Date]])</f>
        <v>44768</v>
      </c>
      <c r="V2180" s="13">
        <f>IFERROR(IF(OR(Table134[[#This Row],[Notasave Error]]&lt;0,Table134[[#This Row],[Notasave Error]]&gt;6000),"-",Table134[[#This Row],[Notasave Error]]/Table134[[#This Row],[Inspection Total]]),"NA")</f>
        <v>6.0520173391130375E-2</v>
      </c>
    </row>
    <row r="2181" spans="1:22" x14ac:dyDescent="0.35">
      <c r="A2181" s="8">
        <v>44767.276597222219</v>
      </c>
      <c r="B2181" s="9" t="s">
        <v>63</v>
      </c>
      <c r="C2181" s="9">
        <v>40036161</v>
      </c>
      <c r="D2181" s="9" t="s">
        <v>107</v>
      </c>
      <c r="E2181" s="9" t="s">
        <v>132</v>
      </c>
      <c r="F2181" s="9" t="s">
        <v>40</v>
      </c>
      <c r="G2181" s="9">
        <v>2158</v>
      </c>
      <c r="H2181" s="10">
        <v>5991</v>
      </c>
      <c r="I2181" s="10">
        <v>47943</v>
      </c>
      <c r="J2181" s="10">
        <v>9</v>
      </c>
      <c r="K2181" s="10"/>
      <c r="L2181" s="10">
        <f>SUM(Table134[[#This Row],[Waste (Before Impression)]:[Waste (After Impression)2]])</f>
        <v>9</v>
      </c>
      <c r="M2181" s="10">
        <v>0</v>
      </c>
      <c r="N2181" s="10">
        <v>208</v>
      </c>
      <c r="O2181" s="11">
        <f>SUM(Table134[[#This Row],[Inspection Total]],Table134[[#This Row],[Waste (Before Impression)]])</f>
        <v>6000</v>
      </c>
      <c r="P2181" s="12" t="s">
        <v>39</v>
      </c>
      <c r="Q2181" s="9"/>
      <c r="R2181" s="9">
        <f>IF(Table134[[#This Row],[Balanced]]="YES",0,Table134[[#This Row],[Total]]-6000)</f>
        <v>0</v>
      </c>
      <c r="S21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44767215892085991YES</v>
      </c>
      <c r="T2181">
        <f>ROW()-3</f>
        <v>2178</v>
      </c>
      <c r="U2181" s="1">
        <f>INT(Table134[[#This Row],[Date]])</f>
        <v>44767</v>
      </c>
      <c r="V2181" s="13">
        <f>IFERROR(IF(OR(Table134[[#This Row],[Notasave Error]]&lt;0,Table134[[#This Row],[Notasave Error]]&gt;6000),"-",Table134[[#This Row],[Notasave Error]]/Table134[[#This Row],[Inspection Total]]),"NA")</f>
        <v>3.4718744783842431E-2</v>
      </c>
    </row>
    <row r="2182" spans="1:22" x14ac:dyDescent="0.35">
      <c r="A2182" s="8">
        <v>44767.276180555556</v>
      </c>
      <c r="B2182" s="9" t="s">
        <v>63</v>
      </c>
      <c r="C2182" s="9">
        <v>40036161</v>
      </c>
      <c r="D2182" s="9" t="s">
        <v>107</v>
      </c>
      <c r="E2182" s="9" t="s">
        <v>132</v>
      </c>
      <c r="F2182" s="9" t="s">
        <v>40</v>
      </c>
      <c r="G2182" s="9">
        <v>2157</v>
      </c>
      <c r="H2182" s="10">
        <v>5993</v>
      </c>
      <c r="I2182" s="10">
        <v>41952</v>
      </c>
      <c r="J2182" s="10">
        <v>7</v>
      </c>
      <c r="K2182" s="10"/>
      <c r="L2182" s="10">
        <f>SUM(Table134[[#This Row],[Waste (Before Impression)]:[Waste (After Impression)2]])</f>
        <v>7</v>
      </c>
      <c r="M2182" s="10">
        <v>0</v>
      </c>
      <c r="N2182" s="10">
        <v>195</v>
      </c>
      <c r="O2182" s="11">
        <f>SUM(Table134[[#This Row],[Inspection Total]],Table134[[#This Row],[Waste (Before Impression)]])</f>
        <v>6000</v>
      </c>
      <c r="P2182" s="12" t="s">
        <v>39</v>
      </c>
      <c r="Q2182" s="9"/>
      <c r="R2182" s="9">
        <f>IF(Table134[[#This Row],[Balanced]]="YES",0,Table134[[#This Row],[Total]]-6000)</f>
        <v>0</v>
      </c>
      <c r="S21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44767215771955993YES</v>
      </c>
      <c r="T2182">
        <f>ROW()-3</f>
        <v>2179</v>
      </c>
      <c r="U2182" s="1">
        <f>INT(Table134[[#This Row],[Date]])</f>
        <v>44767</v>
      </c>
      <c r="V2182" s="13">
        <f>IFERROR(IF(OR(Table134[[#This Row],[Notasave Error]]&lt;0,Table134[[#This Row],[Notasave Error]]&gt;6000),"-",Table134[[#This Row],[Notasave Error]]/Table134[[#This Row],[Inspection Total]]),"NA")</f>
        <v>3.2537960954446853E-2</v>
      </c>
    </row>
    <row r="2183" spans="1:22" x14ac:dyDescent="0.35">
      <c r="A2183" s="8">
        <v>44767.216469907406</v>
      </c>
      <c r="B2183" s="9" t="s">
        <v>63</v>
      </c>
      <c r="C2183" s="9">
        <v>40036161</v>
      </c>
      <c r="D2183" s="9" t="s">
        <v>107</v>
      </c>
      <c r="E2183" s="9" t="s">
        <v>132</v>
      </c>
      <c r="F2183" s="9" t="s">
        <v>40</v>
      </c>
      <c r="G2183" s="9">
        <v>2156</v>
      </c>
      <c r="H2183" s="10">
        <v>5993</v>
      </c>
      <c r="I2183" s="10">
        <v>35959</v>
      </c>
      <c r="J2183" s="10">
        <v>7</v>
      </c>
      <c r="K2183" s="10"/>
      <c r="L2183" s="10">
        <f>SUM(Table134[[#This Row],[Waste (Before Impression)]:[Waste (After Impression)2]])</f>
        <v>7</v>
      </c>
      <c r="M2183" s="10">
        <v>0</v>
      </c>
      <c r="N2183" s="10">
        <v>291</v>
      </c>
      <c r="O2183" s="11">
        <f>SUM(Table134[[#This Row],[Inspection Total]],Table134[[#This Row],[Waste (Before Impression)]])</f>
        <v>6000</v>
      </c>
      <c r="P2183" s="12" t="s">
        <v>39</v>
      </c>
      <c r="Q2183" s="9"/>
      <c r="R2183" s="9">
        <f>IF(Table134[[#This Row],[Balanced]]="YES",0,Table134[[#This Row],[Total]]-6000)</f>
        <v>0</v>
      </c>
      <c r="S21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44767215672915993YES</v>
      </c>
      <c r="T2183">
        <f>ROW()-3</f>
        <v>2180</v>
      </c>
      <c r="U2183" s="1">
        <f>INT(Table134[[#This Row],[Date]])</f>
        <v>44767</v>
      </c>
      <c r="V2183" s="13">
        <f>IFERROR(IF(OR(Table134[[#This Row],[Notasave Error]]&lt;0,Table134[[#This Row],[Notasave Error]]&gt;6000),"-",Table134[[#This Row],[Notasave Error]]/Table134[[#This Row],[Inspection Total]]),"NA")</f>
        <v>4.8556649424328385E-2</v>
      </c>
    </row>
    <row r="2184" spans="1:22" x14ac:dyDescent="0.35">
      <c r="A2184" s="8">
        <v>44767.216134259259</v>
      </c>
      <c r="B2184" s="9" t="s">
        <v>63</v>
      </c>
      <c r="C2184" s="9">
        <v>40036161</v>
      </c>
      <c r="D2184" s="9" t="s">
        <v>107</v>
      </c>
      <c r="E2184" s="9" t="s">
        <v>132</v>
      </c>
      <c r="F2184" s="9" t="s">
        <v>40</v>
      </c>
      <c r="G2184" s="9">
        <v>2155</v>
      </c>
      <c r="H2184" s="10">
        <v>6000</v>
      </c>
      <c r="I2184" s="10">
        <v>29966</v>
      </c>
      <c r="J2184" s="10">
        <v>0</v>
      </c>
      <c r="K2184" s="10"/>
      <c r="L2184" s="10">
        <f>SUM(Table134[[#This Row],[Waste (Before Impression)]:[Waste (After Impression)2]])</f>
        <v>0</v>
      </c>
      <c r="M2184" s="10">
        <v>0</v>
      </c>
      <c r="N2184" s="10">
        <v>266</v>
      </c>
      <c r="O2184" s="11">
        <f>SUM(Table134[[#This Row],[Inspection Total]],Table134[[#This Row],[Waste (Before Impression)]])</f>
        <v>6000</v>
      </c>
      <c r="P2184" s="12" t="s">
        <v>39</v>
      </c>
      <c r="Q2184" s="9"/>
      <c r="R2184" s="9">
        <f>IF(Table134[[#This Row],[Balanced]]="YES",0,Table134[[#This Row],[Total]]-6000)</f>
        <v>0</v>
      </c>
      <c r="S21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44767215502666000YES</v>
      </c>
      <c r="T2184">
        <f>ROW()-3</f>
        <v>2181</v>
      </c>
      <c r="U2184" s="1">
        <f>INT(Table134[[#This Row],[Date]])</f>
        <v>44767</v>
      </c>
      <c r="V2184" s="13">
        <f>IFERROR(IF(OR(Table134[[#This Row],[Notasave Error]]&lt;0,Table134[[#This Row],[Notasave Error]]&gt;6000),"-",Table134[[#This Row],[Notasave Error]]/Table134[[#This Row],[Inspection Total]]),"NA")</f>
        <v>4.4333333333333336E-2</v>
      </c>
    </row>
    <row r="2185" spans="1:22" x14ac:dyDescent="0.35">
      <c r="A2185" s="8">
        <v>44767.215798611112</v>
      </c>
      <c r="B2185" s="9" t="s">
        <v>63</v>
      </c>
      <c r="C2185" s="9">
        <v>40036161</v>
      </c>
      <c r="D2185" s="9" t="s">
        <v>107</v>
      </c>
      <c r="E2185" s="9" t="s">
        <v>132</v>
      </c>
      <c r="F2185" s="9" t="s">
        <v>40</v>
      </c>
      <c r="G2185" s="9">
        <v>2154</v>
      </c>
      <c r="H2185" s="10">
        <v>5990</v>
      </c>
      <c r="I2185" s="10">
        <v>23966</v>
      </c>
      <c r="J2185" s="10">
        <v>10</v>
      </c>
      <c r="K2185" s="10"/>
      <c r="L2185" s="10">
        <f>SUM(Table134[[#This Row],[Waste (Before Impression)]:[Waste (After Impression)2]])</f>
        <v>10</v>
      </c>
      <c r="M2185" s="10">
        <v>0</v>
      </c>
      <c r="N2185" s="10">
        <v>215</v>
      </c>
      <c r="O2185" s="11">
        <f>SUM(Table134[[#This Row],[Inspection Total]],Table134[[#This Row],[Waste (Before Impression)]])</f>
        <v>6000</v>
      </c>
      <c r="P2185" s="12" t="s">
        <v>39</v>
      </c>
      <c r="Q2185" s="9"/>
      <c r="R2185" s="9">
        <f>IF(Table134[[#This Row],[Balanced]]="YES",0,Table134[[#This Row],[Total]]-6000)</f>
        <v>0</v>
      </c>
      <c r="S21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447672154102155990YES</v>
      </c>
      <c r="T2185">
        <f>ROW()-3</f>
        <v>2182</v>
      </c>
      <c r="U2185" s="1">
        <f>INT(Table134[[#This Row],[Date]])</f>
        <v>44767</v>
      </c>
      <c r="V2185" s="13">
        <f>IFERROR(IF(OR(Table134[[#This Row],[Notasave Error]]&lt;0,Table134[[#This Row],[Notasave Error]]&gt;6000),"-",Table134[[#This Row],[Notasave Error]]/Table134[[#This Row],[Inspection Total]]),"NA")</f>
        <v>3.589315525876461E-2</v>
      </c>
    </row>
    <row r="2186" spans="1:22" x14ac:dyDescent="0.35">
      <c r="A2186" s="8">
        <v>44767.21539351852</v>
      </c>
      <c r="B2186" s="9" t="s">
        <v>63</v>
      </c>
      <c r="C2186" s="9">
        <v>40036161</v>
      </c>
      <c r="D2186" s="9" t="s">
        <v>107</v>
      </c>
      <c r="E2186" s="9" t="s">
        <v>132</v>
      </c>
      <c r="F2186" s="9" t="s">
        <v>40</v>
      </c>
      <c r="G2186" s="9">
        <v>2153</v>
      </c>
      <c r="H2186" s="10">
        <v>5980</v>
      </c>
      <c r="I2186" s="10">
        <v>17976</v>
      </c>
      <c r="J2186" s="10">
        <v>20</v>
      </c>
      <c r="K2186" s="10"/>
      <c r="L2186" s="10">
        <f>SUM(Table134[[#This Row],[Waste (Before Impression)]:[Waste (After Impression)2]])</f>
        <v>20</v>
      </c>
      <c r="M2186" s="10">
        <v>0</v>
      </c>
      <c r="N2186" s="10">
        <v>273</v>
      </c>
      <c r="O2186" s="11">
        <f>SUM(Table134[[#This Row],[Inspection Total]],Table134[[#This Row],[Waste (Before Impression)]])</f>
        <v>6000</v>
      </c>
      <c r="P2186" s="12" t="s">
        <v>39</v>
      </c>
      <c r="Q2186" s="9"/>
      <c r="R2186" s="9">
        <f>IF(Table134[[#This Row],[Balanced]]="YES",0,Table134[[#This Row],[Total]]-6000)</f>
        <v>0</v>
      </c>
      <c r="S21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447672153202735980YES</v>
      </c>
      <c r="T2186">
        <f>ROW()-3</f>
        <v>2183</v>
      </c>
      <c r="U2186" s="1">
        <f>INT(Table134[[#This Row],[Date]])</f>
        <v>44767</v>
      </c>
      <c r="V2186" s="13">
        <f>IFERROR(IF(OR(Table134[[#This Row],[Notasave Error]]&lt;0,Table134[[#This Row],[Notasave Error]]&gt;6000),"-",Table134[[#This Row],[Notasave Error]]/Table134[[#This Row],[Inspection Total]]),"NA")</f>
        <v>4.5652173913043478E-2</v>
      </c>
    </row>
    <row r="2187" spans="1:22" x14ac:dyDescent="0.35">
      <c r="A2187" s="8">
        <v>44767.214699074073</v>
      </c>
      <c r="B2187" s="9" t="s">
        <v>63</v>
      </c>
      <c r="C2187" s="9">
        <v>40036161</v>
      </c>
      <c r="D2187" s="9" t="s">
        <v>107</v>
      </c>
      <c r="E2187" s="9" t="s">
        <v>132</v>
      </c>
      <c r="F2187" s="9" t="s">
        <v>40</v>
      </c>
      <c r="G2187" s="9">
        <v>2152</v>
      </c>
      <c r="H2187" s="10">
        <v>5998</v>
      </c>
      <c r="I2187" s="10">
        <v>11996</v>
      </c>
      <c r="J2187" s="10">
        <v>2</v>
      </c>
      <c r="K2187" s="10"/>
      <c r="L2187" s="10">
        <f>SUM(Table134[[#This Row],[Waste (Before Impression)]:[Waste (After Impression)2]])</f>
        <v>2</v>
      </c>
      <c r="M2187" s="10">
        <v>0</v>
      </c>
      <c r="N2187" s="10">
        <v>526</v>
      </c>
      <c r="O2187" s="11">
        <f>SUM(Table134[[#This Row],[Inspection Total]],Table134[[#This Row],[Waste (Before Impression)]])</f>
        <v>6000</v>
      </c>
      <c r="P2187" s="12" t="s">
        <v>39</v>
      </c>
      <c r="Q2187" s="9"/>
      <c r="R2187" s="9">
        <f>IF(Table134[[#This Row],[Balanced]]="YES",0,Table134[[#This Row],[Total]]-6000)</f>
        <v>0</v>
      </c>
      <c r="S21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44767215225265998YES</v>
      </c>
      <c r="T2187">
        <f>ROW()-3</f>
        <v>2184</v>
      </c>
      <c r="U2187" s="1">
        <f>INT(Table134[[#This Row],[Date]])</f>
        <v>44767</v>
      </c>
      <c r="V2187" s="13">
        <f>IFERROR(IF(OR(Table134[[#This Row],[Notasave Error]]&lt;0,Table134[[#This Row],[Notasave Error]]&gt;6000),"-",Table134[[#This Row],[Notasave Error]]/Table134[[#This Row],[Inspection Total]]),"NA")</f>
        <v>8.769589863287762E-2</v>
      </c>
    </row>
    <row r="2188" spans="1:22" x14ac:dyDescent="0.35">
      <c r="A2188" s="8">
        <v>44767.214189814818</v>
      </c>
      <c r="B2188" s="9" t="s">
        <v>63</v>
      </c>
      <c r="C2188" s="9">
        <v>40036161</v>
      </c>
      <c r="D2188" s="9" t="s">
        <v>107</v>
      </c>
      <c r="E2188" s="9" t="s">
        <v>132</v>
      </c>
      <c r="F2188" s="9" t="s">
        <v>40</v>
      </c>
      <c r="G2188" s="9">
        <v>2151</v>
      </c>
      <c r="H2188" s="10">
        <v>5998</v>
      </c>
      <c r="I2188" s="10">
        <v>5998</v>
      </c>
      <c r="J2188" s="10">
        <v>2</v>
      </c>
      <c r="K2188" s="10"/>
      <c r="L2188" s="10">
        <f>SUM(Table134[[#This Row],[Waste (Before Impression)]:[Waste (After Impression)2]])</f>
        <v>2</v>
      </c>
      <c r="M2188" s="10">
        <v>0</v>
      </c>
      <c r="N2188" s="10">
        <v>449</v>
      </c>
      <c r="O2188" s="11">
        <f>SUM(Table134[[#This Row],[Inspection Total]],Table134[[#This Row],[Waste (Before Impression)]])</f>
        <v>6000</v>
      </c>
      <c r="P2188" s="12" t="s">
        <v>39</v>
      </c>
      <c r="Q2188" s="9"/>
      <c r="R2188" s="9">
        <f>IF(Table134[[#This Row],[Balanced]]="YES",0,Table134[[#This Row],[Total]]-6000)</f>
        <v>0</v>
      </c>
      <c r="S21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44767215124495998YES</v>
      </c>
      <c r="T2188">
        <f>ROW()-3</f>
        <v>2185</v>
      </c>
      <c r="U2188" s="1">
        <f>INT(Table134[[#This Row],[Date]])</f>
        <v>44767</v>
      </c>
      <c r="V2188" s="13">
        <f>IFERROR(IF(OR(Table134[[#This Row],[Notasave Error]]&lt;0,Table134[[#This Row],[Notasave Error]]&gt;6000),"-",Table134[[#This Row],[Notasave Error]]/Table134[[#This Row],[Inspection Total]]),"NA")</f>
        <v>7.4858286095365129E-2</v>
      </c>
    </row>
    <row r="2189" spans="1:22" x14ac:dyDescent="0.35">
      <c r="A2189" s="8">
        <v>44766.636620370373</v>
      </c>
      <c r="B2189" s="9" t="s">
        <v>63</v>
      </c>
      <c r="C2189" s="9">
        <v>40036161</v>
      </c>
      <c r="D2189" s="9" t="s">
        <v>107</v>
      </c>
      <c r="E2189" s="9" t="s">
        <v>131</v>
      </c>
      <c r="F2189" s="9" t="s">
        <v>38</v>
      </c>
      <c r="G2189" s="9">
        <v>2150</v>
      </c>
      <c r="H2189" s="10">
        <v>5999</v>
      </c>
      <c r="I2189" s="10">
        <v>47957</v>
      </c>
      <c r="J2189" s="10">
        <v>1</v>
      </c>
      <c r="K2189" s="10"/>
      <c r="L2189" s="10">
        <f>SUM(Table134[[#This Row],[Waste (Before Impression)]:[Waste (After Impression)2]])</f>
        <v>1</v>
      </c>
      <c r="M2189" s="10">
        <v>0</v>
      </c>
      <c r="N2189" s="10">
        <v>257</v>
      </c>
      <c r="O2189" s="11">
        <f>SUM(Table134[[#This Row],[Inspection Total]],Table134[[#This Row],[Waste (Before Impression)]])</f>
        <v>6000</v>
      </c>
      <c r="P2189" s="12" t="s">
        <v>39</v>
      </c>
      <c r="Q2189" s="9"/>
      <c r="R2189" s="9">
        <f>IF(Table134[[#This Row],[Balanced]]="YES",0,Table134[[#This Row],[Total]]-6000)</f>
        <v>0</v>
      </c>
      <c r="S21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44766215012575999YES</v>
      </c>
      <c r="T2189">
        <f>ROW()-3</f>
        <v>2186</v>
      </c>
      <c r="U2189" s="1">
        <f>INT(Table134[[#This Row],[Date]])</f>
        <v>44766</v>
      </c>
      <c r="V2189" s="13">
        <f>IFERROR(IF(OR(Table134[[#This Row],[Notasave Error]]&lt;0,Table134[[#This Row],[Notasave Error]]&gt;6000),"-",Table134[[#This Row],[Notasave Error]]/Table134[[#This Row],[Inspection Total]]),"NA")</f>
        <v>4.2840473412235375E-2</v>
      </c>
    </row>
    <row r="2190" spans="1:22" x14ac:dyDescent="0.35">
      <c r="A2190" s="8">
        <v>44766.636041666665</v>
      </c>
      <c r="B2190" s="9" t="s">
        <v>63</v>
      </c>
      <c r="C2190" s="9">
        <v>40036161</v>
      </c>
      <c r="D2190" s="9" t="s">
        <v>107</v>
      </c>
      <c r="E2190" s="9" t="s">
        <v>131</v>
      </c>
      <c r="F2190" s="9" t="s">
        <v>38</v>
      </c>
      <c r="G2190" s="9">
        <v>2149</v>
      </c>
      <c r="H2190" s="10">
        <v>5987</v>
      </c>
      <c r="I2190" s="10">
        <v>41958</v>
      </c>
      <c r="J2190" s="10">
        <v>13</v>
      </c>
      <c r="K2190" s="10"/>
      <c r="L2190" s="10">
        <f>SUM(Table134[[#This Row],[Waste (Before Impression)]:[Waste (After Impression)2]])</f>
        <v>13</v>
      </c>
      <c r="M2190" s="10">
        <v>0</v>
      </c>
      <c r="N2190" s="10">
        <v>388</v>
      </c>
      <c r="O2190" s="11">
        <f>SUM(Table134[[#This Row],[Inspection Total]],Table134[[#This Row],[Waste (Before Impression)]])</f>
        <v>6000</v>
      </c>
      <c r="P2190" s="12" t="s">
        <v>39</v>
      </c>
      <c r="Q2190" s="9"/>
      <c r="R2190" s="9">
        <f>IF(Table134[[#This Row],[Balanced]]="YES",0,Table134[[#This Row],[Total]]-6000)</f>
        <v>0</v>
      </c>
      <c r="S21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447662149133885987YES</v>
      </c>
      <c r="T2190">
        <f>ROW()-3</f>
        <v>2187</v>
      </c>
      <c r="U2190" s="1">
        <f>INT(Table134[[#This Row],[Date]])</f>
        <v>44766</v>
      </c>
      <c r="V2190" s="13">
        <f>IFERROR(IF(OR(Table134[[#This Row],[Notasave Error]]&lt;0,Table134[[#This Row],[Notasave Error]]&gt;6000),"-",Table134[[#This Row],[Notasave Error]]/Table134[[#This Row],[Inspection Total]]),"NA")</f>
        <v>6.4807082011023878E-2</v>
      </c>
    </row>
    <row r="2191" spans="1:22" x14ac:dyDescent="0.35">
      <c r="A2191" s="8">
        <v>44766.635347222225</v>
      </c>
      <c r="B2191" s="9" t="s">
        <v>63</v>
      </c>
      <c r="C2191" s="9">
        <v>40036161</v>
      </c>
      <c r="D2191" s="9" t="s">
        <v>107</v>
      </c>
      <c r="E2191" s="9" t="s">
        <v>131</v>
      </c>
      <c r="F2191" s="9" t="s">
        <v>38</v>
      </c>
      <c r="G2191" s="9">
        <v>2148</v>
      </c>
      <c r="H2191" s="10">
        <v>5992</v>
      </c>
      <c r="I2191" s="10">
        <v>35971</v>
      </c>
      <c r="J2191" s="10">
        <v>8</v>
      </c>
      <c r="K2191" s="10"/>
      <c r="L2191" s="10">
        <f>SUM(Table134[[#This Row],[Waste (Before Impression)]:[Waste (After Impression)2]])</f>
        <v>8</v>
      </c>
      <c r="M2191" s="10">
        <v>0</v>
      </c>
      <c r="N2191" s="10">
        <v>206</v>
      </c>
      <c r="O2191" s="11">
        <f>SUM(Table134[[#This Row],[Inspection Total]],Table134[[#This Row],[Waste (Before Impression)]])</f>
        <v>6000</v>
      </c>
      <c r="P2191" s="12" t="s">
        <v>39</v>
      </c>
      <c r="Q2191" s="9"/>
      <c r="R2191" s="9">
        <f>IF(Table134[[#This Row],[Balanced]]="YES",0,Table134[[#This Row],[Total]]-6000)</f>
        <v>0</v>
      </c>
      <c r="S21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44766214882065992YES</v>
      </c>
      <c r="T2191">
        <f>ROW()-3</f>
        <v>2188</v>
      </c>
      <c r="U2191" s="1">
        <f>INT(Table134[[#This Row],[Date]])</f>
        <v>44766</v>
      </c>
      <c r="V2191" s="13">
        <f>IFERROR(IF(OR(Table134[[#This Row],[Notasave Error]]&lt;0,Table134[[#This Row],[Notasave Error]]&gt;6000),"-",Table134[[#This Row],[Notasave Error]]/Table134[[#This Row],[Inspection Total]]),"NA")</f>
        <v>3.4379172229639522E-2</v>
      </c>
    </row>
    <row r="2192" spans="1:22" x14ac:dyDescent="0.35">
      <c r="A2192" s="8">
        <v>44766.634687500002</v>
      </c>
      <c r="B2192" s="9" t="s">
        <v>63</v>
      </c>
      <c r="C2192" s="9">
        <v>40036161</v>
      </c>
      <c r="D2192" s="9" t="s">
        <v>107</v>
      </c>
      <c r="E2192" s="9" t="s">
        <v>131</v>
      </c>
      <c r="F2192" s="9" t="s">
        <v>38</v>
      </c>
      <c r="G2192" s="9">
        <v>2147</v>
      </c>
      <c r="H2192" s="10">
        <v>5994</v>
      </c>
      <c r="I2192" s="10">
        <v>29979</v>
      </c>
      <c r="J2192" s="10">
        <v>6</v>
      </c>
      <c r="K2192" s="10"/>
      <c r="L2192" s="10">
        <f>SUM(Table134[[#This Row],[Waste (Before Impression)]:[Waste (After Impression)2]])</f>
        <v>6</v>
      </c>
      <c r="M2192" s="10">
        <v>0</v>
      </c>
      <c r="N2192" s="10">
        <v>227</v>
      </c>
      <c r="O2192" s="11">
        <f>SUM(Table134[[#This Row],[Inspection Total]],Table134[[#This Row],[Waste (Before Impression)]])</f>
        <v>6000</v>
      </c>
      <c r="P2192" s="12" t="s">
        <v>39</v>
      </c>
      <c r="Q2192" s="9"/>
      <c r="R2192" s="9">
        <f>IF(Table134[[#This Row],[Balanced]]="YES",0,Table134[[#This Row],[Total]]-6000)</f>
        <v>0</v>
      </c>
      <c r="S21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44766214762275994YES</v>
      </c>
      <c r="T2192">
        <f>ROW()-3</f>
        <v>2189</v>
      </c>
      <c r="U2192" s="1">
        <f>INT(Table134[[#This Row],[Date]])</f>
        <v>44766</v>
      </c>
      <c r="V2192" s="13">
        <f>IFERROR(IF(OR(Table134[[#This Row],[Notasave Error]]&lt;0,Table134[[#This Row],[Notasave Error]]&gt;6000),"-",Table134[[#This Row],[Notasave Error]]/Table134[[#This Row],[Inspection Total]]),"NA")</f>
        <v>3.7871204537871204E-2</v>
      </c>
    </row>
    <row r="2193" spans="1:22" x14ac:dyDescent="0.35">
      <c r="A2193" s="8">
        <v>44766.634050925924</v>
      </c>
      <c r="B2193" s="9" t="s">
        <v>63</v>
      </c>
      <c r="C2193" s="9">
        <v>40036161</v>
      </c>
      <c r="D2193" s="9" t="s">
        <v>107</v>
      </c>
      <c r="E2193" s="9" t="s">
        <v>131</v>
      </c>
      <c r="F2193" s="9" t="s">
        <v>38</v>
      </c>
      <c r="G2193" s="9">
        <v>2146</v>
      </c>
      <c r="H2193" s="10">
        <v>0</v>
      </c>
      <c r="I2193" s="10">
        <v>23985</v>
      </c>
      <c r="J2193" s="10">
        <v>0</v>
      </c>
      <c r="K2193" s="10"/>
      <c r="L2193" s="10">
        <f>SUM(Table134[[#This Row],[Waste (Before Impression)]:[Waste (After Impression)2]])</f>
        <v>0</v>
      </c>
      <c r="M2193" s="10">
        <v>0</v>
      </c>
      <c r="N2193" s="10">
        <v>0</v>
      </c>
      <c r="O2193" s="11">
        <f>SUM(Table134[[#This Row],[Inspection Total]],Table134[[#This Row],[Waste (Before Impression)]])</f>
        <v>0</v>
      </c>
      <c r="P2193" s="12" t="s">
        <v>34</v>
      </c>
      <c r="Q2193" s="9"/>
      <c r="R2193" s="9">
        <f>IF(Table134[[#This Row],[Balanced]]="YES",0,Table134[[#This Row],[Total]]-6000)</f>
        <v>-6000</v>
      </c>
      <c r="S21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447662146000NO</v>
      </c>
      <c r="T2193">
        <f>ROW()-3</f>
        <v>2190</v>
      </c>
      <c r="U2193" s="1">
        <f>INT(Table134[[#This Row],[Date]])</f>
        <v>44766</v>
      </c>
      <c r="V2193" s="13" t="str">
        <f>IFERROR(IF(OR(Table134[[#This Row],[Notasave Error]]&lt;0,Table134[[#This Row],[Notasave Error]]&gt;6000),"-",Table134[[#This Row],[Notasave Error]]/Table134[[#This Row],[Inspection Total]]),"NA")</f>
        <v>NA</v>
      </c>
    </row>
    <row r="2194" spans="1:22" x14ac:dyDescent="0.35">
      <c r="A2194" s="8">
        <v>44766.633159722223</v>
      </c>
      <c r="B2194" s="9" t="s">
        <v>63</v>
      </c>
      <c r="C2194" s="9">
        <v>40036161</v>
      </c>
      <c r="D2194" s="9" t="s">
        <v>107</v>
      </c>
      <c r="E2194" s="9" t="s">
        <v>131</v>
      </c>
      <c r="F2194" s="9" t="s">
        <v>38</v>
      </c>
      <c r="G2194" s="9">
        <v>2145</v>
      </c>
      <c r="H2194" s="10">
        <v>6000</v>
      </c>
      <c r="I2194" s="10">
        <v>23985</v>
      </c>
      <c r="J2194" s="10">
        <v>0</v>
      </c>
      <c r="K2194" s="10"/>
      <c r="L2194" s="10">
        <f>SUM(Table134[[#This Row],[Waste (Before Impression)]:[Waste (After Impression)2]])</f>
        <v>0</v>
      </c>
      <c r="M2194" s="10">
        <v>0</v>
      </c>
      <c r="N2194" s="10">
        <v>607</v>
      </c>
      <c r="O2194" s="11">
        <f>SUM(Table134[[#This Row],[Inspection Total]],Table134[[#This Row],[Waste (Before Impression)]])</f>
        <v>6000</v>
      </c>
      <c r="P2194" s="12" t="s">
        <v>39</v>
      </c>
      <c r="Q2194" s="9"/>
      <c r="R2194" s="9">
        <f>IF(Table134[[#This Row],[Balanced]]="YES",0,Table134[[#This Row],[Total]]-6000)</f>
        <v>0</v>
      </c>
      <c r="S21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44766214506076000YES</v>
      </c>
      <c r="T2194">
        <f>ROW()-3</f>
        <v>2191</v>
      </c>
      <c r="U2194" s="1">
        <f>INT(Table134[[#This Row],[Date]])</f>
        <v>44766</v>
      </c>
      <c r="V2194" s="13">
        <f>IFERROR(IF(OR(Table134[[#This Row],[Notasave Error]]&lt;0,Table134[[#This Row],[Notasave Error]]&gt;6000),"-",Table134[[#This Row],[Notasave Error]]/Table134[[#This Row],[Inspection Total]]),"NA")</f>
        <v>0.10116666666666667</v>
      </c>
    </row>
    <row r="2195" spans="1:22" x14ac:dyDescent="0.35">
      <c r="A2195" s="8">
        <v>44766.419907407406</v>
      </c>
      <c r="B2195" s="9" t="s">
        <v>63</v>
      </c>
      <c r="C2195" s="9">
        <v>40036161</v>
      </c>
      <c r="D2195" s="9" t="s">
        <v>107</v>
      </c>
      <c r="E2195" s="9" t="s">
        <v>131</v>
      </c>
      <c r="F2195" s="9" t="s">
        <v>38</v>
      </c>
      <c r="G2195" s="9">
        <v>2144</v>
      </c>
      <c r="H2195" s="10">
        <v>5993</v>
      </c>
      <c r="I2195" s="10">
        <v>17985</v>
      </c>
      <c r="J2195" s="10">
        <v>7</v>
      </c>
      <c r="K2195" s="10"/>
      <c r="L2195" s="10">
        <f>SUM(Table134[[#This Row],[Waste (Before Impression)]:[Waste (After Impression)2]])</f>
        <v>7</v>
      </c>
      <c r="M2195" s="10">
        <v>0</v>
      </c>
      <c r="N2195" s="10">
        <v>179</v>
      </c>
      <c r="O2195" s="11">
        <f>SUM(Table134[[#This Row],[Inspection Total]],Table134[[#This Row],[Waste (Before Impression)]])</f>
        <v>6000</v>
      </c>
      <c r="P2195" s="12" t="s">
        <v>39</v>
      </c>
      <c r="Q2195" s="9"/>
      <c r="R2195" s="9">
        <f>IF(Table134[[#This Row],[Balanced]]="YES",0,Table134[[#This Row],[Total]]-6000)</f>
        <v>0</v>
      </c>
      <c r="S21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44766214471795993YES</v>
      </c>
      <c r="T2195">
        <f>ROW()-3</f>
        <v>2192</v>
      </c>
      <c r="U2195" s="1">
        <f>INT(Table134[[#This Row],[Date]])</f>
        <v>44766</v>
      </c>
      <c r="V2195" s="13">
        <f>IFERROR(IF(OR(Table134[[#This Row],[Notasave Error]]&lt;0,Table134[[#This Row],[Notasave Error]]&gt;6000),"-",Table134[[#This Row],[Notasave Error]]/Table134[[#This Row],[Inspection Total]]),"NA")</f>
        <v>2.9868179542799932E-2</v>
      </c>
    </row>
    <row r="2196" spans="1:22" x14ac:dyDescent="0.35">
      <c r="A2196" s="8">
        <v>44766.419363425928</v>
      </c>
      <c r="B2196" s="9" t="s">
        <v>63</v>
      </c>
      <c r="C2196" s="9">
        <v>40036161</v>
      </c>
      <c r="D2196" s="9" t="s">
        <v>107</v>
      </c>
      <c r="E2196" s="9" t="s">
        <v>131</v>
      </c>
      <c r="F2196" s="9" t="s">
        <v>38</v>
      </c>
      <c r="G2196" s="9">
        <v>2143</v>
      </c>
      <c r="H2196" s="10">
        <v>5995</v>
      </c>
      <c r="I2196" s="10">
        <v>11992</v>
      </c>
      <c r="J2196" s="10">
        <v>5</v>
      </c>
      <c r="K2196" s="10"/>
      <c r="L2196" s="10">
        <f>SUM(Table134[[#This Row],[Waste (Before Impression)]:[Waste (After Impression)2]])</f>
        <v>5</v>
      </c>
      <c r="M2196" s="10">
        <v>0</v>
      </c>
      <c r="N2196" s="10">
        <v>263</v>
      </c>
      <c r="O2196" s="11">
        <f>SUM(Table134[[#This Row],[Inspection Total]],Table134[[#This Row],[Waste (Before Impression)]])</f>
        <v>6000</v>
      </c>
      <c r="P2196" s="12" t="s">
        <v>39</v>
      </c>
      <c r="Q2196" s="9"/>
      <c r="R2196" s="9">
        <f>IF(Table134[[#This Row],[Balanced]]="YES",0,Table134[[#This Row],[Total]]-6000)</f>
        <v>0</v>
      </c>
      <c r="S21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44766214352635995YES</v>
      </c>
      <c r="T2196">
        <f>ROW()-3</f>
        <v>2193</v>
      </c>
      <c r="U2196" s="1">
        <f>INT(Table134[[#This Row],[Date]])</f>
        <v>44766</v>
      </c>
      <c r="V2196" s="13">
        <f>IFERROR(IF(OR(Table134[[#This Row],[Notasave Error]]&lt;0,Table134[[#This Row],[Notasave Error]]&gt;6000),"-",Table134[[#This Row],[Notasave Error]]/Table134[[#This Row],[Inspection Total]]),"NA")</f>
        <v>4.3869891576313595E-2</v>
      </c>
    </row>
    <row r="2197" spans="1:22" x14ac:dyDescent="0.35">
      <c r="A2197" s="8">
        <v>44766.360439814816</v>
      </c>
      <c r="B2197" s="9" t="s">
        <v>63</v>
      </c>
      <c r="C2197" s="9">
        <v>40036161</v>
      </c>
      <c r="D2197" s="9" t="s">
        <v>107</v>
      </c>
      <c r="E2197" s="9" t="s">
        <v>131</v>
      </c>
      <c r="F2197" s="9" t="s">
        <v>38</v>
      </c>
      <c r="G2197" s="9">
        <v>2142</v>
      </c>
      <c r="H2197" s="10">
        <v>5997</v>
      </c>
      <c r="I2197" s="10">
        <v>5997</v>
      </c>
      <c r="J2197" s="10">
        <v>3</v>
      </c>
      <c r="K2197" s="10"/>
      <c r="L2197" s="10">
        <f>SUM(Table134[[#This Row],[Waste (Before Impression)]:[Waste (After Impression)2]])</f>
        <v>3</v>
      </c>
      <c r="M2197" s="10">
        <v>0</v>
      </c>
      <c r="N2197" s="10">
        <v>170</v>
      </c>
      <c r="O2197" s="11">
        <f>SUM(Table134[[#This Row],[Inspection Total]],Table134[[#This Row],[Waste (Before Impression)]])</f>
        <v>6000</v>
      </c>
      <c r="P2197" s="12" t="s">
        <v>39</v>
      </c>
      <c r="Q2197" s="9"/>
      <c r="R2197" s="9">
        <f>IF(Table134[[#This Row],[Balanced]]="YES",0,Table134[[#This Row],[Total]]-6000)</f>
        <v>0</v>
      </c>
      <c r="S21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44766214231705997YES</v>
      </c>
      <c r="T2197">
        <f>ROW()-3</f>
        <v>2194</v>
      </c>
      <c r="U2197" s="1">
        <f>INT(Table134[[#This Row],[Date]])</f>
        <v>44766</v>
      </c>
      <c r="V2197" s="13">
        <f>IFERROR(IF(OR(Table134[[#This Row],[Notasave Error]]&lt;0,Table134[[#This Row],[Notasave Error]]&gt;6000),"-",Table134[[#This Row],[Notasave Error]]/Table134[[#This Row],[Inspection Total]]),"NA")</f>
        <v>2.8347507086876771E-2</v>
      </c>
    </row>
    <row r="2198" spans="1:22" x14ac:dyDescent="0.35">
      <c r="A2198" s="8">
        <v>44765.91710648148</v>
      </c>
      <c r="B2198" s="9" t="s">
        <v>63</v>
      </c>
      <c r="C2198" s="9">
        <v>40036161</v>
      </c>
      <c r="D2198" s="9" t="s">
        <v>107</v>
      </c>
      <c r="E2198" s="9" t="s">
        <v>48</v>
      </c>
      <c r="F2198" s="9" t="s">
        <v>40</v>
      </c>
      <c r="G2198" s="9">
        <v>2132</v>
      </c>
      <c r="H2198" s="10">
        <v>5981</v>
      </c>
      <c r="I2198" s="10">
        <v>11952</v>
      </c>
      <c r="J2198" s="10">
        <v>19</v>
      </c>
      <c r="K2198" s="10"/>
      <c r="L2198" s="10">
        <f>SUM(Table134[[#This Row],[Waste (Before Impression)]:[Waste (After Impression)2]])</f>
        <v>19</v>
      </c>
      <c r="M2198" s="10">
        <v>0</v>
      </c>
      <c r="N2198" s="10">
        <v>124</v>
      </c>
      <c r="O2198" s="11">
        <f>SUM(Table134[[#This Row],[Inspection Total]],Table134[[#This Row],[Waste (Before Impression)]])</f>
        <v>6000</v>
      </c>
      <c r="P2198" s="12" t="s">
        <v>39</v>
      </c>
      <c r="Q2198" s="9"/>
      <c r="R2198" s="9">
        <f>IF(Table134[[#This Row],[Balanced]]="YES",0,Table134[[#This Row],[Total]]-6000)</f>
        <v>0</v>
      </c>
      <c r="S21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447652132191245981YES</v>
      </c>
      <c r="T2198">
        <f>ROW()-3</f>
        <v>2195</v>
      </c>
      <c r="U2198" s="1">
        <f>INT(Table134[[#This Row],[Date]])</f>
        <v>44765</v>
      </c>
      <c r="V2198" s="13">
        <f>IFERROR(IF(OR(Table134[[#This Row],[Notasave Error]]&lt;0,Table134[[#This Row],[Notasave Error]]&gt;6000),"-",Table134[[#This Row],[Notasave Error]]/Table134[[#This Row],[Inspection Total]]),"NA")</f>
        <v>2.0732319010198962E-2</v>
      </c>
    </row>
    <row r="2199" spans="1:22" x14ac:dyDescent="0.35">
      <c r="A2199" s="8">
        <v>44765.916712962964</v>
      </c>
      <c r="B2199" s="9" t="s">
        <v>63</v>
      </c>
      <c r="C2199" s="9">
        <v>40036161</v>
      </c>
      <c r="D2199" s="9" t="s">
        <v>107</v>
      </c>
      <c r="E2199" s="9" t="s">
        <v>48</v>
      </c>
      <c r="F2199" s="9" t="s">
        <v>40</v>
      </c>
      <c r="G2199" s="9">
        <v>2131</v>
      </c>
      <c r="H2199" s="10">
        <v>5971</v>
      </c>
      <c r="I2199" s="10">
        <v>5971</v>
      </c>
      <c r="J2199" s="10">
        <v>29</v>
      </c>
      <c r="K2199" s="10"/>
      <c r="L2199" s="10">
        <f>SUM(Table134[[#This Row],[Waste (Before Impression)]:[Waste (After Impression)2]])</f>
        <v>29</v>
      </c>
      <c r="M2199" s="10">
        <v>0</v>
      </c>
      <c r="N2199" s="10">
        <v>339</v>
      </c>
      <c r="O2199" s="11">
        <f>SUM(Table134[[#This Row],[Inspection Total]],Table134[[#This Row],[Waste (Before Impression)]])</f>
        <v>6000</v>
      </c>
      <c r="P2199" s="12" t="s">
        <v>39</v>
      </c>
      <c r="Q2199" s="9"/>
      <c r="R2199" s="9">
        <f>IF(Table134[[#This Row],[Balanced]]="YES",0,Table134[[#This Row],[Total]]-6000)</f>
        <v>0</v>
      </c>
      <c r="S21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447652131293395971YES</v>
      </c>
      <c r="T2199">
        <f>ROW()-3</f>
        <v>2196</v>
      </c>
      <c r="U2199" s="1">
        <f>INT(Table134[[#This Row],[Date]])</f>
        <v>44765</v>
      </c>
      <c r="V2199" s="13">
        <f>IFERROR(IF(OR(Table134[[#This Row],[Notasave Error]]&lt;0,Table134[[#This Row],[Notasave Error]]&gt;6000),"-",Table134[[#This Row],[Notasave Error]]/Table134[[#This Row],[Inspection Total]]),"NA")</f>
        <v>5.6774409646625355E-2</v>
      </c>
    </row>
    <row r="2200" spans="1:22" x14ac:dyDescent="0.35">
      <c r="A2200" s="8">
        <v>44765.850636574076</v>
      </c>
      <c r="B2200" s="9" t="s">
        <v>63</v>
      </c>
      <c r="C2200" s="9">
        <v>40036161</v>
      </c>
      <c r="D2200" s="9" t="s">
        <v>107</v>
      </c>
      <c r="E2200" s="9" t="s">
        <v>48</v>
      </c>
      <c r="F2200" s="9" t="s">
        <v>40</v>
      </c>
      <c r="G2200" s="9">
        <v>2130</v>
      </c>
      <c r="H2200" s="10">
        <v>5989</v>
      </c>
      <c r="I2200" s="10">
        <v>5989</v>
      </c>
      <c r="J2200" s="10">
        <v>11</v>
      </c>
      <c r="K2200" s="10"/>
      <c r="L2200" s="10">
        <f>SUM(Table134[[#This Row],[Waste (Before Impression)]:[Waste (After Impression)2]])</f>
        <v>11</v>
      </c>
      <c r="M2200" s="10">
        <v>0</v>
      </c>
      <c r="N2200" s="10">
        <v>150</v>
      </c>
      <c r="O2200" s="11">
        <f>SUM(Table134[[#This Row],[Inspection Total]],Table134[[#This Row],[Waste (Before Impression)]])</f>
        <v>6000</v>
      </c>
      <c r="P2200" s="12" t="s">
        <v>39</v>
      </c>
      <c r="Q2200" s="9"/>
      <c r="R2200" s="9">
        <f>IF(Table134[[#This Row],[Balanced]]="YES",0,Table134[[#This Row],[Total]]-6000)</f>
        <v>0</v>
      </c>
      <c r="S22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447652130111505989YES</v>
      </c>
      <c r="T2200">
        <f>ROW()-3</f>
        <v>2197</v>
      </c>
      <c r="U2200" s="1">
        <f>INT(Table134[[#This Row],[Date]])</f>
        <v>44765</v>
      </c>
      <c r="V2200" s="13">
        <f>IFERROR(IF(OR(Table134[[#This Row],[Notasave Error]]&lt;0,Table134[[#This Row],[Notasave Error]]&gt;6000),"-",Table134[[#This Row],[Notasave Error]]/Table134[[#This Row],[Inspection Total]]),"NA")</f>
        <v>2.5045917515444983E-2</v>
      </c>
    </row>
    <row r="2201" spans="1:22" x14ac:dyDescent="0.35">
      <c r="A2201" s="8">
        <v>44765.775613425925</v>
      </c>
      <c r="B2201" s="9" t="s">
        <v>63</v>
      </c>
      <c r="C2201" s="9">
        <v>40036161</v>
      </c>
      <c r="D2201" s="9" t="s">
        <v>107</v>
      </c>
      <c r="E2201" s="9" t="s">
        <v>130</v>
      </c>
      <c r="F2201" s="9" t="s">
        <v>38</v>
      </c>
      <c r="G2201" s="9">
        <v>2128</v>
      </c>
      <c r="H2201" s="10">
        <v>5997</v>
      </c>
      <c r="I2201" s="10">
        <v>59950</v>
      </c>
      <c r="J2201" s="10">
        <v>3</v>
      </c>
      <c r="K2201" s="10"/>
      <c r="L2201" s="10">
        <f>SUM(Table134[[#This Row],[Waste (Before Impression)]:[Waste (After Impression)2]])</f>
        <v>3</v>
      </c>
      <c r="M2201" s="10">
        <v>0</v>
      </c>
      <c r="N2201" s="10">
        <v>171</v>
      </c>
      <c r="O2201" s="11">
        <f>SUM(Table134[[#This Row],[Inspection Total]],Table134[[#This Row],[Waste (Before Impression)]])</f>
        <v>6000</v>
      </c>
      <c r="P2201" s="12" t="s">
        <v>39</v>
      </c>
      <c r="Q2201" s="9"/>
      <c r="R2201" s="9">
        <f>IF(Table134[[#This Row],[Balanced]]="YES",0,Table134[[#This Row],[Total]]-6000)</f>
        <v>0</v>
      </c>
      <c r="S22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44765212831715997YES</v>
      </c>
      <c r="T2201">
        <f>ROW()-3</f>
        <v>2198</v>
      </c>
      <c r="U2201" s="1">
        <f>INT(Table134[[#This Row],[Date]])</f>
        <v>44765</v>
      </c>
      <c r="V2201" s="13">
        <f>IFERROR(IF(OR(Table134[[#This Row],[Notasave Error]]&lt;0,Table134[[#This Row],[Notasave Error]]&gt;6000),"-",Table134[[#This Row],[Notasave Error]]/Table134[[#This Row],[Inspection Total]]),"NA")</f>
        <v>2.8514257128564282E-2</v>
      </c>
    </row>
    <row r="2202" spans="1:22" x14ac:dyDescent="0.35">
      <c r="A2202" s="8">
        <v>44765.775023148148</v>
      </c>
      <c r="B2202" s="9" t="s">
        <v>63</v>
      </c>
      <c r="C2202" s="9">
        <v>40036161</v>
      </c>
      <c r="D2202" s="9" t="s">
        <v>107</v>
      </c>
      <c r="E2202" s="9" t="s">
        <v>130</v>
      </c>
      <c r="F2202" s="9" t="s">
        <v>38</v>
      </c>
      <c r="G2202" s="9">
        <v>2127</v>
      </c>
      <c r="H2202" s="10">
        <v>6000</v>
      </c>
      <c r="I2202" s="10">
        <v>53953</v>
      </c>
      <c r="J2202" s="10">
        <v>0</v>
      </c>
      <c r="K2202" s="10"/>
      <c r="L2202" s="10">
        <f>SUM(Table134[[#This Row],[Waste (Before Impression)]:[Waste (After Impression)2]])</f>
        <v>0</v>
      </c>
      <c r="M2202" s="10">
        <v>0</v>
      </c>
      <c r="N2202" s="10">
        <v>167</v>
      </c>
      <c r="O2202" s="11">
        <f>SUM(Table134[[#This Row],[Inspection Total]],Table134[[#This Row],[Waste (Before Impression)]])</f>
        <v>6000</v>
      </c>
      <c r="P2202" s="12" t="s">
        <v>39</v>
      </c>
      <c r="Q2202" s="9"/>
      <c r="R2202" s="9">
        <f>IF(Table134[[#This Row],[Balanced]]="YES",0,Table134[[#This Row],[Total]]-6000)</f>
        <v>0</v>
      </c>
      <c r="S22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44765212701676000YES</v>
      </c>
      <c r="T2202">
        <f>ROW()-3</f>
        <v>2199</v>
      </c>
      <c r="U2202" s="1">
        <f>INT(Table134[[#This Row],[Date]])</f>
        <v>44765</v>
      </c>
      <c r="V2202" s="13">
        <f>IFERROR(IF(OR(Table134[[#This Row],[Notasave Error]]&lt;0,Table134[[#This Row],[Notasave Error]]&gt;6000),"-",Table134[[#This Row],[Notasave Error]]/Table134[[#This Row],[Inspection Total]]),"NA")</f>
        <v>2.7833333333333335E-2</v>
      </c>
    </row>
    <row r="2203" spans="1:22" x14ac:dyDescent="0.35">
      <c r="A2203" s="8">
        <v>44765.774247685185</v>
      </c>
      <c r="B2203" s="9" t="s">
        <v>63</v>
      </c>
      <c r="C2203" s="9">
        <v>40036161</v>
      </c>
      <c r="D2203" s="9" t="s">
        <v>107</v>
      </c>
      <c r="E2203" s="9" t="s">
        <v>130</v>
      </c>
      <c r="F2203" s="9" t="s">
        <v>38</v>
      </c>
      <c r="G2203" s="9">
        <v>2126</v>
      </c>
      <c r="H2203" s="10">
        <v>5991</v>
      </c>
      <c r="I2203" s="10">
        <v>47953</v>
      </c>
      <c r="J2203" s="10">
        <v>9</v>
      </c>
      <c r="K2203" s="10"/>
      <c r="L2203" s="10">
        <f>SUM(Table134[[#This Row],[Waste (Before Impression)]:[Waste (After Impression)2]])</f>
        <v>9</v>
      </c>
      <c r="M2203" s="10">
        <v>0</v>
      </c>
      <c r="N2203" s="10">
        <v>194</v>
      </c>
      <c r="O2203" s="11">
        <f>SUM(Table134[[#This Row],[Inspection Total]],Table134[[#This Row],[Waste (Before Impression)]])</f>
        <v>6000</v>
      </c>
      <c r="P2203" s="12" t="s">
        <v>39</v>
      </c>
      <c r="Q2203" s="9"/>
      <c r="R2203" s="9">
        <f>IF(Table134[[#This Row],[Balanced]]="YES",0,Table134[[#This Row],[Total]]-6000)</f>
        <v>0</v>
      </c>
      <c r="S22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44765212691945991YES</v>
      </c>
      <c r="T2203">
        <f>ROW()-3</f>
        <v>2200</v>
      </c>
      <c r="U2203" s="1">
        <f>INT(Table134[[#This Row],[Date]])</f>
        <v>44765</v>
      </c>
      <c r="V2203" s="13">
        <f>IFERROR(IF(OR(Table134[[#This Row],[Notasave Error]]&lt;0,Table134[[#This Row],[Notasave Error]]&gt;6000),"-",Table134[[#This Row],[Notasave Error]]/Table134[[#This Row],[Inspection Total]]),"NA")</f>
        <v>3.2381906192622267E-2</v>
      </c>
    </row>
    <row r="2204" spans="1:22" x14ac:dyDescent="0.35">
      <c r="A2204" s="8">
        <v>44765.773425925923</v>
      </c>
      <c r="B2204" s="9" t="s">
        <v>63</v>
      </c>
      <c r="C2204" s="9">
        <v>40036161</v>
      </c>
      <c r="D2204" s="9" t="s">
        <v>107</v>
      </c>
      <c r="E2204" s="9" t="s">
        <v>130</v>
      </c>
      <c r="F2204" s="9" t="s">
        <v>38</v>
      </c>
      <c r="G2204" s="9">
        <v>2125</v>
      </c>
      <c r="H2204" s="10">
        <v>5993</v>
      </c>
      <c r="I2204" s="10">
        <v>41962</v>
      </c>
      <c r="J2204" s="10">
        <v>7</v>
      </c>
      <c r="K2204" s="10"/>
      <c r="L2204" s="10">
        <f>SUM(Table134[[#This Row],[Waste (Before Impression)]:[Waste (After Impression)2]])</f>
        <v>7</v>
      </c>
      <c r="M2204" s="10">
        <v>0</v>
      </c>
      <c r="N2204" s="10">
        <v>-794</v>
      </c>
      <c r="O2204" s="11">
        <f>SUM(Table134[[#This Row],[Inspection Total]],Table134[[#This Row],[Waste (Before Impression)]])</f>
        <v>6000</v>
      </c>
      <c r="P2204" s="12" t="s">
        <v>39</v>
      </c>
      <c r="Q2204" s="9"/>
      <c r="R2204" s="9">
        <f>IF(Table134[[#This Row],[Balanced]]="YES",0,Table134[[#This Row],[Total]]-6000)</f>
        <v>0</v>
      </c>
      <c r="S22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4476521257-7945993YES</v>
      </c>
      <c r="T2204">
        <f>ROW()-3</f>
        <v>2201</v>
      </c>
      <c r="U2204" s="1">
        <f>INT(Table134[[#This Row],[Date]])</f>
        <v>44765</v>
      </c>
      <c r="V2204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205" spans="1:22" x14ac:dyDescent="0.35">
      <c r="A2205" s="8">
        <v>44765.771817129629</v>
      </c>
      <c r="B2205" s="9" t="s">
        <v>63</v>
      </c>
      <c r="C2205" s="9">
        <v>40036161</v>
      </c>
      <c r="D2205" s="9" t="s">
        <v>107</v>
      </c>
      <c r="E2205" s="9" t="s">
        <v>130</v>
      </c>
      <c r="F2205" s="9" t="s">
        <v>38</v>
      </c>
      <c r="G2205" s="9">
        <v>2124</v>
      </c>
      <c r="H2205" s="10">
        <v>5993</v>
      </c>
      <c r="I2205" s="10">
        <v>35969</v>
      </c>
      <c r="J2205" s="10">
        <v>7</v>
      </c>
      <c r="K2205" s="10"/>
      <c r="L2205" s="10">
        <f>SUM(Table134[[#This Row],[Waste (Before Impression)]:[Waste (After Impression)2]])</f>
        <v>7</v>
      </c>
      <c r="M2205" s="10">
        <v>0</v>
      </c>
      <c r="N2205" s="10">
        <v>197</v>
      </c>
      <c r="O2205" s="11">
        <f>SUM(Table134[[#This Row],[Inspection Total]],Table134[[#This Row],[Waste (Before Impression)]])</f>
        <v>6000</v>
      </c>
      <c r="P2205" s="12" t="s">
        <v>39</v>
      </c>
      <c r="Q2205" s="9"/>
      <c r="R2205" s="9">
        <f>IF(Table134[[#This Row],[Balanced]]="YES",0,Table134[[#This Row],[Total]]-6000)</f>
        <v>0</v>
      </c>
      <c r="S22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44765212471975993YES</v>
      </c>
      <c r="T2205">
        <f>ROW()-3</f>
        <v>2202</v>
      </c>
      <c r="U2205" s="1">
        <f>INT(Table134[[#This Row],[Date]])</f>
        <v>44765</v>
      </c>
      <c r="V2205" s="13">
        <f>IFERROR(IF(OR(Table134[[#This Row],[Notasave Error]]&lt;0,Table134[[#This Row],[Notasave Error]]&gt;6000),"-",Table134[[#This Row],[Notasave Error]]/Table134[[#This Row],[Inspection Total]]),"NA")</f>
        <v>3.2871683630902718E-2</v>
      </c>
    </row>
    <row r="2206" spans="1:22" x14ac:dyDescent="0.35">
      <c r="A2206" s="8">
        <v>44765.771192129629</v>
      </c>
      <c r="B2206" s="9" t="s">
        <v>63</v>
      </c>
      <c r="C2206" s="9">
        <v>40036161</v>
      </c>
      <c r="D2206" s="9" t="s">
        <v>107</v>
      </c>
      <c r="E2206" s="9" t="s">
        <v>130</v>
      </c>
      <c r="F2206" s="9" t="s">
        <v>38</v>
      </c>
      <c r="G2206" s="9">
        <v>2123</v>
      </c>
      <c r="H2206" s="10">
        <v>5995</v>
      </c>
      <c r="I2206" s="10">
        <v>29976</v>
      </c>
      <c r="J2206" s="10">
        <v>5</v>
      </c>
      <c r="K2206" s="10"/>
      <c r="L2206" s="10">
        <f>SUM(Table134[[#This Row],[Waste (Before Impression)]:[Waste (After Impression)2]])</f>
        <v>5</v>
      </c>
      <c r="M2206" s="10">
        <v>0</v>
      </c>
      <c r="N2206" s="10">
        <v>173</v>
      </c>
      <c r="O2206" s="11">
        <f>SUM(Table134[[#This Row],[Inspection Total]],Table134[[#This Row],[Waste (Before Impression)]])</f>
        <v>6000</v>
      </c>
      <c r="P2206" s="12" t="s">
        <v>39</v>
      </c>
      <c r="Q2206" s="9"/>
      <c r="R2206" s="9">
        <f>IF(Table134[[#This Row],[Balanced]]="YES",0,Table134[[#This Row],[Total]]-6000)</f>
        <v>0</v>
      </c>
      <c r="S22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44765212351735995YES</v>
      </c>
      <c r="T2206">
        <f>ROW()-3</f>
        <v>2203</v>
      </c>
      <c r="U2206" s="1">
        <f>INT(Table134[[#This Row],[Date]])</f>
        <v>44765</v>
      </c>
      <c r="V2206" s="13">
        <f>IFERROR(IF(OR(Table134[[#This Row],[Notasave Error]]&lt;0,Table134[[#This Row],[Notasave Error]]&gt;6000),"-",Table134[[#This Row],[Notasave Error]]/Table134[[#This Row],[Inspection Total]]),"NA")</f>
        <v>2.8857381150959132E-2</v>
      </c>
    </row>
    <row r="2207" spans="1:22" x14ac:dyDescent="0.35">
      <c r="A2207" s="8">
        <v>44765.448599537034</v>
      </c>
      <c r="B2207" s="9" t="s">
        <v>63</v>
      </c>
      <c r="C2207" s="9">
        <v>40036161</v>
      </c>
      <c r="D2207" s="9" t="s">
        <v>107</v>
      </c>
      <c r="E2207" s="9" t="s">
        <v>130</v>
      </c>
      <c r="F2207" s="9" t="s">
        <v>38</v>
      </c>
      <c r="G2207" s="9">
        <v>2122</v>
      </c>
      <c r="H2207" s="10">
        <v>5998</v>
      </c>
      <c r="I2207" s="10">
        <v>23981</v>
      </c>
      <c r="J2207" s="10">
        <v>2</v>
      </c>
      <c r="K2207" s="10"/>
      <c r="L2207" s="10">
        <f>SUM(Table134[[#This Row],[Waste (Before Impression)]:[Waste (After Impression)2]])</f>
        <v>2</v>
      </c>
      <c r="M2207" s="10">
        <v>0</v>
      </c>
      <c r="N2207" s="10">
        <v>135</v>
      </c>
      <c r="O2207" s="11">
        <f>SUM(Table134[[#This Row],[Inspection Total]],Table134[[#This Row],[Waste (Before Impression)]])</f>
        <v>6000</v>
      </c>
      <c r="P2207" s="12" t="s">
        <v>34</v>
      </c>
      <c r="Q2207" s="9" t="s">
        <v>71</v>
      </c>
      <c r="R2207" s="9">
        <f>IF(Table134[[#This Row],[Balanced]]="YES",0,Table134[[#This Row],[Total]]-6000)</f>
        <v>0</v>
      </c>
      <c r="S22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44765212221355998NO</v>
      </c>
      <c r="T2207">
        <f>ROW()-3</f>
        <v>2204</v>
      </c>
      <c r="U2207" s="1">
        <f>INT(Table134[[#This Row],[Date]])</f>
        <v>44765</v>
      </c>
      <c r="V2207" s="13">
        <f>IFERROR(IF(OR(Table134[[#This Row],[Notasave Error]]&lt;0,Table134[[#This Row],[Notasave Error]]&gt;6000),"-",Table134[[#This Row],[Notasave Error]]/Table134[[#This Row],[Inspection Total]]),"NA")</f>
        <v>2.2507502500833613E-2</v>
      </c>
    </row>
    <row r="2208" spans="1:22" x14ac:dyDescent="0.35">
      <c r="A2208" s="8">
        <v>44765.420312499999</v>
      </c>
      <c r="B2208" s="9" t="s">
        <v>63</v>
      </c>
      <c r="C2208" s="9">
        <v>40036161</v>
      </c>
      <c r="D2208" s="9" t="s">
        <v>107</v>
      </c>
      <c r="E2208" s="9" t="s">
        <v>130</v>
      </c>
      <c r="F2208" s="9" t="s">
        <v>38</v>
      </c>
      <c r="G2208" s="9">
        <v>2121</v>
      </c>
      <c r="H2208" s="10">
        <v>5986</v>
      </c>
      <c r="I2208" s="10">
        <v>17983</v>
      </c>
      <c r="J2208" s="10">
        <v>14</v>
      </c>
      <c r="K2208" s="10"/>
      <c r="L2208" s="10">
        <f>SUM(Table134[[#This Row],[Waste (Before Impression)]:[Waste (After Impression)2]])</f>
        <v>14</v>
      </c>
      <c r="M2208" s="10">
        <v>0</v>
      </c>
      <c r="N2208" s="10">
        <v>182</v>
      </c>
      <c r="O2208" s="11">
        <f>SUM(Table134[[#This Row],[Inspection Total]],Table134[[#This Row],[Waste (Before Impression)]])</f>
        <v>6000</v>
      </c>
      <c r="P2208" s="12" t="s">
        <v>39</v>
      </c>
      <c r="Q2208" s="9"/>
      <c r="R2208" s="9">
        <f>IF(Table134[[#This Row],[Balanced]]="YES",0,Table134[[#This Row],[Total]]-6000)</f>
        <v>0</v>
      </c>
      <c r="S22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447652121141825986YES</v>
      </c>
      <c r="T2208">
        <f>ROW()-3</f>
        <v>2205</v>
      </c>
      <c r="U2208" s="1">
        <f>INT(Table134[[#This Row],[Date]])</f>
        <v>44765</v>
      </c>
      <c r="V2208" s="13">
        <f>IFERROR(IF(OR(Table134[[#This Row],[Notasave Error]]&lt;0,Table134[[#This Row],[Notasave Error]]&gt;6000),"-",Table134[[#This Row],[Notasave Error]]/Table134[[#This Row],[Inspection Total]]),"NA")</f>
        <v>3.0404276645506181E-2</v>
      </c>
    </row>
    <row r="2209" spans="1:22" x14ac:dyDescent="0.35">
      <c r="A2209" s="8">
        <v>44765.419571759259</v>
      </c>
      <c r="B2209" s="9" t="s">
        <v>63</v>
      </c>
      <c r="C2209" s="9">
        <v>40036161</v>
      </c>
      <c r="D2209" s="9" t="s">
        <v>107</v>
      </c>
      <c r="E2209" s="9" t="s">
        <v>130</v>
      </c>
      <c r="F2209" s="9" t="s">
        <v>38</v>
      </c>
      <c r="G2209" s="9">
        <v>2120</v>
      </c>
      <c r="H2209" s="10">
        <v>5997</v>
      </c>
      <c r="I2209" s="10">
        <v>11997</v>
      </c>
      <c r="J2209" s="10">
        <v>3</v>
      </c>
      <c r="K2209" s="10"/>
      <c r="L2209" s="10">
        <f>SUM(Table134[[#This Row],[Waste (Before Impression)]:[Waste (After Impression)2]])</f>
        <v>3</v>
      </c>
      <c r="M2209" s="10">
        <v>0</v>
      </c>
      <c r="N2209" s="10">
        <v>60</v>
      </c>
      <c r="O2209" s="11">
        <f>SUM(Table134[[#This Row],[Inspection Total]],Table134[[#This Row],[Waste (Before Impression)]])</f>
        <v>6000</v>
      </c>
      <c r="P2209" s="12" t="s">
        <v>39</v>
      </c>
      <c r="Q2209" s="9"/>
      <c r="R2209" s="9">
        <f>IF(Table134[[#This Row],[Balanced]]="YES",0,Table134[[#This Row],[Total]]-6000)</f>
        <v>0</v>
      </c>
      <c r="S22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4476521203605997YES</v>
      </c>
      <c r="T2209">
        <f>ROW()-3</f>
        <v>2206</v>
      </c>
      <c r="U2209" s="1">
        <f>INT(Table134[[#This Row],[Date]])</f>
        <v>44765</v>
      </c>
      <c r="V2209" s="13">
        <f>IFERROR(IF(OR(Table134[[#This Row],[Notasave Error]]&lt;0,Table134[[#This Row],[Notasave Error]]&gt;6000),"-",Table134[[#This Row],[Notasave Error]]/Table134[[#This Row],[Inspection Total]]),"NA")</f>
        <v>1.0005002501250625E-2</v>
      </c>
    </row>
    <row r="2210" spans="1:22" x14ac:dyDescent="0.35">
      <c r="A2210" s="8">
        <v>44765.359247685185</v>
      </c>
      <c r="B2210" s="9" t="s">
        <v>63</v>
      </c>
      <c r="C2210" s="9">
        <v>40036161</v>
      </c>
      <c r="D2210" s="9" t="s">
        <v>107</v>
      </c>
      <c r="E2210" s="9" t="s">
        <v>130</v>
      </c>
      <c r="F2210" s="9" t="s">
        <v>38</v>
      </c>
      <c r="G2210" s="9">
        <v>2119</v>
      </c>
      <c r="H2210" s="10">
        <v>6000</v>
      </c>
      <c r="I2210" s="10">
        <v>6000</v>
      </c>
      <c r="J2210" s="10">
        <v>0</v>
      </c>
      <c r="K2210" s="10"/>
      <c r="L2210" s="10">
        <f>SUM(Table134[[#This Row],[Waste (Before Impression)]:[Waste (After Impression)2]])</f>
        <v>0</v>
      </c>
      <c r="M2210" s="10">
        <v>0</v>
      </c>
      <c r="N2210" s="10">
        <v>47</v>
      </c>
      <c r="O2210" s="11">
        <f>SUM(Table134[[#This Row],[Inspection Total]],Table134[[#This Row],[Waste (Before Impression)]])</f>
        <v>6000</v>
      </c>
      <c r="P2210" s="12" t="s">
        <v>39</v>
      </c>
      <c r="Q2210" s="9"/>
      <c r="R2210" s="9">
        <f>IF(Table134[[#This Row],[Balanced]]="YES",0,Table134[[#This Row],[Total]]-6000)</f>
        <v>0</v>
      </c>
      <c r="S22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4476521190476000YES</v>
      </c>
      <c r="T2210">
        <f>ROW()-3</f>
        <v>2207</v>
      </c>
      <c r="U2210" s="1">
        <f>INT(Table134[[#This Row],[Date]])</f>
        <v>44765</v>
      </c>
      <c r="V2210" s="13">
        <f>IFERROR(IF(OR(Table134[[#This Row],[Notasave Error]]&lt;0,Table134[[#This Row],[Notasave Error]]&gt;6000),"-",Table134[[#This Row],[Notasave Error]]/Table134[[#This Row],[Inspection Total]]),"NA")</f>
        <v>7.8333333333333328E-3</v>
      </c>
    </row>
    <row r="2211" spans="1:22" x14ac:dyDescent="0.35">
      <c r="A2211" s="8">
        <v>44765.267534722225</v>
      </c>
      <c r="B2211" s="9" t="s">
        <v>63</v>
      </c>
      <c r="C2211" s="9">
        <v>40036161</v>
      </c>
      <c r="D2211" s="9" t="s">
        <v>107</v>
      </c>
      <c r="E2211" s="9" t="s">
        <v>48</v>
      </c>
      <c r="F2211" s="9" t="s">
        <v>40</v>
      </c>
      <c r="G2211" s="9">
        <v>2141</v>
      </c>
      <c r="H2211" s="10">
        <v>5998</v>
      </c>
      <c r="I2211" s="10">
        <v>65838</v>
      </c>
      <c r="J2211" s="10">
        <v>2</v>
      </c>
      <c r="K2211" s="10"/>
      <c r="L2211" s="10">
        <f>SUM(Table134[[#This Row],[Waste (Before Impression)]:[Waste (After Impression)2]])</f>
        <v>2</v>
      </c>
      <c r="M2211" s="10">
        <v>0</v>
      </c>
      <c r="N2211" s="10">
        <v>130</v>
      </c>
      <c r="O2211" s="11">
        <f>SUM(Table134[[#This Row],[Inspection Total]],Table134[[#This Row],[Waste (Before Impression)]])</f>
        <v>6000</v>
      </c>
      <c r="P2211" s="12" t="s">
        <v>39</v>
      </c>
      <c r="Q2211" s="9"/>
      <c r="R2211" s="9">
        <f>IF(Table134[[#This Row],[Balanced]]="YES",0,Table134[[#This Row],[Total]]-6000)</f>
        <v>0</v>
      </c>
      <c r="S22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44765214121305998YES</v>
      </c>
      <c r="T2211">
        <f>ROW()-3</f>
        <v>2208</v>
      </c>
      <c r="U2211" s="1">
        <f>INT(Table134[[#This Row],[Date]])</f>
        <v>44765</v>
      </c>
      <c r="V2211" s="13">
        <f>IFERROR(IF(OR(Table134[[#This Row],[Notasave Error]]&lt;0,Table134[[#This Row],[Notasave Error]]&gt;6000),"-",Table134[[#This Row],[Notasave Error]]/Table134[[#This Row],[Inspection Total]]),"NA")</f>
        <v>2.1673891297099034E-2</v>
      </c>
    </row>
    <row r="2212" spans="1:22" x14ac:dyDescent="0.35">
      <c r="A2212" s="8">
        <v>44765.261840277781</v>
      </c>
      <c r="B2212" s="9" t="s">
        <v>63</v>
      </c>
      <c r="C2212" s="9">
        <v>40036161</v>
      </c>
      <c r="D2212" s="9" t="s">
        <v>107</v>
      </c>
      <c r="E2212" s="9" t="s">
        <v>48</v>
      </c>
      <c r="F2212" s="9" t="s">
        <v>40</v>
      </c>
      <c r="G2212" s="9">
        <v>2140</v>
      </c>
      <c r="H2212" s="10">
        <v>5997</v>
      </c>
      <c r="I2212" s="10">
        <v>59840</v>
      </c>
      <c r="J2212" s="10">
        <v>3</v>
      </c>
      <c r="K2212" s="10"/>
      <c r="L2212" s="10">
        <f>SUM(Table134[[#This Row],[Waste (Before Impression)]:[Waste (After Impression)2]])</f>
        <v>3</v>
      </c>
      <c r="M2212" s="10">
        <v>0</v>
      </c>
      <c r="N2212" s="10">
        <v>171</v>
      </c>
      <c r="O2212" s="11">
        <f>SUM(Table134[[#This Row],[Inspection Total]],Table134[[#This Row],[Waste (Before Impression)]])</f>
        <v>6000</v>
      </c>
      <c r="P2212" s="12" t="s">
        <v>39</v>
      </c>
      <c r="Q2212" s="9"/>
      <c r="R2212" s="9">
        <f>IF(Table134[[#This Row],[Balanced]]="YES",0,Table134[[#This Row],[Total]]-6000)</f>
        <v>0</v>
      </c>
      <c r="S22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44765214031715997YES</v>
      </c>
      <c r="T2212">
        <f>ROW()-3</f>
        <v>2209</v>
      </c>
      <c r="U2212" s="1">
        <f>INT(Table134[[#This Row],[Date]])</f>
        <v>44765</v>
      </c>
      <c r="V2212" s="13">
        <f>IFERROR(IF(OR(Table134[[#This Row],[Notasave Error]]&lt;0,Table134[[#This Row],[Notasave Error]]&gt;6000),"-",Table134[[#This Row],[Notasave Error]]/Table134[[#This Row],[Inspection Total]]),"NA")</f>
        <v>2.8514257128564282E-2</v>
      </c>
    </row>
    <row r="2213" spans="1:22" x14ac:dyDescent="0.35">
      <c r="A2213" s="8">
        <v>44765.217129629629</v>
      </c>
      <c r="B2213" s="9" t="s">
        <v>63</v>
      </c>
      <c r="C2213" s="9">
        <v>40036161</v>
      </c>
      <c r="D2213" s="9" t="s">
        <v>107</v>
      </c>
      <c r="E2213" s="9" t="s">
        <v>48</v>
      </c>
      <c r="F2213" s="9" t="s">
        <v>40</v>
      </c>
      <c r="G2213" s="9">
        <v>2139</v>
      </c>
      <c r="H2213" s="10">
        <v>5991</v>
      </c>
      <c r="I2213" s="10">
        <v>53843</v>
      </c>
      <c r="J2213" s="10">
        <v>18</v>
      </c>
      <c r="K2213" s="10"/>
      <c r="L2213" s="10">
        <f>SUM(Table134[[#This Row],[Waste (Before Impression)]:[Waste (After Impression)2]])</f>
        <v>18</v>
      </c>
      <c r="M2213" s="10">
        <v>0</v>
      </c>
      <c r="N2213" s="10">
        <v>183</v>
      </c>
      <c r="O2213" s="11">
        <f>SUM(Table134[[#This Row],[Inspection Total]],Table134[[#This Row],[Waste (Before Impression)]])</f>
        <v>6009</v>
      </c>
      <c r="P2213" s="12" t="s">
        <v>34</v>
      </c>
      <c r="Q2213" s="9" t="s">
        <v>72</v>
      </c>
      <c r="R2213" s="9">
        <f>IF(Table134[[#This Row],[Balanced]]="YES",0,Table134[[#This Row],[Total]]-6000)</f>
        <v>9</v>
      </c>
      <c r="S22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447652139181835991NO</v>
      </c>
      <c r="T2213">
        <f>ROW()-3</f>
        <v>2210</v>
      </c>
      <c r="U2213" s="1">
        <f>INT(Table134[[#This Row],[Date]])</f>
        <v>44765</v>
      </c>
      <c r="V2213" s="13">
        <f>IFERROR(IF(OR(Table134[[#This Row],[Notasave Error]]&lt;0,Table134[[#This Row],[Notasave Error]]&gt;6000),"-",Table134[[#This Row],[Notasave Error]]/Table134[[#This Row],[Inspection Total]]),"NA")</f>
        <v>3.0545818728092138E-2</v>
      </c>
    </row>
    <row r="2214" spans="1:22" x14ac:dyDescent="0.35">
      <c r="A2214" s="8">
        <v>44765.186481481483</v>
      </c>
      <c r="B2214" s="9" t="s">
        <v>63</v>
      </c>
      <c r="C2214" s="9">
        <v>40036161</v>
      </c>
      <c r="D2214" s="9" t="s">
        <v>107</v>
      </c>
      <c r="E2214" s="9" t="s">
        <v>48</v>
      </c>
      <c r="F2214" s="9" t="s">
        <v>40</v>
      </c>
      <c r="G2214" s="9">
        <v>2138</v>
      </c>
      <c r="H2214" s="10">
        <v>5977</v>
      </c>
      <c r="I2214" s="10">
        <v>47852</v>
      </c>
      <c r="J2214" s="10">
        <v>14</v>
      </c>
      <c r="K2214" s="10"/>
      <c r="L2214" s="10">
        <f>SUM(Table134[[#This Row],[Waste (Before Impression)]:[Waste (After Impression)2]])</f>
        <v>14</v>
      </c>
      <c r="M2214" s="10">
        <v>0</v>
      </c>
      <c r="N2214" s="10">
        <v>222</v>
      </c>
      <c r="O2214" s="11">
        <f>SUM(Table134[[#This Row],[Inspection Total]],Table134[[#This Row],[Waste (Before Impression)]])</f>
        <v>5991</v>
      </c>
      <c r="P2214" s="12" t="s">
        <v>34</v>
      </c>
      <c r="Q2214" s="9" t="s">
        <v>92</v>
      </c>
      <c r="R2214" s="9">
        <f>IF(Table134[[#This Row],[Balanced]]="YES",0,Table134[[#This Row],[Total]]-6000)</f>
        <v>-9</v>
      </c>
      <c r="S22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447652138142225977NO</v>
      </c>
      <c r="T2214">
        <f>ROW()-3</f>
        <v>2211</v>
      </c>
      <c r="U2214" s="1">
        <f>INT(Table134[[#This Row],[Date]])</f>
        <v>44765</v>
      </c>
      <c r="V2214" s="13">
        <f>IFERROR(IF(OR(Table134[[#This Row],[Notasave Error]]&lt;0,Table134[[#This Row],[Notasave Error]]&gt;6000),"-",Table134[[#This Row],[Notasave Error]]/Table134[[#This Row],[Inspection Total]]),"NA")</f>
        <v>3.7142379119959844E-2</v>
      </c>
    </row>
    <row r="2215" spans="1:22" x14ac:dyDescent="0.35">
      <c r="A2215" s="8">
        <v>44765.186041666668</v>
      </c>
      <c r="B2215" s="9" t="s">
        <v>63</v>
      </c>
      <c r="C2215" s="9">
        <v>40036161</v>
      </c>
      <c r="D2215" s="9" t="s">
        <v>107</v>
      </c>
      <c r="E2215" s="9" t="s">
        <v>48</v>
      </c>
      <c r="F2215" s="9" t="s">
        <v>40</v>
      </c>
      <c r="G2215" s="9">
        <v>2137</v>
      </c>
      <c r="H2215" s="10">
        <v>5987</v>
      </c>
      <c r="I2215" s="10">
        <v>41875</v>
      </c>
      <c r="J2215" s="10">
        <v>13</v>
      </c>
      <c r="K2215" s="10"/>
      <c r="L2215" s="10">
        <f>SUM(Table134[[#This Row],[Waste (Before Impression)]:[Waste (After Impression)2]])</f>
        <v>13</v>
      </c>
      <c r="M2215" s="10">
        <v>0</v>
      </c>
      <c r="N2215" s="10">
        <v>226</v>
      </c>
      <c r="O2215" s="11">
        <f>SUM(Table134[[#This Row],[Inspection Total]],Table134[[#This Row],[Waste (Before Impression)]])</f>
        <v>6000</v>
      </c>
      <c r="P2215" s="12" t="s">
        <v>39</v>
      </c>
      <c r="Q2215" s="9"/>
      <c r="R2215" s="9">
        <f>IF(Table134[[#This Row],[Balanced]]="YES",0,Table134[[#This Row],[Total]]-6000)</f>
        <v>0</v>
      </c>
      <c r="S22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447652137132265987YES</v>
      </c>
      <c r="T2215">
        <f>ROW()-3</f>
        <v>2212</v>
      </c>
      <c r="U2215" s="1">
        <f>INT(Table134[[#This Row],[Date]])</f>
        <v>44765</v>
      </c>
      <c r="V2215" s="13">
        <f>IFERROR(IF(OR(Table134[[#This Row],[Notasave Error]]&lt;0,Table134[[#This Row],[Notasave Error]]&gt;6000),"-",Table134[[#This Row],[Notasave Error]]/Table134[[#This Row],[Inspection Total]]),"NA")</f>
        <v>3.7748454985802572E-2</v>
      </c>
    </row>
    <row r="2216" spans="1:22" x14ac:dyDescent="0.35">
      <c r="A2216" s="8">
        <v>44765.108402777776</v>
      </c>
      <c r="B2216" s="9" t="s">
        <v>63</v>
      </c>
      <c r="C2216" s="9">
        <v>40036161</v>
      </c>
      <c r="D2216" s="9" t="s">
        <v>107</v>
      </c>
      <c r="E2216" s="9" t="s">
        <v>48</v>
      </c>
      <c r="F2216" s="9" t="s">
        <v>40</v>
      </c>
      <c r="G2216" s="9">
        <v>2136</v>
      </c>
      <c r="H2216" s="10">
        <v>5992</v>
      </c>
      <c r="I2216" s="10">
        <v>35888</v>
      </c>
      <c r="J2216" s="10">
        <v>4</v>
      </c>
      <c r="K2216" s="10"/>
      <c r="L2216" s="10">
        <f>SUM(Table134[[#This Row],[Waste (Before Impression)]:[Waste (After Impression)2]])</f>
        <v>4</v>
      </c>
      <c r="M2216" s="10">
        <v>0</v>
      </c>
      <c r="N2216" s="10">
        <v>162</v>
      </c>
      <c r="O2216" s="11">
        <f>SUM(Table134[[#This Row],[Inspection Total]],Table134[[#This Row],[Waste (Before Impression)]])</f>
        <v>5996</v>
      </c>
      <c r="P2216" s="12" t="s">
        <v>34</v>
      </c>
      <c r="Q2216" s="9" t="s">
        <v>72</v>
      </c>
      <c r="R2216" s="9">
        <f>IF(Table134[[#This Row],[Balanced]]="YES",0,Table134[[#This Row],[Total]]-6000)</f>
        <v>-4</v>
      </c>
      <c r="S22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44765213641625992NO</v>
      </c>
      <c r="T2216">
        <f>ROW()-3</f>
        <v>2213</v>
      </c>
      <c r="U2216" s="1">
        <f>INT(Table134[[#This Row],[Date]])</f>
        <v>44765</v>
      </c>
      <c r="V2216" s="13">
        <f>IFERROR(IF(OR(Table134[[#This Row],[Notasave Error]]&lt;0,Table134[[#This Row],[Notasave Error]]&gt;6000),"-",Table134[[#This Row],[Notasave Error]]/Table134[[#This Row],[Inspection Total]]),"NA")</f>
        <v>2.7036048064085449E-2</v>
      </c>
    </row>
    <row r="2217" spans="1:22" x14ac:dyDescent="0.35">
      <c r="A2217" s="8">
        <v>44765.107037037036</v>
      </c>
      <c r="B2217" s="9" t="s">
        <v>63</v>
      </c>
      <c r="C2217" s="9">
        <v>40036161</v>
      </c>
      <c r="D2217" s="9" t="s">
        <v>107</v>
      </c>
      <c r="E2217" s="9" t="s">
        <v>48</v>
      </c>
      <c r="F2217" s="9" t="s">
        <v>40</v>
      </c>
      <c r="G2217" s="9">
        <v>2135</v>
      </c>
      <c r="H2217" s="10">
        <v>5986</v>
      </c>
      <c r="I2217" s="10">
        <v>29896</v>
      </c>
      <c r="J2217" s="10">
        <v>14</v>
      </c>
      <c r="K2217" s="10"/>
      <c r="L2217" s="10">
        <f>SUM(Table134[[#This Row],[Waste (Before Impression)]:[Waste (After Impression)2]])</f>
        <v>14</v>
      </c>
      <c r="M2217" s="10">
        <v>0</v>
      </c>
      <c r="N2217" s="10">
        <v>149</v>
      </c>
      <c r="O2217" s="11">
        <f>SUM(Table134[[#This Row],[Inspection Total]],Table134[[#This Row],[Waste (Before Impression)]])</f>
        <v>6000</v>
      </c>
      <c r="P2217" s="12" t="s">
        <v>39</v>
      </c>
      <c r="Q2217" s="9"/>
      <c r="R2217" s="9">
        <f>IF(Table134[[#This Row],[Balanced]]="YES",0,Table134[[#This Row],[Total]]-6000)</f>
        <v>0</v>
      </c>
      <c r="S22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447652135141495986YES</v>
      </c>
      <c r="T2217">
        <f>ROW()-3</f>
        <v>2214</v>
      </c>
      <c r="U2217" s="1">
        <f>INT(Table134[[#This Row],[Date]])</f>
        <v>44765</v>
      </c>
      <c r="V2217" s="13">
        <f>IFERROR(IF(OR(Table134[[#This Row],[Notasave Error]]&lt;0,Table134[[#This Row],[Notasave Error]]&gt;6000),"-",Table134[[#This Row],[Notasave Error]]/Table134[[#This Row],[Inspection Total]]),"NA")</f>
        <v>2.489141329769462E-2</v>
      </c>
    </row>
    <row r="2218" spans="1:22" x14ac:dyDescent="0.35">
      <c r="A2218" s="8">
        <v>44765.106608796297</v>
      </c>
      <c r="B2218" s="9" t="s">
        <v>63</v>
      </c>
      <c r="C2218" s="9">
        <v>40036161</v>
      </c>
      <c r="D2218" s="9" t="s">
        <v>107</v>
      </c>
      <c r="E2218" s="9" t="s">
        <v>48</v>
      </c>
      <c r="F2218" s="9" t="s">
        <v>40</v>
      </c>
      <c r="G2218" s="9">
        <v>2134</v>
      </c>
      <c r="H2218" s="10">
        <v>5967</v>
      </c>
      <c r="I2218" s="10">
        <v>23910</v>
      </c>
      <c r="J2218" s="10">
        <v>33</v>
      </c>
      <c r="K2218" s="10"/>
      <c r="L2218" s="10">
        <f>SUM(Table134[[#This Row],[Waste (Before Impression)]:[Waste (After Impression)2]])</f>
        <v>33</v>
      </c>
      <c r="M2218" s="10">
        <v>0</v>
      </c>
      <c r="N2218" s="10">
        <v>98</v>
      </c>
      <c r="O2218" s="11">
        <f>SUM(Table134[[#This Row],[Inspection Total]],Table134[[#This Row],[Waste (Before Impression)]])</f>
        <v>6000</v>
      </c>
      <c r="P2218" s="12" t="s">
        <v>39</v>
      </c>
      <c r="Q2218" s="9"/>
      <c r="R2218" s="9">
        <f>IF(Table134[[#This Row],[Balanced]]="YES",0,Table134[[#This Row],[Total]]-6000)</f>
        <v>0</v>
      </c>
      <c r="S22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44765213433985967YES</v>
      </c>
      <c r="T2218">
        <f>ROW()-3</f>
        <v>2215</v>
      </c>
      <c r="U2218" s="1">
        <f>INT(Table134[[#This Row],[Date]])</f>
        <v>44765</v>
      </c>
      <c r="V2218" s="13">
        <f>IFERROR(IF(OR(Table134[[#This Row],[Notasave Error]]&lt;0,Table134[[#This Row],[Notasave Error]]&gt;6000),"-",Table134[[#This Row],[Notasave Error]]/Table134[[#This Row],[Inspection Total]]),"NA")</f>
        <v>1.642366348248701E-2</v>
      </c>
    </row>
    <row r="2219" spans="1:22" x14ac:dyDescent="0.35">
      <c r="A2219" s="8">
        <v>44765.106203703705</v>
      </c>
      <c r="B2219" s="9" t="s">
        <v>63</v>
      </c>
      <c r="C2219" s="9">
        <v>40036161</v>
      </c>
      <c r="D2219" s="9" t="s">
        <v>107</v>
      </c>
      <c r="E2219" s="9" t="s">
        <v>48</v>
      </c>
      <c r="F2219" s="9" t="s">
        <v>40</v>
      </c>
      <c r="G2219" s="9">
        <v>2133</v>
      </c>
      <c r="H2219" s="10">
        <v>5991</v>
      </c>
      <c r="I2219" s="10">
        <v>17943</v>
      </c>
      <c r="J2219" s="10">
        <v>9</v>
      </c>
      <c r="K2219" s="10"/>
      <c r="L2219" s="10">
        <f>SUM(Table134[[#This Row],[Waste (Before Impression)]:[Waste (After Impression)2]])</f>
        <v>9</v>
      </c>
      <c r="M2219" s="10">
        <v>0</v>
      </c>
      <c r="N2219" s="10">
        <v>110</v>
      </c>
      <c r="O2219" s="11">
        <f>SUM(Table134[[#This Row],[Inspection Total]],Table134[[#This Row],[Waste (Before Impression)]])</f>
        <v>6000</v>
      </c>
      <c r="P2219" s="12" t="s">
        <v>39</v>
      </c>
      <c r="Q2219" s="9"/>
      <c r="R2219" s="9">
        <f>IF(Table134[[#This Row],[Balanced]]="YES",0,Table134[[#This Row],[Total]]-6000)</f>
        <v>0</v>
      </c>
      <c r="S22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44765213391105991YES</v>
      </c>
      <c r="T2219">
        <f>ROW()-3</f>
        <v>2216</v>
      </c>
      <c r="U2219" s="1">
        <f>INT(Table134[[#This Row],[Date]])</f>
        <v>44765</v>
      </c>
      <c r="V2219" s="13">
        <f>IFERROR(IF(OR(Table134[[#This Row],[Notasave Error]]&lt;0,Table134[[#This Row],[Notasave Error]]&gt;6000),"-",Table134[[#This Row],[Notasave Error]]/Table134[[#This Row],[Inspection Total]]),"NA")</f>
        <v>1.8360874645301284E-2</v>
      </c>
    </row>
    <row r="2220" spans="1:22" x14ac:dyDescent="0.35">
      <c r="A2220" s="8">
        <v>44764.977268518516</v>
      </c>
      <c r="B2220" s="9" t="s">
        <v>63</v>
      </c>
      <c r="C2220" s="9">
        <v>40036161</v>
      </c>
      <c r="D2220" s="9" t="s">
        <v>107</v>
      </c>
      <c r="E2220" s="9" t="s">
        <v>91</v>
      </c>
      <c r="F2220" s="9" t="s">
        <v>40</v>
      </c>
      <c r="G2220" s="9">
        <v>2109</v>
      </c>
      <c r="H2220" s="10">
        <v>5997</v>
      </c>
      <c r="I2220" s="10">
        <v>23986</v>
      </c>
      <c r="J2220" s="10">
        <v>3</v>
      </c>
      <c r="K2220" s="10"/>
      <c r="L2220" s="10">
        <f>SUM(Table134[[#This Row],[Waste (Before Impression)]:[Waste (After Impression)2]])</f>
        <v>3</v>
      </c>
      <c r="M2220" s="10">
        <v>0</v>
      </c>
      <c r="N2220" s="10">
        <v>-607</v>
      </c>
      <c r="O2220" s="11">
        <f>SUM(Table134[[#This Row],[Inspection Total]],Table134[[#This Row],[Waste (Before Impression)]])</f>
        <v>6000</v>
      </c>
      <c r="P2220" s="12" t="s">
        <v>39</v>
      </c>
      <c r="Q2220" s="9"/>
      <c r="R2220" s="9">
        <f>IF(Table134[[#This Row],[Balanced]]="YES",0,Table134[[#This Row],[Total]]-6000)</f>
        <v>0</v>
      </c>
      <c r="S22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4476421093-6075997YES</v>
      </c>
      <c r="T2220">
        <f>ROW()-3</f>
        <v>2217</v>
      </c>
      <c r="U2220" s="1">
        <f>INT(Table134[[#This Row],[Date]])</f>
        <v>44764</v>
      </c>
      <c r="V2220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221" spans="1:22" x14ac:dyDescent="0.35">
      <c r="A2221" s="8">
        <v>44764.959201388891</v>
      </c>
      <c r="B2221" s="9" t="s">
        <v>63</v>
      </c>
      <c r="C2221" s="9">
        <v>40036161</v>
      </c>
      <c r="D2221" s="9" t="s">
        <v>107</v>
      </c>
      <c r="E2221" s="9" t="s">
        <v>91</v>
      </c>
      <c r="F2221" s="9" t="s">
        <v>40</v>
      </c>
      <c r="G2221" s="9">
        <v>2108</v>
      </c>
      <c r="H2221" s="10">
        <v>5994</v>
      </c>
      <c r="I2221" s="10">
        <v>17989</v>
      </c>
      <c r="J2221" s="10">
        <v>6</v>
      </c>
      <c r="K2221" s="10"/>
      <c r="L2221" s="10">
        <f>SUM(Table134[[#This Row],[Waste (Before Impression)]:[Waste (After Impression)2]])</f>
        <v>6</v>
      </c>
      <c r="M2221" s="10">
        <v>0</v>
      </c>
      <c r="N2221" s="10">
        <v>257</v>
      </c>
      <c r="O2221" s="11">
        <f>SUM(Table134[[#This Row],[Inspection Total]],Table134[[#This Row],[Waste (Before Impression)]])</f>
        <v>6000</v>
      </c>
      <c r="P2221" s="12" t="s">
        <v>39</v>
      </c>
      <c r="Q2221" s="9"/>
      <c r="R2221" s="9">
        <f>IF(Table134[[#This Row],[Balanced]]="YES",0,Table134[[#This Row],[Total]]-6000)</f>
        <v>0</v>
      </c>
      <c r="S22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44764210862575994YES</v>
      </c>
      <c r="T2221">
        <f>ROW()-3</f>
        <v>2218</v>
      </c>
      <c r="U2221" s="1">
        <f>INT(Table134[[#This Row],[Date]])</f>
        <v>44764</v>
      </c>
      <c r="V2221" s="13">
        <f>IFERROR(IF(OR(Table134[[#This Row],[Notasave Error]]&lt;0,Table134[[#This Row],[Notasave Error]]&gt;6000),"-",Table134[[#This Row],[Notasave Error]]/Table134[[#This Row],[Inspection Total]]),"NA")</f>
        <v>4.2876209542876208E-2</v>
      </c>
    </row>
    <row r="2222" spans="1:22" x14ac:dyDescent="0.35">
      <c r="A2222" s="8">
        <v>44764.958761574075</v>
      </c>
      <c r="B2222" s="9" t="s">
        <v>63</v>
      </c>
      <c r="C2222" s="9">
        <v>40036161</v>
      </c>
      <c r="D2222" s="9" t="s">
        <v>107</v>
      </c>
      <c r="E2222" s="9" t="s">
        <v>91</v>
      </c>
      <c r="F2222" s="9" t="s">
        <v>40</v>
      </c>
      <c r="G2222" s="9">
        <v>2107</v>
      </c>
      <c r="H2222" s="10">
        <v>5996</v>
      </c>
      <c r="I2222" s="10">
        <v>11995</v>
      </c>
      <c r="J2222" s="10">
        <v>4</v>
      </c>
      <c r="K2222" s="10"/>
      <c r="L2222" s="10">
        <f>SUM(Table134[[#This Row],[Waste (Before Impression)]:[Waste (After Impression)2]])</f>
        <v>4</v>
      </c>
      <c r="M2222" s="10">
        <v>0</v>
      </c>
      <c r="N2222" s="10">
        <v>199</v>
      </c>
      <c r="O2222" s="11">
        <f>SUM(Table134[[#This Row],[Inspection Total]],Table134[[#This Row],[Waste (Before Impression)]])</f>
        <v>6000</v>
      </c>
      <c r="P2222" s="12" t="s">
        <v>39</v>
      </c>
      <c r="Q2222" s="9"/>
      <c r="R2222" s="9">
        <f>IF(Table134[[#This Row],[Balanced]]="YES",0,Table134[[#This Row],[Total]]-6000)</f>
        <v>0</v>
      </c>
      <c r="S22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44764210741995996YES</v>
      </c>
      <c r="T2222">
        <f>ROW()-3</f>
        <v>2219</v>
      </c>
      <c r="U2222" s="1">
        <f>INT(Table134[[#This Row],[Date]])</f>
        <v>44764</v>
      </c>
      <c r="V2222" s="13">
        <f>IFERROR(IF(OR(Table134[[#This Row],[Notasave Error]]&lt;0,Table134[[#This Row],[Notasave Error]]&gt;6000),"-",Table134[[#This Row],[Notasave Error]]/Table134[[#This Row],[Inspection Total]]),"NA")</f>
        <v>3.3188792528352232E-2</v>
      </c>
    </row>
    <row r="2223" spans="1:22" x14ac:dyDescent="0.35">
      <c r="A2223" s="8">
        <v>44764.857372685183</v>
      </c>
      <c r="B2223" s="9" t="s">
        <v>63</v>
      </c>
      <c r="C2223" s="9">
        <v>40036161</v>
      </c>
      <c r="D2223" s="9" t="s">
        <v>107</v>
      </c>
      <c r="E2223" s="9" t="s">
        <v>91</v>
      </c>
      <c r="F2223" s="9" t="s">
        <v>40</v>
      </c>
      <c r="G2223" s="9">
        <v>2106</v>
      </c>
      <c r="H2223" s="10">
        <v>5999</v>
      </c>
      <c r="I2223" s="10">
        <v>5999</v>
      </c>
      <c r="J2223" s="10">
        <v>1</v>
      </c>
      <c r="K2223" s="10"/>
      <c r="L2223" s="10">
        <f>SUM(Table134[[#This Row],[Waste (Before Impression)]:[Waste (After Impression)2]])</f>
        <v>1</v>
      </c>
      <c r="M2223" s="10">
        <v>0</v>
      </c>
      <c r="N2223" s="10">
        <v>151</v>
      </c>
      <c r="O2223" s="11">
        <f>SUM(Table134[[#This Row],[Inspection Total]],Table134[[#This Row],[Waste (Before Impression)]])</f>
        <v>6000</v>
      </c>
      <c r="P2223" s="12" t="s">
        <v>39</v>
      </c>
      <c r="Q2223" s="9"/>
      <c r="R2223" s="9">
        <f>IF(Table134[[#This Row],[Balanced]]="YES",0,Table134[[#This Row],[Total]]-6000)</f>
        <v>0</v>
      </c>
      <c r="S22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44764210611515999YES</v>
      </c>
      <c r="T2223">
        <f>ROW()-3</f>
        <v>2220</v>
      </c>
      <c r="U2223" s="1">
        <f>INT(Table134[[#This Row],[Date]])</f>
        <v>44764</v>
      </c>
      <c r="V2223" s="13">
        <f>IFERROR(IF(OR(Table134[[#This Row],[Notasave Error]]&lt;0,Table134[[#This Row],[Notasave Error]]&gt;6000),"-",Table134[[#This Row],[Notasave Error]]/Table134[[#This Row],[Inspection Total]]),"NA")</f>
        <v>2.5170861810301717E-2</v>
      </c>
    </row>
    <row r="2224" spans="1:22" x14ac:dyDescent="0.35">
      <c r="A2224" s="8">
        <v>44764.811979166669</v>
      </c>
      <c r="B2224" s="9" t="s">
        <v>63</v>
      </c>
      <c r="C2224" s="9">
        <v>40036161</v>
      </c>
      <c r="D2224" s="9" t="s">
        <v>107</v>
      </c>
      <c r="E2224" s="9" t="s">
        <v>129</v>
      </c>
      <c r="F2224" s="9" t="s">
        <v>38</v>
      </c>
      <c r="G2224" s="9">
        <v>2105</v>
      </c>
      <c r="H2224" s="10">
        <v>5998</v>
      </c>
      <c r="I2224" s="10">
        <v>77974</v>
      </c>
      <c r="J2224" s="10">
        <v>2</v>
      </c>
      <c r="K2224" s="10"/>
      <c r="L2224" s="10">
        <f>SUM(Table134[[#This Row],[Waste (Before Impression)]:[Waste (After Impression)2]])</f>
        <v>2</v>
      </c>
      <c r="M2224" s="10">
        <v>0</v>
      </c>
      <c r="N2224" s="10">
        <v>71</v>
      </c>
      <c r="O2224" s="11">
        <f>SUM(Table134[[#This Row],[Inspection Total]],Table134[[#This Row],[Waste (Before Impression)]])</f>
        <v>6000</v>
      </c>
      <c r="P2224" s="12" t="s">
        <v>39</v>
      </c>
      <c r="Q2224" s="9"/>
      <c r="R2224" s="9">
        <f>IF(Table134[[#This Row],[Balanced]]="YES",0,Table134[[#This Row],[Total]]-6000)</f>
        <v>0</v>
      </c>
      <c r="S22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4476421052715998YES</v>
      </c>
      <c r="T2224">
        <f>ROW()-3</f>
        <v>2221</v>
      </c>
      <c r="U2224" s="1">
        <f>INT(Table134[[#This Row],[Date]])</f>
        <v>44764</v>
      </c>
      <c r="V2224" s="13">
        <f>IFERROR(IF(OR(Table134[[#This Row],[Notasave Error]]&lt;0,Table134[[#This Row],[Notasave Error]]&gt;6000),"-",Table134[[#This Row],[Notasave Error]]/Table134[[#This Row],[Inspection Total]]),"NA")</f>
        <v>1.1837279093031011E-2</v>
      </c>
    </row>
    <row r="2225" spans="1:22" x14ac:dyDescent="0.35">
      <c r="A2225" s="8">
        <v>44764.77853009259</v>
      </c>
      <c r="B2225" s="9" t="s">
        <v>63</v>
      </c>
      <c r="C2225" s="9">
        <v>40036161</v>
      </c>
      <c r="D2225" s="9" t="s">
        <v>107</v>
      </c>
      <c r="E2225" s="9" t="s">
        <v>129</v>
      </c>
      <c r="F2225" s="9" t="s">
        <v>38</v>
      </c>
      <c r="G2225" s="9">
        <v>2104</v>
      </c>
      <c r="H2225" s="10">
        <v>5999</v>
      </c>
      <c r="I2225" s="10">
        <v>71976</v>
      </c>
      <c r="J2225" s="10">
        <v>1</v>
      </c>
      <c r="K2225" s="10"/>
      <c r="L2225" s="10">
        <f>SUM(Table134[[#This Row],[Waste (Before Impression)]:[Waste (After Impression)2]])</f>
        <v>1</v>
      </c>
      <c r="M2225" s="10">
        <v>0</v>
      </c>
      <c r="N2225" s="10">
        <v>258</v>
      </c>
      <c r="O2225" s="11">
        <f>SUM(Table134[[#This Row],[Inspection Total]],Table134[[#This Row],[Waste (Before Impression)]])</f>
        <v>6000</v>
      </c>
      <c r="P2225" s="12" t="s">
        <v>39</v>
      </c>
      <c r="Q2225" s="9"/>
      <c r="R2225" s="9">
        <f>IF(Table134[[#This Row],[Balanced]]="YES",0,Table134[[#This Row],[Total]]-6000)</f>
        <v>0</v>
      </c>
      <c r="S22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44764210412585999YES</v>
      </c>
      <c r="T2225">
        <f>ROW()-3</f>
        <v>2222</v>
      </c>
      <c r="U2225" s="1">
        <f>INT(Table134[[#This Row],[Date]])</f>
        <v>44764</v>
      </c>
      <c r="V2225" s="13">
        <f>IFERROR(IF(OR(Table134[[#This Row],[Notasave Error]]&lt;0,Table134[[#This Row],[Notasave Error]]&gt;6000),"-",Table134[[#This Row],[Notasave Error]]/Table134[[#This Row],[Inspection Total]]),"NA")</f>
        <v>4.3007167861310217E-2</v>
      </c>
    </row>
    <row r="2226" spans="1:22" x14ac:dyDescent="0.35">
      <c r="A2226" s="8">
        <v>44764.765949074077</v>
      </c>
      <c r="B2226" s="9" t="s">
        <v>63</v>
      </c>
      <c r="C2226" s="9">
        <v>40036161</v>
      </c>
      <c r="D2226" s="9" t="s">
        <v>107</v>
      </c>
      <c r="E2226" s="9" t="s">
        <v>129</v>
      </c>
      <c r="F2226" s="9" t="s">
        <v>38</v>
      </c>
      <c r="G2226" s="9">
        <v>2103</v>
      </c>
      <c r="H2226" s="10">
        <v>5997</v>
      </c>
      <c r="I2226" s="10">
        <v>65977</v>
      </c>
      <c r="J2226" s="10">
        <v>3</v>
      </c>
      <c r="K2226" s="10"/>
      <c r="L2226" s="10">
        <f>SUM(Table134[[#This Row],[Waste (Before Impression)]:[Waste (After Impression)2]])</f>
        <v>3</v>
      </c>
      <c r="M2226" s="10">
        <v>0</v>
      </c>
      <c r="N2226" s="10">
        <v>262</v>
      </c>
      <c r="O2226" s="11">
        <f>SUM(Table134[[#This Row],[Inspection Total]],Table134[[#This Row],[Waste (Before Impression)]])</f>
        <v>6000</v>
      </c>
      <c r="P2226" s="12" t="s">
        <v>39</v>
      </c>
      <c r="Q2226" s="9"/>
      <c r="R2226" s="9">
        <f>IF(Table134[[#This Row],[Balanced]]="YES",0,Table134[[#This Row],[Total]]-6000)</f>
        <v>0</v>
      </c>
      <c r="S22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44764210332625997YES</v>
      </c>
      <c r="T2226">
        <f>ROW()-3</f>
        <v>2223</v>
      </c>
      <c r="U2226" s="1">
        <f>INT(Table134[[#This Row],[Date]])</f>
        <v>44764</v>
      </c>
      <c r="V2226" s="13">
        <f>IFERROR(IF(OR(Table134[[#This Row],[Notasave Error]]&lt;0,Table134[[#This Row],[Notasave Error]]&gt;6000),"-",Table134[[#This Row],[Notasave Error]]/Table134[[#This Row],[Inspection Total]]),"NA")</f>
        <v>4.3688510922127728E-2</v>
      </c>
    </row>
    <row r="2227" spans="1:22" x14ac:dyDescent="0.35">
      <c r="A2227" s="8">
        <v>44764.765486111108</v>
      </c>
      <c r="B2227" s="9" t="s">
        <v>63</v>
      </c>
      <c r="C2227" s="9">
        <v>40036161</v>
      </c>
      <c r="D2227" s="9" t="s">
        <v>107</v>
      </c>
      <c r="E2227" s="9" t="s">
        <v>129</v>
      </c>
      <c r="F2227" s="9" t="s">
        <v>38</v>
      </c>
      <c r="G2227" s="9">
        <v>2102</v>
      </c>
      <c r="H2227" s="10">
        <v>5997</v>
      </c>
      <c r="I2227" s="10">
        <v>59980</v>
      </c>
      <c r="J2227" s="10">
        <v>3</v>
      </c>
      <c r="K2227" s="10"/>
      <c r="L2227" s="10">
        <f>SUM(Table134[[#This Row],[Waste (Before Impression)]:[Waste (After Impression)2]])</f>
        <v>3</v>
      </c>
      <c r="M2227" s="10">
        <v>0</v>
      </c>
      <c r="N2227" s="10">
        <v>174</v>
      </c>
      <c r="O2227" s="11">
        <f>SUM(Table134[[#This Row],[Inspection Total]],Table134[[#This Row],[Waste (Before Impression)]])</f>
        <v>6000</v>
      </c>
      <c r="P2227" s="12" t="s">
        <v>39</v>
      </c>
      <c r="Q2227" s="9"/>
      <c r="R2227" s="9">
        <f>IF(Table134[[#This Row],[Balanced]]="YES",0,Table134[[#This Row],[Total]]-6000)</f>
        <v>0</v>
      </c>
      <c r="S22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44764210231745997YES</v>
      </c>
      <c r="T2227">
        <f>ROW()-3</f>
        <v>2224</v>
      </c>
      <c r="U2227" s="1">
        <f>INT(Table134[[#This Row],[Date]])</f>
        <v>44764</v>
      </c>
      <c r="V2227" s="13">
        <f>IFERROR(IF(OR(Table134[[#This Row],[Notasave Error]]&lt;0,Table134[[#This Row],[Notasave Error]]&gt;6000),"-",Table134[[#This Row],[Notasave Error]]/Table134[[#This Row],[Inspection Total]]),"NA")</f>
        <v>2.9014507253626812E-2</v>
      </c>
    </row>
    <row r="2228" spans="1:22" x14ac:dyDescent="0.35">
      <c r="A2228" s="8">
        <v>44764.613344907404</v>
      </c>
      <c r="B2228" s="9" t="s">
        <v>63</v>
      </c>
      <c r="C2228" s="9">
        <v>40036161</v>
      </c>
      <c r="D2228" s="9" t="s">
        <v>107</v>
      </c>
      <c r="E2228" s="9" t="s">
        <v>129</v>
      </c>
      <c r="F2228" s="9" t="s">
        <v>38</v>
      </c>
      <c r="G2228" s="9">
        <v>2101</v>
      </c>
      <c r="H2228" s="10">
        <v>5998</v>
      </c>
      <c r="I2228" s="10">
        <v>53983</v>
      </c>
      <c r="J2228" s="10">
        <v>2</v>
      </c>
      <c r="K2228" s="10"/>
      <c r="L2228" s="10">
        <f>SUM(Table134[[#This Row],[Waste (Before Impression)]:[Waste (After Impression)2]])</f>
        <v>2</v>
      </c>
      <c r="M2228" s="10">
        <v>0</v>
      </c>
      <c r="N2228" s="10">
        <v>210</v>
      </c>
      <c r="O2228" s="11">
        <f>SUM(Table134[[#This Row],[Inspection Total]],Table134[[#This Row],[Waste (Before Impression)]])</f>
        <v>6000</v>
      </c>
      <c r="P2228" s="12" t="s">
        <v>39</v>
      </c>
      <c r="Q2228" s="9"/>
      <c r="R2228" s="9">
        <f>IF(Table134[[#This Row],[Balanced]]="YES",0,Table134[[#This Row],[Total]]-6000)</f>
        <v>0</v>
      </c>
      <c r="S22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44764210122105998YES</v>
      </c>
      <c r="T2228">
        <f>ROW()-3</f>
        <v>2225</v>
      </c>
      <c r="U2228" s="1">
        <f>INT(Table134[[#This Row],[Date]])</f>
        <v>44764</v>
      </c>
      <c r="V2228" s="13">
        <f>IFERROR(IF(OR(Table134[[#This Row],[Notasave Error]]&lt;0,Table134[[#This Row],[Notasave Error]]&gt;6000),"-",Table134[[#This Row],[Notasave Error]]/Table134[[#This Row],[Inspection Total]]),"NA")</f>
        <v>3.5011670556852281E-2</v>
      </c>
    </row>
    <row r="2229" spans="1:22" x14ac:dyDescent="0.35">
      <c r="A2229" s="8">
        <v>44764.596041666664</v>
      </c>
      <c r="B2229" s="9" t="s">
        <v>63</v>
      </c>
      <c r="C2229" s="9">
        <v>40036161</v>
      </c>
      <c r="D2229" s="9" t="s">
        <v>107</v>
      </c>
      <c r="E2229" s="9" t="s">
        <v>129</v>
      </c>
      <c r="F2229" s="9" t="s">
        <v>38</v>
      </c>
      <c r="G2229" s="9">
        <v>2100</v>
      </c>
      <c r="H2229" s="10">
        <v>5997</v>
      </c>
      <c r="I2229" s="10">
        <v>47985</v>
      </c>
      <c r="J2229" s="10">
        <v>3</v>
      </c>
      <c r="K2229" s="10"/>
      <c r="L2229" s="10">
        <f>SUM(Table134[[#This Row],[Waste (Before Impression)]:[Waste (After Impression)2]])</f>
        <v>3</v>
      </c>
      <c r="M2229" s="10">
        <v>0</v>
      </c>
      <c r="N2229" s="10">
        <v>259</v>
      </c>
      <c r="O2229" s="11">
        <f>SUM(Table134[[#This Row],[Inspection Total]],Table134[[#This Row],[Waste (Before Impression)]])</f>
        <v>6000</v>
      </c>
      <c r="P2229" s="12" t="s">
        <v>39</v>
      </c>
      <c r="Q2229" s="9"/>
      <c r="R2229" s="9">
        <f>IF(Table134[[#This Row],[Balanced]]="YES",0,Table134[[#This Row],[Total]]-6000)</f>
        <v>0</v>
      </c>
      <c r="S22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44764210032595997YES</v>
      </c>
      <c r="T2229">
        <f>ROW()-3</f>
        <v>2226</v>
      </c>
      <c r="U2229" s="1">
        <f>INT(Table134[[#This Row],[Date]])</f>
        <v>44764</v>
      </c>
      <c r="V2229" s="13">
        <f>IFERROR(IF(OR(Table134[[#This Row],[Notasave Error]]&lt;0,Table134[[#This Row],[Notasave Error]]&gt;6000),"-",Table134[[#This Row],[Notasave Error]]/Table134[[#This Row],[Inspection Total]]),"NA")</f>
        <v>4.3188260797065198E-2</v>
      </c>
    </row>
    <row r="2230" spans="1:22" x14ac:dyDescent="0.35">
      <c r="A2230" s="8">
        <v>44764.595717592594</v>
      </c>
      <c r="B2230" s="9" t="s">
        <v>63</v>
      </c>
      <c r="C2230" s="9">
        <v>40036161</v>
      </c>
      <c r="D2230" s="9" t="s">
        <v>107</v>
      </c>
      <c r="E2230" s="9" t="s">
        <v>129</v>
      </c>
      <c r="F2230" s="9" t="s">
        <v>38</v>
      </c>
      <c r="G2230" s="9">
        <v>2099</v>
      </c>
      <c r="H2230" s="10">
        <v>5998</v>
      </c>
      <c r="I2230" s="10">
        <v>41988</v>
      </c>
      <c r="J2230" s="10">
        <v>2</v>
      </c>
      <c r="K2230" s="10"/>
      <c r="L2230" s="10">
        <f>SUM(Table134[[#This Row],[Waste (Before Impression)]:[Waste (After Impression)2]])</f>
        <v>2</v>
      </c>
      <c r="M2230" s="10">
        <v>0</v>
      </c>
      <c r="N2230" s="10">
        <v>198</v>
      </c>
      <c r="O2230" s="11">
        <f>SUM(Table134[[#This Row],[Inspection Total]],Table134[[#This Row],[Waste (Before Impression)]])</f>
        <v>6000</v>
      </c>
      <c r="P2230" s="12" t="s">
        <v>39</v>
      </c>
      <c r="Q2230" s="9"/>
      <c r="R2230" s="9">
        <f>IF(Table134[[#This Row],[Balanced]]="YES",0,Table134[[#This Row],[Total]]-6000)</f>
        <v>0</v>
      </c>
      <c r="S22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44764209921985998YES</v>
      </c>
      <c r="T2230">
        <f>ROW()-3</f>
        <v>2227</v>
      </c>
      <c r="U2230" s="1">
        <f>INT(Table134[[#This Row],[Date]])</f>
        <v>44764</v>
      </c>
      <c r="V2230" s="13">
        <f>IFERROR(IF(OR(Table134[[#This Row],[Notasave Error]]&lt;0,Table134[[#This Row],[Notasave Error]]&gt;6000),"-",Table134[[#This Row],[Notasave Error]]/Table134[[#This Row],[Inspection Total]]),"NA")</f>
        <v>3.3011003667889297E-2</v>
      </c>
    </row>
    <row r="2231" spans="1:22" x14ac:dyDescent="0.35">
      <c r="A2231" s="8">
        <v>44764.506099537037</v>
      </c>
      <c r="B2231" s="9" t="s">
        <v>63</v>
      </c>
      <c r="C2231" s="9">
        <v>40036161</v>
      </c>
      <c r="D2231" s="9" t="s">
        <v>107</v>
      </c>
      <c r="E2231" s="9" t="s">
        <v>129</v>
      </c>
      <c r="F2231" s="9" t="s">
        <v>38</v>
      </c>
      <c r="G2231" s="9">
        <v>2098</v>
      </c>
      <c r="H2231" s="10">
        <v>6000</v>
      </c>
      <c r="I2231" s="10">
        <v>35990</v>
      </c>
      <c r="J2231" s="10"/>
      <c r="K2231" s="10"/>
      <c r="L2231" s="10">
        <f>SUM(Table134[[#This Row],[Waste (Before Impression)]:[Waste (After Impression)2]])</f>
        <v>0</v>
      </c>
      <c r="M2231" s="10">
        <v>0</v>
      </c>
      <c r="N2231" s="10">
        <v>161</v>
      </c>
      <c r="O2231" s="11">
        <f>SUM(Table134[[#This Row],[Inspection Total]],Table134[[#This Row],[Waste (Before Impression)]])</f>
        <v>6000</v>
      </c>
      <c r="P2231" s="12" t="s">
        <v>39</v>
      </c>
      <c r="Q2231" s="9"/>
      <c r="R2231" s="9">
        <f>IF(Table134[[#This Row],[Balanced]]="YES",0,Table134[[#This Row],[Total]]-6000)</f>
        <v>0</v>
      </c>
      <c r="S22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4476420981616000YES</v>
      </c>
      <c r="T2231">
        <f>ROW()-3</f>
        <v>2228</v>
      </c>
      <c r="U2231" s="1">
        <f>INT(Table134[[#This Row],[Date]])</f>
        <v>44764</v>
      </c>
      <c r="V2231" s="13">
        <f>IFERROR(IF(OR(Table134[[#This Row],[Notasave Error]]&lt;0,Table134[[#This Row],[Notasave Error]]&gt;6000),"-",Table134[[#This Row],[Notasave Error]]/Table134[[#This Row],[Inspection Total]]),"NA")</f>
        <v>2.6833333333333334E-2</v>
      </c>
    </row>
    <row r="2232" spans="1:22" x14ac:dyDescent="0.35">
      <c r="A2232" s="8">
        <v>44764.4921875</v>
      </c>
      <c r="B2232" s="9" t="s">
        <v>63</v>
      </c>
      <c r="C2232" s="9">
        <v>40036161</v>
      </c>
      <c r="D2232" s="9" t="s">
        <v>107</v>
      </c>
      <c r="E2232" s="9" t="s">
        <v>129</v>
      </c>
      <c r="F2232" s="9" t="s">
        <v>38</v>
      </c>
      <c r="G2232" s="9">
        <v>2097</v>
      </c>
      <c r="H2232" s="10">
        <v>6000</v>
      </c>
      <c r="I2232" s="10">
        <v>29990</v>
      </c>
      <c r="J2232" s="10">
        <v>0</v>
      </c>
      <c r="K2232" s="10"/>
      <c r="L2232" s="10">
        <f>SUM(Table134[[#This Row],[Waste (Before Impression)]:[Waste (After Impression)2]])</f>
        <v>0</v>
      </c>
      <c r="M2232" s="10">
        <v>0</v>
      </c>
      <c r="N2232" s="10">
        <v>137</v>
      </c>
      <c r="O2232" s="11">
        <f>SUM(Table134[[#This Row],[Inspection Total]],Table134[[#This Row],[Waste (Before Impression)]])</f>
        <v>6000</v>
      </c>
      <c r="P2232" s="12" t="s">
        <v>39</v>
      </c>
      <c r="Q2232" s="9"/>
      <c r="R2232" s="9">
        <f>IF(Table134[[#This Row],[Balanced]]="YES",0,Table134[[#This Row],[Total]]-6000)</f>
        <v>0</v>
      </c>
      <c r="S22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44764209701376000YES</v>
      </c>
      <c r="T2232">
        <f>ROW()-3</f>
        <v>2229</v>
      </c>
      <c r="U2232" s="1">
        <f>INT(Table134[[#This Row],[Date]])</f>
        <v>44764</v>
      </c>
      <c r="V2232" s="13">
        <f>IFERROR(IF(OR(Table134[[#This Row],[Notasave Error]]&lt;0,Table134[[#This Row],[Notasave Error]]&gt;6000),"-",Table134[[#This Row],[Notasave Error]]/Table134[[#This Row],[Inspection Total]]),"NA")</f>
        <v>2.2833333333333334E-2</v>
      </c>
    </row>
    <row r="2233" spans="1:22" x14ac:dyDescent="0.35">
      <c r="A2233" s="8">
        <v>44764.491863425923</v>
      </c>
      <c r="B2233" s="9" t="s">
        <v>63</v>
      </c>
      <c r="C2233" s="9">
        <v>40036161</v>
      </c>
      <c r="D2233" s="9" t="s">
        <v>107</v>
      </c>
      <c r="E2233" s="9" t="s">
        <v>129</v>
      </c>
      <c r="F2233" s="9" t="s">
        <v>38</v>
      </c>
      <c r="G2233" s="9">
        <v>2096</v>
      </c>
      <c r="H2233" s="10">
        <v>5992</v>
      </c>
      <c r="I2233" s="10">
        <v>23990</v>
      </c>
      <c r="J2233" s="10">
        <v>8</v>
      </c>
      <c r="K2233" s="10"/>
      <c r="L2233" s="10">
        <f>SUM(Table134[[#This Row],[Waste (Before Impression)]:[Waste (After Impression)2]])</f>
        <v>8</v>
      </c>
      <c r="M2233" s="10">
        <v>0</v>
      </c>
      <c r="N2233" s="10">
        <v>167</v>
      </c>
      <c r="O2233" s="11">
        <f>SUM(Table134[[#This Row],[Inspection Total]],Table134[[#This Row],[Waste (Before Impression)]])</f>
        <v>6000</v>
      </c>
      <c r="P2233" s="12" t="s">
        <v>39</v>
      </c>
      <c r="Q2233" s="9"/>
      <c r="R2233" s="9">
        <f>IF(Table134[[#This Row],[Balanced]]="YES",0,Table134[[#This Row],[Total]]-6000)</f>
        <v>0</v>
      </c>
      <c r="S22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44764209681675992YES</v>
      </c>
      <c r="T2233">
        <f>ROW()-3</f>
        <v>2230</v>
      </c>
      <c r="U2233" s="1">
        <f>INT(Table134[[#This Row],[Date]])</f>
        <v>44764</v>
      </c>
      <c r="V2233" s="13">
        <f>IFERROR(IF(OR(Table134[[#This Row],[Notasave Error]]&lt;0,Table134[[#This Row],[Notasave Error]]&gt;6000),"-",Table134[[#This Row],[Notasave Error]]/Table134[[#This Row],[Inspection Total]]),"NA")</f>
        <v>2.787049399198932E-2</v>
      </c>
    </row>
    <row r="2234" spans="1:22" x14ac:dyDescent="0.35">
      <c r="A2234" s="8">
        <v>44764.491412037038</v>
      </c>
      <c r="B2234" s="9" t="s">
        <v>63</v>
      </c>
      <c r="C2234" s="9">
        <v>40036161</v>
      </c>
      <c r="D2234" s="9" t="s">
        <v>107</v>
      </c>
      <c r="E2234" s="9" t="s">
        <v>129</v>
      </c>
      <c r="F2234" s="9" t="s">
        <v>38</v>
      </c>
      <c r="G2234" s="9">
        <v>2095</v>
      </c>
      <c r="H2234" s="10">
        <v>5999</v>
      </c>
      <c r="I2234" s="10">
        <v>17998</v>
      </c>
      <c r="J2234" s="10">
        <v>1</v>
      </c>
      <c r="K2234" s="10"/>
      <c r="L2234" s="10">
        <f>SUM(Table134[[#This Row],[Waste (Before Impression)]:[Waste (After Impression)2]])</f>
        <v>1</v>
      </c>
      <c r="M2234" s="10">
        <v>0</v>
      </c>
      <c r="N2234" s="10">
        <v>120</v>
      </c>
      <c r="O2234" s="11">
        <f>SUM(Table134[[#This Row],[Inspection Total]],Table134[[#This Row],[Waste (Before Impression)]])</f>
        <v>6000</v>
      </c>
      <c r="P2234" s="12" t="s">
        <v>39</v>
      </c>
      <c r="Q2234" s="9"/>
      <c r="R2234" s="9">
        <f>IF(Table134[[#This Row],[Balanced]]="YES",0,Table134[[#This Row],[Total]]-6000)</f>
        <v>0</v>
      </c>
      <c r="S22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44764209511205999YES</v>
      </c>
      <c r="T2234">
        <f>ROW()-3</f>
        <v>2231</v>
      </c>
      <c r="U2234" s="1">
        <f>INT(Table134[[#This Row],[Date]])</f>
        <v>44764</v>
      </c>
      <c r="V2234" s="13">
        <f>IFERROR(IF(OR(Table134[[#This Row],[Notasave Error]]&lt;0,Table134[[#This Row],[Notasave Error]]&gt;6000),"-",Table134[[#This Row],[Notasave Error]]/Table134[[#This Row],[Inspection Total]]),"NA")</f>
        <v>2.0003333888981498E-2</v>
      </c>
    </row>
    <row r="2235" spans="1:22" x14ac:dyDescent="0.35">
      <c r="A2235" s="8">
        <v>44764.335300925923</v>
      </c>
      <c r="B2235" s="9" t="s">
        <v>63</v>
      </c>
      <c r="C2235" s="9">
        <v>40036161</v>
      </c>
      <c r="D2235" s="9" t="s">
        <v>107</v>
      </c>
      <c r="E2235" s="9" t="s">
        <v>129</v>
      </c>
      <c r="F2235" s="9" t="s">
        <v>38</v>
      </c>
      <c r="G2235" s="9">
        <v>2094</v>
      </c>
      <c r="H2235" s="10">
        <v>6000</v>
      </c>
      <c r="I2235" s="10">
        <v>11999</v>
      </c>
      <c r="J2235" s="10"/>
      <c r="K2235" s="10"/>
      <c r="L2235" s="10">
        <f>SUM(Table134[[#This Row],[Waste (Before Impression)]:[Waste (After Impression)2]])</f>
        <v>0</v>
      </c>
      <c r="M2235" s="10">
        <v>0</v>
      </c>
      <c r="N2235" s="10">
        <v>92</v>
      </c>
      <c r="O2235" s="11">
        <f>SUM(Table134[[#This Row],[Inspection Total]],Table134[[#This Row],[Waste (Before Impression)]])</f>
        <v>6000</v>
      </c>
      <c r="P2235" s="12" t="s">
        <v>39</v>
      </c>
      <c r="Q2235" s="9"/>
      <c r="R2235" s="9">
        <f>IF(Table134[[#This Row],[Balanced]]="YES",0,Table134[[#This Row],[Total]]-6000)</f>
        <v>0</v>
      </c>
      <c r="S22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447642094926000YES</v>
      </c>
      <c r="T2235">
        <f>ROW()-3</f>
        <v>2232</v>
      </c>
      <c r="U2235" s="1">
        <f>INT(Table134[[#This Row],[Date]])</f>
        <v>44764</v>
      </c>
      <c r="V2235" s="13">
        <f>IFERROR(IF(OR(Table134[[#This Row],[Notasave Error]]&lt;0,Table134[[#This Row],[Notasave Error]]&gt;6000),"-",Table134[[#This Row],[Notasave Error]]/Table134[[#This Row],[Inspection Total]]),"NA")</f>
        <v>1.5333333333333332E-2</v>
      </c>
    </row>
    <row r="2236" spans="1:22" x14ac:dyDescent="0.35">
      <c r="A2236" s="8">
        <v>44764.334756944445</v>
      </c>
      <c r="B2236" s="9" t="s">
        <v>63</v>
      </c>
      <c r="C2236" s="9">
        <v>40036161</v>
      </c>
      <c r="D2236" s="9" t="s">
        <v>107</v>
      </c>
      <c r="E2236" s="9" t="s">
        <v>129</v>
      </c>
      <c r="F2236" s="9" t="s">
        <v>38</v>
      </c>
      <c r="G2236" s="9">
        <v>2093</v>
      </c>
      <c r="H2236" s="10">
        <v>5999</v>
      </c>
      <c r="I2236" s="10">
        <v>5999</v>
      </c>
      <c r="J2236" s="10">
        <v>1</v>
      </c>
      <c r="K2236" s="10"/>
      <c r="L2236" s="10">
        <f>SUM(Table134[[#This Row],[Waste (Before Impression)]:[Waste (After Impression)2]])</f>
        <v>1</v>
      </c>
      <c r="M2236" s="10">
        <v>0</v>
      </c>
      <c r="N2236" s="10">
        <v>33</v>
      </c>
      <c r="O2236" s="11">
        <f>SUM(Table134[[#This Row],[Inspection Total]],Table134[[#This Row],[Waste (Before Impression)]])</f>
        <v>6000</v>
      </c>
      <c r="P2236" s="12" t="s">
        <v>39</v>
      </c>
      <c r="Q2236" s="9"/>
      <c r="R2236" s="9">
        <f>IF(Table134[[#This Row],[Balanced]]="YES",0,Table134[[#This Row],[Total]]-6000)</f>
        <v>0</v>
      </c>
      <c r="S22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4476420931335999YES</v>
      </c>
      <c r="T2236">
        <f>ROW()-3</f>
        <v>2233</v>
      </c>
      <c r="U2236" s="1">
        <f>INT(Table134[[#This Row],[Date]])</f>
        <v>44764</v>
      </c>
      <c r="V2236" s="13">
        <f>IFERROR(IF(OR(Table134[[#This Row],[Notasave Error]]&lt;0,Table134[[#This Row],[Notasave Error]]&gt;6000),"-",Table134[[#This Row],[Notasave Error]]/Table134[[#This Row],[Inspection Total]]),"NA")</f>
        <v>5.5009168194699119E-3</v>
      </c>
    </row>
    <row r="2237" spans="1:22" x14ac:dyDescent="0.35">
      <c r="A2237" s="8">
        <v>44764.29247685185</v>
      </c>
      <c r="B2237" s="9" t="s">
        <v>63</v>
      </c>
      <c r="C2237" s="9">
        <v>40036161</v>
      </c>
      <c r="D2237" s="9" t="s">
        <v>107</v>
      </c>
      <c r="E2237" s="9" t="s">
        <v>91</v>
      </c>
      <c r="F2237" s="9" t="s">
        <v>40</v>
      </c>
      <c r="G2237" s="9">
        <v>2118</v>
      </c>
      <c r="H2237" s="10">
        <v>5999</v>
      </c>
      <c r="I2237" s="10">
        <v>77940</v>
      </c>
      <c r="J2237" s="10">
        <v>1</v>
      </c>
      <c r="K2237" s="10"/>
      <c r="L2237" s="10">
        <f>SUM(Table134[[#This Row],[Waste (Before Impression)]:[Waste (After Impression)2]])</f>
        <v>1</v>
      </c>
      <c r="M2237" s="10">
        <v>0</v>
      </c>
      <c r="N2237" s="10">
        <v>0</v>
      </c>
      <c r="O2237" s="11">
        <f>SUM(Table134[[#This Row],[Inspection Total]],Table134[[#This Row],[Waste (Before Impression)]])</f>
        <v>6000</v>
      </c>
      <c r="P2237" s="12" t="s">
        <v>39</v>
      </c>
      <c r="Q2237" s="9" t="s">
        <v>71</v>
      </c>
      <c r="R2237" s="9">
        <f>IF(Table134[[#This Row],[Balanced]]="YES",0,Table134[[#This Row],[Total]]-6000)</f>
        <v>0</v>
      </c>
      <c r="S22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447642118105999YES</v>
      </c>
      <c r="T2237">
        <f>ROW()-3</f>
        <v>2234</v>
      </c>
      <c r="U2237" s="1">
        <f>INT(Table134[[#This Row],[Date]])</f>
        <v>44764</v>
      </c>
      <c r="V2237" s="13">
        <f>IFERROR(IF(OR(Table134[[#This Row],[Notasave Error]]&lt;0,Table134[[#This Row],[Notasave Error]]&gt;6000),"-",Table134[[#This Row],[Notasave Error]]/Table134[[#This Row],[Inspection Total]]),"NA")</f>
        <v>0</v>
      </c>
    </row>
    <row r="2238" spans="1:22" x14ac:dyDescent="0.35">
      <c r="A2238" s="8">
        <v>44764.291689814818</v>
      </c>
      <c r="B2238" s="9" t="s">
        <v>63</v>
      </c>
      <c r="C2238" s="9">
        <v>40036161</v>
      </c>
      <c r="D2238" s="9" t="s">
        <v>107</v>
      </c>
      <c r="E2238" s="9" t="s">
        <v>91</v>
      </c>
      <c r="F2238" s="9" t="s">
        <v>40</v>
      </c>
      <c r="G2238" s="9">
        <v>2117</v>
      </c>
      <c r="H2238" s="10">
        <v>5996</v>
      </c>
      <c r="I2238" s="10">
        <v>71941</v>
      </c>
      <c r="J2238" s="10">
        <v>4</v>
      </c>
      <c r="K2238" s="10"/>
      <c r="L2238" s="10">
        <f>SUM(Table134[[#This Row],[Waste (Before Impression)]:[Waste (After Impression)2]])</f>
        <v>4</v>
      </c>
      <c r="M2238" s="10">
        <v>0</v>
      </c>
      <c r="N2238" s="10">
        <v>0</v>
      </c>
      <c r="O2238" s="11">
        <f>SUM(Table134[[#This Row],[Inspection Total]],Table134[[#This Row],[Waste (Before Impression)]])</f>
        <v>6000</v>
      </c>
      <c r="P2238" s="12" t="s">
        <v>39</v>
      </c>
      <c r="Q2238" s="9" t="s">
        <v>71</v>
      </c>
      <c r="R2238" s="9">
        <f>IF(Table134[[#This Row],[Balanced]]="YES",0,Table134[[#This Row],[Total]]-6000)</f>
        <v>0</v>
      </c>
      <c r="S22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447642117405996YES</v>
      </c>
      <c r="T2238">
        <f>ROW()-3</f>
        <v>2235</v>
      </c>
      <c r="U2238" s="1">
        <f>INT(Table134[[#This Row],[Date]])</f>
        <v>44764</v>
      </c>
      <c r="V2238" s="13">
        <f>IFERROR(IF(OR(Table134[[#This Row],[Notasave Error]]&lt;0,Table134[[#This Row],[Notasave Error]]&gt;6000),"-",Table134[[#This Row],[Notasave Error]]/Table134[[#This Row],[Inspection Total]]),"NA")</f>
        <v>0</v>
      </c>
    </row>
    <row r="2239" spans="1:22" x14ac:dyDescent="0.35">
      <c r="A2239" s="8">
        <v>44764.29115740741</v>
      </c>
      <c r="B2239" s="9" t="s">
        <v>63</v>
      </c>
      <c r="C2239" s="9">
        <v>40036161</v>
      </c>
      <c r="D2239" s="9" t="s">
        <v>107</v>
      </c>
      <c r="E2239" s="9" t="s">
        <v>91</v>
      </c>
      <c r="F2239" s="9" t="s">
        <v>40</v>
      </c>
      <c r="G2239" s="9">
        <v>2116</v>
      </c>
      <c r="H2239" s="10">
        <v>5989</v>
      </c>
      <c r="I2239" s="10">
        <v>65945</v>
      </c>
      <c r="J2239" s="10">
        <v>11</v>
      </c>
      <c r="K2239" s="10"/>
      <c r="L2239" s="10">
        <f>SUM(Table134[[#This Row],[Waste (Before Impression)]:[Waste (After Impression)2]])</f>
        <v>11</v>
      </c>
      <c r="M2239" s="10">
        <v>0</v>
      </c>
      <c r="N2239" s="10">
        <v>0</v>
      </c>
      <c r="O2239" s="11">
        <f>SUM(Table134[[#This Row],[Inspection Total]],Table134[[#This Row],[Waste (Before Impression)]])</f>
        <v>6000</v>
      </c>
      <c r="P2239" s="12" t="s">
        <v>39</v>
      </c>
      <c r="Q2239" s="9" t="s">
        <v>71</v>
      </c>
      <c r="R2239" s="9">
        <f>IF(Table134[[#This Row],[Balanced]]="YES",0,Table134[[#This Row],[Total]]-6000)</f>
        <v>0</v>
      </c>
      <c r="S22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4476421161105989YES</v>
      </c>
      <c r="T2239">
        <f>ROW()-3</f>
        <v>2236</v>
      </c>
      <c r="U2239" s="1">
        <f>INT(Table134[[#This Row],[Date]])</f>
        <v>44764</v>
      </c>
      <c r="V2239" s="13">
        <f>IFERROR(IF(OR(Table134[[#This Row],[Notasave Error]]&lt;0,Table134[[#This Row],[Notasave Error]]&gt;6000),"-",Table134[[#This Row],[Notasave Error]]/Table134[[#This Row],[Inspection Total]]),"NA")</f>
        <v>0</v>
      </c>
    </row>
    <row r="2240" spans="1:22" x14ac:dyDescent="0.35">
      <c r="A2240" s="8">
        <v>44764.290636574071</v>
      </c>
      <c r="B2240" s="9" t="s">
        <v>63</v>
      </c>
      <c r="C2240" s="9">
        <v>40036161</v>
      </c>
      <c r="D2240" s="9" t="s">
        <v>107</v>
      </c>
      <c r="E2240" s="9" t="s">
        <v>91</v>
      </c>
      <c r="F2240" s="9" t="s">
        <v>40</v>
      </c>
      <c r="G2240" s="9">
        <v>2115</v>
      </c>
      <c r="H2240" s="10">
        <v>5986</v>
      </c>
      <c r="I2240" s="10">
        <v>59956</v>
      </c>
      <c r="J2240" s="10">
        <v>14</v>
      </c>
      <c r="K2240" s="10"/>
      <c r="L2240" s="10">
        <f>SUM(Table134[[#This Row],[Waste (Before Impression)]:[Waste (After Impression)2]])</f>
        <v>14</v>
      </c>
      <c r="M2240" s="10">
        <v>0</v>
      </c>
      <c r="N2240" s="10">
        <v>0</v>
      </c>
      <c r="O2240" s="11">
        <f>SUM(Table134[[#This Row],[Inspection Total]],Table134[[#This Row],[Waste (Before Impression)]])</f>
        <v>6000</v>
      </c>
      <c r="P2240" s="12" t="s">
        <v>39</v>
      </c>
      <c r="Q2240" s="9" t="s">
        <v>71</v>
      </c>
      <c r="R2240" s="9">
        <f>IF(Table134[[#This Row],[Balanced]]="YES",0,Table134[[#This Row],[Total]]-6000)</f>
        <v>0</v>
      </c>
      <c r="S22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4476421151405986YES</v>
      </c>
      <c r="T2240">
        <f>ROW()-3</f>
        <v>2237</v>
      </c>
      <c r="U2240" s="1">
        <f>INT(Table134[[#This Row],[Date]])</f>
        <v>44764</v>
      </c>
      <c r="V2240" s="13">
        <f>IFERROR(IF(OR(Table134[[#This Row],[Notasave Error]]&lt;0,Table134[[#This Row],[Notasave Error]]&gt;6000),"-",Table134[[#This Row],[Notasave Error]]/Table134[[#This Row],[Inspection Total]]),"NA")</f>
        <v>0</v>
      </c>
    </row>
    <row r="2241" spans="1:22" x14ac:dyDescent="0.35">
      <c r="A2241" s="8">
        <v>44764.13925925926</v>
      </c>
      <c r="B2241" s="9" t="s">
        <v>63</v>
      </c>
      <c r="C2241" s="9">
        <v>40036161</v>
      </c>
      <c r="D2241" s="9" t="s">
        <v>107</v>
      </c>
      <c r="E2241" s="9" t="s">
        <v>91</v>
      </c>
      <c r="F2241" s="9" t="s">
        <v>40</v>
      </c>
      <c r="G2241" s="9">
        <v>2114</v>
      </c>
      <c r="H2241" s="10">
        <v>5996</v>
      </c>
      <c r="I2241" s="10">
        <v>53970</v>
      </c>
      <c r="J2241" s="10">
        <v>4</v>
      </c>
      <c r="K2241" s="10"/>
      <c r="L2241" s="10">
        <f>SUM(Table134[[#This Row],[Waste (Before Impression)]:[Waste (After Impression)2]])</f>
        <v>4</v>
      </c>
      <c r="M2241" s="10">
        <v>0</v>
      </c>
      <c r="N2241" s="10">
        <v>0</v>
      </c>
      <c r="O2241" s="11">
        <f>SUM(Table134[[#This Row],[Inspection Total]],Table134[[#This Row],[Waste (Before Impression)]])</f>
        <v>6000</v>
      </c>
      <c r="P2241" s="12" t="s">
        <v>39</v>
      </c>
      <c r="Q2241" s="9" t="s">
        <v>71</v>
      </c>
      <c r="R2241" s="9">
        <f>IF(Table134[[#This Row],[Balanced]]="YES",0,Table134[[#This Row],[Total]]-6000)</f>
        <v>0</v>
      </c>
      <c r="S22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447642114405996YES</v>
      </c>
      <c r="T2241">
        <f>ROW()-3</f>
        <v>2238</v>
      </c>
      <c r="U2241" s="1">
        <f>INT(Table134[[#This Row],[Date]])</f>
        <v>44764</v>
      </c>
      <c r="V2241" s="13">
        <f>IFERROR(IF(OR(Table134[[#This Row],[Notasave Error]]&lt;0,Table134[[#This Row],[Notasave Error]]&gt;6000),"-",Table134[[#This Row],[Notasave Error]]/Table134[[#This Row],[Inspection Total]]),"NA")</f>
        <v>0</v>
      </c>
    </row>
    <row r="2242" spans="1:22" x14ac:dyDescent="0.35">
      <c r="A2242" s="8">
        <v>44764.138958333337</v>
      </c>
      <c r="B2242" s="9" t="s">
        <v>63</v>
      </c>
      <c r="C2242" s="9">
        <v>40036161</v>
      </c>
      <c r="D2242" s="9" t="s">
        <v>107</v>
      </c>
      <c r="E2242" s="9" t="s">
        <v>91</v>
      </c>
      <c r="F2242" s="9" t="s">
        <v>40</v>
      </c>
      <c r="G2242" s="9">
        <v>2113</v>
      </c>
      <c r="H2242" s="10">
        <v>5994</v>
      </c>
      <c r="I2242" s="10">
        <v>47974</v>
      </c>
      <c r="J2242" s="10">
        <v>6</v>
      </c>
      <c r="K2242" s="10"/>
      <c r="L2242" s="10">
        <f>SUM(Table134[[#This Row],[Waste (Before Impression)]:[Waste (After Impression)2]])</f>
        <v>6</v>
      </c>
      <c r="M2242" s="10">
        <v>0</v>
      </c>
      <c r="N2242" s="10">
        <v>-607</v>
      </c>
      <c r="O2242" s="11">
        <f>SUM(Table134[[#This Row],[Inspection Total]],Table134[[#This Row],[Waste (Before Impression)]])</f>
        <v>6000</v>
      </c>
      <c r="P2242" s="12" t="s">
        <v>39</v>
      </c>
      <c r="Q2242" s="9"/>
      <c r="R2242" s="9">
        <f>IF(Table134[[#This Row],[Balanced]]="YES",0,Table134[[#This Row],[Total]]-6000)</f>
        <v>0</v>
      </c>
      <c r="S22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4476421136-6075994YES</v>
      </c>
      <c r="T2242">
        <f>ROW()-3</f>
        <v>2239</v>
      </c>
      <c r="U2242" s="1">
        <f>INT(Table134[[#This Row],[Date]])</f>
        <v>44764</v>
      </c>
      <c r="V2242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243" spans="1:22" x14ac:dyDescent="0.35">
      <c r="A2243" s="8">
        <v>44764.12641203704</v>
      </c>
      <c r="B2243" s="9" t="s">
        <v>63</v>
      </c>
      <c r="C2243" s="9">
        <v>40036161</v>
      </c>
      <c r="D2243" s="9" t="s">
        <v>107</v>
      </c>
      <c r="E2243" s="9" t="s">
        <v>91</v>
      </c>
      <c r="F2243" s="9" t="s">
        <v>38</v>
      </c>
      <c r="G2243" s="9">
        <v>2086</v>
      </c>
      <c r="H2243" s="10">
        <v>6000</v>
      </c>
      <c r="I2243" s="10">
        <v>29995</v>
      </c>
      <c r="J2243" s="10">
        <v>0</v>
      </c>
      <c r="K2243" s="10"/>
      <c r="L2243" s="10">
        <f>SUM(Table134[[#This Row],[Waste (Before Impression)]:[Waste (After Impression)2]])</f>
        <v>0</v>
      </c>
      <c r="M2243" s="10">
        <v>0</v>
      </c>
      <c r="N2243" s="10">
        <v>398</v>
      </c>
      <c r="O2243" s="11">
        <f>SUM(Table134[[#This Row],[Inspection Total]],Table134[[#This Row],[Waste (Before Impression)]])</f>
        <v>6000</v>
      </c>
      <c r="P2243" s="12" t="s">
        <v>39</v>
      </c>
      <c r="Q2243" s="9"/>
      <c r="R2243" s="9">
        <f>IF(Table134[[#This Row],[Balanced]]="YES",0,Table134[[#This Row],[Total]]-6000)</f>
        <v>0</v>
      </c>
      <c r="S22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44764208603986000YES</v>
      </c>
      <c r="T2243">
        <f>ROW()-3</f>
        <v>2240</v>
      </c>
      <c r="U2243" s="1">
        <f>INT(Table134[[#This Row],[Date]])</f>
        <v>44764</v>
      </c>
      <c r="V2243" s="13">
        <f>IFERROR(IF(OR(Table134[[#This Row],[Notasave Error]]&lt;0,Table134[[#This Row],[Notasave Error]]&gt;6000),"-",Table134[[#This Row],[Notasave Error]]/Table134[[#This Row],[Inspection Total]]),"NA")</f>
        <v>6.6333333333333327E-2</v>
      </c>
    </row>
    <row r="2244" spans="1:22" x14ac:dyDescent="0.35">
      <c r="A2244" s="8">
        <v>44764.082349537035</v>
      </c>
      <c r="B2244" s="9" t="s">
        <v>63</v>
      </c>
      <c r="C2244" s="9">
        <v>40036161</v>
      </c>
      <c r="D2244" s="9" t="s">
        <v>107</v>
      </c>
      <c r="E2244" s="9" t="s">
        <v>91</v>
      </c>
      <c r="F2244" s="9" t="s">
        <v>40</v>
      </c>
      <c r="G2244" s="9">
        <v>2112</v>
      </c>
      <c r="H2244" s="10">
        <v>5999</v>
      </c>
      <c r="I2244" s="10">
        <v>41980</v>
      </c>
      <c r="J2244" s="10">
        <v>0</v>
      </c>
      <c r="K2244" s="10"/>
      <c r="L2244" s="10">
        <f>SUM(Table134[[#This Row],[Waste (Before Impression)]:[Waste (After Impression)2]])</f>
        <v>0</v>
      </c>
      <c r="M2244" s="10">
        <v>0</v>
      </c>
      <c r="N2244" s="10">
        <v>-607</v>
      </c>
      <c r="O2244" s="11">
        <f>SUM(Table134[[#This Row],[Inspection Total]],Table134[[#This Row],[Waste (Before Impression)]])</f>
        <v>5999</v>
      </c>
      <c r="P2244" s="12" t="s">
        <v>34</v>
      </c>
      <c r="Q2244" s="9"/>
      <c r="R2244" s="9">
        <f>IF(Table134[[#This Row],[Balanced]]="YES",0,Table134[[#This Row],[Total]]-6000)</f>
        <v>-1</v>
      </c>
      <c r="S22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4476421120-6075999NO</v>
      </c>
      <c r="T2244">
        <f>ROW()-3</f>
        <v>2241</v>
      </c>
      <c r="U2244" s="1">
        <f>INT(Table134[[#This Row],[Date]])</f>
        <v>44764</v>
      </c>
      <c r="V2244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245" spans="1:22" x14ac:dyDescent="0.35">
      <c r="A2245" s="8">
        <v>44764.081979166665</v>
      </c>
      <c r="B2245" s="9" t="s">
        <v>63</v>
      </c>
      <c r="C2245" s="9">
        <v>40036161</v>
      </c>
      <c r="D2245" s="9" t="s">
        <v>107</v>
      </c>
      <c r="E2245" s="9" t="s">
        <v>91</v>
      </c>
      <c r="F2245" s="9" t="s">
        <v>40</v>
      </c>
      <c r="G2245" s="9">
        <v>2111</v>
      </c>
      <c r="H2245" s="10">
        <v>5998</v>
      </c>
      <c r="I2245" s="10">
        <v>35981</v>
      </c>
      <c r="J2245" s="10">
        <v>3</v>
      </c>
      <c r="K2245" s="10"/>
      <c r="L2245" s="10">
        <f>SUM(Table134[[#This Row],[Waste (Before Impression)]:[Waste (After Impression)2]])</f>
        <v>3</v>
      </c>
      <c r="M2245" s="10">
        <v>0</v>
      </c>
      <c r="N2245" s="10">
        <v>-607</v>
      </c>
      <c r="O2245" s="11">
        <f>SUM(Table134[[#This Row],[Inspection Total]],Table134[[#This Row],[Waste (Before Impression)]])</f>
        <v>6001</v>
      </c>
      <c r="P2245" s="12" t="s">
        <v>34</v>
      </c>
      <c r="Q2245" s="9"/>
      <c r="R2245" s="9">
        <f>IF(Table134[[#This Row],[Balanced]]="YES",0,Table134[[#This Row],[Total]]-6000)</f>
        <v>1</v>
      </c>
      <c r="S22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4476421113-6075998NO</v>
      </c>
      <c r="T2245">
        <f>ROW()-3</f>
        <v>2242</v>
      </c>
      <c r="U2245" s="1">
        <f>INT(Table134[[#This Row],[Date]])</f>
        <v>44764</v>
      </c>
      <c r="V2245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246" spans="1:22" x14ac:dyDescent="0.35">
      <c r="A2246" s="8">
        <v>44764.081550925926</v>
      </c>
      <c r="B2246" s="9" t="s">
        <v>63</v>
      </c>
      <c r="C2246" s="9">
        <v>40036161</v>
      </c>
      <c r="D2246" s="9" t="s">
        <v>107</v>
      </c>
      <c r="E2246" s="9" t="s">
        <v>91</v>
      </c>
      <c r="F2246" s="9" t="s">
        <v>40</v>
      </c>
      <c r="G2246" s="9">
        <v>2110</v>
      </c>
      <c r="H2246" s="10">
        <v>5997</v>
      </c>
      <c r="I2246" s="10">
        <v>29983</v>
      </c>
      <c r="J2246" s="10">
        <v>2</v>
      </c>
      <c r="K2246" s="10"/>
      <c r="L2246" s="10">
        <f>SUM(Table134[[#This Row],[Waste (Before Impression)]:[Waste (After Impression)2]])</f>
        <v>2</v>
      </c>
      <c r="M2246" s="10">
        <v>0</v>
      </c>
      <c r="N2246" s="10">
        <v>-607</v>
      </c>
      <c r="O2246" s="11">
        <f>SUM(Table134[[#This Row],[Inspection Total]],Table134[[#This Row],[Waste (Before Impression)]])</f>
        <v>5999</v>
      </c>
      <c r="P2246" s="12" t="s">
        <v>34</v>
      </c>
      <c r="Q2246" s="9"/>
      <c r="R2246" s="9">
        <f>IF(Table134[[#This Row],[Balanced]]="YES",0,Table134[[#This Row],[Total]]-6000)</f>
        <v>-1</v>
      </c>
      <c r="S22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4476421102-6075997NO</v>
      </c>
      <c r="T2246">
        <f>ROW()-3</f>
        <v>2243</v>
      </c>
      <c r="U2246" s="1">
        <f>INT(Table134[[#This Row],[Date]])</f>
        <v>44764</v>
      </c>
      <c r="V2246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247" spans="1:22" x14ac:dyDescent="0.35">
      <c r="A2247" s="8">
        <v>44763.811909722222</v>
      </c>
      <c r="B2247" s="9" t="s">
        <v>63</v>
      </c>
      <c r="C2247" s="9">
        <v>40036161</v>
      </c>
      <c r="D2247" s="9" t="s">
        <v>107</v>
      </c>
      <c r="E2247" s="9" t="s">
        <v>129</v>
      </c>
      <c r="F2247" s="9" t="s">
        <v>40</v>
      </c>
      <c r="G2247" s="9">
        <v>2081</v>
      </c>
      <c r="H2247" s="10">
        <v>6000</v>
      </c>
      <c r="I2247" s="10">
        <v>83898</v>
      </c>
      <c r="J2247" s="10">
        <v>0</v>
      </c>
      <c r="K2247" s="10"/>
      <c r="L2247" s="10">
        <f>SUM(Table134[[#This Row],[Waste (Before Impression)]:[Waste (After Impression)2]])</f>
        <v>0</v>
      </c>
      <c r="M2247" s="10">
        <v>0</v>
      </c>
      <c r="N2247" s="10">
        <v>160</v>
      </c>
      <c r="O2247" s="11">
        <f>SUM(Table134[[#This Row],[Inspection Total]],Table134[[#This Row],[Waste (Before Impression)]])</f>
        <v>6000</v>
      </c>
      <c r="P2247" s="12" t="s">
        <v>39</v>
      </c>
      <c r="Q2247" s="9"/>
      <c r="R2247" s="9">
        <f>IF(Table134[[#This Row],[Balanced]]="YES",0,Table134[[#This Row],[Total]]-6000)</f>
        <v>0</v>
      </c>
      <c r="S22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44763208101606000YES</v>
      </c>
      <c r="T2247">
        <f>ROW()-3</f>
        <v>2244</v>
      </c>
      <c r="U2247" s="1">
        <f>INT(Table134[[#This Row],[Date]])</f>
        <v>44763</v>
      </c>
      <c r="V2247" s="13">
        <f>IFERROR(IF(OR(Table134[[#This Row],[Notasave Error]]&lt;0,Table134[[#This Row],[Notasave Error]]&gt;6000),"-",Table134[[#This Row],[Notasave Error]]/Table134[[#This Row],[Inspection Total]]),"NA")</f>
        <v>2.6666666666666668E-2</v>
      </c>
    </row>
    <row r="2248" spans="1:22" x14ac:dyDescent="0.35">
      <c r="A2248" s="8">
        <v>44763.772037037037</v>
      </c>
      <c r="B2248" s="9" t="s">
        <v>63</v>
      </c>
      <c r="C2248" s="9">
        <v>40036161</v>
      </c>
      <c r="D2248" s="9" t="s">
        <v>107</v>
      </c>
      <c r="E2248" s="9" t="s">
        <v>129</v>
      </c>
      <c r="F2248" s="9" t="s">
        <v>40</v>
      </c>
      <c r="G2248" s="9">
        <v>2080</v>
      </c>
      <c r="H2248" s="10">
        <v>6000</v>
      </c>
      <c r="I2248" s="10">
        <v>77898</v>
      </c>
      <c r="J2248" s="10"/>
      <c r="K2248" s="10"/>
      <c r="L2248" s="10">
        <f>SUM(Table134[[#This Row],[Waste (Before Impression)]:[Waste (After Impression)2]])</f>
        <v>0</v>
      </c>
      <c r="M2248" s="10">
        <v>0</v>
      </c>
      <c r="N2248" s="10">
        <v>222</v>
      </c>
      <c r="O2248" s="11">
        <f>SUM(Table134[[#This Row],[Inspection Total]],Table134[[#This Row],[Waste (Before Impression)]])</f>
        <v>6000</v>
      </c>
      <c r="P2248" s="12" t="s">
        <v>39</v>
      </c>
      <c r="Q2248" s="9"/>
      <c r="R2248" s="9">
        <f>IF(Table134[[#This Row],[Balanced]]="YES",0,Table134[[#This Row],[Total]]-6000)</f>
        <v>0</v>
      </c>
      <c r="S22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4476320802226000YES</v>
      </c>
      <c r="T2248">
        <f>ROW()-3</f>
        <v>2245</v>
      </c>
      <c r="U2248" s="1">
        <f>INT(Table134[[#This Row],[Date]])</f>
        <v>44763</v>
      </c>
      <c r="V2248" s="13">
        <f>IFERROR(IF(OR(Table134[[#This Row],[Notasave Error]]&lt;0,Table134[[#This Row],[Notasave Error]]&gt;6000),"-",Table134[[#This Row],[Notasave Error]]/Table134[[#This Row],[Inspection Total]]),"NA")</f>
        <v>3.6999999999999998E-2</v>
      </c>
    </row>
    <row r="2249" spans="1:22" x14ac:dyDescent="0.35">
      <c r="A2249" s="8">
        <v>44763.745694444442</v>
      </c>
      <c r="B2249" s="9" t="s">
        <v>63</v>
      </c>
      <c r="C2249" s="9">
        <v>40036161</v>
      </c>
      <c r="D2249" s="9" t="s">
        <v>107</v>
      </c>
      <c r="E2249" s="9" t="s">
        <v>129</v>
      </c>
      <c r="F2249" s="9" t="s">
        <v>40</v>
      </c>
      <c r="G2249" s="9">
        <v>2079</v>
      </c>
      <c r="H2249" s="10">
        <v>5998</v>
      </c>
      <c r="I2249" s="10">
        <v>71898</v>
      </c>
      <c r="J2249" s="10">
        <v>2</v>
      </c>
      <c r="K2249" s="10"/>
      <c r="L2249" s="10">
        <f>SUM(Table134[[#This Row],[Waste (Before Impression)]:[Waste (After Impression)2]])</f>
        <v>2</v>
      </c>
      <c r="M2249" s="10">
        <v>0</v>
      </c>
      <c r="N2249" s="10">
        <v>218</v>
      </c>
      <c r="O2249" s="11">
        <f>SUM(Table134[[#This Row],[Inspection Total]],Table134[[#This Row],[Waste (Before Impression)]])</f>
        <v>6000</v>
      </c>
      <c r="P2249" s="12" t="s">
        <v>39</v>
      </c>
      <c r="Q2249" s="9"/>
      <c r="R2249" s="9">
        <f>IF(Table134[[#This Row],[Balanced]]="YES",0,Table134[[#This Row],[Total]]-6000)</f>
        <v>0</v>
      </c>
      <c r="S22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44763207922185998YES</v>
      </c>
      <c r="T2249">
        <f>ROW()-3</f>
        <v>2246</v>
      </c>
      <c r="U2249" s="1">
        <f>INT(Table134[[#This Row],[Date]])</f>
        <v>44763</v>
      </c>
      <c r="V2249" s="13">
        <f>IFERROR(IF(OR(Table134[[#This Row],[Notasave Error]]&lt;0,Table134[[#This Row],[Notasave Error]]&gt;6000),"-",Table134[[#This Row],[Notasave Error]]/Table134[[#This Row],[Inspection Total]]),"NA")</f>
        <v>3.6345448482827607E-2</v>
      </c>
    </row>
    <row r="2250" spans="1:22" x14ac:dyDescent="0.35">
      <c r="A2250" s="8">
        <v>44763.745208333334</v>
      </c>
      <c r="B2250" s="9" t="s">
        <v>63</v>
      </c>
      <c r="C2250" s="9">
        <v>40036161</v>
      </c>
      <c r="D2250" s="9" t="s">
        <v>107</v>
      </c>
      <c r="E2250" s="9" t="s">
        <v>129</v>
      </c>
      <c r="F2250" s="9" t="s">
        <v>40</v>
      </c>
      <c r="G2250" s="9">
        <v>2078</v>
      </c>
      <c r="H2250" s="10">
        <v>5998</v>
      </c>
      <c r="I2250" s="10">
        <v>65900</v>
      </c>
      <c r="J2250" s="10">
        <v>2</v>
      </c>
      <c r="K2250" s="10"/>
      <c r="L2250" s="10">
        <f>SUM(Table134[[#This Row],[Waste (Before Impression)]:[Waste (After Impression)2]])</f>
        <v>2</v>
      </c>
      <c r="M2250" s="10">
        <v>0</v>
      </c>
      <c r="N2250" s="10">
        <v>230</v>
      </c>
      <c r="O2250" s="11">
        <f>SUM(Table134[[#This Row],[Inspection Total]],Table134[[#This Row],[Waste (Before Impression)]])</f>
        <v>6000</v>
      </c>
      <c r="P2250" s="12" t="s">
        <v>39</v>
      </c>
      <c r="Q2250" s="9"/>
      <c r="R2250" s="9">
        <f>IF(Table134[[#This Row],[Balanced]]="YES",0,Table134[[#This Row],[Total]]-6000)</f>
        <v>0</v>
      </c>
      <c r="S22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44763207822305998YES</v>
      </c>
      <c r="T2250">
        <f>ROW()-3</f>
        <v>2247</v>
      </c>
      <c r="U2250" s="1">
        <f>INT(Table134[[#This Row],[Date]])</f>
        <v>44763</v>
      </c>
      <c r="V2250" s="13">
        <f>IFERROR(IF(OR(Table134[[#This Row],[Notasave Error]]&lt;0,Table134[[#This Row],[Notasave Error]]&gt;6000),"-",Table134[[#This Row],[Notasave Error]]/Table134[[#This Row],[Inspection Total]]),"NA")</f>
        <v>3.8346115371790598E-2</v>
      </c>
    </row>
    <row r="2251" spans="1:22" x14ac:dyDescent="0.35">
      <c r="A2251" s="8">
        <v>44763.744768518518</v>
      </c>
      <c r="B2251" s="9" t="s">
        <v>63</v>
      </c>
      <c r="C2251" s="9">
        <v>40036161</v>
      </c>
      <c r="D2251" s="9" t="s">
        <v>107</v>
      </c>
      <c r="E2251" s="9" t="s">
        <v>129</v>
      </c>
      <c r="F2251" s="9" t="s">
        <v>40</v>
      </c>
      <c r="G2251" s="9">
        <v>2077</v>
      </c>
      <c r="H2251" s="10">
        <v>5996</v>
      </c>
      <c r="I2251" s="10">
        <v>59902</v>
      </c>
      <c r="J2251" s="10">
        <v>4</v>
      </c>
      <c r="K2251" s="10"/>
      <c r="L2251" s="10">
        <f>SUM(Table134[[#This Row],[Waste (Before Impression)]:[Waste (After Impression)2]])</f>
        <v>4</v>
      </c>
      <c r="M2251" s="10">
        <v>0</v>
      </c>
      <c r="N2251" s="10">
        <v>270</v>
      </c>
      <c r="O2251" s="11">
        <f>SUM(Table134[[#This Row],[Inspection Total]],Table134[[#This Row],[Waste (Before Impression)]])</f>
        <v>6000</v>
      </c>
      <c r="P2251" s="12" t="s">
        <v>39</v>
      </c>
      <c r="Q2251" s="9"/>
      <c r="R2251" s="9">
        <f>IF(Table134[[#This Row],[Balanced]]="YES",0,Table134[[#This Row],[Total]]-6000)</f>
        <v>0</v>
      </c>
      <c r="S22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44763207742705996YES</v>
      </c>
      <c r="T2251">
        <f>ROW()-3</f>
        <v>2248</v>
      </c>
      <c r="U2251" s="1">
        <f>INT(Table134[[#This Row],[Date]])</f>
        <v>44763</v>
      </c>
      <c r="V2251" s="13">
        <f>IFERROR(IF(OR(Table134[[#This Row],[Notasave Error]]&lt;0,Table134[[#This Row],[Notasave Error]]&gt;6000),"-",Table134[[#This Row],[Notasave Error]]/Table134[[#This Row],[Inspection Total]]),"NA")</f>
        <v>4.5030020013342227E-2</v>
      </c>
    </row>
    <row r="2252" spans="1:22" x14ac:dyDescent="0.35">
      <c r="A2252" s="8">
        <v>44763.744351851848</v>
      </c>
      <c r="B2252" s="9" t="s">
        <v>63</v>
      </c>
      <c r="C2252" s="9">
        <v>40036161</v>
      </c>
      <c r="D2252" s="9" t="s">
        <v>107</v>
      </c>
      <c r="E2252" s="9" t="s">
        <v>129</v>
      </c>
      <c r="F2252" s="9" t="s">
        <v>40</v>
      </c>
      <c r="G2252" s="9">
        <v>2076</v>
      </c>
      <c r="H2252" s="10">
        <v>5995</v>
      </c>
      <c r="I2252" s="10">
        <v>53906</v>
      </c>
      <c r="J2252" s="10">
        <v>5</v>
      </c>
      <c r="K2252" s="10"/>
      <c r="L2252" s="10">
        <f>SUM(Table134[[#This Row],[Waste (Before Impression)]:[Waste (After Impression)2]])</f>
        <v>5</v>
      </c>
      <c r="M2252" s="10">
        <v>0</v>
      </c>
      <c r="N2252" s="10">
        <v>116</v>
      </c>
      <c r="O2252" s="11">
        <f>SUM(Table134[[#This Row],[Inspection Total]],Table134[[#This Row],[Waste (Before Impression)]])</f>
        <v>6000</v>
      </c>
      <c r="P2252" s="12" t="s">
        <v>39</v>
      </c>
      <c r="Q2252" s="9"/>
      <c r="R2252" s="9">
        <f>IF(Table134[[#This Row],[Balanced]]="YES",0,Table134[[#This Row],[Total]]-6000)</f>
        <v>0</v>
      </c>
      <c r="S22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44763207651165995YES</v>
      </c>
      <c r="T2252">
        <f>ROW()-3</f>
        <v>2249</v>
      </c>
      <c r="U2252" s="1">
        <f>INT(Table134[[#This Row],[Date]])</f>
        <v>44763</v>
      </c>
      <c r="V2252" s="13">
        <f>IFERROR(IF(OR(Table134[[#This Row],[Notasave Error]]&lt;0,Table134[[#This Row],[Notasave Error]]&gt;6000),"-",Table134[[#This Row],[Notasave Error]]/Table134[[#This Row],[Inspection Total]]),"NA")</f>
        <v>1.9349457881567972E-2</v>
      </c>
    </row>
    <row r="2253" spans="1:22" x14ac:dyDescent="0.35">
      <c r="A2253" s="8">
        <v>44763.743900462963</v>
      </c>
      <c r="B2253" s="9" t="s">
        <v>63</v>
      </c>
      <c r="C2253" s="9">
        <v>40036161</v>
      </c>
      <c r="D2253" s="9" t="s">
        <v>107</v>
      </c>
      <c r="E2253" s="9" t="s">
        <v>129</v>
      </c>
      <c r="F2253" s="9" t="s">
        <v>40</v>
      </c>
      <c r="G2253" s="9">
        <v>2075</v>
      </c>
      <c r="H2253" s="10">
        <v>6000</v>
      </c>
      <c r="I2253" s="10">
        <v>47911</v>
      </c>
      <c r="J2253" s="10"/>
      <c r="K2253" s="10"/>
      <c r="L2253" s="10">
        <f>SUM(Table134[[#This Row],[Waste (Before Impression)]:[Waste (After Impression)2]])</f>
        <v>0</v>
      </c>
      <c r="M2253" s="10">
        <v>0</v>
      </c>
      <c r="N2253" s="10">
        <v>109</v>
      </c>
      <c r="O2253" s="11">
        <f>SUM(Table134[[#This Row],[Inspection Total]],Table134[[#This Row],[Waste (Before Impression)]])</f>
        <v>6000</v>
      </c>
      <c r="P2253" s="12" t="s">
        <v>39</v>
      </c>
      <c r="Q2253" s="9"/>
      <c r="R2253" s="9">
        <f>IF(Table134[[#This Row],[Balanced]]="YES",0,Table134[[#This Row],[Total]]-6000)</f>
        <v>0</v>
      </c>
      <c r="S22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4476320751096000YES</v>
      </c>
      <c r="T2253">
        <f>ROW()-3</f>
        <v>2250</v>
      </c>
      <c r="U2253" s="1">
        <f>INT(Table134[[#This Row],[Date]])</f>
        <v>44763</v>
      </c>
      <c r="V2253" s="13">
        <f>IFERROR(IF(OR(Table134[[#This Row],[Notasave Error]]&lt;0,Table134[[#This Row],[Notasave Error]]&gt;6000),"-",Table134[[#This Row],[Notasave Error]]/Table134[[#This Row],[Inspection Total]]),"NA")</f>
        <v>1.8166666666666668E-2</v>
      </c>
    </row>
    <row r="2254" spans="1:22" x14ac:dyDescent="0.35">
      <c r="A2254" s="8">
        <v>44763.586828703701</v>
      </c>
      <c r="B2254" s="9" t="s">
        <v>63</v>
      </c>
      <c r="C2254" s="9">
        <v>40036161</v>
      </c>
      <c r="D2254" s="9" t="s">
        <v>107</v>
      </c>
      <c r="E2254" s="9" t="s">
        <v>129</v>
      </c>
      <c r="F2254" s="9" t="s">
        <v>40</v>
      </c>
      <c r="G2254" s="9">
        <v>2074</v>
      </c>
      <c r="H2254" s="10">
        <v>6000</v>
      </c>
      <c r="I2254" s="10">
        <v>41911</v>
      </c>
      <c r="J2254" s="10">
        <v>0</v>
      </c>
      <c r="K2254" s="10"/>
      <c r="L2254" s="10">
        <f>SUM(Table134[[#This Row],[Waste (Before Impression)]:[Waste (After Impression)2]])</f>
        <v>0</v>
      </c>
      <c r="M2254" s="10">
        <v>0</v>
      </c>
      <c r="N2254" s="10">
        <v>95</v>
      </c>
      <c r="O2254" s="11">
        <f>SUM(Table134[[#This Row],[Inspection Total]],Table134[[#This Row],[Waste (Before Impression)]])</f>
        <v>6000</v>
      </c>
      <c r="P2254" s="12" t="s">
        <v>39</v>
      </c>
      <c r="Q2254" s="9"/>
      <c r="R2254" s="9">
        <f>IF(Table134[[#This Row],[Balanced]]="YES",0,Table134[[#This Row],[Total]]-6000)</f>
        <v>0</v>
      </c>
      <c r="S22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4476320740956000YES</v>
      </c>
      <c r="T2254">
        <f>ROW()-3</f>
        <v>2251</v>
      </c>
      <c r="U2254" s="1">
        <f>INT(Table134[[#This Row],[Date]])</f>
        <v>44763</v>
      </c>
      <c r="V2254" s="13">
        <f>IFERROR(IF(OR(Table134[[#This Row],[Notasave Error]]&lt;0,Table134[[#This Row],[Notasave Error]]&gt;6000),"-",Table134[[#This Row],[Notasave Error]]/Table134[[#This Row],[Inspection Total]]),"NA")</f>
        <v>1.5833333333333335E-2</v>
      </c>
    </row>
    <row r="2255" spans="1:22" x14ac:dyDescent="0.35">
      <c r="A2255" s="8">
        <v>44763.562696759262</v>
      </c>
      <c r="B2255" s="9" t="s">
        <v>63</v>
      </c>
      <c r="C2255" s="9">
        <v>40036161</v>
      </c>
      <c r="D2255" s="9" t="s">
        <v>107</v>
      </c>
      <c r="E2255" s="9" t="s">
        <v>129</v>
      </c>
      <c r="F2255" s="9" t="s">
        <v>40</v>
      </c>
      <c r="G2255" s="9">
        <v>2073</v>
      </c>
      <c r="H2255" s="10">
        <v>5990</v>
      </c>
      <c r="I2255" s="10">
        <v>35911</v>
      </c>
      <c r="J2255" s="10">
        <v>10</v>
      </c>
      <c r="K2255" s="10"/>
      <c r="L2255" s="10">
        <f>SUM(Table134[[#This Row],[Waste (Before Impression)]:[Waste (After Impression)2]])</f>
        <v>10</v>
      </c>
      <c r="M2255" s="10">
        <v>0</v>
      </c>
      <c r="N2255" s="10">
        <v>186</v>
      </c>
      <c r="O2255" s="11">
        <f>SUM(Table134[[#This Row],[Inspection Total]],Table134[[#This Row],[Waste (Before Impression)]])</f>
        <v>6000</v>
      </c>
      <c r="P2255" s="12" t="s">
        <v>39</v>
      </c>
      <c r="Q2255" s="9"/>
      <c r="R2255" s="9">
        <f>IF(Table134[[#This Row],[Balanced]]="YES",0,Table134[[#This Row],[Total]]-6000)</f>
        <v>0</v>
      </c>
      <c r="S22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447632073101865990YES</v>
      </c>
      <c r="T2255">
        <f>ROW()-3</f>
        <v>2252</v>
      </c>
      <c r="U2255" s="1">
        <f>INT(Table134[[#This Row],[Date]])</f>
        <v>44763</v>
      </c>
      <c r="V2255" s="13">
        <f>IFERROR(IF(OR(Table134[[#This Row],[Notasave Error]]&lt;0,Table134[[#This Row],[Notasave Error]]&gt;6000),"-",Table134[[#This Row],[Notasave Error]]/Table134[[#This Row],[Inspection Total]]),"NA")</f>
        <v>3.1051752921535895E-2</v>
      </c>
    </row>
    <row r="2256" spans="1:22" x14ac:dyDescent="0.35">
      <c r="A2256" s="8">
        <v>44763.497650462959</v>
      </c>
      <c r="B2256" s="9" t="s">
        <v>63</v>
      </c>
      <c r="C2256" s="9">
        <v>40036161</v>
      </c>
      <c r="D2256" s="9" t="s">
        <v>107</v>
      </c>
      <c r="E2256" s="9" t="s">
        <v>129</v>
      </c>
      <c r="F2256" s="9" t="s">
        <v>40</v>
      </c>
      <c r="G2256" s="9">
        <v>2072</v>
      </c>
      <c r="H2256" s="10">
        <v>5985</v>
      </c>
      <c r="I2256" s="10">
        <v>29921</v>
      </c>
      <c r="J2256" s="10">
        <v>15</v>
      </c>
      <c r="K2256" s="10"/>
      <c r="L2256" s="10">
        <f>SUM(Table134[[#This Row],[Waste (Before Impression)]:[Waste (After Impression)2]])</f>
        <v>15</v>
      </c>
      <c r="M2256" s="10">
        <v>0</v>
      </c>
      <c r="N2256" s="10">
        <v>30</v>
      </c>
      <c r="O2256" s="11">
        <f>SUM(Table134[[#This Row],[Inspection Total]],Table134[[#This Row],[Waste (Before Impression)]])</f>
        <v>6000</v>
      </c>
      <c r="P2256" s="12" t="s">
        <v>39</v>
      </c>
      <c r="Q2256" s="9"/>
      <c r="R2256" s="9">
        <f>IF(Table134[[#This Row],[Balanced]]="YES",0,Table134[[#This Row],[Total]]-6000)</f>
        <v>0</v>
      </c>
      <c r="S22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44763207215305985YES</v>
      </c>
      <c r="T2256">
        <f>ROW()-3</f>
        <v>2253</v>
      </c>
      <c r="U2256" s="1">
        <f>INT(Table134[[#This Row],[Date]])</f>
        <v>44763</v>
      </c>
      <c r="V2256" s="13">
        <f>IFERROR(IF(OR(Table134[[#This Row],[Notasave Error]]&lt;0,Table134[[#This Row],[Notasave Error]]&gt;6000),"-",Table134[[#This Row],[Notasave Error]]/Table134[[#This Row],[Inspection Total]]),"NA")</f>
        <v>5.0125313283208017E-3</v>
      </c>
    </row>
    <row r="2257" spans="1:22" x14ac:dyDescent="0.35">
      <c r="A2257" s="8">
        <v>44763.496319444443</v>
      </c>
      <c r="B2257" s="9" t="s">
        <v>63</v>
      </c>
      <c r="C2257" s="9">
        <v>40036161</v>
      </c>
      <c r="D2257" s="9" t="s">
        <v>107</v>
      </c>
      <c r="E2257" s="9" t="s">
        <v>129</v>
      </c>
      <c r="F2257" s="9" t="s">
        <v>40</v>
      </c>
      <c r="G2257" s="9">
        <v>2071</v>
      </c>
      <c r="H2257" s="10">
        <v>5965</v>
      </c>
      <c r="I2257" s="10">
        <v>23936</v>
      </c>
      <c r="J2257" s="10">
        <v>35</v>
      </c>
      <c r="K2257" s="10"/>
      <c r="L2257" s="10">
        <f>SUM(Table134[[#This Row],[Waste (Before Impression)]:[Waste (After Impression)2]])</f>
        <v>35</v>
      </c>
      <c r="M2257" s="10">
        <v>0</v>
      </c>
      <c r="N2257" s="10">
        <v>114</v>
      </c>
      <c r="O2257" s="11">
        <f>SUM(Table134[[#This Row],[Inspection Total]],Table134[[#This Row],[Waste (Before Impression)]])</f>
        <v>6000</v>
      </c>
      <c r="P2257" s="12" t="s">
        <v>39</v>
      </c>
      <c r="Q2257" s="9"/>
      <c r="R2257" s="9">
        <f>IF(Table134[[#This Row],[Balanced]]="YES",0,Table134[[#This Row],[Total]]-6000)</f>
        <v>0</v>
      </c>
      <c r="S22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447632071351145965YES</v>
      </c>
      <c r="T2257">
        <f>ROW()-3</f>
        <v>2254</v>
      </c>
      <c r="U2257" s="1">
        <f>INT(Table134[[#This Row],[Date]])</f>
        <v>44763</v>
      </c>
      <c r="V2257" s="13">
        <f>IFERROR(IF(OR(Table134[[#This Row],[Notasave Error]]&lt;0,Table134[[#This Row],[Notasave Error]]&gt;6000),"-",Table134[[#This Row],[Notasave Error]]/Table134[[#This Row],[Inspection Total]]),"NA")</f>
        <v>1.9111483654652137E-2</v>
      </c>
    </row>
    <row r="2258" spans="1:22" x14ac:dyDescent="0.35">
      <c r="A2258" s="8">
        <v>44763.495856481481</v>
      </c>
      <c r="B2258" s="9" t="s">
        <v>63</v>
      </c>
      <c r="C2258" s="9">
        <v>40036161</v>
      </c>
      <c r="D2258" s="9" t="s">
        <v>107</v>
      </c>
      <c r="E2258" s="9" t="s">
        <v>129</v>
      </c>
      <c r="F2258" s="9" t="s">
        <v>40</v>
      </c>
      <c r="G2258" s="9">
        <v>2070</v>
      </c>
      <c r="H2258" s="10">
        <v>5996</v>
      </c>
      <c r="I2258" s="10">
        <v>17971</v>
      </c>
      <c r="J2258" s="10">
        <v>4</v>
      </c>
      <c r="K2258" s="10"/>
      <c r="L2258" s="10">
        <f>SUM(Table134[[#This Row],[Waste (Before Impression)]:[Waste (After Impression)2]])</f>
        <v>4</v>
      </c>
      <c r="M2258" s="10">
        <v>0</v>
      </c>
      <c r="N2258" s="10">
        <v>190</v>
      </c>
      <c r="O2258" s="11">
        <f>SUM(Table134[[#This Row],[Inspection Total]],Table134[[#This Row],[Waste (Before Impression)]])</f>
        <v>6000</v>
      </c>
      <c r="P2258" s="12" t="s">
        <v>39</v>
      </c>
      <c r="Q2258" s="9"/>
      <c r="R2258" s="9">
        <f>IF(Table134[[#This Row],[Balanced]]="YES",0,Table134[[#This Row],[Total]]-6000)</f>
        <v>0</v>
      </c>
      <c r="S22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44763207041905996YES</v>
      </c>
      <c r="T2258">
        <f>ROW()-3</f>
        <v>2255</v>
      </c>
      <c r="U2258" s="1">
        <f>INT(Table134[[#This Row],[Date]])</f>
        <v>44763</v>
      </c>
      <c r="V2258" s="13">
        <f>IFERROR(IF(OR(Table134[[#This Row],[Notasave Error]]&lt;0,Table134[[#This Row],[Notasave Error]]&gt;6000),"-",Table134[[#This Row],[Notasave Error]]/Table134[[#This Row],[Inspection Total]]),"NA")</f>
        <v>3.1687791861240829E-2</v>
      </c>
    </row>
    <row r="2259" spans="1:22" x14ac:dyDescent="0.35">
      <c r="A2259" s="8">
        <v>44763.405763888892</v>
      </c>
      <c r="B2259" s="9" t="s">
        <v>63</v>
      </c>
      <c r="C2259" s="9">
        <v>40036161</v>
      </c>
      <c r="D2259" s="9" t="s">
        <v>107</v>
      </c>
      <c r="E2259" s="9" t="s">
        <v>129</v>
      </c>
      <c r="F2259" s="9" t="s">
        <v>40</v>
      </c>
      <c r="G2259" s="9">
        <v>2069</v>
      </c>
      <c r="H2259" s="10">
        <v>5983</v>
      </c>
      <c r="I2259" s="10">
        <v>11975</v>
      </c>
      <c r="J2259" s="10">
        <v>17</v>
      </c>
      <c r="K2259" s="10"/>
      <c r="L2259" s="10">
        <f>SUM(Table134[[#This Row],[Waste (Before Impression)]:[Waste (After Impression)2]])</f>
        <v>17</v>
      </c>
      <c r="M2259" s="10">
        <v>0</v>
      </c>
      <c r="N2259" s="10">
        <v>100</v>
      </c>
      <c r="O2259" s="11">
        <f>SUM(Table134[[#This Row],[Inspection Total]],Table134[[#This Row],[Waste (Before Impression)]])</f>
        <v>6000</v>
      </c>
      <c r="P2259" s="12" t="s">
        <v>39</v>
      </c>
      <c r="Q2259" s="9"/>
      <c r="R2259" s="9">
        <f>IF(Table134[[#This Row],[Balanced]]="YES",0,Table134[[#This Row],[Total]]-6000)</f>
        <v>0</v>
      </c>
      <c r="S22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447632069171005983YES</v>
      </c>
      <c r="T2259">
        <f>ROW()-3</f>
        <v>2256</v>
      </c>
      <c r="U2259" s="1">
        <f>INT(Table134[[#This Row],[Date]])</f>
        <v>44763</v>
      </c>
      <c r="V2259" s="13">
        <f>IFERROR(IF(OR(Table134[[#This Row],[Notasave Error]]&lt;0,Table134[[#This Row],[Notasave Error]]&gt;6000),"-",Table134[[#This Row],[Notasave Error]]/Table134[[#This Row],[Inspection Total]]),"NA")</f>
        <v>1.671402306535183E-2</v>
      </c>
    </row>
    <row r="2260" spans="1:22" x14ac:dyDescent="0.35">
      <c r="A2260" s="8">
        <v>44763.403912037036</v>
      </c>
      <c r="B2260" s="9" t="s">
        <v>63</v>
      </c>
      <c r="C2260" s="9">
        <v>40036161</v>
      </c>
      <c r="D2260" s="9" t="s">
        <v>107</v>
      </c>
      <c r="E2260" s="9" t="s">
        <v>129</v>
      </c>
      <c r="F2260" s="9" t="s">
        <v>40</v>
      </c>
      <c r="G2260" s="9">
        <v>2068</v>
      </c>
      <c r="H2260" s="10">
        <v>5992</v>
      </c>
      <c r="I2260" s="10">
        <v>5992</v>
      </c>
      <c r="J2260" s="10">
        <v>8</v>
      </c>
      <c r="K2260" s="10"/>
      <c r="L2260" s="10">
        <f>SUM(Table134[[#This Row],[Waste (Before Impression)]:[Waste (After Impression)2]])</f>
        <v>8</v>
      </c>
      <c r="M2260" s="10">
        <v>0</v>
      </c>
      <c r="N2260" s="10">
        <v>130</v>
      </c>
      <c r="O2260" s="11">
        <f>SUM(Table134[[#This Row],[Inspection Total]],Table134[[#This Row],[Waste (Before Impression)]])</f>
        <v>6000</v>
      </c>
      <c r="P2260" s="12" t="s">
        <v>39</v>
      </c>
      <c r="Q2260" s="9"/>
      <c r="R2260" s="9">
        <f>IF(Table134[[#This Row],[Balanced]]="YES",0,Table134[[#This Row],[Total]]-6000)</f>
        <v>0</v>
      </c>
      <c r="S22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44763206881305992YES</v>
      </c>
      <c r="T2260">
        <f>ROW()-3</f>
        <v>2257</v>
      </c>
      <c r="U2260" s="1">
        <f>INT(Table134[[#This Row],[Date]])</f>
        <v>44763</v>
      </c>
      <c r="V2260" s="13">
        <f>IFERROR(IF(OR(Table134[[#This Row],[Notasave Error]]&lt;0,Table134[[#This Row],[Notasave Error]]&gt;6000),"-",Table134[[#This Row],[Notasave Error]]/Table134[[#This Row],[Inspection Total]]),"NA")</f>
        <v>2.1695594125500667E-2</v>
      </c>
    </row>
    <row r="2261" spans="1:22" x14ac:dyDescent="0.35">
      <c r="A2261" s="8">
        <v>44763.403263888889</v>
      </c>
      <c r="B2261" s="9" t="s">
        <v>63</v>
      </c>
      <c r="C2261" s="9">
        <v>40036161</v>
      </c>
      <c r="D2261" s="9" t="s">
        <v>107</v>
      </c>
      <c r="E2261" s="9" t="s">
        <v>125</v>
      </c>
      <c r="F2261" s="9" t="s">
        <v>40</v>
      </c>
      <c r="G2261" s="9">
        <v>2067</v>
      </c>
      <c r="H2261" s="10">
        <v>5997</v>
      </c>
      <c r="I2261" s="10">
        <v>71970</v>
      </c>
      <c r="J2261" s="10">
        <v>3</v>
      </c>
      <c r="K2261" s="10"/>
      <c r="L2261" s="10">
        <f>SUM(Table134[[#This Row],[Waste (Before Impression)]:[Waste (After Impression)2]])</f>
        <v>3</v>
      </c>
      <c r="M2261" s="10">
        <v>0</v>
      </c>
      <c r="N2261" s="10">
        <v>113</v>
      </c>
      <c r="O2261" s="11">
        <f>SUM(Table134[[#This Row],[Inspection Total]],Table134[[#This Row],[Waste (Before Impression)]])</f>
        <v>6000</v>
      </c>
      <c r="P2261" s="12" t="s">
        <v>39</v>
      </c>
      <c r="Q2261" s="9"/>
      <c r="R2261" s="9">
        <f>IF(Table134[[#This Row],[Balanced]]="YES",0,Table134[[#This Row],[Total]]-6000)</f>
        <v>0</v>
      </c>
      <c r="S22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44763206731135997YES</v>
      </c>
      <c r="T2261">
        <f>ROW()-3</f>
        <v>2258</v>
      </c>
      <c r="U2261" s="1">
        <f>INT(Table134[[#This Row],[Date]])</f>
        <v>44763</v>
      </c>
      <c r="V2261" s="13">
        <f>IFERROR(IF(OR(Table134[[#This Row],[Notasave Error]]&lt;0,Table134[[#This Row],[Notasave Error]]&gt;6000),"-",Table134[[#This Row],[Notasave Error]]/Table134[[#This Row],[Inspection Total]]),"NA")</f>
        <v>1.8842754710688678E-2</v>
      </c>
    </row>
    <row r="2262" spans="1:22" x14ac:dyDescent="0.35">
      <c r="A2262" s="8">
        <v>44763.276886574073</v>
      </c>
      <c r="B2262" s="9" t="s">
        <v>63</v>
      </c>
      <c r="C2262" s="9">
        <v>40036161</v>
      </c>
      <c r="D2262" s="9" t="s">
        <v>107</v>
      </c>
      <c r="E2262" s="9" t="s">
        <v>91</v>
      </c>
      <c r="F2262" s="9" t="s">
        <v>40</v>
      </c>
      <c r="G2262" s="9">
        <v>2092</v>
      </c>
      <c r="H2262" s="10">
        <v>5998</v>
      </c>
      <c r="I2262" s="10">
        <v>65977</v>
      </c>
      <c r="J2262" s="10">
        <v>2</v>
      </c>
      <c r="K2262" s="10"/>
      <c r="L2262" s="10">
        <f>SUM(Table134[[#This Row],[Waste (Before Impression)]:[Waste (After Impression)2]])</f>
        <v>2</v>
      </c>
      <c r="M2262" s="10">
        <v>0</v>
      </c>
      <c r="N2262" s="10">
        <v>106</v>
      </c>
      <c r="O2262" s="11">
        <f>SUM(Table134[[#This Row],[Inspection Total]],Table134[[#This Row],[Waste (Before Impression)]])</f>
        <v>6000</v>
      </c>
      <c r="P2262" s="12" t="s">
        <v>39</v>
      </c>
      <c r="Q2262" s="9"/>
      <c r="R2262" s="9">
        <f>IF(Table134[[#This Row],[Balanced]]="YES",0,Table134[[#This Row],[Total]]-6000)</f>
        <v>0</v>
      </c>
      <c r="S22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44763209221065998YES</v>
      </c>
      <c r="T2262">
        <f>ROW()-3</f>
        <v>2259</v>
      </c>
      <c r="U2262" s="1">
        <f>INT(Table134[[#This Row],[Date]])</f>
        <v>44763</v>
      </c>
      <c r="V2262" s="13">
        <f>IFERROR(IF(OR(Table134[[#This Row],[Notasave Error]]&lt;0,Table134[[#This Row],[Notasave Error]]&gt;6000),"-",Table134[[#This Row],[Notasave Error]]/Table134[[#This Row],[Inspection Total]]),"NA")</f>
        <v>1.7672557519173057E-2</v>
      </c>
    </row>
    <row r="2263" spans="1:22" x14ac:dyDescent="0.35">
      <c r="A2263" s="8">
        <v>44763.251863425925</v>
      </c>
      <c r="B2263" s="9" t="s">
        <v>63</v>
      </c>
      <c r="C2263" s="9">
        <v>40036161</v>
      </c>
      <c r="D2263" s="9" t="s">
        <v>107</v>
      </c>
      <c r="E2263" s="9" t="s">
        <v>91</v>
      </c>
      <c r="F2263" s="9" t="s">
        <v>40</v>
      </c>
      <c r="G2263" s="9">
        <v>2091</v>
      </c>
      <c r="H2263" s="10">
        <v>5997</v>
      </c>
      <c r="I2263" s="10">
        <v>59979</v>
      </c>
      <c r="J2263" s="10">
        <v>3</v>
      </c>
      <c r="K2263" s="10"/>
      <c r="L2263" s="10">
        <f>SUM(Table134[[#This Row],[Waste (Before Impression)]:[Waste (After Impression)2]])</f>
        <v>3</v>
      </c>
      <c r="M2263" s="10">
        <v>0</v>
      </c>
      <c r="N2263" s="10">
        <v>97</v>
      </c>
      <c r="O2263" s="11">
        <f>SUM(Table134[[#This Row],[Inspection Total]],Table134[[#This Row],[Waste (Before Impression)]])</f>
        <v>6000</v>
      </c>
      <c r="P2263" s="12" t="s">
        <v>39</v>
      </c>
      <c r="Q2263" s="9"/>
      <c r="R2263" s="9">
        <f>IF(Table134[[#This Row],[Balanced]]="YES",0,Table134[[#This Row],[Total]]-6000)</f>
        <v>0</v>
      </c>
      <c r="S22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4476320913975997YES</v>
      </c>
      <c r="T2263">
        <f>ROW()-3</f>
        <v>2260</v>
      </c>
      <c r="U2263" s="1">
        <f>INT(Table134[[#This Row],[Date]])</f>
        <v>44763</v>
      </c>
      <c r="V2263" s="13">
        <f>IFERROR(IF(OR(Table134[[#This Row],[Notasave Error]]&lt;0,Table134[[#This Row],[Notasave Error]]&gt;6000),"-",Table134[[#This Row],[Notasave Error]]/Table134[[#This Row],[Inspection Total]]),"NA")</f>
        <v>1.6174754043688511E-2</v>
      </c>
    </row>
    <row r="2264" spans="1:22" x14ac:dyDescent="0.35">
      <c r="A2264" s="8">
        <v>44763.213229166664</v>
      </c>
      <c r="B2264" s="9" t="s">
        <v>63</v>
      </c>
      <c r="C2264" s="9">
        <v>40036161</v>
      </c>
      <c r="D2264" s="9" t="s">
        <v>107</v>
      </c>
      <c r="E2264" s="9" t="s">
        <v>91</v>
      </c>
      <c r="F2264" s="9" t="s">
        <v>40</v>
      </c>
      <c r="G2264" s="9">
        <v>2090</v>
      </c>
      <c r="H2264" s="10">
        <v>5990</v>
      </c>
      <c r="I2264" s="10">
        <v>53982</v>
      </c>
      <c r="J2264" s="10">
        <v>10</v>
      </c>
      <c r="K2264" s="10"/>
      <c r="L2264" s="10">
        <f>SUM(Table134[[#This Row],[Waste (Before Impression)]:[Waste (After Impression)2]])</f>
        <v>10</v>
      </c>
      <c r="M2264" s="10">
        <v>0</v>
      </c>
      <c r="N2264" s="10">
        <v>179</v>
      </c>
      <c r="O2264" s="11">
        <f>SUM(Table134[[#This Row],[Inspection Total]],Table134[[#This Row],[Waste (Before Impression)]])</f>
        <v>6000</v>
      </c>
      <c r="P2264" s="12" t="s">
        <v>39</v>
      </c>
      <c r="Q2264" s="9"/>
      <c r="R2264" s="9">
        <f>IF(Table134[[#This Row],[Balanced]]="YES",0,Table134[[#This Row],[Total]]-6000)</f>
        <v>0</v>
      </c>
      <c r="S22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447632090101795990YES</v>
      </c>
      <c r="T2264">
        <f>ROW()-3</f>
        <v>2261</v>
      </c>
      <c r="U2264" s="1">
        <f>INT(Table134[[#This Row],[Date]])</f>
        <v>44763</v>
      </c>
      <c r="V2264" s="13">
        <f>IFERROR(IF(OR(Table134[[#This Row],[Notasave Error]]&lt;0,Table134[[#This Row],[Notasave Error]]&gt;6000),"-",Table134[[#This Row],[Notasave Error]]/Table134[[#This Row],[Inspection Total]]),"NA")</f>
        <v>2.9883138564273791E-2</v>
      </c>
    </row>
    <row r="2265" spans="1:22" x14ac:dyDescent="0.35">
      <c r="A2265" s="8">
        <v>44763.212685185186</v>
      </c>
      <c r="B2265" s="9" t="s">
        <v>63</v>
      </c>
      <c r="C2265" s="9">
        <v>40036161</v>
      </c>
      <c r="D2265" s="9" t="s">
        <v>107</v>
      </c>
      <c r="E2265" s="9" t="s">
        <v>91</v>
      </c>
      <c r="F2265" s="9" t="s">
        <v>40</v>
      </c>
      <c r="G2265" s="9">
        <v>2089</v>
      </c>
      <c r="H2265" s="10">
        <v>5998</v>
      </c>
      <c r="I2265" s="10">
        <v>47992</v>
      </c>
      <c r="J2265" s="10">
        <v>2</v>
      </c>
      <c r="K2265" s="10"/>
      <c r="L2265" s="10">
        <f>SUM(Table134[[#This Row],[Waste (Before Impression)]:[Waste (After Impression)2]])</f>
        <v>2</v>
      </c>
      <c r="M2265" s="10">
        <v>0</v>
      </c>
      <c r="N2265" s="10">
        <v>138</v>
      </c>
      <c r="O2265" s="11">
        <f>SUM(Table134[[#This Row],[Inspection Total]],Table134[[#This Row],[Waste (Before Impression)]])</f>
        <v>6000</v>
      </c>
      <c r="P2265" s="12" t="s">
        <v>39</v>
      </c>
      <c r="Q2265" s="9"/>
      <c r="R2265" s="9">
        <f>IF(Table134[[#This Row],[Balanced]]="YES",0,Table134[[#This Row],[Total]]-6000)</f>
        <v>0</v>
      </c>
      <c r="S22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44763208921385998YES</v>
      </c>
      <c r="T2265">
        <f>ROW()-3</f>
        <v>2262</v>
      </c>
      <c r="U2265" s="1">
        <f>INT(Table134[[#This Row],[Date]])</f>
        <v>44763</v>
      </c>
      <c r="V2265" s="13">
        <f>IFERROR(IF(OR(Table134[[#This Row],[Notasave Error]]&lt;0,Table134[[#This Row],[Notasave Error]]&gt;6000),"-",Table134[[#This Row],[Notasave Error]]/Table134[[#This Row],[Inspection Total]]),"NA")</f>
        <v>2.3007669223074359E-2</v>
      </c>
    </row>
    <row r="2266" spans="1:22" x14ac:dyDescent="0.35">
      <c r="A2266" s="8">
        <v>44763.127650462964</v>
      </c>
      <c r="B2266" s="9" t="s">
        <v>63</v>
      </c>
      <c r="C2266" s="9">
        <v>40036161</v>
      </c>
      <c r="D2266" s="9" t="s">
        <v>107</v>
      </c>
      <c r="E2266" s="9" t="s">
        <v>91</v>
      </c>
      <c r="F2266" s="9" t="s">
        <v>40</v>
      </c>
      <c r="G2266" s="9">
        <v>2088</v>
      </c>
      <c r="H2266" s="10">
        <v>5999</v>
      </c>
      <c r="I2266" s="10">
        <v>41994</v>
      </c>
      <c r="J2266" s="10">
        <v>1</v>
      </c>
      <c r="K2266" s="10"/>
      <c r="L2266" s="10">
        <f>SUM(Table134[[#This Row],[Waste (Before Impression)]:[Waste (After Impression)2]])</f>
        <v>1</v>
      </c>
      <c r="M2266" s="10">
        <v>0</v>
      </c>
      <c r="N2266" s="10">
        <v>370</v>
      </c>
      <c r="O2266" s="11">
        <f>SUM(Table134[[#This Row],[Inspection Total]],Table134[[#This Row],[Waste (Before Impression)]])</f>
        <v>6000</v>
      </c>
      <c r="P2266" s="12" t="s">
        <v>39</v>
      </c>
      <c r="Q2266" s="9"/>
      <c r="R2266" s="9">
        <f>IF(Table134[[#This Row],[Balanced]]="YES",0,Table134[[#This Row],[Total]]-6000)</f>
        <v>0</v>
      </c>
      <c r="S22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44763208813705999YES</v>
      </c>
      <c r="T2266">
        <f>ROW()-3</f>
        <v>2263</v>
      </c>
      <c r="U2266" s="1">
        <f>INT(Table134[[#This Row],[Date]])</f>
        <v>44763</v>
      </c>
      <c r="V2266" s="13">
        <f>IFERROR(IF(OR(Table134[[#This Row],[Notasave Error]]&lt;0,Table134[[#This Row],[Notasave Error]]&gt;6000),"-",Table134[[#This Row],[Notasave Error]]/Table134[[#This Row],[Inspection Total]]),"NA")</f>
        <v>6.1676946157692945E-2</v>
      </c>
    </row>
    <row r="2267" spans="1:22" x14ac:dyDescent="0.35">
      <c r="A2267" s="8">
        <v>44763.127152777779</v>
      </c>
      <c r="B2267" s="9" t="s">
        <v>63</v>
      </c>
      <c r="C2267" s="9">
        <v>40036161</v>
      </c>
      <c r="D2267" s="9" t="s">
        <v>107</v>
      </c>
      <c r="E2267" s="9" t="s">
        <v>91</v>
      </c>
      <c r="F2267" s="9" t="s">
        <v>40</v>
      </c>
      <c r="G2267" s="9">
        <v>2087</v>
      </c>
      <c r="H2267" s="10">
        <v>6000</v>
      </c>
      <c r="I2267" s="10">
        <v>35995</v>
      </c>
      <c r="J2267" s="10">
        <v>0</v>
      </c>
      <c r="K2267" s="10"/>
      <c r="L2267" s="10">
        <f>SUM(Table134[[#This Row],[Waste (Before Impression)]:[Waste (After Impression)2]])</f>
        <v>0</v>
      </c>
      <c r="M2267" s="10">
        <v>0</v>
      </c>
      <c r="N2267" s="10">
        <v>270</v>
      </c>
      <c r="O2267" s="11">
        <f>SUM(Table134[[#This Row],[Inspection Total]],Table134[[#This Row],[Waste (Before Impression)]])</f>
        <v>6000</v>
      </c>
      <c r="P2267" s="12" t="s">
        <v>39</v>
      </c>
      <c r="Q2267" s="9"/>
      <c r="R2267" s="9">
        <f>IF(Table134[[#This Row],[Balanced]]="YES",0,Table134[[#This Row],[Total]]-6000)</f>
        <v>0</v>
      </c>
      <c r="S22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44763208702706000YES</v>
      </c>
      <c r="T2267">
        <f>ROW()-3</f>
        <v>2264</v>
      </c>
      <c r="U2267" s="1">
        <f>INT(Table134[[#This Row],[Date]])</f>
        <v>44763</v>
      </c>
      <c r="V2267" s="13">
        <f>IFERROR(IF(OR(Table134[[#This Row],[Notasave Error]]&lt;0,Table134[[#This Row],[Notasave Error]]&gt;6000),"-",Table134[[#This Row],[Notasave Error]]/Table134[[#This Row],[Inspection Total]]),"NA")</f>
        <v>4.4999999999999998E-2</v>
      </c>
    </row>
    <row r="2268" spans="1:22" x14ac:dyDescent="0.35">
      <c r="A2268" s="8">
        <v>44763.007905092592</v>
      </c>
      <c r="B2268" s="9" t="s">
        <v>63</v>
      </c>
      <c r="C2268" s="9">
        <v>40036161</v>
      </c>
      <c r="D2268" s="9" t="s">
        <v>107</v>
      </c>
      <c r="E2268" s="9" t="s">
        <v>91</v>
      </c>
      <c r="F2268" s="9" t="s">
        <v>40</v>
      </c>
      <c r="G2268" s="9">
        <v>2085</v>
      </c>
      <c r="H2268" s="10">
        <v>6000</v>
      </c>
      <c r="I2268" s="10">
        <v>23995</v>
      </c>
      <c r="J2268" s="10">
        <v>0</v>
      </c>
      <c r="K2268" s="10"/>
      <c r="L2268" s="10">
        <f>SUM(Table134[[#This Row],[Waste (Before Impression)]:[Waste (After Impression)2]])</f>
        <v>0</v>
      </c>
      <c r="M2268" s="10">
        <v>0</v>
      </c>
      <c r="N2268" s="10">
        <v>311</v>
      </c>
      <c r="O2268" s="11">
        <f>SUM(Table134[[#This Row],[Inspection Total]],Table134[[#This Row],[Waste (Before Impression)]])</f>
        <v>6000</v>
      </c>
      <c r="P2268" s="12" t="s">
        <v>39</v>
      </c>
      <c r="Q2268" s="9"/>
      <c r="R2268" s="9">
        <f>IF(Table134[[#This Row],[Balanced]]="YES",0,Table134[[#This Row],[Total]]-6000)</f>
        <v>0</v>
      </c>
      <c r="S22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44763208503116000YES</v>
      </c>
      <c r="T2268">
        <f>ROW()-3</f>
        <v>2265</v>
      </c>
      <c r="U2268" s="1">
        <f>INT(Table134[[#This Row],[Date]])</f>
        <v>44763</v>
      </c>
      <c r="V2268" s="13">
        <f>IFERROR(IF(OR(Table134[[#This Row],[Notasave Error]]&lt;0,Table134[[#This Row],[Notasave Error]]&gt;6000),"-",Table134[[#This Row],[Notasave Error]]/Table134[[#This Row],[Inspection Total]]),"NA")</f>
        <v>5.1833333333333335E-2</v>
      </c>
    </row>
    <row r="2269" spans="1:22" x14ac:dyDescent="0.35">
      <c r="A2269" s="8">
        <v>44763.007314814815</v>
      </c>
      <c r="B2269" s="9" t="s">
        <v>63</v>
      </c>
      <c r="C2269" s="9">
        <v>40036161</v>
      </c>
      <c r="D2269" s="9" t="s">
        <v>107</v>
      </c>
      <c r="E2269" s="9" t="s">
        <v>91</v>
      </c>
      <c r="F2269" s="9" t="s">
        <v>40</v>
      </c>
      <c r="G2269" s="9">
        <v>2084</v>
      </c>
      <c r="H2269" s="10">
        <v>6000</v>
      </c>
      <c r="I2269" s="10">
        <v>17995</v>
      </c>
      <c r="J2269" s="10">
        <v>0</v>
      </c>
      <c r="K2269" s="10"/>
      <c r="L2269" s="10">
        <f>SUM(Table134[[#This Row],[Waste (Before Impression)]:[Waste (After Impression)2]])</f>
        <v>0</v>
      </c>
      <c r="M2269" s="10">
        <v>0</v>
      </c>
      <c r="N2269" s="10">
        <v>223</v>
      </c>
      <c r="O2269" s="11">
        <f>SUM(Table134[[#This Row],[Inspection Total]],Table134[[#This Row],[Waste (Before Impression)]])</f>
        <v>6000</v>
      </c>
      <c r="P2269" s="12" t="s">
        <v>39</v>
      </c>
      <c r="Q2269" s="9"/>
      <c r="R2269" s="9">
        <f>IF(Table134[[#This Row],[Balanced]]="YES",0,Table134[[#This Row],[Total]]-6000)</f>
        <v>0</v>
      </c>
      <c r="S22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44763208402236000YES</v>
      </c>
      <c r="T2269">
        <f>ROW()-3</f>
        <v>2266</v>
      </c>
      <c r="U2269" s="1">
        <f>INT(Table134[[#This Row],[Date]])</f>
        <v>44763</v>
      </c>
      <c r="V2269" s="13">
        <f>IFERROR(IF(OR(Table134[[#This Row],[Notasave Error]]&lt;0,Table134[[#This Row],[Notasave Error]]&gt;6000),"-",Table134[[#This Row],[Notasave Error]]/Table134[[#This Row],[Inspection Total]]),"NA")</f>
        <v>3.7166666666666667E-2</v>
      </c>
    </row>
    <row r="2270" spans="1:22" x14ac:dyDescent="0.35">
      <c r="A2270" s="8">
        <v>44763.006782407407</v>
      </c>
      <c r="B2270" s="9" t="s">
        <v>63</v>
      </c>
      <c r="C2270" s="9">
        <v>40036161</v>
      </c>
      <c r="D2270" s="9" t="s">
        <v>107</v>
      </c>
      <c r="E2270" s="9" t="s">
        <v>91</v>
      </c>
      <c r="F2270" s="9" t="s">
        <v>40</v>
      </c>
      <c r="G2270" s="9">
        <v>2083</v>
      </c>
      <c r="H2270" s="10">
        <v>5999</v>
      </c>
      <c r="I2270" s="10">
        <v>11995</v>
      </c>
      <c r="J2270" s="10">
        <v>1</v>
      </c>
      <c r="K2270" s="10"/>
      <c r="L2270" s="10">
        <f>SUM(Table134[[#This Row],[Waste (Before Impression)]:[Waste (After Impression)2]])</f>
        <v>1</v>
      </c>
      <c r="M2270" s="10">
        <v>0</v>
      </c>
      <c r="N2270" s="10">
        <v>282</v>
      </c>
      <c r="O2270" s="11">
        <f>SUM(Table134[[#This Row],[Inspection Total]],Table134[[#This Row],[Waste (Before Impression)]])</f>
        <v>6000</v>
      </c>
      <c r="P2270" s="12" t="s">
        <v>39</v>
      </c>
      <c r="Q2270" s="9"/>
      <c r="R2270" s="9">
        <f>IF(Table134[[#This Row],[Balanced]]="YES",0,Table134[[#This Row],[Total]]-6000)</f>
        <v>0</v>
      </c>
      <c r="S22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44763208312825999YES</v>
      </c>
      <c r="T2270">
        <f>ROW()-3</f>
        <v>2267</v>
      </c>
      <c r="U2270" s="1">
        <f>INT(Table134[[#This Row],[Date]])</f>
        <v>44763</v>
      </c>
      <c r="V2270" s="13">
        <f>IFERROR(IF(OR(Table134[[#This Row],[Notasave Error]]&lt;0,Table134[[#This Row],[Notasave Error]]&gt;6000),"-",Table134[[#This Row],[Notasave Error]]/Table134[[#This Row],[Inspection Total]]),"NA")</f>
        <v>4.7007834639106516E-2</v>
      </c>
    </row>
    <row r="2271" spans="1:22" x14ac:dyDescent="0.35">
      <c r="A2271" s="8">
        <v>44763.006215277775</v>
      </c>
      <c r="B2271" s="9" t="s">
        <v>63</v>
      </c>
      <c r="C2271" s="9">
        <v>40036161</v>
      </c>
      <c r="D2271" s="9" t="s">
        <v>107</v>
      </c>
      <c r="E2271" s="9" t="s">
        <v>91</v>
      </c>
      <c r="F2271" s="9" t="s">
        <v>40</v>
      </c>
      <c r="G2271" s="9">
        <v>2082</v>
      </c>
      <c r="H2271" s="10">
        <v>5996</v>
      </c>
      <c r="I2271" s="10">
        <v>5996</v>
      </c>
      <c r="J2271" s="10">
        <v>4</v>
      </c>
      <c r="K2271" s="10"/>
      <c r="L2271" s="10">
        <f>SUM(Table134[[#This Row],[Waste (Before Impression)]:[Waste (After Impression)2]])</f>
        <v>4</v>
      </c>
      <c r="M2271" s="10">
        <v>0</v>
      </c>
      <c r="N2271" s="10">
        <v>256</v>
      </c>
      <c r="O2271" s="11">
        <f>SUM(Table134[[#This Row],[Inspection Total]],Table134[[#This Row],[Waste (Before Impression)]])</f>
        <v>6000</v>
      </c>
      <c r="P2271" s="12" t="s">
        <v>39</v>
      </c>
      <c r="Q2271" s="9"/>
      <c r="R2271" s="9">
        <f>IF(Table134[[#This Row],[Balanced]]="YES",0,Table134[[#This Row],[Total]]-6000)</f>
        <v>0</v>
      </c>
      <c r="S22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44763208242565996YES</v>
      </c>
      <c r="T2271">
        <f>ROW()-3</f>
        <v>2268</v>
      </c>
      <c r="U2271" s="1">
        <f>INT(Table134[[#This Row],[Date]])</f>
        <v>44763</v>
      </c>
      <c r="V2271" s="13">
        <f>IFERROR(IF(OR(Table134[[#This Row],[Notasave Error]]&lt;0,Table134[[#This Row],[Notasave Error]]&gt;6000),"-",Table134[[#This Row],[Notasave Error]]/Table134[[#This Row],[Inspection Total]]),"NA")</f>
        <v>4.269513008672448E-2</v>
      </c>
    </row>
    <row r="2272" spans="1:22" x14ac:dyDescent="0.35">
      <c r="A2272" s="8">
        <v>44762.975034722222</v>
      </c>
      <c r="B2272" s="9" t="s">
        <v>63</v>
      </c>
      <c r="C2272" s="9">
        <v>40036161</v>
      </c>
      <c r="D2272" s="9" t="s">
        <v>107</v>
      </c>
      <c r="E2272" s="9" t="s">
        <v>125</v>
      </c>
      <c r="F2272" s="9" t="s">
        <v>38</v>
      </c>
      <c r="G2272" s="9">
        <v>2056</v>
      </c>
      <c r="H2272" s="10">
        <v>6000</v>
      </c>
      <c r="I2272" s="10">
        <v>6000</v>
      </c>
      <c r="J2272" s="10">
        <v>0</v>
      </c>
      <c r="K2272" s="10"/>
      <c r="L2272" s="10">
        <f>SUM(Table134[[#This Row],[Waste (Before Impression)]:[Waste (After Impression)2]])</f>
        <v>0</v>
      </c>
      <c r="M2272" s="10">
        <v>0</v>
      </c>
      <c r="N2272" s="10">
        <v>201</v>
      </c>
      <c r="O2272" s="11">
        <f>SUM(Table134[[#This Row],[Inspection Total]],Table134[[#This Row],[Waste (Before Impression)]])</f>
        <v>6000</v>
      </c>
      <c r="P2272" s="12" t="s">
        <v>39</v>
      </c>
      <c r="Q2272" s="9"/>
      <c r="R2272" s="9">
        <f>IF(Table134[[#This Row],[Balanced]]="YES",0,Table134[[#This Row],[Total]]-6000)</f>
        <v>0</v>
      </c>
      <c r="S22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44762205602016000YES</v>
      </c>
      <c r="T2272">
        <f>ROW()-3</f>
        <v>2269</v>
      </c>
      <c r="U2272" s="1">
        <f>INT(Table134[[#This Row],[Date]])</f>
        <v>44762</v>
      </c>
      <c r="V2272" s="13">
        <f>IFERROR(IF(OR(Table134[[#This Row],[Notasave Error]]&lt;0,Table134[[#This Row],[Notasave Error]]&gt;6000),"-",Table134[[#This Row],[Notasave Error]]/Table134[[#This Row],[Inspection Total]]),"NA")</f>
        <v>3.3500000000000002E-2</v>
      </c>
    </row>
    <row r="2273" spans="1:22" x14ac:dyDescent="0.35">
      <c r="A2273" s="8">
        <v>44762.80678240741</v>
      </c>
      <c r="B2273" s="9" t="s">
        <v>63</v>
      </c>
      <c r="C2273" s="9">
        <v>40036161</v>
      </c>
      <c r="D2273" s="9" t="s">
        <v>107</v>
      </c>
      <c r="E2273" s="9" t="s">
        <v>56</v>
      </c>
      <c r="F2273" s="9" t="s">
        <v>38</v>
      </c>
      <c r="G2273" s="9">
        <v>2055</v>
      </c>
      <c r="H2273" s="10">
        <v>5992</v>
      </c>
      <c r="I2273" s="10">
        <v>89891</v>
      </c>
      <c r="J2273" s="10">
        <v>8</v>
      </c>
      <c r="K2273" s="10"/>
      <c r="L2273" s="10">
        <f>SUM(Table134[[#This Row],[Waste (Before Impression)]:[Waste (After Impression)2]])</f>
        <v>8</v>
      </c>
      <c r="M2273" s="10">
        <v>0</v>
      </c>
      <c r="N2273" s="10">
        <v>-1410</v>
      </c>
      <c r="O2273" s="11">
        <f>SUM(Table134[[#This Row],[Inspection Total]],Table134[[#This Row],[Waste (Before Impression)]])</f>
        <v>6000</v>
      </c>
      <c r="P2273" s="12" t="s">
        <v>39</v>
      </c>
      <c r="Q2273" s="9"/>
      <c r="R2273" s="9">
        <f>IF(Table134[[#This Row],[Balanced]]="YES",0,Table134[[#This Row],[Total]]-6000)</f>
        <v>0</v>
      </c>
      <c r="S22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4476220558-14105992YES</v>
      </c>
      <c r="T2273">
        <f>ROW()-3</f>
        <v>2270</v>
      </c>
      <c r="U2273" s="1">
        <f>INT(Table134[[#This Row],[Date]])</f>
        <v>44762</v>
      </c>
      <c r="V2273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274" spans="1:22" x14ac:dyDescent="0.35">
      <c r="A2274" s="8">
        <v>44762.792187500003</v>
      </c>
      <c r="B2274" s="9" t="s">
        <v>63</v>
      </c>
      <c r="C2274" s="9">
        <v>40036161</v>
      </c>
      <c r="D2274" s="9" t="s">
        <v>107</v>
      </c>
      <c r="E2274" s="9" t="s">
        <v>56</v>
      </c>
      <c r="F2274" s="9" t="s">
        <v>38</v>
      </c>
      <c r="G2274" s="9">
        <v>2054</v>
      </c>
      <c r="H2274" s="10">
        <v>5999</v>
      </c>
      <c r="I2274" s="10">
        <v>83899</v>
      </c>
      <c r="J2274" s="10">
        <v>1</v>
      </c>
      <c r="K2274" s="10"/>
      <c r="L2274" s="10">
        <f>SUM(Table134[[#This Row],[Waste (Before Impression)]:[Waste (After Impression)2]])</f>
        <v>1</v>
      </c>
      <c r="M2274" s="10">
        <v>0</v>
      </c>
      <c r="N2274" s="10">
        <v>-1410</v>
      </c>
      <c r="O2274" s="11">
        <f>SUM(Table134[[#This Row],[Inspection Total]],Table134[[#This Row],[Waste (Before Impression)]])</f>
        <v>6000</v>
      </c>
      <c r="P2274" s="12" t="s">
        <v>39</v>
      </c>
      <c r="Q2274" s="9"/>
      <c r="R2274" s="9">
        <f>IF(Table134[[#This Row],[Balanced]]="YES",0,Table134[[#This Row],[Total]]-6000)</f>
        <v>0</v>
      </c>
      <c r="S22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4476220541-14105999YES</v>
      </c>
      <c r="T2274">
        <f>ROW()-3</f>
        <v>2271</v>
      </c>
      <c r="U2274" s="1">
        <f>INT(Table134[[#This Row],[Date]])</f>
        <v>44762</v>
      </c>
      <c r="V2274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275" spans="1:22" x14ac:dyDescent="0.35">
      <c r="A2275" s="8">
        <v>44762.749768518515</v>
      </c>
      <c r="B2275" s="9" t="s">
        <v>63</v>
      </c>
      <c r="C2275" s="9">
        <v>40036161</v>
      </c>
      <c r="D2275" s="9" t="s">
        <v>107</v>
      </c>
      <c r="E2275" s="9" t="s">
        <v>56</v>
      </c>
      <c r="F2275" s="9" t="s">
        <v>38</v>
      </c>
      <c r="G2275" s="9">
        <v>2053</v>
      </c>
      <c r="H2275" s="10">
        <v>5979</v>
      </c>
      <c r="I2275" s="10">
        <v>77900</v>
      </c>
      <c r="J2275" s="10">
        <v>21</v>
      </c>
      <c r="K2275" s="10"/>
      <c r="L2275" s="10">
        <f>SUM(Table134[[#This Row],[Waste (Before Impression)]:[Waste (After Impression)2]])</f>
        <v>21</v>
      </c>
      <c r="M2275" s="10">
        <v>0</v>
      </c>
      <c r="N2275" s="10">
        <v>95</v>
      </c>
      <c r="O2275" s="11">
        <f>SUM(Table134[[#This Row],[Inspection Total]],Table134[[#This Row],[Waste (Before Impression)]])</f>
        <v>6000</v>
      </c>
      <c r="P2275" s="12" t="s">
        <v>39</v>
      </c>
      <c r="Q2275" s="9"/>
      <c r="R2275" s="9">
        <f>IF(Table134[[#This Row],[Balanced]]="YES",0,Table134[[#This Row],[Total]]-6000)</f>
        <v>0</v>
      </c>
      <c r="S22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44762205321955979YES</v>
      </c>
      <c r="T2275">
        <f>ROW()-3</f>
        <v>2272</v>
      </c>
      <c r="U2275" s="1">
        <f>INT(Table134[[#This Row],[Date]])</f>
        <v>44762</v>
      </c>
      <c r="V2275" s="13">
        <f>IFERROR(IF(OR(Table134[[#This Row],[Notasave Error]]&lt;0,Table134[[#This Row],[Notasave Error]]&gt;6000),"-",Table134[[#This Row],[Notasave Error]]/Table134[[#This Row],[Inspection Total]]),"NA")</f>
        <v>1.5888944639571835E-2</v>
      </c>
    </row>
    <row r="2276" spans="1:22" x14ac:dyDescent="0.35">
      <c r="A2276" s="8">
        <v>44762.716643518521</v>
      </c>
      <c r="B2276" s="9" t="s">
        <v>63</v>
      </c>
      <c r="C2276" s="9">
        <v>40036161</v>
      </c>
      <c r="D2276" s="9" t="s">
        <v>107</v>
      </c>
      <c r="E2276" s="9" t="s">
        <v>56</v>
      </c>
      <c r="F2276" s="9" t="s">
        <v>38</v>
      </c>
      <c r="G2276" s="9">
        <v>2052</v>
      </c>
      <c r="H2276" s="10">
        <v>5999</v>
      </c>
      <c r="I2276" s="10">
        <v>71921</v>
      </c>
      <c r="J2276" s="10">
        <v>1</v>
      </c>
      <c r="K2276" s="10"/>
      <c r="L2276" s="10">
        <f>SUM(Table134[[#This Row],[Waste (Before Impression)]:[Waste (After Impression)2]])</f>
        <v>1</v>
      </c>
      <c r="M2276" s="10">
        <v>0</v>
      </c>
      <c r="N2276" s="10">
        <v>120</v>
      </c>
      <c r="O2276" s="11">
        <f>SUM(Table134[[#This Row],[Inspection Total]],Table134[[#This Row],[Waste (Before Impression)]])</f>
        <v>6000</v>
      </c>
      <c r="P2276" s="12" t="s">
        <v>39</v>
      </c>
      <c r="Q2276" s="9"/>
      <c r="R2276" s="9">
        <f>IF(Table134[[#This Row],[Balanced]]="YES",0,Table134[[#This Row],[Total]]-6000)</f>
        <v>0</v>
      </c>
      <c r="S22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44762205211205999YES</v>
      </c>
      <c r="T2276">
        <f>ROW()-3</f>
        <v>2273</v>
      </c>
      <c r="U2276" s="1">
        <f>INT(Table134[[#This Row],[Date]])</f>
        <v>44762</v>
      </c>
      <c r="V2276" s="13">
        <f>IFERROR(IF(OR(Table134[[#This Row],[Notasave Error]]&lt;0,Table134[[#This Row],[Notasave Error]]&gt;6000),"-",Table134[[#This Row],[Notasave Error]]/Table134[[#This Row],[Inspection Total]]),"NA")</f>
        <v>2.0003333888981498E-2</v>
      </c>
    </row>
    <row r="2277" spans="1:22" x14ac:dyDescent="0.35">
      <c r="A2277" s="8">
        <v>44762.69358796296</v>
      </c>
      <c r="B2277" s="9" t="s">
        <v>63</v>
      </c>
      <c r="C2277" s="9">
        <v>40036161</v>
      </c>
      <c r="D2277" s="9" t="s">
        <v>107</v>
      </c>
      <c r="E2277" s="9" t="s">
        <v>56</v>
      </c>
      <c r="F2277" s="9" t="s">
        <v>38</v>
      </c>
      <c r="G2277" s="9">
        <v>2051</v>
      </c>
      <c r="H2277" s="10">
        <v>5988</v>
      </c>
      <c r="I2277" s="10">
        <v>65922</v>
      </c>
      <c r="J2277" s="10">
        <v>11</v>
      </c>
      <c r="K2277" s="10"/>
      <c r="L2277" s="10">
        <f>SUM(Table134[[#This Row],[Waste (Before Impression)]:[Waste (After Impression)2]])</f>
        <v>11</v>
      </c>
      <c r="M2277" s="10">
        <v>0</v>
      </c>
      <c r="N2277" s="10">
        <v>55</v>
      </c>
      <c r="O2277" s="11">
        <f>SUM(Table134[[#This Row],[Inspection Total]],Table134[[#This Row],[Waste (Before Impression)]])</f>
        <v>5999</v>
      </c>
      <c r="P2277" s="12" t="s">
        <v>34</v>
      </c>
      <c r="Q2277" s="9" t="s">
        <v>71</v>
      </c>
      <c r="R2277" s="9">
        <f>IF(Table134[[#This Row],[Balanced]]="YES",0,Table134[[#This Row],[Total]]-6000)</f>
        <v>-1</v>
      </c>
      <c r="S22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44762205111555988NO</v>
      </c>
      <c r="T2277">
        <f>ROW()-3</f>
        <v>2274</v>
      </c>
      <c r="U2277" s="1">
        <f>INT(Table134[[#This Row],[Date]])</f>
        <v>44762</v>
      </c>
      <c r="V2277" s="13">
        <f>IFERROR(IF(OR(Table134[[#This Row],[Notasave Error]]&lt;0,Table134[[#This Row],[Notasave Error]]&gt;6000),"-",Table134[[#This Row],[Notasave Error]]/Table134[[#This Row],[Inspection Total]]),"NA")</f>
        <v>9.1850367401469599E-3</v>
      </c>
    </row>
    <row r="2278" spans="1:22" x14ac:dyDescent="0.35">
      <c r="A2278" s="8">
        <v>44762.660416666666</v>
      </c>
      <c r="B2278" s="9" t="s">
        <v>63</v>
      </c>
      <c r="C2278" s="9">
        <v>40036161</v>
      </c>
      <c r="D2278" s="9" t="s">
        <v>107</v>
      </c>
      <c r="E2278" s="9" t="s">
        <v>56</v>
      </c>
      <c r="F2278" s="9" t="s">
        <v>38</v>
      </c>
      <c r="G2278" s="9">
        <v>2050</v>
      </c>
      <c r="H2278" s="10">
        <v>6000</v>
      </c>
      <c r="I2278" s="10">
        <v>59934</v>
      </c>
      <c r="J2278" s="10"/>
      <c r="K2278" s="10"/>
      <c r="L2278" s="10">
        <f>SUM(Table134[[#This Row],[Waste (Before Impression)]:[Waste (After Impression)2]])</f>
        <v>0</v>
      </c>
      <c r="M2278" s="10">
        <v>0</v>
      </c>
      <c r="N2278" s="10">
        <v>465</v>
      </c>
      <c r="O2278" s="11">
        <f>SUM(Table134[[#This Row],[Inspection Total]],Table134[[#This Row],[Waste (Before Impression)]])</f>
        <v>6000</v>
      </c>
      <c r="P2278" s="12" t="s">
        <v>39</v>
      </c>
      <c r="Q2278" s="9"/>
      <c r="R2278" s="9">
        <f>IF(Table134[[#This Row],[Balanced]]="YES",0,Table134[[#This Row],[Total]]-6000)</f>
        <v>0</v>
      </c>
      <c r="S22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4476220504656000YES</v>
      </c>
      <c r="T2278">
        <f>ROW()-3</f>
        <v>2275</v>
      </c>
      <c r="U2278" s="1">
        <f>INT(Table134[[#This Row],[Date]])</f>
        <v>44762</v>
      </c>
      <c r="V2278" s="13">
        <f>IFERROR(IF(OR(Table134[[#This Row],[Notasave Error]]&lt;0,Table134[[#This Row],[Notasave Error]]&gt;6000),"-",Table134[[#This Row],[Notasave Error]]/Table134[[#This Row],[Inspection Total]]),"NA")</f>
        <v>7.7499999999999999E-2</v>
      </c>
    </row>
    <row r="2279" spans="1:22" x14ac:dyDescent="0.35">
      <c r="A2279" s="8">
        <v>44762.66002314815</v>
      </c>
      <c r="B2279" s="9" t="s">
        <v>63</v>
      </c>
      <c r="C2279" s="9">
        <v>40036161</v>
      </c>
      <c r="D2279" s="9" t="s">
        <v>107</v>
      </c>
      <c r="E2279" s="9" t="s">
        <v>56</v>
      </c>
      <c r="F2279" s="9" t="s">
        <v>38</v>
      </c>
      <c r="G2279" s="9">
        <v>2049</v>
      </c>
      <c r="H2279" s="10">
        <v>5988</v>
      </c>
      <c r="I2279" s="10">
        <v>53934</v>
      </c>
      <c r="J2279" s="10">
        <v>12</v>
      </c>
      <c r="K2279" s="10"/>
      <c r="L2279" s="10">
        <f>SUM(Table134[[#This Row],[Waste (Before Impression)]:[Waste (After Impression)2]])</f>
        <v>12</v>
      </c>
      <c r="M2279" s="10">
        <v>0</v>
      </c>
      <c r="N2279" s="10">
        <v>140</v>
      </c>
      <c r="O2279" s="11">
        <f>SUM(Table134[[#This Row],[Inspection Total]],Table134[[#This Row],[Waste (Before Impression)]])</f>
        <v>6000</v>
      </c>
      <c r="P2279" s="12" t="s">
        <v>39</v>
      </c>
      <c r="Q2279" s="9"/>
      <c r="R2279" s="9">
        <f>IF(Table134[[#This Row],[Balanced]]="YES",0,Table134[[#This Row],[Total]]-6000)</f>
        <v>0</v>
      </c>
      <c r="S22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447622049121405988YES</v>
      </c>
      <c r="T2279">
        <f>ROW()-3</f>
        <v>2276</v>
      </c>
      <c r="U2279" s="1">
        <f>INT(Table134[[#This Row],[Date]])</f>
        <v>44762</v>
      </c>
      <c r="V2279" s="13">
        <f>IFERROR(IF(OR(Table134[[#This Row],[Notasave Error]]&lt;0,Table134[[#This Row],[Notasave Error]]&gt;6000),"-",Table134[[#This Row],[Notasave Error]]/Table134[[#This Row],[Inspection Total]]),"NA")</f>
        <v>2.3380093520374082E-2</v>
      </c>
    </row>
    <row r="2280" spans="1:22" x14ac:dyDescent="0.35">
      <c r="A2280" s="8">
        <v>44762.659421296295</v>
      </c>
      <c r="B2280" s="9" t="s">
        <v>63</v>
      </c>
      <c r="C2280" s="9">
        <v>40036161</v>
      </c>
      <c r="D2280" s="9" t="s">
        <v>107</v>
      </c>
      <c r="E2280" s="9" t="s">
        <v>56</v>
      </c>
      <c r="F2280" s="9" t="s">
        <v>38</v>
      </c>
      <c r="G2280" s="9">
        <v>2048</v>
      </c>
      <c r="H2280" s="10">
        <v>5985</v>
      </c>
      <c r="I2280" s="10">
        <v>47946</v>
      </c>
      <c r="J2280" s="10">
        <v>15</v>
      </c>
      <c r="K2280" s="10"/>
      <c r="L2280" s="10">
        <f>SUM(Table134[[#This Row],[Waste (Before Impression)]:[Waste (After Impression)2]])</f>
        <v>15</v>
      </c>
      <c r="M2280" s="10">
        <v>0</v>
      </c>
      <c r="N2280" s="10">
        <v>109</v>
      </c>
      <c r="O2280" s="11">
        <f>SUM(Table134[[#This Row],[Inspection Total]],Table134[[#This Row],[Waste (Before Impression)]])</f>
        <v>6000</v>
      </c>
      <c r="P2280" s="12" t="s">
        <v>39</v>
      </c>
      <c r="Q2280" s="9"/>
      <c r="R2280" s="9">
        <f>IF(Table134[[#This Row],[Balanced]]="YES",0,Table134[[#This Row],[Total]]-6000)</f>
        <v>0</v>
      </c>
      <c r="S22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447622048151095985YES</v>
      </c>
      <c r="T2280">
        <f>ROW()-3</f>
        <v>2277</v>
      </c>
      <c r="U2280" s="1">
        <f>INT(Table134[[#This Row],[Date]])</f>
        <v>44762</v>
      </c>
      <c r="V2280" s="13">
        <f>IFERROR(IF(OR(Table134[[#This Row],[Notasave Error]]&lt;0,Table134[[#This Row],[Notasave Error]]&gt;6000),"-",Table134[[#This Row],[Notasave Error]]/Table134[[#This Row],[Inspection Total]]),"NA")</f>
        <v>1.8212197159565579E-2</v>
      </c>
    </row>
    <row r="2281" spans="1:22" x14ac:dyDescent="0.35">
      <c r="A2281" s="8">
        <v>44762.658831018518</v>
      </c>
      <c r="B2281" s="9" t="s">
        <v>63</v>
      </c>
      <c r="C2281" s="9">
        <v>40036161</v>
      </c>
      <c r="D2281" s="9" t="s">
        <v>107</v>
      </c>
      <c r="E2281" s="9" t="s">
        <v>56</v>
      </c>
      <c r="F2281" s="9" t="s">
        <v>38</v>
      </c>
      <c r="G2281" s="9">
        <v>2047</v>
      </c>
      <c r="H2281" s="10">
        <v>5998</v>
      </c>
      <c r="I2281" s="10">
        <v>41961</v>
      </c>
      <c r="J2281" s="10">
        <v>2</v>
      </c>
      <c r="K2281" s="10"/>
      <c r="L2281" s="10">
        <f>SUM(Table134[[#This Row],[Waste (Before Impression)]:[Waste (After Impression)2]])</f>
        <v>2</v>
      </c>
      <c r="M2281" s="10">
        <v>0</v>
      </c>
      <c r="N2281" s="10">
        <v>61</v>
      </c>
      <c r="O2281" s="11">
        <f>SUM(Table134[[#This Row],[Inspection Total]],Table134[[#This Row],[Waste (Before Impression)]])</f>
        <v>6000</v>
      </c>
      <c r="P2281" s="12" t="s">
        <v>39</v>
      </c>
      <c r="Q2281" s="9"/>
      <c r="R2281" s="9">
        <f>IF(Table134[[#This Row],[Balanced]]="YES",0,Table134[[#This Row],[Total]]-6000)</f>
        <v>0</v>
      </c>
      <c r="S22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4476220472615998YES</v>
      </c>
      <c r="T2281">
        <f>ROW()-3</f>
        <v>2278</v>
      </c>
      <c r="U2281" s="1">
        <f>INT(Table134[[#This Row],[Date]])</f>
        <v>44762</v>
      </c>
      <c r="V2281" s="13">
        <f>IFERROR(IF(OR(Table134[[#This Row],[Notasave Error]]&lt;0,Table134[[#This Row],[Notasave Error]]&gt;6000),"-",Table134[[#This Row],[Notasave Error]]/Table134[[#This Row],[Inspection Total]]),"NA")</f>
        <v>1.0170056685561854E-2</v>
      </c>
    </row>
    <row r="2282" spans="1:22" x14ac:dyDescent="0.35">
      <c r="A2282" s="8">
        <v>44762.529895833337</v>
      </c>
      <c r="B2282" s="9" t="s">
        <v>63</v>
      </c>
      <c r="C2282" s="9">
        <v>40036161</v>
      </c>
      <c r="D2282" s="9" t="s">
        <v>107</v>
      </c>
      <c r="E2282" s="9" t="s">
        <v>56</v>
      </c>
      <c r="F2282" s="9" t="s">
        <v>38</v>
      </c>
      <c r="G2282" s="9">
        <v>2046</v>
      </c>
      <c r="H2282" s="10">
        <v>5996</v>
      </c>
      <c r="I2282" s="10">
        <v>35963</v>
      </c>
      <c r="J2282" s="10">
        <v>4</v>
      </c>
      <c r="K2282" s="10"/>
      <c r="L2282" s="10">
        <f>SUM(Table134[[#This Row],[Waste (Before Impression)]:[Waste (After Impression)2]])</f>
        <v>4</v>
      </c>
      <c r="M2282" s="10">
        <v>0</v>
      </c>
      <c r="N2282" s="10">
        <v>41</v>
      </c>
      <c r="O2282" s="11">
        <f>SUM(Table134[[#This Row],[Inspection Total]],Table134[[#This Row],[Waste (Before Impression)]])</f>
        <v>6000</v>
      </c>
      <c r="P2282" s="12" t="s">
        <v>39</v>
      </c>
      <c r="Q2282" s="9"/>
      <c r="R2282" s="9">
        <f>IF(Table134[[#This Row],[Balanced]]="YES",0,Table134[[#This Row],[Total]]-6000)</f>
        <v>0</v>
      </c>
      <c r="S22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4476220464415996YES</v>
      </c>
      <c r="T2282">
        <f>ROW()-3</f>
        <v>2279</v>
      </c>
      <c r="U2282" s="1">
        <f>INT(Table134[[#This Row],[Date]])</f>
        <v>44762</v>
      </c>
      <c r="V2282" s="13">
        <f>IFERROR(IF(OR(Table134[[#This Row],[Notasave Error]]&lt;0,Table134[[#This Row],[Notasave Error]]&gt;6000),"-",Table134[[#This Row],[Notasave Error]]/Table134[[#This Row],[Inspection Total]]),"NA")</f>
        <v>6.8378919279519683E-3</v>
      </c>
    </row>
    <row r="2283" spans="1:22" x14ac:dyDescent="0.35">
      <c r="A2283" s="8">
        <v>44762.497847222221</v>
      </c>
      <c r="B2283" s="9" t="s">
        <v>63</v>
      </c>
      <c r="C2283" s="9">
        <v>40036161</v>
      </c>
      <c r="D2283" s="9" t="s">
        <v>107</v>
      </c>
      <c r="E2283" s="9" t="s">
        <v>56</v>
      </c>
      <c r="F2283" s="9" t="s">
        <v>38</v>
      </c>
      <c r="G2283" s="9">
        <v>2045</v>
      </c>
      <c r="H2283" s="10">
        <v>5995</v>
      </c>
      <c r="I2283" s="10">
        <v>29967</v>
      </c>
      <c r="J2283" s="10">
        <v>5</v>
      </c>
      <c r="K2283" s="10"/>
      <c r="L2283" s="10">
        <f>SUM(Table134[[#This Row],[Waste (Before Impression)]:[Waste (After Impression)2]])</f>
        <v>5</v>
      </c>
      <c r="M2283" s="10">
        <v>0</v>
      </c>
      <c r="N2283" s="10">
        <v>111</v>
      </c>
      <c r="O2283" s="11">
        <f>SUM(Table134[[#This Row],[Inspection Total]],Table134[[#This Row],[Waste (Before Impression)]])</f>
        <v>6000</v>
      </c>
      <c r="P2283" s="12" t="s">
        <v>39</v>
      </c>
      <c r="Q2283" s="9"/>
      <c r="R2283" s="9">
        <f>IF(Table134[[#This Row],[Balanced]]="YES",0,Table134[[#This Row],[Total]]-6000)</f>
        <v>0</v>
      </c>
      <c r="S22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44762204551115995YES</v>
      </c>
      <c r="T2283">
        <f>ROW()-3</f>
        <v>2280</v>
      </c>
      <c r="U2283" s="1">
        <f>INT(Table134[[#This Row],[Date]])</f>
        <v>44762</v>
      </c>
      <c r="V2283" s="13">
        <f>IFERROR(IF(OR(Table134[[#This Row],[Notasave Error]]&lt;0,Table134[[#This Row],[Notasave Error]]&gt;6000),"-",Table134[[#This Row],[Notasave Error]]/Table134[[#This Row],[Inspection Total]]),"NA")</f>
        <v>1.8515429524603836E-2</v>
      </c>
    </row>
    <row r="2284" spans="1:22" x14ac:dyDescent="0.35">
      <c r="A2284" s="8">
        <v>44762.496967592589</v>
      </c>
      <c r="B2284" s="9" t="s">
        <v>63</v>
      </c>
      <c r="C2284" s="9">
        <v>40036161</v>
      </c>
      <c r="D2284" s="9" t="s">
        <v>107</v>
      </c>
      <c r="E2284" s="9" t="s">
        <v>56</v>
      </c>
      <c r="F2284" s="9" t="s">
        <v>38</v>
      </c>
      <c r="G2284" s="9">
        <v>2044</v>
      </c>
      <c r="H2284" s="10">
        <v>5990</v>
      </c>
      <c r="I2284" s="10">
        <v>23972</v>
      </c>
      <c r="J2284" s="10">
        <v>10</v>
      </c>
      <c r="K2284" s="10"/>
      <c r="L2284" s="10">
        <f>SUM(Table134[[#This Row],[Waste (Before Impression)]:[Waste (After Impression)2]])</f>
        <v>10</v>
      </c>
      <c r="M2284" s="10">
        <v>0</v>
      </c>
      <c r="N2284" s="10">
        <v>63</v>
      </c>
      <c r="O2284" s="11">
        <f>SUM(Table134[[#This Row],[Inspection Total]],Table134[[#This Row],[Waste (Before Impression)]])</f>
        <v>6000</v>
      </c>
      <c r="P2284" s="12" t="s">
        <v>39</v>
      </c>
      <c r="Q2284" s="9"/>
      <c r="R2284" s="9">
        <f>IF(Table134[[#This Row],[Balanced]]="YES",0,Table134[[#This Row],[Total]]-6000)</f>
        <v>0</v>
      </c>
      <c r="S22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44762204410635990YES</v>
      </c>
      <c r="T2284">
        <f>ROW()-3</f>
        <v>2281</v>
      </c>
      <c r="U2284" s="1">
        <f>INT(Table134[[#This Row],[Date]])</f>
        <v>44762</v>
      </c>
      <c r="V2284" s="13">
        <f>IFERROR(IF(OR(Table134[[#This Row],[Notasave Error]]&lt;0,Table134[[#This Row],[Notasave Error]]&gt;6000),"-",Table134[[#This Row],[Notasave Error]]/Table134[[#This Row],[Inspection Total]]),"NA")</f>
        <v>1.0517529215358931E-2</v>
      </c>
    </row>
    <row r="2285" spans="1:22" x14ac:dyDescent="0.35">
      <c r="A2285" s="8">
        <v>44762.410254629627</v>
      </c>
      <c r="B2285" s="9" t="s">
        <v>63</v>
      </c>
      <c r="C2285" s="9">
        <v>40036161</v>
      </c>
      <c r="D2285" s="9" t="s">
        <v>107</v>
      </c>
      <c r="E2285" s="9" t="s">
        <v>56</v>
      </c>
      <c r="F2285" s="9" t="s">
        <v>38</v>
      </c>
      <c r="G2285" s="9">
        <v>2043</v>
      </c>
      <c r="H2285" s="10">
        <v>5992</v>
      </c>
      <c r="I2285" s="10">
        <v>17982</v>
      </c>
      <c r="J2285" s="10">
        <v>8</v>
      </c>
      <c r="K2285" s="10"/>
      <c r="L2285" s="10">
        <f>SUM(Table134[[#This Row],[Waste (Before Impression)]:[Waste (After Impression)2]])</f>
        <v>8</v>
      </c>
      <c r="M2285" s="10">
        <v>0</v>
      </c>
      <c r="N2285" s="10">
        <v>80</v>
      </c>
      <c r="O2285" s="11">
        <f>SUM(Table134[[#This Row],[Inspection Total]],Table134[[#This Row],[Waste (Before Impression)]])</f>
        <v>6000</v>
      </c>
      <c r="P2285" s="12" t="s">
        <v>39</v>
      </c>
      <c r="Q2285" s="9"/>
      <c r="R2285" s="9">
        <f>IF(Table134[[#This Row],[Balanced]]="YES",0,Table134[[#This Row],[Total]]-6000)</f>
        <v>0</v>
      </c>
      <c r="S22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4476220438805992YES</v>
      </c>
      <c r="T2285">
        <f>ROW()-3</f>
        <v>2282</v>
      </c>
      <c r="U2285" s="1">
        <f>INT(Table134[[#This Row],[Date]])</f>
        <v>44762</v>
      </c>
      <c r="V2285" s="13">
        <f>IFERROR(IF(OR(Table134[[#This Row],[Notasave Error]]&lt;0,Table134[[#This Row],[Notasave Error]]&gt;6000),"-",Table134[[#This Row],[Notasave Error]]/Table134[[#This Row],[Inspection Total]]),"NA")</f>
        <v>1.335113484646195E-2</v>
      </c>
    </row>
    <row r="2286" spans="1:22" x14ac:dyDescent="0.35">
      <c r="A2286" s="8">
        <v>44762.384421296294</v>
      </c>
      <c r="B2286" s="9" t="s">
        <v>63</v>
      </c>
      <c r="C2286" s="9">
        <v>40036161</v>
      </c>
      <c r="D2286" s="9" t="s">
        <v>107</v>
      </c>
      <c r="E2286" s="9" t="s">
        <v>56</v>
      </c>
      <c r="F2286" s="9" t="s">
        <v>38</v>
      </c>
      <c r="G2286" s="9">
        <v>2042</v>
      </c>
      <c r="H2286" s="10">
        <v>6000</v>
      </c>
      <c r="I2286" s="10">
        <v>11990</v>
      </c>
      <c r="J2286" s="10"/>
      <c r="K2286" s="10"/>
      <c r="L2286" s="10">
        <f>SUM(Table134[[#This Row],[Waste (Before Impression)]:[Waste (After Impression)2]])</f>
        <v>0</v>
      </c>
      <c r="M2286" s="10">
        <v>0</v>
      </c>
      <c r="N2286" s="10">
        <v>40</v>
      </c>
      <c r="O2286" s="11">
        <f>SUM(Table134[[#This Row],[Inspection Total]],Table134[[#This Row],[Waste (Before Impression)]])</f>
        <v>6000</v>
      </c>
      <c r="P2286" s="12" t="s">
        <v>39</v>
      </c>
      <c r="Q2286" s="9"/>
      <c r="R2286" s="9">
        <f>IF(Table134[[#This Row],[Balanced]]="YES",0,Table134[[#This Row],[Total]]-6000)</f>
        <v>0</v>
      </c>
      <c r="S22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447622042406000YES</v>
      </c>
      <c r="T2286">
        <f>ROW()-3</f>
        <v>2283</v>
      </c>
      <c r="U2286" s="1">
        <f>INT(Table134[[#This Row],[Date]])</f>
        <v>44762</v>
      </c>
      <c r="V2286" s="13">
        <f>IFERROR(IF(OR(Table134[[#This Row],[Notasave Error]]&lt;0,Table134[[#This Row],[Notasave Error]]&gt;6000),"-",Table134[[#This Row],[Notasave Error]]/Table134[[#This Row],[Inspection Total]]),"NA")</f>
        <v>6.6666666666666671E-3</v>
      </c>
    </row>
    <row r="2287" spans="1:22" x14ac:dyDescent="0.35">
      <c r="A2287" s="8">
        <v>44762.384016203701</v>
      </c>
      <c r="B2287" s="9" t="s">
        <v>63</v>
      </c>
      <c r="C2287" s="9">
        <v>40036161</v>
      </c>
      <c r="D2287" s="9" t="s">
        <v>107</v>
      </c>
      <c r="E2287" s="9" t="s">
        <v>56</v>
      </c>
      <c r="F2287" s="9" t="s">
        <v>38</v>
      </c>
      <c r="G2287" s="9">
        <v>2041</v>
      </c>
      <c r="H2287" s="10">
        <v>5990</v>
      </c>
      <c r="I2287" s="10">
        <v>5990</v>
      </c>
      <c r="J2287" s="10">
        <v>10</v>
      </c>
      <c r="K2287" s="10"/>
      <c r="L2287" s="10">
        <f>SUM(Table134[[#This Row],[Waste (Before Impression)]:[Waste (After Impression)2]])</f>
        <v>10</v>
      </c>
      <c r="M2287" s="10">
        <v>0</v>
      </c>
      <c r="N2287" s="10">
        <v>30</v>
      </c>
      <c r="O2287" s="11">
        <f>SUM(Table134[[#This Row],[Inspection Total]],Table134[[#This Row],[Waste (Before Impression)]])</f>
        <v>6000</v>
      </c>
      <c r="P2287" s="12" t="s">
        <v>39</v>
      </c>
      <c r="Q2287" s="9"/>
      <c r="R2287" s="9">
        <f>IF(Table134[[#This Row],[Balanced]]="YES",0,Table134[[#This Row],[Total]]-6000)</f>
        <v>0</v>
      </c>
      <c r="S22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44762204110305990YES</v>
      </c>
      <c r="T2287">
        <f>ROW()-3</f>
        <v>2284</v>
      </c>
      <c r="U2287" s="1">
        <f>INT(Table134[[#This Row],[Date]])</f>
        <v>44762</v>
      </c>
      <c r="V2287" s="13">
        <f>IFERROR(IF(OR(Table134[[#This Row],[Notasave Error]]&lt;0,Table134[[#This Row],[Notasave Error]]&gt;6000),"-",Table134[[#This Row],[Notasave Error]]/Table134[[#This Row],[Inspection Total]]),"NA")</f>
        <v>5.008347245409015E-3</v>
      </c>
    </row>
    <row r="2288" spans="1:22" x14ac:dyDescent="0.35">
      <c r="A2288" s="8">
        <v>44762.27548611111</v>
      </c>
      <c r="B2288" s="9" t="s">
        <v>63</v>
      </c>
      <c r="C2288" s="9">
        <v>40036161</v>
      </c>
      <c r="D2288" s="9" t="s">
        <v>107</v>
      </c>
      <c r="E2288" s="9" t="s">
        <v>125</v>
      </c>
      <c r="F2288" s="9" t="s">
        <v>40</v>
      </c>
      <c r="G2288" s="9">
        <v>2066</v>
      </c>
      <c r="H2288" s="10">
        <v>6000</v>
      </c>
      <c r="I2288" s="10">
        <v>65973</v>
      </c>
      <c r="J2288" s="10">
        <v>0</v>
      </c>
      <c r="K2288" s="10"/>
      <c r="L2288" s="10">
        <f>SUM(Table134[[#This Row],[Waste (Before Impression)]:[Waste (After Impression)2]])</f>
        <v>0</v>
      </c>
      <c r="M2288" s="10">
        <v>0</v>
      </c>
      <c r="N2288" s="10">
        <v>70</v>
      </c>
      <c r="O2288" s="11">
        <f>SUM(Table134[[#This Row],[Inspection Total]],Table134[[#This Row],[Waste (Before Impression)]])</f>
        <v>6000</v>
      </c>
      <c r="P2288" s="12" t="s">
        <v>39</v>
      </c>
      <c r="Q2288" s="9"/>
      <c r="R2288" s="9">
        <f>IF(Table134[[#This Row],[Balanced]]="YES",0,Table134[[#This Row],[Total]]-6000)</f>
        <v>0</v>
      </c>
      <c r="S22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4476220660706000YES</v>
      </c>
      <c r="T2288">
        <f>ROW()-3</f>
        <v>2285</v>
      </c>
      <c r="U2288" s="1">
        <f>INT(Table134[[#This Row],[Date]])</f>
        <v>44762</v>
      </c>
      <c r="V2288" s="13">
        <f>IFERROR(IF(OR(Table134[[#This Row],[Notasave Error]]&lt;0,Table134[[#This Row],[Notasave Error]]&gt;6000),"-",Table134[[#This Row],[Notasave Error]]/Table134[[#This Row],[Inspection Total]]),"NA")</f>
        <v>1.1666666666666667E-2</v>
      </c>
    </row>
    <row r="2289" spans="1:22" x14ac:dyDescent="0.35">
      <c r="A2289" s="8">
        <v>44762.25104166667</v>
      </c>
      <c r="B2289" s="9" t="s">
        <v>63</v>
      </c>
      <c r="C2289" s="9">
        <v>40036161</v>
      </c>
      <c r="D2289" s="9" t="s">
        <v>107</v>
      </c>
      <c r="E2289" s="9" t="s">
        <v>125</v>
      </c>
      <c r="F2289" s="9" t="s">
        <v>40</v>
      </c>
      <c r="G2289" s="9">
        <v>2065</v>
      </c>
      <c r="H2289" s="10">
        <v>5988</v>
      </c>
      <c r="I2289" s="10">
        <v>59973</v>
      </c>
      <c r="J2289" s="10">
        <v>12</v>
      </c>
      <c r="K2289" s="10"/>
      <c r="L2289" s="10">
        <f>SUM(Table134[[#This Row],[Waste (Before Impression)]:[Waste (After Impression)2]])</f>
        <v>12</v>
      </c>
      <c r="M2289" s="10">
        <v>0</v>
      </c>
      <c r="N2289" s="10">
        <v>52</v>
      </c>
      <c r="O2289" s="11">
        <f>SUM(Table134[[#This Row],[Inspection Total]],Table134[[#This Row],[Waste (Before Impression)]])</f>
        <v>6000</v>
      </c>
      <c r="P2289" s="12" t="s">
        <v>39</v>
      </c>
      <c r="Q2289" s="9"/>
      <c r="R2289" s="9">
        <f>IF(Table134[[#This Row],[Balanced]]="YES",0,Table134[[#This Row],[Total]]-6000)</f>
        <v>0</v>
      </c>
      <c r="S22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44762206512525988YES</v>
      </c>
      <c r="T2289">
        <f>ROW()-3</f>
        <v>2286</v>
      </c>
      <c r="U2289" s="1">
        <f>INT(Table134[[#This Row],[Date]])</f>
        <v>44762</v>
      </c>
      <c r="V2289" s="13">
        <f>IFERROR(IF(OR(Table134[[#This Row],[Notasave Error]]&lt;0,Table134[[#This Row],[Notasave Error]]&gt;6000),"-",Table134[[#This Row],[Notasave Error]]/Table134[[#This Row],[Inspection Total]]),"NA")</f>
        <v>8.6840347361389451E-3</v>
      </c>
    </row>
    <row r="2290" spans="1:22" x14ac:dyDescent="0.35">
      <c r="A2290" s="8">
        <v>44762.215185185189</v>
      </c>
      <c r="B2290" s="9" t="s">
        <v>63</v>
      </c>
      <c r="C2290" s="9">
        <v>40036161</v>
      </c>
      <c r="D2290" s="9" t="s">
        <v>107</v>
      </c>
      <c r="E2290" s="9" t="s">
        <v>125</v>
      </c>
      <c r="F2290" s="9" t="s">
        <v>40</v>
      </c>
      <c r="G2290" s="9">
        <v>2064</v>
      </c>
      <c r="H2290" s="10">
        <v>5996</v>
      </c>
      <c r="I2290" s="10">
        <v>53985</v>
      </c>
      <c r="J2290" s="10">
        <v>4</v>
      </c>
      <c r="K2290" s="10"/>
      <c r="L2290" s="10">
        <f>SUM(Table134[[#This Row],[Waste (Before Impression)]:[Waste (After Impression)2]])</f>
        <v>4</v>
      </c>
      <c r="M2290" s="10">
        <v>0</v>
      </c>
      <c r="N2290" s="10">
        <v>76</v>
      </c>
      <c r="O2290" s="11">
        <f>SUM(Table134[[#This Row],[Inspection Total]],Table134[[#This Row],[Waste (Before Impression)]])</f>
        <v>6000</v>
      </c>
      <c r="P2290" s="12" t="s">
        <v>39</v>
      </c>
      <c r="Q2290" s="9"/>
      <c r="R2290" s="9">
        <f>IF(Table134[[#This Row],[Balanced]]="YES",0,Table134[[#This Row],[Total]]-6000)</f>
        <v>0</v>
      </c>
      <c r="S22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4476220644765996YES</v>
      </c>
      <c r="T2290">
        <f>ROW()-3</f>
        <v>2287</v>
      </c>
      <c r="U2290" s="1">
        <f>INT(Table134[[#This Row],[Date]])</f>
        <v>44762</v>
      </c>
      <c r="V2290" s="13">
        <f>IFERROR(IF(OR(Table134[[#This Row],[Notasave Error]]&lt;0,Table134[[#This Row],[Notasave Error]]&gt;6000),"-",Table134[[#This Row],[Notasave Error]]/Table134[[#This Row],[Inspection Total]]),"NA")</f>
        <v>1.2675116744496331E-2</v>
      </c>
    </row>
    <row r="2291" spans="1:22" x14ac:dyDescent="0.35">
      <c r="A2291" s="8">
        <v>44762.186678240738</v>
      </c>
      <c r="B2291" s="9" t="s">
        <v>63</v>
      </c>
      <c r="C2291" s="9">
        <v>40036161</v>
      </c>
      <c r="D2291" s="9" t="s">
        <v>107</v>
      </c>
      <c r="E2291" s="9" t="s">
        <v>125</v>
      </c>
      <c r="F2291" s="9" t="s">
        <v>40</v>
      </c>
      <c r="G2291" s="9">
        <v>2063</v>
      </c>
      <c r="H2291" s="10">
        <v>5999</v>
      </c>
      <c r="I2291" s="10">
        <v>47989</v>
      </c>
      <c r="J2291" s="10">
        <v>1</v>
      </c>
      <c r="K2291" s="10"/>
      <c r="L2291" s="10">
        <f>SUM(Table134[[#This Row],[Waste (Before Impression)]:[Waste (After Impression)2]])</f>
        <v>1</v>
      </c>
      <c r="M2291" s="10">
        <v>0</v>
      </c>
      <c r="N2291" s="10">
        <v>54</v>
      </c>
      <c r="O2291" s="11">
        <f>SUM(Table134[[#This Row],[Inspection Total]],Table134[[#This Row],[Waste (Before Impression)]])</f>
        <v>6000</v>
      </c>
      <c r="P2291" s="12" t="s">
        <v>39</v>
      </c>
      <c r="Q2291" s="9"/>
      <c r="R2291" s="9">
        <f>IF(Table134[[#This Row],[Balanced]]="YES",0,Table134[[#This Row],[Total]]-6000)</f>
        <v>0</v>
      </c>
      <c r="S22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4476220631545999YES</v>
      </c>
      <c r="T2291">
        <f>ROW()-3</f>
        <v>2288</v>
      </c>
      <c r="U2291" s="1">
        <f>INT(Table134[[#This Row],[Date]])</f>
        <v>44762</v>
      </c>
      <c r="V2291" s="13">
        <f>IFERROR(IF(OR(Table134[[#This Row],[Notasave Error]]&lt;0,Table134[[#This Row],[Notasave Error]]&gt;6000),"-",Table134[[#This Row],[Notasave Error]]/Table134[[#This Row],[Inspection Total]]),"NA")</f>
        <v>9.001500250041674E-3</v>
      </c>
    </row>
    <row r="2292" spans="1:22" x14ac:dyDescent="0.35">
      <c r="A2292" s="8">
        <v>44762.184050925927</v>
      </c>
      <c r="B2292" s="9" t="s">
        <v>63</v>
      </c>
      <c r="C2292" s="9">
        <v>40036161</v>
      </c>
      <c r="D2292" s="9" t="s">
        <v>107</v>
      </c>
      <c r="E2292" s="9" t="s">
        <v>125</v>
      </c>
      <c r="F2292" s="9" t="s">
        <v>40</v>
      </c>
      <c r="G2292" s="9">
        <v>2062</v>
      </c>
      <c r="H2292" s="10">
        <v>6000</v>
      </c>
      <c r="I2292" s="10">
        <v>41990</v>
      </c>
      <c r="J2292" s="10">
        <v>0</v>
      </c>
      <c r="K2292" s="10"/>
      <c r="L2292" s="10">
        <f>SUM(Table134[[#This Row],[Waste (Before Impression)]:[Waste (After Impression)2]])</f>
        <v>0</v>
      </c>
      <c r="M2292" s="10">
        <v>0</v>
      </c>
      <c r="N2292" s="10">
        <v>64</v>
      </c>
      <c r="O2292" s="11">
        <f>SUM(Table134[[#This Row],[Inspection Total]],Table134[[#This Row],[Waste (Before Impression)]])</f>
        <v>6000</v>
      </c>
      <c r="P2292" s="12" t="s">
        <v>39</v>
      </c>
      <c r="Q2292" s="9"/>
      <c r="R2292" s="9">
        <f>IF(Table134[[#This Row],[Balanced]]="YES",0,Table134[[#This Row],[Total]]-6000)</f>
        <v>0</v>
      </c>
      <c r="S22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4476220620646000YES</v>
      </c>
      <c r="T2292">
        <f>ROW()-3</f>
        <v>2289</v>
      </c>
      <c r="U2292" s="1">
        <f>INT(Table134[[#This Row],[Date]])</f>
        <v>44762</v>
      </c>
      <c r="V2292" s="13">
        <f>IFERROR(IF(OR(Table134[[#This Row],[Notasave Error]]&lt;0,Table134[[#This Row],[Notasave Error]]&gt;6000),"-",Table134[[#This Row],[Notasave Error]]/Table134[[#This Row],[Inspection Total]]),"NA")</f>
        <v>1.0666666666666666E-2</v>
      </c>
    </row>
    <row r="2293" spans="1:22" x14ac:dyDescent="0.35">
      <c r="A2293" s="8">
        <v>44762.145729166667</v>
      </c>
      <c r="B2293" s="9" t="s">
        <v>63</v>
      </c>
      <c r="C2293" s="9">
        <v>40036161</v>
      </c>
      <c r="D2293" s="9" t="s">
        <v>107</v>
      </c>
      <c r="E2293" s="9" t="s">
        <v>125</v>
      </c>
      <c r="F2293" s="9" t="s">
        <v>40</v>
      </c>
      <c r="G2293" s="9">
        <v>2061</v>
      </c>
      <c r="H2293" s="10">
        <v>6000</v>
      </c>
      <c r="I2293" s="10">
        <v>35990</v>
      </c>
      <c r="J2293" s="10">
        <v>0</v>
      </c>
      <c r="K2293" s="10"/>
      <c r="L2293" s="10">
        <f>SUM(Table134[[#This Row],[Waste (Before Impression)]:[Waste (After Impression)2]])</f>
        <v>0</v>
      </c>
      <c r="M2293" s="10">
        <v>0</v>
      </c>
      <c r="N2293" s="10">
        <v>105</v>
      </c>
      <c r="O2293" s="11">
        <f>SUM(Table134[[#This Row],[Inspection Total]],Table134[[#This Row],[Waste (Before Impression)]])</f>
        <v>6000</v>
      </c>
      <c r="P2293" s="12" t="s">
        <v>39</v>
      </c>
      <c r="Q2293" s="9"/>
      <c r="R2293" s="9">
        <f>IF(Table134[[#This Row],[Balanced]]="YES",0,Table134[[#This Row],[Total]]-6000)</f>
        <v>0</v>
      </c>
      <c r="S22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44762206101056000YES</v>
      </c>
      <c r="T2293">
        <f>ROW()-3</f>
        <v>2290</v>
      </c>
      <c r="U2293" s="1">
        <f>INT(Table134[[#This Row],[Date]])</f>
        <v>44762</v>
      </c>
      <c r="V2293" s="13">
        <f>IFERROR(IF(OR(Table134[[#This Row],[Notasave Error]]&lt;0,Table134[[#This Row],[Notasave Error]]&gt;6000),"-",Table134[[#This Row],[Notasave Error]]/Table134[[#This Row],[Inspection Total]]),"NA")</f>
        <v>1.7500000000000002E-2</v>
      </c>
    </row>
    <row r="2294" spans="1:22" x14ac:dyDescent="0.35">
      <c r="A2294" s="8">
        <v>44762.145162037035</v>
      </c>
      <c r="B2294" s="9" t="s">
        <v>63</v>
      </c>
      <c r="C2294" s="9">
        <v>40036161</v>
      </c>
      <c r="D2294" s="9" t="s">
        <v>107</v>
      </c>
      <c r="E2294" s="9" t="s">
        <v>125</v>
      </c>
      <c r="F2294" s="9" t="s">
        <v>40</v>
      </c>
      <c r="G2294" s="9">
        <v>2060</v>
      </c>
      <c r="H2294" s="10">
        <v>6000</v>
      </c>
      <c r="I2294" s="10">
        <v>29990</v>
      </c>
      <c r="J2294" s="10">
        <v>0</v>
      </c>
      <c r="K2294" s="10"/>
      <c r="L2294" s="10">
        <f>SUM(Table134[[#This Row],[Waste (Before Impression)]:[Waste (After Impression)2]])</f>
        <v>0</v>
      </c>
      <c r="M2294" s="10">
        <v>0</v>
      </c>
      <c r="N2294" s="10">
        <v>160</v>
      </c>
      <c r="O2294" s="11">
        <f>SUM(Table134[[#This Row],[Inspection Total]],Table134[[#This Row],[Waste (Before Impression)]])</f>
        <v>6000</v>
      </c>
      <c r="P2294" s="12" t="s">
        <v>39</v>
      </c>
      <c r="Q2294" s="9"/>
      <c r="R2294" s="9">
        <f>IF(Table134[[#This Row],[Balanced]]="YES",0,Table134[[#This Row],[Total]]-6000)</f>
        <v>0</v>
      </c>
      <c r="S22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44762206001606000YES</v>
      </c>
      <c r="T2294">
        <f>ROW()-3</f>
        <v>2291</v>
      </c>
      <c r="U2294" s="1">
        <f>INT(Table134[[#This Row],[Date]])</f>
        <v>44762</v>
      </c>
      <c r="V2294" s="13">
        <f>IFERROR(IF(OR(Table134[[#This Row],[Notasave Error]]&lt;0,Table134[[#This Row],[Notasave Error]]&gt;6000),"-",Table134[[#This Row],[Notasave Error]]/Table134[[#This Row],[Inspection Total]]),"NA")</f>
        <v>2.6666666666666668E-2</v>
      </c>
    </row>
    <row r="2295" spans="1:22" x14ac:dyDescent="0.35">
      <c r="A2295" s="8">
        <v>44762.053252314814</v>
      </c>
      <c r="B2295" s="9" t="s">
        <v>63</v>
      </c>
      <c r="C2295" s="9">
        <v>40036161</v>
      </c>
      <c r="D2295" s="9" t="s">
        <v>107</v>
      </c>
      <c r="E2295" s="9" t="s">
        <v>125</v>
      </c>
      <c r="F2295" s="9" t="s">
        <v>40</v>
      </c>
      <c r="G2295" s="9">
        <v>2059</v>
      </c>
      <c r="H2295" s="10">
        <v>6001</v>
      </c>
      <c r="I2295" s="10">
        <v>23990</v>
      </c>
      <c r="J2295" s="10">
        <v>0</v>
      </c>
      <c r="K2295" s="10"/>
      <c r="L2295" s="10">
        <f>SUM(Table134[[#This Row],[Waste (Before Impression)]:[Waste (After Impression)2]])</f>
        <v>0</v>
      </c>
      <c r="M2295" s="10">
        <v>0</v>
      </c>
      <c r="N2295" s="10">
        <v>79</v>
      </c>
      <c r="O2295" s="11">
        <f>SUM(Table134[[#This Row],[Inspection Total]],Table134[[#This Row],[Waste (Before Impression)]])</f>
        <v>6001</v>
      </c>
      <c r="P2295" s="12" t="s">
        <v>34</v>
      </c>
      <c r="Q2295" s="9" t="s">
        <v>72</v>
      </c>
      <c r="R2295" s="9">
        <f>IF(Table134[[#This Row],[Balanced]]="YES",0,Table134[[#This Row],[Total]]-6000)</f>
        <v>1</v>
      </c>
      <c r="S22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4476220590796001NO</v>
      </c>
      <c r="T2295">
        <f>ROW()-3</f>
        <v>2292</v>
      </c>
      <c r="U2295" s="1">
        <f>INT(Table134[[#This Row],[Date]])</f>
        <v>44762</v>
      </c>
      <c r="V2295" s="13">
        <f>IFERROR(IF(OR(Table134[[#This Row],[Notasave Error]]&lt;0,Table134[[#This Row],[Notasave Error]]&gt;6000),"-",Table134[[#This Row],[Notasave Error]]/Table134[[#This Row],[Inspection Total]]),"NA")</f>
        <v>1.3164472587902017E-2</v>
      </c>
    </row>
    <row r="2296" spans="1:22" x14ac:dyDescent="0.35">
      <c r="A2296" s="8">
        <v>44762.022499999999</v>
      </c>
      <c r="B2296" s="9" t="s">
        <v>63</v>
      </c>
      <c r="C2296" s="9">
        <v>40036161</v>
      </c>
      <c r="D2296" s="9" t="s">
        <v>107</v>
      </c>
      <c r="E2296" s="9" t="s">
        <v>125</v>
      </c>
      <c r="F2296" s="9" t="s">
        <v>40</v>
      </c>
      <c r="G2296" s="9">
        <v>2058</v>
      </c>
      <c r="H2296" s="10">
        <v>5989</v>
      </c>
      <c r="I2296" s="10">
        <v>17989</v>
      </c>
      <c r="J2296" s="10">
        <v>10</v>
      </c>
      <c r="K2296" s="10"/>
      <c r="L2296" s="10">
        <f>SUM(Table134[[#This Row],[Waste (Before Impression)]:[Waste (After Impression)2]])</f>
        <v>10</v>
      </c>
      <c r="M2296" s="10">
        <v>0</v>
      </c>
      <c r="N2296" s="10">
        <v>218</v>
      </c>
      <c r="O2296" s="11">
        <f>SUM(Table134[[#This Row],[Inspection Total]],Table134[[#This Row],[Waste (Before Impression)]])</f>
        <v>5999</v>
      </c>
      <c r="P2296" s="12" t="s">
        <v>34</v>
      </c>
      <c r="Q2296" s="9" t="s">
        <v>76</v>
      </c>
      <c r="R2296" s="9">
        <f>IF(Table134[[#This Row],[Balanced]]="YES",0,Table134[[#This Row],[Total]]-6000)</f>
        <v>-1</v>
      </c>
      <c r="S22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447622058102185989NO</v>
      </c>
      <c r="T2296">
        <f>ROW()-3</f>
        <v>2293</v>
      </c>
      <c r="U2296" s="1">
        <f>INT(Table134[[#This Row],[Date]])</f>
        <v>44762</v>
      </c>
      <c r="V2296" s="13">
        <f>IFERROR(IF(OR(Table134[[#This Row],[Notasave Error]]&lt;0,Table134[[#This Row],[Notasave Error]]&gt;6000),"-",Table134[[#This Row],[Notasave Error]]/Table134[[#This Row],[Inspection Total]]),"NA")</f>
        <v>3.6400066789113374E-2</v>
      </c>
    </row>
    <row r="2297" spans="1:22" x14ac:dyDescent="0.35">
      <c r="A2297" s="8">
        <v>44762.020335648151</v>
      </c>
      <c r="B2297" s="9" t="s">
        <v>63</v>
      </c>
      <c r="C2297" s="9">
        <v>40036161</v>
      </c>
      <c r="D2297" s="9" t="s">
        <v>107</v>
      </c>
      <c r="E2297" s="9" t="s">
        <v>125</v>
      </c>
      <c r="F2297" s="9" t="s">
        <v>40</v>
      </c>
      <c r="G2297" s="9">
        <v>2057</v>
      </c>
      <c r="H2297" s="10">
        <v>6000</v>
      </c>
      <c r="I2297" s="10">
        <v>12000</v>
      </c>
      <c r="J2297" s="10">
        <v>0</v>
      </c>
      <c r="K2297" s="10"/>
      <c r="L2297" s="10">
        <f>SUM(Table134[[#This Row],[Waste (Before Impression)]:[Waste (After Impression)2]])</f>
        <v>0</v>
      </c>
      <c r="M2297" s="10">
        <v>0</v>
      </c>
      <c r="N2297" s="10">
        <v>-201</v>
      </c>
      <c r="O2297" s="11">
        <f>SUM(Table134[[#This Row],[Inspection Total]],Table134[[#This Row],[Waste (Before Impression)]])</f>
        <v>6000</v>
      </c>
      <c r="P2297" s="12" t="s">
        <v>39</v>
      </c>
      <c r="Q2297" s="9"/>
      <c r="R2297" s="9">
        <f>IF(Table134[[#This Row],[Balanced]]="YES",0,Table134[[#This Row],[Total]]-6000)</f>
        <v>0</v>
      </c>
      <c r="S22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4476220570-2016000YES</v>
      </c>
      <c r="T2297">
        <f>ROW()-3</f>
        <v>2294</v>
      </c>
      <c r="U2297" s="1">
        <f>INT(Table134[[#This Row],[Date]])</f>
        <v>44762</v>
      </c>
      <c r="V2297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298" spans="1:22" x14ac:dyDescent="0.35">
      <c r="A2298" s="8">
        <v>44761.817754629628</v>
      </c>
      <c r="B2298" s="9" t="s">
        <v>63</v>
      </c>
      <c r="C2298" s="9">
        <v>40036161</v>
      </c>
      <c r="D2298" s="9" t="s">
        <v>107</v>
      </c>
      <c r="E2298" s="9" t="s">
        <v>50</v>
      </c>
      <c r="F2298" s="9" t="s">
        <v>40</v>
      </c>
      <c r="G2298" s="9">
        <v>2027</v>
      </c>
      <c r="H2298" s="10">
        <v>5999</v>
      </c>
      <c r="I2298" s="10">
        <v>5999</v>
      </c>
      <c r="J2298" s="10">
        <v>1</v>
      </c>
      <c r="K2298" s="10"/>
      <c r="L2298" s="10">
        <f>SUM(Table134[[#This Row],[Waste (Before Impression)]:[Waste (After Impression)2]])</f>
        <v>1</v>
      </c>
      <c r="M2298" s="10">
        <v>0</v>
      </c>
      <c r="N2298" s="10">
        <v>10</v>
      </c>
      <c r="O2298" s="11">
        <f>SUM(Table134[[#This Row],[Inspection Total]],Table134[[#This Row],[Waste (Before Impression)]])</f>
        <v>6000</v>
      </c>
      <c r="P2298" s="12" t="s">
        <v>39</v>
      </c>
      <c r="Q2298" s="9"/>
      <c r="R2298" s="9">
        <f>IF(Table134[[#This Row],[Balanced]]="YES",0,Table134[[#This Row],[Total]]-6000)</f>
        <v>0</v>
      </c>
      <c r="S22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4476120271105999YES</v>
      </c>
      <c r="T2298">
        <f>ROW()-3</f>
        <v>2295</v>
      </c>
      <c r="U2298" s="1">
        <f>INT(Table134[[#This Row],[Date]])</f>
        <v>44761</v>
      </c>
      <c r="V2298" s="13">
        <f>IFERROR(IF(OR(Table134[[#This Row],[Notasave Error]]&lt;0,Table134[[#This Row],[Notasave Error]]&gt;6000),"-",Table134[[#This Row],[Notasave Error]]/Table134[[#This Row],[Inspection Total]]),"NA")</f>
        <v>1.666944490748458E-3</v>
      </c>
    </row>
    <row r="2299" spans="1:22" x14ac:dyDescent="0.35">
      <c r="A2299" s="8">
        <v>44761.785740740743</v>
      </c>
      <c r="B2299" s="9" t="s">
        <v>63</v>
      </c>
      <c r="C2299" s="9">
        <v>40036161</v>
      </c>
      <c r="D2299" s="9" t="s">
        <v>107</v>
      </c>
      <c r="E2299" s="9" t="s">
        <v>58</v>
      </c>
      <c r="F2299" s="9" t="s">
        <v>38</v>
      </c>
      <c r="G2299" s="9">
        <v>2026</v>
      </c>
      <c r="H2299" s="10">
        <v>5976</v>
      </c>
      <c r="I2299" s="10">
        <v>83905</v>
      </c>
      <c r="J2299" s="10">
        <v>24</v>
      </c>
      <c r="K2299" s="10"/>
      <c r="L2299" s="10">
        <f>SUM(Table134[[#This Row],[Waste (Before Impression)]:[Waste (After Impression)2]])</f>
        <v>24</v>
      </c>
      <c r="M2299" s="10">
        <v>0</v>
      </c>
      <c r="N2299" s="10">
        <v>20</v>
      </c>
      <c r="O2299" s="11">
        <f>SUM(Table134[[#This Row],[Inspection Total]],Table134[[#This Row],[Waste (Before Impression)]])</f>
        <v>6000</v>
      </c>
      <c r="P2299" s="12" t="s">
        <v>39</v>
      </c>
      <c r="Q2299" s="9"/>
      <c r="R2299" s="9">
        <f>IF(Table134[[#This Row],[Balanced]]="YES",0,Table134[[#This Row],[Total]]-6000)</f>
        <v>0</v>
      </c>
      <c r="S22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44761202624205976YES</v>
      </c>
      <c r="T2299">
        <f>ROW()-3</f>
        <v>2296</v>
      </c>
      <c r="U2299" s="1">
        <f>INT(Table134[[#This Row],[Date]])</f>
        <v>44761</v>
      </c>
      <c r="V2299" s="13">
        <f>IFERROR(IF(OR(Table134[[#This Row],[Notasave Error]]&lt;0,Table134[[#This Row],[Notasave Error]]&gt;6000),"-",Table134[[#This Row],[Notasave Error]]/Table134[[#This Row],[Inspection Total]]),"NA")</f>
        <v>3.3467202141900937E-3</v>
      </c>
    </row>
    <row r="2300" spans="1:22" x14ac:dyDescent="0.35">
      <c r="A2300" s="8">
        <v>44761.762326388889</v>
      </c>
      <c r="B2300" s="9" t="s">
        <v>63</v>
      </c>
      <c r="C2300" s="9">
        <v>40036161</v>
      </c>
      <c r="D2300" s="9" t="s">
        <v>107</v>
      </c>
      <c r="E2300" s="9" t="s">
        <v>58</v>
      </c>
      <c r="F2300" s="9" t="s">
        <v>38</v>
      </c>
      <c r="G2300" s="9">
        <v>2025</v>
      </c>
      <c r="H2300" s="10">
        <v>5994</v>
      </c>
      <c r="I2300" s="10">
        <v>77929</v>
      </c>
      <c r="J2300" s="10">
        <v>6</v>
      </c>
      <c r="K2300" s="10"/>
      <c r="L2300" s="10">
        <f>SUM(Table134[[#This Row],[Waste (Before Impression)]:[Waste (After Impression)2]])</f>
        <v>6</v>
      </c>
      <c r="M2300" s="10">
        <v>0</v>
      </c>
      <c r="N2300" s="10">
        <v>-8</v>
      </c>
      <c r="O2300" s="11">
        <f>SUM(Table134[[#This Row],[Inspection Total]],Table134[[#This Row],[Waste (Before Impression)]])</f>
        <v>6000</v>
      </c>
      <c r="P2300" s="12" t="s">
        <v>39</v>
      </c>
      <c r="Q2300" s="9"/>
      <c r="R2300" s="9">
        <f>IF(Table134[[#This Row],[Balanced]]="YES",0,Table134[[#This Row],[Total]]-6000)</f>
        <v>0</v>
      </c>
      <c r="S23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4476120256-85994YES</v>
      </c>
      <c r="T2300">
        <f>ROW()-3</f>
        <v>2297</v>
      </c>
      <c r="U2300" s="1">
        <f>INT(Table134[[#This Row],[Date]])</f>
        <v>44761</v>
      </c>
      <c r="V2300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301" spans="1:22" x14ac:dyDescent="0.35">
      <c r="A2301" s="8">
        <v>44761.738518518519</v>
      </c>
      <c r="B2301" s="9" t="s">
        <v>63</v>
      </c>
      <c r="C2301" s="9">
        <v>40036161</v>
      </c>
      <c r="D2301" s="9" t="s">
        <v>107</v>
      </c>
      <c r="E2301" s="9" t="s">
        <v>58</v>
      </c>
      <c r="F2301" s="9" t="s">
        <v>38</v>
      </c>
      <c r="G2301" s="9">
        <v>2024</v>
      </c>
      <c r="H2301" s="10">
        <v>6000</v>
      </c>
      <c r="I2301" s="10">
        <v>71935</v>
      </c>
      <c r="J2301" s="10"/>
      <c r="K2301" s="10"/>
      <c r="L2301" s="10">
        <f>SUM(Table134[[#This Row],[Waste (Before Impression)]:[Waste (After Impression)2]])</f>
        <v>0</v>
      </c>
      <c r="M2301" s="10">
        <v>0</v>
      </c>
      <c r="N2301" s="10">
        <v>38</v>
      </c>
      <c r="O2301" s="11">
        <f>SUM(Table134[[#This Row],[Inspection Total]],Table134[[#This Row],[Waste (Before Impression)]])</f>
        <v>6000</v>
      </c>
      <c r="P2301" s="12" t="s">
        <v>39</v>
      </c>
      <c r="Q2301" s="9" t="s">
        <v>71</v>
      </c>
      <c r="R2301" s="9">
        <f>IF(Table134[[#This Row],[Balanced]]="YES",0,Table134[[#This Row],[Total]]-6000)</f>
        <v>0</v>
      </c>
      <c r="S23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447612024386000YES</v>
      </c>
      <c r="T2301">
        <f>ROW()-3</f>
        <v>2298</v>
      </c>
      <c r="U2301" s="1">
        <f>INT(Table134[[#This Row],[Date]])</f>
        <v>44761</v>
      </c>
      <c r="V2301" s="13">
        <f>IFERROR(IF(OR(Table134[[#This Row],[Notasave Error]]&lt;0,Table134[[#This Row],[Notasave Error]]&gt;6000),"-",Table134[[#This Row],[Notasave Error]]/Table134[[#This Row],[Inspection Total]]),"NA")</f>
        <v>6.3333333333333332E-3</v>
      </c>
    </row>
    <row r="2302" spans="1:22" x14ac:dyDescent="0.35">
      <c r="A2302" s="8">
        <v>44761.696828703702</v>
      </c>
      <c r="B2302" s="9" t="s">
        <v>63</v>
      </c>
      <c r="C2302" s="9">
        <v>40036161</v>
      </c>
      <c r="D2302" s="9" t="s">
        <v>107</v>
      </c>
      <c r="E2302" s="9" t="s">
        <v>58</v>
      </c>
      <c r="F2302" s="9" t="s">
        <v>38</v>
      </c>
      <c r="G2302" s="9">
        <v>2023</v>
      </c>
      <c r="H2302" s="10">
        <v>5998</v>
      </c>
      <c r="I2302" s="10">
        <v>65935</v>
      </c>
      <c r="J2302" s="10">
        <v>2</v>
      </c>
      <c r="K2302" s="10"/>
      <c r="L2302" s="10">
        <f>SUM(Table134[[#This Row],[Waste (Before Impression)]:[Waste (After Impression)2]])</f>
        <v>2</v>
      </c>
      <c r="M2302" s="10">
        <v>0</v>
      </c>
      <c r="N2302" s="10">
        <v>20</v>
      </c>
      <c r="O2302" s="11">
        <f>SUM(Table134[[#This Row],[Inspection Total]],Table134[[#This Row],[Waste (Before Impression)]])</f>
        <v>6000</v>
      </c>
      <c r="P2302" s="12" t="s">
        <v>39</v>
      </c>
      <c r="Q2302" s="9"/>
      <c r="R2302" s="9">
        <f>IF(Table134[[#This Row],[Balanced]]="YES",0,Table134[[#This Row],[Total]]-6000)</f>
        <v>0</v>
      </c>
      <c r="S23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4476120232205998YES</v>
      </c>
      <c r="T2302">
        <f>ROW()-3</f>
        <v>2299</v>
      </c>
      <c r="U2302" s="1">
        <f>INT(Table134[[#This Row],[Date]])</f>
        <v>44761</v>
      </c>
      <c r="V2302" s="13">
        <f>IFERROR(IF(OR(Table134[[#This Row],[Notasave Error]]&lt;0,Table134[[#This Row],[Notasave Error]]&gt;6000),"-",Table134[[#This Row],[Notasave Error]]/Table134[[#This Row],[Inspection Total]]),"NA")</f>
        <v>3.3344448149383128E-3</v>
      </c>
    </row>
    <row r="2303" spans="1:22" x14ac:dyDescent="0.35">
      <c r="A2303" s="8">
        <v>44761.696412037039</v>
      </c>
      <c r="B2303" s="9" t="s">
        <v>63</v>
      </c>
      <c r="C2303" s="9">
        <v>40036161</v>
      </c>
      <c r="D2303" s="9" t="s">
        <v>107</v>
      </c>
      <c r="E2303" s="9" t="s">
        <v>58</v>
      </c>
      <c r="F2303" s="9" t="s">
        <v>38</v>
      </c>
      <c r="G2303" s="9">
        <v>2022</v>
      </c>
      <c r="H2303" s="10">
        <v>5994</v>
      </c>
      <c r="I2303" s="10">
        <v>59937</v>
      </c>
      <c r="J2303" s="10">
        <v>6</v>
      </c>
      <c r="K2303" s="10"/>
      <c r="L2303" s="10">
        <f>SUM(Table134[[#This Row],[Waste (Before Impression)]:[Waste (After Impression)2]])</f>
        <v>6</v>
      </c>
      <c r="M2303" s="10">
        <v>0</v>
      </c>
      <c r="N2303" s="10">
        <v>7</v>
      </c>
      <c r="O2303" s="11">
        <f>SUM(Table134[[#This Row],[Inspection Total]],Table134[[#This Row],[Waste (Before Impression)]])</f>
        <v>6000</v>
      </c>
      <c r="P2303" s="12" t="s">
        <v>39</v>
      </c>
      <c r="Q2303" s="9"/>
      <c r="R2303" s="9">
        <f>IF(Table134[[#This Row],[Balanced]]="YES",0,Table134[[#This Row],[Total]]-6000)</f>
        <v>0</v>
      </c>
      <c r="S23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447612022675994YES</v>
      </c>
      <c r="T2303">
        <f>ROW()-3</f>
        <v>2300</v>
      </c>
      <c r="U2303" s="1">
        <f>INT(Table134[[#This Row],[Date]])</f>
        <v>44761</v>
      </c>
      <c r="V2303" s="13">
        <f>IFERROR(IF(OR(Table134[[#This Row],[Notasave Error]]&lt;0,Table134[[#This Row],[Notasave Error]]&gt;6000),"-",Table134[[#This Row],[Notasave Error]]/Table134[[#This Row],[Inspection Total]]),"NA")</f>
        <v>1.1678345011678344E-3</v>
      </c>
    </row>
    <row r="2304" spans="1:22" x14ac:dyDescent="0.35">
      <c r="A2304" s="8">
        <v>44761.63208333333</v>
      </c>
      <c r="B2304" s="9" t="s">
        <v>63</v>
      </c>
      <c r="C2304" s="9">
        <v>40036161</v>
      </c>
      <c r="D2304" s="9" t="s">
        <v>107</v>
      </c>
      <c r="E2304" s="9" t="s">
        <v>58</v>
      </c>
      <c r="F2304" s="9" t="s">
        <v>38</v>
      </c>
      <c r="G2304" s="9">
        <v>2021</v>
      </c>
      <c r="H2304" s="10">
        <v>5999</v>
      </c>
      <c r="I2304" s="10">
        <v>53943</v>
      </c>
      <c r="J2304" s="10">
        <v>1</v>
      </c>
      <c r="K2304" s="10"/>
      <c r="L2304" s="10">
        <f>SUM(Table134[[#This Row],[Waste (Before Impression)]:[Waste (After Impression)2]])</f>
        <v>1</v>
      </c>
      <c r="M2304" s="10">
        <v>0</v>
      </c>
      <c r="N2304" s="10">
        <v>10</v>
      </c>
      <c r="O2304" s="11">
        <f>SUM(Table134[[#This Row],[Inspection Total]],Table134[[#This Row],[Waste (Before Impression)]])</f>
        <v>6000</v>
      </c>
      <c r="P2304" s="12" t="s">
        <v>39</v>
      </c>
      <c r="Q2304" s="9"/>
      <c r="R2304" s="9">
        <f>IF(Table134[[#This Row],[Balanced]]="YES",0,Table134[[#This Row],[Total]]-6000)</f>
        <v>0</v>
      </c>
      <c r="S23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4476120211105999YES</v>
      </c>
      <c r="T2304">
        <f>ROW()-3</f>
        <v>2301</v>
      </c>
      <c r="U2304" s="1">
        <f>INT(Table134[[#This Row],[Date]])</f>
        <v>44761</v>
      </c>
      <c r="V2304" s="13">
        <f>IFERROR(IF(OR(Table134[[#This Row],[Notasave Error]]&lt;0,Table134[[#This Row],[Notasave Error]]&gt;6000),"-",Table134[[#This Row],[Notasave Error]]/Table134[[#This Row],[Inspection Total]]),"NA")</f>
        <v>1.666944490748458E-3</v>
      </c>
    </row>
    <row r="2305" spans="1:22" x14ac:dyDescent="0.35">
      <c r="A2305" s="8">
        <v>44761.598981481482</v>
      </c>
      <c r="B2305" s="9" t="s">
        <v>63</v>
      </c>
      <c r="C2305" s="9">
        <v>40036161</v>
      </c>
      <c r="D2305" s="9" t="s">
        <v>107</v>
      </c>
      <c r="E2305" s="9" t="s">
        <v>58</v>
      </c>
      <c r="F2305" s="9" t="s">
        <v>38</v>
      </c>
      <c r="G2305" s="9">
        <v>2020</v>
      </c>
      <c r="H2305" s="10">
        <v>5981</v>
      </c>
      <c r="I2305" s="10">
        <v>47944</v>
      </c>
      <c r="J2305" s="10">
        <v>19</v>
      </c>
      <c r="K2305" s="10"/>
      <c r="L2305" s="10">
        <f>SUM(Table134[[#This Row],[Waste (Before Impression)]:[Waste (After Impression)2]])</f>
        <v>19</v>
      </c>
      <c r="M2305" s="10">
        <v>0</v>
      </c>
      <c r="N2305" s="10">
        <v>15</v>
      </c>
      <c r="O2305" s="11">
        <f>SUM(Table134[[#This Row],[Inspection Total]],Table134[[#This Row],[Waste (Before Impression)]])</f>
        <v>6000</v>
      </c>
      <c r="P2305" s="12" t="s">
        <v>39</v>
      </c>
      <c r="Q2305" s="9"/>
      <c r="R2305" s="9">
        <f>IF(Table134[[#This Row],[Balanced]]="YES",0,Table134[[#This Row],[Total]]-6000)</f>
        <v>0</v>
      </c>
      <c r="S23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44761202019155981YES</v>
      </c>
      <c r="T2305">
        <f>ROW()-3</f>
        <v>2302</v>
      </c>
      <c r="U2305" s="1">
        <f>INT(Table134[[#This Row],[Date]])</f>
        <v>44761</v>
      </c>
      <c r="V2305" s="13">
        <f>IFERROR(IF(OR(Table134[[#This Row],[Notasave Error]]&lt;0,Table134[[#This Row],[Notasave Error]]&gt;6000),"-",Table134[[#This Row],[Notasave Error]]/Table134[[#This Row],[Inspection Total]]),"NA")</f>
        <v>2.5079418157498744E-3</v>
      </c>
    </row>
    <row r="2306" spans="1:22" x14ac:dyDescent="0.35">
      <c r="A2306" s="8">
        <v>44761.598344907405</v>
      </c>
      <c r="B2306" s="9" t="s">
        <v>63</v>
      </c>
      <c r="C2306" s="9">
        <v>40036161</v>
      </c>
      <c r="D2306" s="9" t="s">
        <v>107</v>
      </c>
      <c r="E2306" s="9" t="s">
        <v>58</v>
      </c>
      <c r="F2306" s="9" t="s">
        <v>38</v>
      </c>
      <c r="G2306" s="9">
        <v>2019</v>
      </c>
      <c r="H2306" s="10">
        <v>5997</v>
      </c>
      <c r="I2306" s="10">
        <v>41963</v>
      </c>
      <c r="J2306" s="10">
        <v>3</v>
      </c>
      <c r="K2306" s="10"/>
      <c r="L2306" s="10">
        <f>SUM(Table134[[#This Row],[Waste (Before Impression)]:[Waste (After Impression)2]])</f>
        <v>3</v>
      </c>
      <c r="M2306" s="10">
        <v>0</v>
      </c>
      <c r="N2306" s="10">
        <v>43</v>
      </c>
      <c r="O2306" s="11">
        <f>SUM(Table134[[#This Row],[Inspection Total]],Table134[[#This Row],[Waste (Before Impression)]])</f>
        <v>6000</v>
      </c>
      <c r="P2306" s="12" t="s">
        <v>39</v>
      </c>
      <c r="Q2306" s="9"/>
      <c r="R2306" s="9">
        <f>IF(Table134[[#This Row],[Balanced]]="YES",0,Table134[[#This Row],[Total]]-6000)</f>
        <v>0</v>
      </c>
      <c r="S23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4476120193435997YES</v>
      </c>
      <c r="T2306">
        <f>ROW()-3</f>
        <v>2303</v>
      </c>
      <c r="U2306" s="1">
        <f>INT(Table134[[#This Row],[Date]])</f>
        <v>44761</v>
      </c>
      <c r="V2306" s="13">
        <f>IFERROR(IF(OR(Table134[[#This Row],[Notasave Error]]&lt;0,Table134[[#This Row],[Notasave Error]]&gt;6000),"-",Table134[[#This Row],[Notasave Error]]/Table134[[#This Row],[Inspection Total]]),"NA")</f>
        <v>7.1702517925629483E-3</v>
      </c>
    </row>
    <row r="2307" spans="1:22" x14ac:dyDescent="0.35">
      <c r="A2307" s="8">
        <v>44761.537060185183</v>
      </c>
      <c r="B2307" s="9" t="s">
        <v>63</v>
      </c>
      <c r="C2307" s="9">
        <v>40036161</v>
      </c>
      <c r="D2307" s="9" t="s">
        <v>107</v>
      </c>
      <c r="E2307" s="9" t="s">
        <v>58</v>
      </c>
      <c r="F2307" s="9" t="s">
        <v>38</v>
      </c>
      <c r="G2307" s="9">
        <v>2018</v>
      </c>
      <c r="H2307" s="10">
        <v>5991</v>
      </c>
      <c r="I2307" s="10">
        <v>35966</v>
      </c>
      <c r="J2307" s="10">
        <v>9</v>
      </c>
      <c r="K2307" s="10"/>
      <c r="L2307" s="10">
        <f>SUM(Table134[[#This Row],[Waste (Before Impression)]:[Waste (After Impression)2]])</f>
        <v>9</v>
      </c>
      <c r="M2307" s="10">
        <v>0</v>
      </c>
      <c r="N2307" s="10">
        <v>27</v>
      </c>
      <c r="O2307" s="11">
        <f>SUM(Table134[[#This Row],[Inspection Total]],Table134[[#This Row],[Waste (Before Impression)]])</f>
        <v>6000</v>
      </c>
      <c r="P2307" s="12" t="s">
        <v>39</v>
      </c>
      <c r="Q2307" s="9"/>
      <c r="R2307" s="9">
        <f>IF(Table134[[#This Row],[Balanced]]="YES",0,Table134[[#This Row],[Total]]-6000)</f>
        <v>0</v>
      </c>
      <c r="S23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4476120189275991YES</v>
      </c>
      <c r="T2307">
        <f>ROW()-3</f>
        <v>2304</v>
      </c>
      <c r="U2307" s="1">
        <f>INT(Table134[[#This Row],[Date]])</f>
        <v>44761</v>
      </c>
      <c r="V2307" s="13">
        <f>IFERROR(IF(OR(Table134[[#This Row],[Notasave Error]]&lt;0,Table134[[#This Row],[Notasave Error]]&gt;6000),"-",Table134[[#This Row],[Notasave Error]]/Table134[[#This Row],[Inspection Total]]),"NA")</f>
        <v>4.5067601402103159E-3</v>
      </c>
    </row>
    <row r="2308" spans="1:22" x14ac:dyDescent="0.35">
      <c r="A2308" s="8">
        <v>44761.450740740744</v>
      </c>
      <c r="B2308" s="9" t="s">
        <v>63</v>
      </c>
      <c r="C2308" s="9">
        <v>40036161</v>
      </c>
      <c r="D2308" s="9" t="s">
        <v>107</v>
      </c>
      <c r="E2308" s="9" t="s">
        <v>58</v>
      </c>
      <c r="F2308" s="9" t="s">
        <v>38</v>
      </c>
      <c r="G2308" s="9">
        <v>2017</v>
      </c>
      <c r="H2308" s="10">
        <v>5998</v>
      </c>
      <c r="I2308" s="10">
        <v>29975</v>
      </c>
      <c r="J2308" s="10">
        <v>2</v>
      </c>
      <c r="K2308" s="10"/>
      <c r="L2308" s="10">
        <f>SUM(Table134[[#This Row],[Waste (Before Impression)]:[Waste (After Impression)2]])</f>
        <v>2</v>
      </c>
      <c r="M2308" s="10">
        <v>0</v>
      </c>
      <c r="N2308" s="10">
        <v>30</v>
      </c>
      <c r="O2308" s="11">
        <f>SUM(Table134[[#This Row],[Inspection Total]],Table134[[#This Row],[Waste (Before Impression)]])</f>
        <v>6000</v>
      </c>
      <c r="P2308" s="12" t="s">
        <v>39</v>
      </c>
      <c r="Q2308" s="9"/>
      <c r="R2308" s="9">
        <f>IF(Table134[[#This Row],[Balanced]]="YES",0,Table134[[#This Row],[Total]]-6000)</f>
        <v>0</v>
      </c>
      <c r="S23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4476120172305998YES</v>
      </c>
      <c r="T2308">
        <f>ROW()-3</f>
        <v>2305</v>
      </c>
      <c r="U2308" s="1">
        <f>INT(Table134[[#This Row],[Date]])</f>
        <v>44761</v>
      </c>
      <c r="V2308" s="13">
        <f>IFERROR(IF(OR(Table134[[#This Row],[Notasave Error]]&lt;0,Table134[[#This Row],[Notasave Error]]&gt;6000),"-",Table134[[#This Row],[Notasave Error]]/Table134[[#This Row],[Inspection Total]]),"NA")</f>
        <v>5.0016672224074687E-3</v>
      </c>
    </row>
    <row r="2309" spans="1:22" x14ac:dyDescent="0.35">
      <c r="A2309" s="8">
        <v>44761.440636574072</v>
      </c>
      <c r="B2309" s="9" t="s">
        <v>63</v>
      </c>
      <c r="C2309" s="9">
        <v>40036161</v>
      </c>
      <c r="D2309" s="9" t="s">
        <v>107</v>
      </c>
      <c r="E2309" s="9" t="s">
        <v>58</v>
      </c>
      <c r="F2309" s="9" t="s">
        <v>38</v>
      </c>
      <c r="G2309" s="9">
        <v>2016</v>
      </c>
      <c r="H2309" s="10">
        <v>5989</v>
      </c>
      <c r="I2309" s="10">
        <v>23977</v>
      </c>
      <c r="J2309" s="10">
        <v>11</v>
      </c>
      <c r="K2309" s="10"/>
      <c r="L2309" s="10">
        <f>SUM(Table134[[#This Row],[Waste (Before Impression)]:[Waste (After Impression)2]])</f>
        <v>11</v>
      </c>
      <c r="M2309" s="10">
        <v>0</v>
      </c>
      <c r="N2309" s="10">
        <v>130</v>
      </c>
      <c r="O2309" s="11">
        <f>SUM(Table134[[#This Row],[Inspection Total]],Table134[[#This Row],[Waste (Before Impression)]])</f>
        <v>6000</v>
      </c>
      <c r="P2309" s="12" t="s">
        <v>39</v>
      </c>
      <c r="Q2309" s="9"/>
      <c r="R2309" s="9">
        <f>IF(Table134[[#This Row],[Balanced]]="YES",0,Table134[[#This Row],[Total]]-6000)</f>
        <v>0</v>
      </c>
      <c r="S23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447612016111305989YES</v>
      </c>
      <c r="T2309">
        <f>ROW()-3</f>
        <v>2306</v>
      </c>
      <c r="U2309" s="1">
        <f>INT(Table134[[#This Row],[Date]])</f>
        <v>44761</v>
      </c>
      <c r="V2309" s="13">
        <f>IFERROR(IF(OR(Table134[[#This Row],[Notasave Error]]&lt;0,Table134[[#This Row],[Notasave Error]]&gt;6000),"-",Table134[[#This Row],[Notasave Error]]/Table134[[#This Row],[Inspection Total]]),"NA")</f>
        <v>2.1706461846718986E-2</v>
      </c>
    </row>
    <row r="2310" spans="1:22" x14ac:dyDescent="0.35">
      <c r="A2310" s="8">
        <v>44761.440243055556</v>
      </c>
      <c r="B2310" s="9" t="s">
        <v>63</v>
      </c>
      <c r="C2310" s="9">
        <v>40036161</v>
      </c>
      <c r="D2310" s="9" t="s">
        <v>107</v>
      </c>
      <c r="E2310" s="9" t="s">
        <v>58</v>
      </c>
      <c r="F2310" s="9" t="s">
        <v>38</v>
      </c>
      <c r="G2310" s="9">
        <v>2015</v>
      </c>
      <c r="H2310" s="10">
        <v>5995</v>
      </c>
      <c r="I2310" s="10">
        <v>17988</v>
      </c>
      <c r="J2310" s="10">
        <v>5</v>
      </c>
      <c r="K2310" s="10"/>
      <c r="L2310" s="10">
        <f>SUM(Table134[[#This Row],[Waste (Before Impression)]:[Waste (After Impression)2]])</f>
        <v>5</v>
      </c>
      <c r="M2310" s="10">
        <v>0</v>
      </c>
      <c r="N2310" s="10">
        <v>110</v>
      </c>
      <c r="O2310" s="11">
        <f>SUM(Table134[[#This Row],[Inspection Total]],Table134[[#This Row],[Waste (Before Impression)]])</f>
        <v>6000</v>
      </c>
      <c r="P2310" s="12" t="s">
        <v>39</v>
      </c>
      <c r="Q2310" s="9"/>
      <c r="R2310" s="9">
        <f>IF(Table134[[#This Row],[Balanced]]="YES",0,Table134[[#This Row],[Total]]-6000)</f>
        <v>0</v>
      </c>
      <c r="S23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44761201551105995YES</v>
      </c>
      <c r="T2310">
        <f>ROW()-3</f>
        <v>2307</v>
      </c>
      <c r="U2310" s="1">
        <f>INT(Table134[[#This Row],[Date]])</f>
        <v>44761</v>
      </c>
      <c r="V2310" s="13">
        <f>IFERROR(IF(OR(Table134[[#This Row],[Notasave Error]]&lt;0,Table134[[#This Row],[Notasave Error]]&gt;6000),"-",Table134[[#This Row],[Notasave Error]]/Table134[[#This Row],[Inspection Total]]),"NA")</f>
        <v>1.834862385321101E-2</v>
      </c>
    </row>
    <row r="2311" spans="1:22" x14ac:dyDescent="0.35">
      <c r="A2311" s="8">
        <v>44761.43986111111</v>
      </c>
      <c r="B2311" s="9" t="s">
        <v>63</v>
      </c>
      <c r="C2311" s="9">
        <v>40036161</v>
      </c>
      <c r="D2311" s="9" t="s">
        <v>107</v>
      </c>
      <c r="E2311" s="9" t="s">
        <v>58</v>
      </c>
      <c r="F2311" s="9" t="s">
        <v>38</v>
      </c>
      <c r="G2311" s="9">
        <v>2014</v>
      </c>
      <c r="H2311" s="10">
        <v>6000</v>
      </c>
      <c r="I2311" s="10">
        <v>11993</v>
      </c>
      <c r="J2311" s="10"/>
      <c r="K2311" s="10"/>
      <c r="L2311" s="10">
        <f>SUM(Table134[[#This Row],[Waste (Before Impression)]:[Waste (After Impression)2]])</f>
        <v>0</v>
      </c>
      <c r="M2311" s="10">
        <v>0</v>
      </c>
      <c r="N2311" s="10">
        <v>198</v>
      </c>
      <c r="O2311" s="11">
        <f>SUM(Table134[[#This Row],[Inspection Total]],Table134[[#This Row],[Waste (Before Impression)]])</f>
        <v>6000</v>
      </c>
      <c r="P2311" s="12" t="s">
        <v>39</v>
      </c>
      <c r="Q2311" s="9"/>
      <c r="R2311" s="9">
        <f>IF(Table134[[#This Row],[Balanced]]="YES",0,Table134[[#This Row],[Total]]-6000)</f>
        <v>0</v>
      </c>
      <c r="S23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4476120141986000YES</v>
      </c>
      <c r="T2311">
        <f>ROW()-3</f>
        <v>2308</v>
      </c>
      <c r="U2311" s="1">
        <f>INT(Table134[[#This Row],[Date]])</f>
        <v>44761</v>
      </c>
      <c r="V2311" s="13">
        <f>IFERROR(IF(OR(Table134[[#This Row],[Notasave Error]]&lt;0,Table134[[#This Row],[Notasave Error]]&gt;6000),"-",Table134[[#This Row],[Notasave Error]]/Table134[[#This Row],[Inspection Total]]),"NA")</f>
        <v>3.3000000000000002E-2</v>
      </c>
    </row>
    <row r="2312" spans="1:22" x14ac:dyDescent="0.35">
      <c r="A2312" s="8">
        <v>44761.334317129629</v>
      </c>
      <c r="B2312" s="9" t="s">
        <v>63</v>
      </c>
      <c r="C2312" s="9">
        <v>40036161</v>
      </c>
      <c r="D2312" s="9" t="s">
        <v>107</v>
      </c>
      <c r="E2312" s="9" t="s">
        <v>58</v>
      </c>
      <c r="F2312" s="9" t="s">
        <v>38</v>
      </c>
      <c r="G2312" s="9">
        <v>2013</v>
      </c>
      <c r="H2312" s="10">
        <v>5993</v>
      </c>
      <c r="I2312" s="10">
        <v>5993</v>
      </c>
      <c r="J2312" s="10">
        <v>7</v>
      </c>
      <c r="K2312" s="10"/>
      <c r="L2312" s="10">
        <f>SUM(Table134[[#This Row],[Waste (Before Impression)]:[Waste (After Impression)2]])</f>
        <v>7</v>
      </c>
      <c r="M2312" s="10">
        <v>0</v>
      </c>
      <c r="N2312" s="10">
        <v>132</v>
      </c>
      <c r="O2312" s="11">
        <f>SUM(Table134[[#This Row],[Inspection Total]],Table134[[#This Row],[Waste (Before Impression)]])</f>
        <v>6000</v>
      </c>
      <c r="P2312" s="12" t="s">
        <v>39</v>
      </c>
      <c r="Q2312" s="9"/>
      <c r="R2312" s="9">
        <f>IF(Table134[[#This Row],[Balanced]]="YES",0,Table134[[#This Row],[Total]]-6000)</f>
        <v>0</v>
      </c>
      <c r="S23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44761201371325993YES</v>
      </c>
      <c r="T2312">
        <f>ROW()-3</f>
        <v>2309</v>
      </c>
      <c r="U2312" s="1">
        <f>INT(Table134[[#This Row],[Date]])</f>
        <v>44761</v>
      </c>
      <c r="V2312" s="13">
        <f>IFERROR(IF(OR(Table134[[#This Row],[Notasave Error]]&lt;0,Table134[[#This Row],[Notasave Error]]&gt;6000),"-",Table134[[#This Row],[Notasave Error]]/Table134[[#This Row],[Inspection Total]]),"NA")</f>
        <v>2.2025696646087101E-2</v>
      </c>
    </row>
    <row r="2313" spans="1:22" x14ac:dyDescent="0.35">
      <c r="A2313" s="8">
        <v>44761.274780092594</v>
      </c>
      <c r="B2313" s="9" t="s">
        <v>63</v>
      </c>
      <c r="C2313" s="9">
        <v>40036161</v>
      </c>
      <c r="D2313" s="9" t="s">
        <v>107</v>
      </c>
      <c r="E2313" s="9" t="s">
        <v>50</v>
      </c>
      <c r="F2313" s="9" t="s">
        <v>40</v>
      </c>
      <c r="G2313" s="9">
        <v>2040</v>
      </c>
      <c r="H2313" s="10">
        <v>5997</v>
      </c>
      <c r="I2313" s="10">
        <v>83960</v>
      </c>
      <c r="J2313" s="10">
        <v>3</v>
      </c>
      <c r="K2313" s="10"/>
      <c r="L2313" s="10">
        <f>SUM(Table134[[#This Row],[Waste (Before Impression)]:[Waste (After Impression)2]])</f>
        <v>3</v>
      </c>
      <c r="M2313" s="10">
        <v>0</v>
      </c>
      <c r="N2313" s="10">
        <v>52</v>
      </c>
      <c r="O2313" s="11">
        <f>SUM(Table134[[#This Row],[Inspection Total]],Table134[[#This Row],[Waste (Before Impression)]])</f>
        <v>6000</v>
      </c>
      <c r="P2313" s="12" t="s">
        <v>39</v>
      </c>
      <c r="Q2313" s="9"/>
      <c r="R2313" s="9">
        <f>IF(Table134[[#This Row],[Balanced]]="YES",0,Table134[[#This Row],[Total]]-6000)</f>
        <v>0</v>
      </c>
      <c r="S23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4476120403525997YES</v>
      </c>
      <c r="T2313">
        <f>ROW()-3</f>
        <v>2310</v>
      </c>
      <c r="U2313" s="1">
        <f>INT(Table134[[#This Row],[Date]])</f>
        <v>44761</v>
      </c>
      <c r="V2313" s="13">
        <f>IFERROR(IF(OR(Table134[[#This Row],[Notasave Error]]&lt;0,Table134[[#This Row],[Notasave Error]]&gt;6000),"-",Table134[[#This Row],[Notasave Error]]/Table134[[#This Row],[Inspection Total]]),"NA")</f>
        <v>8.6710021677505415E-3</v>
      </c>
    </row>
    <row r="2314" spans="1:22" x14ac:dyDescent="0.35">
      <c r="A2314" s="8">
        <v>44761.26734953704</v>
      </c>
      <c r="B2314" s="9" t="s">
        <v>63</v>
      </c>
      <c r="C2314" s="9">
        <v>40036161</v>
      </c>
      <c r="D2314" s="9" t="s">
        <v>107</v>
      </c>
      <c r="E2314" s="9" t="s">
        <v>50</v>
      </c>
      <c r="F2314" s="9" t="s">
        <v>40</v>
      </c>
      <c r="G2314" s="9">
        <v>2039</v>
      </c>
      <c r="H2314" s="10">
        <v>5998</v>
      </c>
      <c r="I2314" s="10">
        <v>77963</v>
      </c>
      <c r="J2314" s="10">
        <v>2</v>
      </c>
      <c r="K2314" s="10"/>
      <c r="L2314" s="10">
        <f>SUM(Table134[[#This Row],[Waste (Before Impression)]:[Waste (After Impression)2]])</f>
        <v>2</v>
      </c>
      <c r="M2314" s="10">
        <v>0</v>
      </c>
      <c r="N2314" s="10">
        <v>23</v>
      </c>
      <c r="O2314" s="11">
        <f>SUM(Table134[[#This Row],[Inspection Total]],Table134[[#This Row],[Waste (Before Impression)]])</f>
        <v>6000</v>
      </c>
      <c r="P2314" s="12" t="s">
        <v>39</v>
      </c>
      <c r="Q2314" s="9"/>
      <c r="R2314" s="9">
        <f>IF(Table134[[#This Row],[Balanced]]="YES",0,Table134[[#This Row],[Total]]-6000)</f>
        <v>0</v>
      </c>
      <c r="S23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4476120392235998YES</v>
      </c>
      <c r="T2314">
        <f>ROW()-3</f>
        <v>2311</v>
      </c>
      <c r="U2314" s="1">
        <f>INT(Table134[[#This Row],[Date]])</f>
        <v>44761</v>
      </c>
      <c r="V2314" s="13">
        <f>IFERROR(IF(OR(Table134[[#This Row],[Notasave Error]]&lt;0,Table134[[#This Row],[Notasave Error]]&gt;6000),"-",Table134[[#This Row],[Notasave Error]]/Table134[[#This Row],[Inspection Total]]),"NA")</f>
        <v>3.8346115371790598E-3</v>
      </c>
    </row>
    <row r="2315" spans="1:22" x14ac:dyDescent="0.35">
      <c r="A2315" s="8">
        <v>44761.230034722219</v>
      </c>
      <c r="B2315" s="9" t="s">
        <v>63</v>
      </c>
      <c r="C2315" s="9">
        <v>40036161</v>
      </c>
      <c r="D2315" s="9" t="s">
        <v>107</v>
      </c>
      <c r="E2315" s="9" t="s">
        <v>50</v>
      </c>
      <c r="F2315" s="9" t="s">
        <v>40</v>
      </c>
      <c r="G2315" s="9">
        <v>2038</v>
      </c>
      <c r="H2315" s="10">
        <v>6000</v>
      </c>
      <c r="I2315" s="10">
        <v>71965</v>
      </c>
      <c r="J2315" s="10">
        <v>0</v>
      </c>
      <c r="K2315" s="10"/>
      <c r="L2315" s="10">
        <f>SUM(Table134[[#This Row],[Waste (Before Impression)]:[Waste (After Impression)2]])</f>
        <v>0</v>
      </c>
      <c r="M2315" s="10">
        <v>0</v>
      </c>
      <c r="N2315" s="10">
        <v>20</v>
      </c>
      <c r="O2315" s="11">
        <f>SUM(Table134[[#This Row],[Inspection Total]],Table134[[#This Row],[Waste (Before Impression)]])</f>
        <v>6000</v>
      </c>
      <c r="P2315" s="12" t="s">
        <v>39</v>
      </c>
      <c r="Q2315" s="9"/>
      <c r="R2315" s="9">
        <f>IF(Table134[[#This Row],[Balanced]]="YES",0,Table134[[#This Row],[Total]]-6000)</f>
        <v>0</v>
      </c>
      <c r="S23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4476120380206000YES</v>
      </c>
      <c r="T2315">
        <f>ROW()-3</f>
        <v>2312</v>
      </c>
      <c r="U2315" s="1">
        <f>INT(Table134[[#This Row],[Date]])</f>
        <v>44761</v>
      </c>
      <c r="V2315" s="13">
        <f>IFERROR(IF(OR(Table134[[#This Row],[Notasave Error]]&lt;0,Table134[[#This Row],[Notasave Error]]&gt;6000),"-",Table134[[#This Row],[Notasave Error]]/Table134[[#This Row],[Inspection Total]]),"NA")</f>
        <v>3.3333333333333335E-3</v>
      </c>
    </row>
    <row r="2316" spans="1:22" x14ac:dyDescent="0.35">
      <c r="A2316" s="8">
        <v>44761.229571759257</v>
      </c>
      <c r="B2316" s="9" t="s">
        <v>63</v>
      </c>
      <c r="C2316" s="9">
        <v>40036161</v>
      </c>
      <c r="D2316" s="9" t="s">
        <v>107</v>
      </c>
      <c r="E2316" s="9" t="s">
        <v>50</v>
      </c>
      <c r="F2316" s="9" t="s">
        <v>40</v>
      </c>
      <c r="G2316" s="9">
        <v>2037</v>
      </c>
      <c r="H2316" s="10">
        <v>5999</v>
      </c>
      <c r="I2316" s="10">
        <v>65965</v>
      </c>
      <c r="J2316" s="10">
        <v>1</v>
      </c>
      <c r="K2316" s="10"/>
      <c r="L2316" s="10">
        <f>SUM(Table134[[#This Row],[Waste (Before Impression)]:[Waste (After Impression)2]])</f>
        <v>1</v>
      </c>
      <c r="M2316" s="10">
        <v>0</v>
      </c>
      <c r="N2316" s="10">
        <v>22</v>
      </c>
      <c r="O2316" s="11">
        <f>SUM(Table134[[#This Row],[Inspection Total]],Table134[[#This Row],[Waste (Before Impression)]])</f>
        <v>6000</v>
      </c>
      <c r="P2316" s="12" t="s">
        <v>39</v>
      </c>
      <c r="Q2316" s="9"/>
      <c r="R2316" s="9">
        <f>IF(Table134[[#This Row],[Balanced]]="YES",0,Table134[[#This Row],[Total]]-6000)</f>
        <v>0</v>
      </c>
      <c r="S23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4476120371225999YES</v>
      </c>
      <c r="T2316">
        <f>ROW()-3</f>
        <v>2313</v>
      </c>
      <c r="U2316" s="1">
        <f>INT(Table134[[#This Row],[Date]])</f>
        <v>44761</v>
      </c>
      <c r="V2316" s="13">
        <f>IFERROR(IF(OR(Table134[[#This Row],[Notasave Error]]&lt;0,Table134[[#This Row],[Notasave Error]]&gt;6000),"-",Table134[[#This Row],[Notasave Error]]/Table134[[#This Row],[Inspection Total]]),"NA")</f>
        <v>3.6672778796466078E-3</v>
      </c>
    </row>
    <row r="2317" spans="1:22" x14ac:dyDescent="0.35">
      <c r="A2317" s="8">
        <v>44761.229155092595</v>
      </c>
      <c r="B2317" s="9" t="s">
        <v>63</v>
      </c>
      <c r="C2317" s="9">
        <v>40036161</v>
      </c>
      <c r="D2317" s="9" t="s">
        <v>107</v>
      </c>
      <c r="E2317" s="9" t="s">
        <v>50</v>
      </c>
      <c r="F2317" s="9" t="s">
        <v>40</v>
      </c>
      <c r="G2317" s="9">
        <v>2036</v>
      </c>
      <c r="H2317" s="10">
        <v>5994</v>
      </c>
      <c r="I2317" s="10">
        <v>59966</v>
      </c>
      <c r="J2317" s="10">
        <v>6</v>
      </c>
      <c r="K2317" s="10"/>
      <c r="L2317" s="10">
        <f>SUM(Table134[[#This Row],[Waste (Before Impression)]:[Waste (After Impression)2]])</f>
        <v>6</v>
      </c>
      <c r="M2317" s="10">
        <v>0</v>
      </c>
      <c r="N2317" s="10">
        <v>19</v>
      </c>
      <c r="O2317" s="11">
        <f>SUM(Table134[[#This Row],[Inspection Total]],Table134[[#This Row],[Waste (Before Impression)]])</f>
        <v>6000</v>
      </c>
      <c r="P2317" s="12" t="s">
        <v>39</v>
      </c>
      <c r="Q2317" s="9"/>
      <c r="R2317" s="9">
        <f>IF(Table134[[#This Row],[Balanced]]="YES",0,Table134[[#This Row],[Total]]-6000)</f>
        <v>0</v>
      </c>
      <c r="S23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4476120366195994YES</v>
      </c>
      <c r="T2317">
        <f>ROW()-3</f>
        <v>2314</v>
      </c>
      <c r="U2317" s="1">
        <f>INT(Table134[[#This Row],[Date]])</f>
        <v>44761</v>
      </c>
      <c r="V2317" s="13">
        <f>IFERROR(IF(OR(Table134[[#This Row],[Notasave Error]]&lt;0,Table134[[#This Row],[Notasave Error]]&gt;6000),"-",Table134[[#This Row],[Notasave Error]]/Table134[[#This Row],[Inspection Total]]),"NA")</f>
        <v>3.1698365031698366E-3</v>
      </c>
    </row>
    <row r="2318" spans="1:22" x14ac:dyDescent="0.35">
      <c r="A2318" s="8">
        <v>44761.137685185182</v>
      </c>
      <c r="B2318" s="9" t="s">
        <v>63</v>
      </c>
      <c r="C2318" s="9">
        <v>40036161</v>
      </c>
      <c r="D2318" s="9" t="s">
        <v>107</v>
      </c>
      <c r="E2318" s="9" t="s">
        <v>50</v>
      </c>
      <c r="F2318" s="9" t="s">
        <v>40</v>
      </c>
      <c r="G2318" s="9">
        <v>2035</v>
      </c>
      <c r="H2318" s="10">
        <v>5985</v>
      </c>
      <c r="I2318" s="10">
        <v>53972</v>
      </c>
      <c r="J2318" s="10">
        <v>15</v>
      </c>
      <c r="K2318" s="10"/>
      <c r="L2318" s="10">
        <f>SUM(Table134[[#This Row],[Waste (Before Impression)]:[Waste (After Impression)2]])</f>
        <v>15</v>
      </c>
      <c r="M2318" s="10">
        <v>0</v>
      </c>
      <c r="N2318" s="10">
        <v>26</v>
      </c>
      <c r="O2318" s="11">
        <f>SUM(Table134[[#This Row],[Inspection Total]],Table134[[#This Row],[Waste (Before Impression)]])</f>
        <v>6000</v>
      </c>
      <c r="P2318" s="12" t="s">
        <v>39</v>
      </c>
      <c r="Q2318" s="9"/>
      <c r="R2318" s="9">
        <f>IF(Table134[[#This Row],[Balanced]]="YES",0,Table134[[#This Row],[Total]]-6000)</f>
        <v>0</v>
      </c>
      <c r="S23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44761203515265985YES</v>
      </c>
      <c r="T2318">
        <f>ROW()-3</f>
        <v>2315</v>
      </c>
      <c r="U2318" s="1">
        <f>INT(Table134[[#This Row],[Date]])</f>
        <v>44761</v>
      </c>
      <c r="V2318" s="13">
        <f>IFERROR(IF(OR(Table134[[#This Row],[Notasave Error]]&lt;0,Table134[[#This Row],[Notasave Error]]&gt;6000),"-",Table134[[#This Row],[Notasave Error]]/Table134[[#This Row],[Inspection Total]]),"NA")</f>
        <v>4.344193817878028E-3</v>
      </c>
    </row>
    <row r="2319" spans="1:22" x14ac:dyDescent="0.35">
      <c r="A2319" s="8">
        <v>44761.137187499997</v>
      </c>
      <c r="B2319" s="9" t="s">
        <v>63</v>
      </c>
      <c r="C2319" s="9">
        <v>40036161</v>
      </c>
      <c r="D2319" s="9" t="s">
        <v>107</v>
      </c>
      <c r="E2319" s="9" t="s">
        <v>50</v>
      </c>
      <c r="F2319" s="9" t="s">
        <v>40</v>
      </c>
      <c r="G2319" s="9">
        <v>2034</v>
      </c>
      <c r="H2319" s="10">
        <v>5994</v>
      </c>
      <c r="I2319" s="10">
        <v>47987</v>
      </c>
      <c r="J2319" s="10">
        <v>6</v>
      </c>
      <c r="K2319" s="10"/>
      <c r="L2319" s="10">
        <f>SUM(Table134[[#This Row],[Waste (Before Impression)]:[Waste (After Impression)2]])</f>
        <v>6</v>
      </c>
      <c r="M2319" s="10">
        <v>0</v>
      </c>
      <c r="N2319" s="10">
        <v>21</v>
      </c>
      <c r="O2319" s="11">
        <f>SUM(Table134[[#This Row],[Inspection Total]],Table134[[#This Row],[Waste (Before Impression)]])</f>
        <v>6000</v>
      </c>
      <c r="P2319" s="12" t="s">
        <v>39</v>
      </c>
      <c r="Q2319" s="9"/>
      <c r="R2319" s="9">
        <f>IF(Table134[[#This Row],[Balanced]]="YES",0,Table134[[#This Row],[Total]]-6000)</f>
        <v>0</v>
      </c>
      <c r="S23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4476120346215994YES</v>
      </c>
      <c r="T2319">
        <f>ROW()-3</f>
        <v>2316</v>
      </c>
      <c r="U2319" s="1">
        <f>INT(Table134[[#This Row],[Date]])</f>
        <v>44761</v>
      </c>
      <c r="V2319" s="13">
        <f>IFERROR(IF(OR(Table134[[#This Row],[Notasave Error]]&lt;0,Table134[[#This Row],[Notasave Error]]&gt;6000),"-",Table134[[#This Row],[Notasave Error]]/Table134[[#This Row],[Inspection Total]]),"NA")</f>
        <v>3.5035035035035035E-3</v>
      </c>
    </row>
    <row r="2320" spans="1:22" x14ac:dyDescent="0.35">
      <c r="A2320" s="8">
        <v>44761.053391203706</v>
      </c>
      <c r="B2320" s="9" t="s">
        <v>63</v>
      </c>
      <c r="C2320" s="9">
        <v>40036161</v>
      </c>
      <c r="D2320" s="9" t="s">
        <v>107</v>
      </c>
      <c r="E2320" s="9" t="s">
        <v>50</v>
      </c>
      <c r="F2320" s="9" t="s">
        <v>40</v>
      </c>
      <c r="G2320" s="9">
        <v>2033</v>
      </c>
      <c r="H2320" s="10">
        <v>5999</v>
      </c>
      <c r="I2320" s="10">
        <v>41993</v>
      </c>
      <c r="J2320" s="10">
        <v>1</v>
      </c>
      <c r="K2320" s="10"/>
      <c r="L2320" s="10">
        <f>SUM(Table134[[#This Row],[Waste (Before Impression)]:[Waste (After Impression)2]])</f>
        <v>1</v>
      </c>
      <c r="M2320" s="10">
        <v>0</v>
      </c>
      <c r="N2320" s="10">
        <v>28</v>
      </c>
      <c r="O2320" s="11">
        <f>SUM(Table134[[#This Row],[Inspection Total]],Table134[[#This Row],[Waste (Before Impression)]])</f>
        <v>6000</v>
      </c>
      <c r="P2320" s="12" t="s">
        <v>39</v>
      </c>
      <c r="Q2320" s="9"/>
      <c r="R2320" s="9">
        <f>IF(Table134[[#This Row],[Balanced]]="YES",0,Table134[[#This Row],[Total]]-6000)</f>
        <v>0</v>
      </c>
      <c r="S23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4476120331285999YES</v>
      </c>
      <c r="T2320">
        <f>ROW()-3</f>
        <v>2317</v>
      </c>
      <c r="U2320" s="1">
        <f>INT(Table134[[#This Row],[Date]])</f>
        <v>44761</v>
      </c>
      <c r="V2320" s="13">
        <f>IFERROR(IF(OR(Table134[[#This Row],[Notasave Error]]&lt;0,Table134[[#This Row],[Notasave Error]]&gt;6000),"-",Table134[[#This Row],[Notasave Error]]/Table134[[#This Row],[Inspection Total]]),"NA")</f>
        <v>4.6674445740956822E-3</v>
      </c>
    </row>
    <row r="2321" spans="1:22" x14ac:dyDescent="0.35">
      <c r="A2321" s="8">
        <v>44761.019826388889</v>
      </c>
      <c r="B2321" s="9" t="s">
        <v>63</v>
      </c>
      <c r="C2321" s="9">
        <v>40036161</v>
      </c>
      <c r="D2321" s="9" t="s">
        <v>107</v>
      </c>
      <c r="E2321" s="9" t="s">
        <v>50</v>
      </c>
      <c r="F2321" s="9" t="s">
        <v>40</v>
      </c>
      <c r="G2321" s="9">
        <v>2032</v>
      </c>
      <c r="H2321" s="10">
        <v>5996</v>
      </c>
      <c r="I2321" s="10">
        <v>35994</v>
      </c>
      <c r="J2321" s="10">
        <v>4</v>
      </c>
      <c r="K2321" s="10"/>
      <c r="L2321" s="10">
        <f>SUM(Table134[[#This Row],[Waste (Before Impression)]:[Waste (After Impression)2]])</f>
        <v>4</v>
      </c>
      <c r="M2321" s="10">
        <v>0</v>
      </c>
      <c r="N2321" s="10">
        <v>30</v>
      </c>
      <c r="O2321" s="11">
        <f>SUM(Table134[[#This Row],[Inspection Total]],Table134[[#This Row],[Waste (Before Impression)]])</f>
        <v>6000</v>
      </c>
      <c r="P2321" s="12" t="s">
        <v>39</v>
      </c>
      <c r="Q2321" s="9"/>
      <c r="R2321" s="9">
        <f>IF(Table134[[#This Row],[Balanced]]="YES",0,Table134[[#This Row],[Total]]-6000)</f>
        <v>0</v>
      </c>
      <c r="S23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4476120324305996YES</v>
      </c>
      <c r="T2321">
        <f>ROW()-3</f>
        <v>2318</v>
      </c>
      <c r="U2321" s="1">
        <f>INT(Table134[[#This Row],[Date]])</f>
        <v>44761</v>
      </c>
      <c r="V2321" s="13">
        <f>IFERROR(IF(OR(Table134[[#This Row],[Notasave Error]]&lt;0,Table134[[#This Row],[Notasave Error]]&gt;6000),"-",Table134[[#This Row],[Notasave Error]]/Table134[[#This Row],[Inspection Total]]),"NA")</f>
        <v>5.0033355570380253E-3</v>
      </c>
    </row>
    <row r="2322" spans="1:22" x14ac:dyDescent="0.35">
      <c r="A2322" s="8">
        <v>44761.017372685186</v>
      </c>
      <c r="B2322" s="9" t="s">
        <v>63</v>
      </c>
      <c r="C2322" s="9">
        <v>40036161</v>
      </c>
      <c r="D2322" s="9" t="s">
        <v>107</v>
      </c>
      <c r="E2322" s="9" t="s">
        <v>50</v>
      </c>
      <c r="F2322" s="9" t="s">
        <v>40</v>
      </c>
      <c r="G2322" s="9">
        <v>2031</v>
      </c>
      <c r="H2322" s="10">
        <v>6000</v>
      </c>
      <c r="I2322" s="10">
        <v>29998</v>
      </c>
      <c r="J2322" s="10">
        <v>0</v>
      </c>
      <c r="K2322" s="10"/>
      <c r="L2322" s="10">
        <f>SUM(Table134[[#This Row],[Waste (Before Impression)]:[Waste (After Impression)2]])</f>
        <v>0</v>
      </c>
      <c r="M2322" s="10">
        <v>0</v>
      </c>
      <c r="N2322" s="10">
        <v>30</v>
      </c>
      <c r="O2322" s="11">
        <f>SUM(Table134[[#This Row],[Inspection Total]],Table134[[#This Row],[Waste (Before Impression)]])</f>
        <v>6000</v>
      </c>
      <c r="P2322" s="12" t="s">
        <v>39</v>
      </c>
      <c r="Q2322" s="9"/>
      <c r="R2322" s="9">
        <f>IF(Table134[[#This Row],[Balanced]]="YES",0,Table134[[#This Row],[Total]]-6000)</f>
        <v>0</v>
      </c>
      <c r="S23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4476120310306000YES</v>
      </c>
      <c r="T2322">
        <f>ROW()-3</f>
        <v>2319</v>
      </c>
      <c r="U2322" s="1">
        <f>INT(Table134[[#This Row],[Date]])</f>
        <v>44761</v>
      </c>
      <c r="V2322" s="13">
        <f>IFERROR(IF(OR(Table134[[#This Row],[Notasave Error]]&lt;0,Table134[[#This Row],[Notasave Error]]&gt;6000),"-",Table134[[#This Row],[Notasave Error]]/Table134[[#This Row],[Inspection Total]]),"NA")</f>
        <v>5.0000000000000001E-3</v>
      </c>
    </row>
    <row r="2323" spans="1:22" x14ac:dyDescent="0.35">
      <c r="A2323" s="8">
        <v>44761.016828703701</v>
      </c>
      <c r="B2323" s="9" t="s">
        <v>63</v>
      </c>
      <c r="C2323" s="9">
        <v>40036161</v>
      </c>
      <c r="D2323" s="9" t="s">
        <v>107</v>
      </c>
      <c r="E2323" s="9" t="s">
        <v>50</v>
      </c>
      <c r="F2323" s="9" t="s">
        <v>40</v>
      </c>
      <c r="G2323" s="9">
        <v>2030</v>
      </c>
      <c r="H2323" s="10">
        <v>6000</v>
      </c>
      <c r="I2323" s="10">
        <v>23998</v>
      </c>
      <c r="J2323" s="10">
        <v>0</v>
      </c>
      <c r="K2323" s="10"/>
      <c r="L2323" s="10">
        <f>SUM(Table134[[#This Row],[Waste (Before Impression)]:[Waste (After Impression)2]])</f>
        <v>0</v>
      </c>
      <c r="M2323" s="10">
        <v>0</v>
      </c>
      <c r="N2323" s="10">
        <v>44</v>
      </c>
      <c r="O2323" s="11">
        <f>SUM(Table134[[#This Row],[Inspection Total]],Table134[[#This Row],[Waste (Before Impression)]])</f>
        <v>6000</v>
      </c>
      <c r="P2323" s="12" t="s">
        <v>39</v>
      </c>
      <c r="Q2323" s="9"/>
      <c r="R2323" s="9">
        <f>IF(Table134[[#This Row],[Balanced]]="YES",0,Table134[[#This Row],[Total]]-6000)</f>
        <v>0</v>
      </c>
      <c r="S23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4476120300446000YES</v>
      </c>
      <c r="T2323">
        <f>ROW()-3</f>
        <v>2320</v>
      </c>
      <c r="U2323" s="1">
        <f>INT(Table134[[#This Row],[Date]])</f>
        <v>44761</v>
      </c>
      <c r="V2323" s="13">
        <f>IFERROR(IF(OR(Table134[[#This Row],[Notasave Error]]&lt;0,Table134[[#This Row],[Notasave Error]]&gt;6000),"-",Table134[[#This Row],[Notasave Error]]/Table134[[#This Row],[Inspection Total]]),"NA")</f>
        <v>7.3333333333333332E-3</v>
      </c>
    </row>
    <row r="2324" spans="1:22" x14ac:dyDescent="0.35">
      <c r="A2324" s="8">
        <v>44761.016435185185</v>
      </c>
      <c r="B2324" s="9" t="s">
        <v>63</v>
      </c>
      <c r="C2324" s="9">
        <v>40036161</v>
      </c>
      <c r="D2324" s="9" t="s">
        <v>107</v>
      </c>
      <c r="E2324" s="9" t="s">
        <v>50</v>
      </c>
      <c r="F2324" s="9" t="s">
        <v>40</v>
      </c>
      <c r="G2324" s="9">
        <v>2029</v>
      </c>
      <c r="H2324" s="10">
        <v>6000</v>
      </c>
      <c r="I2324" s="10">
        <v>17998</v>
      </c>
      <c r="J2324" s="10">
        <v>0</v>
      </c>
      <c r="K2324" s="10"/>
      <c r="L2324" s="10">
        <f>SUM(Table134[[#This Row],[Waste (Before Impression)]:[Waste (After Impression)2]])</f>
        <v>0</v>
      </c>
      <c r="M2324" s="10">
        <v>0</v>
      </c>
      <c r="N2324" s="10">
        <v>17</v>
      </c>
      <c r="O2324" s="11">
        <f>SUM(Table134[[#This Row],[Inspection Total]],Table134[[#This Row],[Waste (Before Impression)]])</f>
        <v>6000</v>
      </c>
      <c r="P2324" s="12" t="s">
        <v>39</v>
      </c>
      <c r="Q2324" s="9"/>
      <c r="R2324" s="9">
        <f>IF(Table134[[#This Row],[Balanced]]="YES",0,Table134[[#This Row],[Total]]-6000)</f>
        <v>0</v>
      </c>
      <c r="S23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4476120290176000YES</v>
      </c>
      <c r="T2324">
        <f>ROW()-3</f>
        <v>2321</v>
      </c>
      <c r="U2324" s="1">
        <f>INT(Table134[[#This Row],[Date]])</f>
        <v>44761</v>
      </c>
      <c r="V2324" s="13">
        <f>IFERROR(IF(OR(Table134[[#This Row],[Notasave Error]]&lt;0,Table134[[#This Row],[Notasave Error]]&gt;6000),"-",Table134[[#This Row],[Notasave Error]]/Table134[[#This Row],[Inspection Total]]),"NA")</f>
        <v>2.8333333333333335E-3</v>
      </c>
    </row>
    <row r="2325" spans="1:22" x14ac:dyDescent="0.35">
      <c r="A2325" s="8">
        <v>44761.004444444443</v>
      </c>
      <c r="B2325" s="9" t="s">
        <v>63</v>
      </c>
      <c r="C2325" s="9">
        <v>40036161</v>
      </c>
      <c r="D2325" s="9" t="s">
        <v>107</v>
      </c>
      <c r="E2325" s="9" t="s">
        <v>50</v>
      </c>
      <c r="F2325" s="9" t="s">
        <v>40</v>
      </c>
      <c r="G2325" s="9">
        <v>2028</v>
      </c>
      <c r="H2325" s="10">
        <v>5999</v>
      </c>
      <c r="I2325" s="10">
        <v>11998</v>
      </c>
      <c r="J2325" s="10">
        <v>1</v>
      </c>
      <c r="K2325" s="10"/>
      <c r="L2325" s="10">
        <f>SUM(Table134[[#This Row],[Waste (Before Impression)]:[Waste (After Impression)2]])</f>
        <v>1</v>
      </c>
      <c r="M2325" s="10">
        <v>0</v>
      </c>
      <c r="N2325" s="10">
        <v>9</v>
      </c>
      <c r="O2325" s="11">
        <f>SUM(Table134[[#This Row],[Inspection Total]],Table134[[#This Row],[Waste (Before Impression)]])</f>
        <v>6000</v>
      </c>
      <c r="P2325" s="12" t="s">
        <v>39</v>
      </c>
      <c r="Q2325" s="9" t="s">
        <v>71</v>
      </c>
      <c r="R2325" s="9">
        <f>IF(Table134[[#This Row],[Balanced]]="YES",0,Table134[[#This Row],[Total]]-6000)</f>
        <v>0</v>
      </c>
      <c r="S23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447612028195999YES</v>
      </c>
      <c r="T2325">
        <f>ROW()-3</f>
        <v>2322</v>
      </c>
      <c r="U2325" s="1">
        <f>INT(Table134[[#This Row],[Date]])</f>
        <v>44761</v>
      </c>
      <c r="V2325" s="13">
        <f>IFERROR(IF(OR(Table134[[#This Row],[Notasave Error]]&lt;0,Table134[[#This Row],[Notasave Error]]&gt;6000),"-",Table134[[#This Row],[Notasave Error]]/Table134[[#This Row],[Inspection Total]]),"NA")</f>
        <v>1.5002500416736123E-3</v>
      </c>
    </row>
    <row r="2326" spans="1:22" x14ac:dyDescent="0.35">
      <c r="A2326" s="8">
        <v>44760.816354166665</v>
      </c>
      <c r="B2326" s="9" t="s">
        <v>63</v>
      </c>
      <c r="C2326" s="9">
        <v>40036161</v>
      </c>
      <c r="D2326" s="9" t="s">
        <v>107</v>
      </c>
      <c r="E2326" s="9" t="s">
        <v>128</v>
      </c>
      <c r="F2326" s="9" t="s">
        <v>40</v>
      </c>
      <c r="G2326" s="9">
        <v>1999</v>
      </c>
      <c r="H2326" s="10">
        <v>-65939</v>
      </c>
      <c r="I2326" s="10">
        <v>6000</v>
      </c>
      <c r="J2326" s="10">
        <v>0</v>
      </c>
      <c r="K2326" s="10"/>
      <c r="L2326" s="10">
        <f>SUM(Table134[[#This Row],[Waste (Before Impression)]:[Waste (After Impression)2]])</f>
        <v>0</v>
      </c>
      <c r="M2326" s="10">
        <v>0</v>
      </c>
      <c r="N2326" s="10">
        <v>-1910</v>
      </c>
      <c r="O2326" s="11">
        <f>SUM(Table134[[#This Row],[Inspection Total]],Table134[[#This Row],[Waste (Before Impression)]])</f>
        <v>-65939</v>
      </c>
      <c r="P2326" s="12" t="s">
        <v>34</v>
      </c>
      <c r="Q2326" s="9"/>
      <c r="R2326" s="9">
        <f>IF(Table134[[#This Row],[Balanced]]="YES",0,Table134[[#This Row],[Total]]-6000)</f>
        <v>-71939</v>
      </c>
      <c r="S23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4476019990-1910-65939NO</v>
      </c>
      <c r="T2326">
        <f>ROW()-3</f>
        <v>2323</v>
      </c>
      <c r="U2326" s="1">
        <f>INT(Table134[[#This Row],[Date]])</f>
        <v>44760</v>
      </c>
      <c r="V2326" s="13" t="str">
        <f>IFERROR(IF(OR(Table134[[#This Row],[Notasave Error]]&lt;0,Table134[[#This Row],[Notasave Error]]&gt;6000),"-",Table134[[#This Row],[Notasave Error]]/Table134[[#This Row],[Inspection Total]]),"NA")</f>
        <v>-</v>
      </c>
    </row>
    <row r="2327" spans="1:22" x14ac:dyDescent="0.35">
      <c r="A2327" s="8">
        <v>44760.815127314818</v>
      </c>
      <c r="B2327" s="9" t="s">
        <v>63</v>
      </c>
      <c r="C2327" s="9">
        <v>40036161</v>
      </c>
      <c r="D2327" s="9" t="s">
        <v>107</v>
      </c>
      <c r="E2327" s="9" t="s">
        <v>58</v>
      </c>
      <c r="F2327" s="9" t="s">
        <v>38</v>
      </c>
      <c r="G2327" s="9">
        <v>1998</v>
      </c>
      <c r="H2327" s="10">
        <v>6000</v>
      </c>
      <c r="I2327" s="10">
        <v>71939</v>
      </c>
      <c r="J2327" s="10">
        <v>0</v>
      </c>
      <c r="K2327" s="10"/>
      <c r="L2327" s="10">
        <f>SUM(Table134[[#This Row],[Waste (Before Impression)]:[Waste (After Impression)2]])</f>
        <v>0</v>
      </c>
      <c r="M2327" s="10">
        <v>0</v>
      </c>
      <c r="N2327" s="10">
        <v>269</v>
      </c>
      <c r="O2327" s="11">
        <f>SUM(Table134[[#This Row],[Inspection Total]],Table134[[#This Row],[Waste (Before Impression)]])</f>
        <v>6000</v>
      </c>
      <c r="P2327" s="12" t="s">
        <v>39</v>
      </c>
      <c r="Q2327" s="9"/>
      <c r="R2327" s="9">
        <f>IF(Table134[[#This Row],[Balanced]]="YES",0,Table134[[#This Row],[Total]]-6000)</f>
        <v>0</v>
      </c>
      <c r="S23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44760199802696000YES</v>
      </c>
      <c r="T2327">
        <f>ROW()-3</f>
        <v>2324</v>
      </c>
      <c r="U2327" s="1">
        <f>INT(Table134[[#This Row],[Date]])</f>
        <v>44760</v>
      </c>
      <c r="V2327" s="13">
        <f>IFERROR(IF(OR(Table134[[#This Row],[Notasave Error]]&lt;0,Table134[[#This Row],[Notasave Error]]&gt;6000),"-",Table134[[#This Row],[Notasave Error]]/Table134[[#This Row],[Inspection Total]]),"NA")</f>
        <v>4.4833333333333336E-2</v>
      </c>
    </row>
    <row r="2328" spans="1:22" x14ac:dyDescent="0.35">
      <c r="A2328" s="8">
        <v>44760.779548611114</v>
      </c>
      <c r="B2328" s="9" t="s">
        <v>63</v>
      </c>
      <c r="C2328" s="9">
        <v>40036161</v>
      </c>
      <c r="D2328" s="9" t="s">
        <v>107</v>
      </c>
      <c r="E2328" s="9" t="s">
        <v>58</v>
      </c>
      <c r="F2328" s="9" t="s">
        <v>38</v>
      </c>
      <c r="G2328" s="9">
        <v>1997</v>
      </c>
      <c r="H2328" s="10">
        <v>6000</v>
      </c>
      <c r="I2328" s="10">
        <v>65939</v>
      </c>
      <c r="J2328" s="10">
        <v>0</v>
      </c>
      <c r="K2328" s="10"/>
      <c r="L2328" s="10">
        <f>SUM(Table134[[#This Row],[Waste (Before Impression)]:[Waste (After Impression)2]])</f>
        <v>0</v>
      </c>
      <c r="M2328" s="10">
        <v>0</v>
      </c>
      <c r="N2328" s="10">
        <v>111</v>
      </c>
      <c r="O2328" s="11">
        <f>SUM(Table134[[#This Row],[Inspection Total]],Table134[[#This Row],[Waste (Before Impression)]])</f>
        <v>6000</v>
      </c>
      <c r="P2328" s="12" t="s">
        <v>39</v>
      </c>
      <c r="Q2328" s="9"/>
      <c r="R2328" s="9">
        <f>IF(Table134[[#This Row],[Balanced]]="YES",0,Table134[[#This Row],[Total]]-6000)</f>
        <v>0</v>
      </c>
      <c r="S23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44760199701116000YES</v>
      </c>
      <c r="T2328">
        <f>ROW()-3</f>
        <v>2325</v>
      </c>
      <c r="U2328" s="1">
        <f>INT(Table134[[#This Row],[Date]])</f>
        <v>44760</v>
      </c>
      <c r="V2328" s="13">
        <f>IFERROR(IF(OR(Table134[[#This Row],[Notasave Error]]&lt;0,Table134[[#This Row],[Notasave Error]]&gt;6000),"-",Table134[[#This Row],[Notasave Error]]/Table134[[#This Row],[Inspection Total]]),"NA")</f>
        <v>1.8499999999999999E-2</v>
      </c>
    </row>
    <row r="2329" spans="1:22" x14ac:dyDescent="0.35">
      <c r="A2329" s="8">
        <v>44760.754050925927</v>
      </c>
      <c r="B2329" s="9" t="s">
        <v>63</v>
      </c>
      <c r="C2329" s="9">
        <v>40036161</v>
      </c>
      <c r="D2329" s="9" t="s">
        <v>107</v>
      </c>
      <c r="E2329" s="9" t="s">
        <v>58</v>
      </c>
      <c r="F2329" s="9" t="s">
        <v>38</v>
      </c>
      <c r="G2329" s="9">
        <v>1996</v>
      </c>
      <c r="H2329" s="10">
        <v>5996</v>
      </c>
      <c r="I2329" s="10">
        <v>59939</v>
      </c>
      <c r="J2329" s="10">
        <v>4</v>
      </c>
      <c r="K2329" s="10"/>
      <c r="L2329" s="10">
        <f>SUM(Table134[[#This Row],[Waste (Before Impression)]:[Waste (After Impression)2]])</f>
        <v>4</v>
      </c>
      <c r="M2329" s="10">
        <v>0</v>
      </c>
      <c r="N2329" s="10">
        <v>145</v>
      </c>
      <c r="O2329" s="11">
        <f>SUM(Table134[[#This Row],[Inspection Total]],Table134[[#This Row],[Waste (Before Impression)]])</f>
        <v>6000</v>
      </c>
      <c r="P2329" s="12" t="s">
        <v>39</v>
      </c>
      <c r="Q2329" s="9"/>
      <c r="R2329" s="9">
        <f>IF(Table134[[#This Row],[Balanced]]="YES",0,Table134[[#This Row],[Total]]-6000)</f>
        <v>0</v>
      </c>
      <c r="S23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44760199641455996YES</v>
      </c>
      <c r="T2329">
        <f>ROW()-3</f>
        <v>2326</v>
      </c>
      <c r="U2329" s="1">
        <f>INT(Table134[[#This Row],[Date]])</f>
        <v>44760</v>
      </c>
      <c r="V2329" s="13">
        <f>IFERROR(IF(OR(Table134[[#This Row],[Notasave Error]]&lt;0,Table134[[#This Row],[Notasave Error]]&gt;6000),"-",Table134[[#This Row],[Notasave Error]]/Table134[[#This Row],[Inspection Total]]),"NA")</f>
        <v>2.4182788525683788E-2</v>
      </c>
    </row>
    <row r="2330" spans="1:22" x14ac:dyDescent="0.35">
      <c r="A2330" s="8">
        <v>44760.740555555552</v>
      </c>
      <c r="B2330" s="9" t="s">
        <v>63</v>
      </c>
      <c r="C2330" s="9">
        <v>40036161</v>
      </c>
      <c r="D2330" s="9" t="s">
        <v>107</v>
      </c>
      <c r="E2330" s="9" t="s">
        <v>58</v>
      </c>
      <c r="F2330" s="9" t="s">
        <v>38</v>
      </c>
      <c r="G2330" s="9">
        <v>1995</v>
      </c>
      <c r="H2330" s="10">
        <v>5991</v>
      </c>
      <c r="I2330" s="10">
        <v>53943</v>
      </c>
      <c r="J2330" s="10">
        <v>9</v>
      </c>
      <c r="K2330" s="10"/>
      <c r="L2330" s="10">
        <f>SUM(Table134[[#This Row],[Waste (Before Impression)]:[Waste (After Impression)2]])</f>
        <v>9</v>
      </c>
      <c r="M2330" s="10">
        <v>0</v>
      </c>
      <c r="N2330" s="10">
        <v>215</v>
      </c>
      <c r="O2330" s="11">
        <f>SUM(Table134[[#This Row],[Inspection Total]],Table134[[#This Row],[Waste (Before Impression)]])</f>
        <v>6000</v>
      </c>
      <c r="P2330" s="12" t="s">
        <v>39</v>
      </c>
      <c r="Q2330" s="9"/>
      <c r="R2330" s="9">
        <f>IF(Table134[[#This Row],[Balanced]]="YES",0,Table134[[#This Row],[Total]]-6000)</f>
        <v>0</v>
      </c>
      <c r="S23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44760199592155991YES</v>
      </c>
      <c r="T2330">
        <f>ROW()-3</f>
        <v>2327</v>
      </c>
      <c r="U2330" s="1">
        <f>INT(Table134[[#This Row],[Date]])</f>
        <v>44760</v>
      </c>
      <c r="V2330" s="13">
        <f>IFERROR(IF(OR(Table134[[#This Row],[Notasave Error]]&lt;0,Table134[[#This Row],[Notasave Error]]&gt;6000),"-",Table134[[#This Row],[Notasave Error]]/Table134[[#This Row],[Inspection Total]]),"NA")</f>
        <v>3.5887164079452513E-2</v>
      </c>
    </row>
    <row r="2331" spans="1:22" x14ac:dyDescent="0.35">
      <c r="A2331" s="8">
        <v>44760.739641203705</v>
      </c>
      <c r="B2331" s="9" t="s">
        <v>63</v>
      </c>
      <c r="C2331" s="9">
        <v>40036161</v>
      </c>
      <c r="D2331" s="9" t="s">
        <v>107</v>
      </c>
      <c r="E2331" s="9" t="s">
        <v>58</v>
      </c>
      <c r="F2331" s="9" t="s">
        <v>38</v>
      </c>
      <c r="G2331" s="9">
        <v>1994</v>
      </c>
      <c r="H2331" s="10">
        <v>6000</v>
      </c>
      <c r="I2331" s="10">
        <v>47952</v>
      </c>
      <c r="J2331" s="10">
        <v>0</v>
      </c>
      <c r="K2331" s="10"/>
      <c r="L2331" s="10">
        <f>SUM(Table134[[#This Row],[Waste (Before Impression)]:[Waste (After Impression)2]])</f>
        <v>0</v>
      </c>
      <c r="M2331" s="10">
        <v>0</v>
      </c>
      <c r="N2331" s="10">
        <v>219</v>
      </c>
      <c r="O2331" s="11">
        <f>SUM(Table134[[#This Row],[Inspection Total]],Table134[[#This Row],[Waste (Before Impression)]])</f>
        <v>6000</v>
      </c>
      <c r="P2331" s="12" t="s">
        <v>39</v>
      </c>
      <c r="Q2331" s="9"/>
      <c r="R2331" s="9">
        <f>IF(Table134[[#This Row],[Balanced]]="YES",0,Table134[[#This Row],[Total]]-6000)</f>
        <v>0</v>
      </c>
      <c r="S23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44760199402196000YES</v>
      </c>
      <c r="T2331">
        <f>ROW()-3</f>
        <v>2328</v>
      </c>
      <c r="U2331" s="1">
        <f>INT(Table134[[#This Row],[Date]])</f>
        <v>44760</v>
      </c>
      <c r="V2331" s="13">
        <f>IFERROR(IF(OR(Table134[[#This Row],[Notasave Error]]&lt;0,Table134[[#This Row],[Notasave Error]]&gt;6000),"-",Table134[[#This Row],[Notasave Error]]/Table134[[#This Row],[Inspection Total]]),"NA")</f>
        <v>3.6499999999999998E-2</v>
      </c>
    </row>
    <row r="2332" spans="1:22" x14ac:dyDescent="0.35">
      <c r="A2332" s="8">
        <v>44760.739085648151</v>
      </c>
      <c r="B2332" s="9" t="s">
        <v>63</v>
      </c>
      <c r="C2332" s="9">
        <v>40036161</v>
      </c>
      <c r="D2332" s="9" t="s">
        <v>107</v>
      </c>
      <c r="E2332" s="9" t="s">
        <v>58</v>
      </c>
      <c r="F2332" s="9" t="s">
        <v>38</v>
      </c>
      <c r="G2332" s="9">
        <v>1993</v>
      </c>
      <c r="H2332" s="10">
        <v>5998</v>
      </c>
      <c r="I2332" s="10">
        <v>41952</v>
      </c>
      <c r="J2332" s="10">
        <v>2</v>
      </c>
      <c r="K2332" s="10"/>
      <c r="L2332" s="10">
        <f>SUM(Table134[[#This Row],[Waste (Before Impression)]:[Waste (After Impression)2]])</f>
        <v>2</v>
      </c>
      <c r="M2332" s="10">
        <v>0</v>
      </c>
      <c r="N2332" s="10">
        <v>231</v>
      </c>
      <c r="O2332" s="11">
        <f>SUM(Table134[[#This Row],[Inspection Total]],Table134[[#This Row],[Waste (Before Impression)]])</f>
        <v>6000</v>
      </c>
      <c r="P2332" s="12" t="s">
        <v>39</v>
      </c>
      <c r="Q2332" s="9"/>
      <c r="R2332" s="9">
        <f>IF(Table134[[#This Row],[Balanced]]="YES",0,Table134[[#This Row],[Total]]-6000)</f>
        <v>0</v>
      </c>
      <c r="S23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44760199322315998YES</v>
      </c>
      <c r="T2332">
        <f>ROW()-3</f>
        <v>2329</v>
      </c>
      <c r="U2332" s="1">
        <f>INT(Table134[[#This Row],[Date]])</f>
        <v>44760</v>
      </c>
      <c r="V2332" s="13">
        <f>IFERROR(IF(OR(Table134[[#This Row],[Notasave Error]]&lt;0,Table134[[#This Row],[Notasave Error]]&gt;6000),"-",Table134[[#This Row],[Notasave Error]]/Table134[[#This Row],[Inspection Total]]),"NA")</f>
        <v>3.8512837612537515E-2</v>
      </c>
    </row>
    <row r="2333" spans="1:22" x14ac:dyDescent="0.35">
      <c r="A2333" s="8">
        <v>44760.636805555558</v>
      </c>
      <c r="B2333" s="9" t="s">
        <v>63</v>
      </c>
      <c r="C2333" s="9">
        <v>40036161</v>
      </c>
      <c r="D2333" s="9" t="s">
        <v>107</v>
      </c>
      <c r="E2333" s="9" t="s">
        <v>58</v>
      </c>
      <c r="F2333" s="9" t="s">
        <v>38</v>
      </c>
      <c r="G2333" s="9">
        <v>1992</v>
      </c>
      <c r="H2333" s="10">
        <v>5999</v>
      </c>
      <c r="I2333" s="10">
        <v>35954</v>
      </c>
      <c r="J2333" s="10">
        <v>1</v>
      </c>
      <c r="K2333" s="10"/>
      <c r="L2333" s="10">
        <f>SUM(Table134[[#This Row],[Waste (Before Impression)]:[Waste (After Impression)2]])</f>
        <v>1</v>
      </c>
      <c r="M2333" s="10">
        <v>0</v>
      </c>
      <c r="N2333" s="10">
        <v>160</v>
      </c>
      <c r="O2333" s="11">
        <f>SUM(Table134[[#This Row],[Inspection Total]],Table134[[#This Row],[Waste (Before Impression)]])</f>
        <v>6000</v>
      </c>
      <c r="P2333" s="12" t="s">
        <v>39</v>
      </c>
      <c r="Q2333" s="9"/>
      <c r="R2333" s="9">
        <f>IF(Table134[[#This Row],[Balanced]]="YES",0,Table134[[#This Row],[Total]]-6000)</f>
        <v>0</v>
      </c>
      <c r="S23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44760199211605999YES</v>
      </c>
      <c r="T2333">
        <f>ROW()-3</f>
        <v>2330</v>
      </c>
      <c r="U2333" s="1">
        <f>INT(Table134[[#This Row],[Date]])</f>
        <v>44760</v>
      </c>
      <c r="V2333" s="13">
        <f>IFERROR(IF(OR(Table134[[#This Row],[Notasave Error]]&lt;0,Table134[[#This Row],[Notasave Error]]&gt;6000),"-",Table134[[#This Row],[Notasave Error]]/Table134[[#This Row],[Inspection Total]]),"NA")</f>
        <v>2.6671111851975328E-2</v>
      </c>
    </row>
    <row r="2334" spans="1:22" x14ac:dyDescent="0.35">
      <c r="A2334" s="8">
        <v>44760.591956018521</v>
      </c>
      <c r="B2334" s="9" t="s">
        <v>63</v>
      </c>
      <c r="C2334" s="9">
        <v>40036161</v>
      </c>
      <c r="D2334" s="9" t="s">
        <v>107</v>
      </c>
      <c r="E2334" s="9" t="s">
        <v>58</v>
      </c>
      <c r="F2334" s="9" t="s">
        <v>38</v>
      </c>
      <c r="G2334" s="9">
        <v>1991</v>
      </c>
      <c r="H2334" s="10">
        <v>5994</v>
      </c>
      <c r="I2334" s="10">
        <v>29955</v>
      </c>
      <c r="J2334" s="10">
        <v>6</v>
      </c>
      <c r="K2334" s="10"/>
      <c r="L2334" s="10">
        <f>SUM(Table134[[#This Row],[Waste (Before Impression)]:[Waste (After Impression)2]])</f>
        <v>6</v>
      </c>
      <c r="M2334" s="10">
        <v>0</v>
      </c>
      <c r="N2334" s="10">
        <v>230</v>
      </c>
      <c r="O2334" s="11">
        <f>SUM(Table134[[#This Row],[Inspection Total]],Table134[[#This Row],[Waste (Before Impression)]])</f>
        <v>6000</v>
      </c>
      <c r="P2334" s="12" t="s">
        <v>39</v>
      </c>
      <c r="Q2334" s="9"/>
      <c r="R2334" s="9">
        <f>IF(Table134[[#This Row],[Balanced]]="YES",0,Table134[[#This Row],[Total]]-6000)</f>
        <v>0</v>
      </c>
      <c r="S23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44760199162305994YES</v>
      </c>
      <c r="T2334">
        <f>ROW()-3</f>
        <v>2331</v>
      </c>
      <c r="U2334" s="1">
        <f>INT(Table134[[#This Row],[Date]])</f>
        <v>44760</v>
      </c>
      <c r="V2334" s="13">
        <f>IFERROR(IF(OR(Table134[[#This Row],[Notasave Error]]&lt;0,Table134[[#This Row],[Notasave Error]]&gt;6000),"-",Table134[[#This Row],[Notasave Error]]/Table134[[#This Row],[Inspection Total]]),"NA")</f>
        <v>3.8371705038371708E-2</v>
      </c>
    </row>
    <row r="2335" spans="1:22" x14ac:dyDescent="0.35">
      <c r="A2335" s="8">
        <v>44760.553888888891</v>
      </c>
      <c r="B2335" s="9" t="s">
        <v>63</v>
      </c>
      <c r="C2335" s="9">
        <v>40036161</v>
      </c>
      <c r="D2335" s="9" t="s">
        <v>107</v>
      </c>
      <c r="E2335" s="9" t="s">
        <v>58</v>
      </c>
      <c r="F2335" s="9" t="s">
        <v>38</v>
      </c>
      <c r="G2335" s="9">
        <v>1990</v>
      </c>
      <c r="H2335" s="10">
        <v>5987</v>
      </c>
      <c r="I2335" s="10">
        <v>23961</v>
      </c>
      <c r="J2335" s="10">
        <v>13</v>
      </c>
      <c r="K2335" s="10"/>
      <c r="L2335" s="10">
        <f>SUM(Table134[[#This Row],[Waste (Before Impression)]:[Waste (After Impression)2]])</f>
        <v>13</v>
      </c>
      <c r="M2335" s="10">
        <v>0</v>
      </c>
      <c r="N2335" s="10">
        <v>100</v>
      </c>
      <c r="O2335" s="11">
        <f>SUM(Table134[[#This Row],[Inspection Total]],Table134[[#This Row],[Waste (Before Impression)]])</f>
        <v>6000</v>
      </c>
      <c r="P2335" s="12" t="s">
        <v>39</v>
      </c>
      <c r="Q2335" s="9"/>
      <c r="R2335" s="9">
        <f>IF(Table134[[#This Row],[Balanced]]="YES",0,Table134[[#This Row],[Total]]-6000)</f>
        <v>0</v>
      </c>
      <c r="S23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447601990131005987YES</v>
      </c>
      <c r="T2335">
        <f>ROW()-3</f>
        <v>2332</v>
      </c>
      <c r="U2335" s="1">
        <f>INT(Table134[[#This Row],[Date]])</f>
        <v>44760</v>
      </c>
      <c r="V2335" s="13">
        <f>IFERROR(IF(OR(Table134[[#This Row],[Notasave Error]]&lt;0,Table134[[#This Row],[Notasave Error]]&gt;6000),"-",Table134[[#This Row],[Notasave Error]]/Table134[[#This Row],[Inspection Total]]),"NA")</f>
        <v>1.6702856188408218E-2</v>
      </c>
    </row>
    <row r="2336" spans="1:22" x14ac:dyDescent="0.35">
      <c r="A2336" s="8">
        <v>44760.524664351855</v>
      </c>
      <c r="B2336" s="9" t="s">
        <v>63</v>
      </c>
      <c r="C2336" s="9">
        <v>40036161</v>
      </c>
      <c r="D2336" s="9" t="s">
        <v>107</v>
      </c>
      <c r="E2336" s="9" t="s">
        <v>58</v>
      </c>
      <c r="F2336" s="9" t="s">
        <v>38</v>
      </c>
      <c r="G2336" s="9">
        <v>1989</v>
      </c>
      <c r="H2336" s="10">
        <v>5995</v>
      </c>
      <c r="I2336" s="10">
        <v>17974</v>
      </c>
      <c r="J2336" s="10">
        <v>5</v>
      </c>
      <c r="K2336" s="10"/>
      <c r="L2336" s="10">
        <f>SUM(Table134[[#This Row],[Waste (Before Impression)]:[Waste (After Impression)2]])</f>
        <v>5</v>
      </c>
      <c r="M2336" s="10">
        <v>0</v>
      </c>
      <c r="N2336" s="10">
        <v>90</v>
      </c>
      <c r="O2336" s="11">
        <f>SUM(Table134[[#This Row],[Inspection Total]],Table134[[#This Row],[Waste (Before Impression)]])</f>
        <v>6000</v>
      </c>
      <c r="P2336" s="12" t="s">
        <v>39</v>
      </c>
      <c r="Q2336" s="9"/>
      <c r="R2336" s="9">
        <f>IF(Table134[[#This Row],[Balanced]]="YES",0,Table134[[#This Row],[Total]]-6000)</f>
        <v>0</v>
      </c>
      <c r="S23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4476019895905995YES</v>
      </c>
      <c r="T2336">
        <f>ROW()-3</f>
        <v>2333</v>
      </c>
      <c r="U2336" s="1">
        <f>INT(Table134[[#This Row],[Date]])</f>
        <v>44760</v>
      </c>
      <c r="V2336" s="13">
        <f>IFERROR(IF(OR(Table134[[#This Row],[Notasave Error]]&lt;0,Table134[[#This Row],[Notasave Error]]&gt;6000),"-",Table134[[#This Row],[Notasave Error]]/Table134[[#This Row],[Inspection Total]]),"NA")</f>
        <v>1.5012510425354461E-2</v>
      </c>
    </row>
    <row r="2337" spans="1:22" x14ac:dyDescent="0.35">
      <c r="A2337" s="8">
        <v>44760.524282407408</v>
      </c>
      <c r="B2337" s="9" t="s">
        <v>63</v>
      </c>
      <c r="C2337" s="9">
        <v>40036161</v>
      </c>
      <c r="D2337" s="9" t="s">
        <v>107</v>
      </c>
      <c r="E2337" s="9" t="s">
        <v>58</v>
      </c>
      <c r="F2337" s="9" t="s">
        <v>38</v>
      </c>
      <c r="G2337" s="9">
        <v>1988</v>
      </c>
      <c r="H2337" s="10">
        <v>5992</v>
      </c>
      <c r="I2337" s="10">
        <v>11979</v>
      </c>
      <c r="J2337" s="10">
        <v>8</v>
      </c>
      <c r="K2337" s="10"/>
      <c r="L2337" s="10">
        <f>SUM(Table134[[#This Row],[Waste (Before Impression)]:[Waste (After Impression)2]])</f>
        <v>8</v>
      </c>
      <c r="M2337" s="10">
        <v>0</v>
      </c>
      <c r="N2337" s="10">
        <v>65</v>
      </c>
      <c r="O2337" s="11">
        <f>SUM(Table134[[#This Row],[Inspection Total]],Table134[[#This Row],[Waste (Before Impression)]])</f>
        <v>6000</v>
      </c>
      <c r="P2337" s="12" t="s">
        <v>39</v>
      </c>
      <c r="Q2337" s="9"/>
      <c r="R2337" s="9">
        <f>IF(Table134[[#This Row],[Balanced]]="YES",0,Table134[[#This Row],[Total]]-6000)</f>
        <v>0</v>
      </c>
      <c r="S23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4476019888655992YES</v>
      </c>
      <c r="T2337">
        <f>ROW()-3</f>
        <v>2334</v>
      </c>
      <c r="U2337" s="1">
        <f>INT(Table134[[#This Row],[Date]])</f>
        <v>44760</v>
      </c>
      <c r="V2337" s="13">
        <f>IFERROR(IF(OR(Table134[[#This Row],[Notasave Error]]&lt;0,Table134[[#This Row],[Notasave Error]]&gt;6000),"-",Table134[[#This Row],[Notasave Error]]/Table134[[#This Row],[Inspection Total]]),"NA")</f>
        <v>1.0847797062750334E-2</v>
      </c>
    </row>
    <row r="2338" spans="1:22" x14ac:dyDescent="0.35">
      <c r="A2338" s="8">
        <v>44760.4765162037</v>
      </c>
      <c r="B2338" s="9" t="s">
        <v>63</v>
      </c>
      <c r="C2338" s="9">
        <v>40036161</v>
      </c>
      <c r="D2338" s="9" t="s">
        <v>107</v>
      </c>
      <c r="E2338" s="9" t="s">
        <v>58</v>
      </c>
      <c r="F2338" s="9" t="s">
        <v>38</v>
      </c>
      <c r="G2338" s="9">
        <v>1987</v>
      </c>
      <c r="H2338" s="10">
        <v>5987</v>
      </c>
      <c r="I2338" s="10">
        <v>5987</v>
      </c>
      <c r="J2338" s="10">
        <v>13</v>
      </c>
      <c r="K2338" s="10"/>
      <c r="L2338" s="10">
        <f>SUM(Table134[[#This Row],[Waste (Before Impression)]:[Waste (After Impression)2]])</f>
        <v>13</v>
      </c>
      <c r="M2338" s="10">
        <v>0</v>
      </c>
      <c r="N2338" s="10">
        <v>165</v>
      </c>
      <c r="O2338" s="11">
        <f>SUM(Table134[[#This Row],[Inspection Total]],Table134[[#This Row],[Waste (Before Impression)]])</f>
        <v>6000</v>
      </c>
      <c r="P2338" s="12" t="s">
        <v>39</v>
      </c>
      <c r="Q2338" s="9"/>
      <c r="R2338" s="9">
        <f>IF(Table134[[#This Row],[Balanced]]="YES",0,Table134[[#This Row],[Total]]-6000)</f>
        <v>0</v>
      </c>
      <c r="S23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447601987131655987YES</v>
      </c>
      <c r="T2338">
        <f>ROW()-3</f>
        <v>2335</v>
      </c>
      <c r="U2338" s="1">
        <f>INT(Table134[[#This Row],[Date]])</f>
        <v>44760</v>
      </c>
      <c r="V2338" s="13">
        <f>IFERROR(IF(OR(Table134[[#This Row],[Notasave Error]]&lt;0,Table134[[#This Row],[Notasave Error]]&gt;6000),"-",Table134[[#This Row],[Notasave Error]]/Table134[[#This Row],[Inspection Total]]),"NA")</f>
        <v>2.7559712710873558E-2</v>
      </c>
    </row>
    <row r="2339" spans="1:22" x14ac:dyDescent="0.35">
      <c r="A2339" s="8">
        <v>44760.333726851852</v>
      </c>
      <c r="B2339" s="9" t="s">
        <v>63</v>
      </c>
      <c r="C2339" s="9">
        <v>40036161</v>
      </c>
      <c r="D2339" s="9" t="s">
        <v>107</v>
      </c>
      <c r="E2339" s="9" t="s">
        <v>128</v>
      </c>
      <c r="F2339" s="9" t="s">
        <v>40</v>
      </c>
      <c r="G2339" s="9">
        <v>2012</v>
      </c>
      <c r="H2339" s="10">
        <v>5991</v>
      </c>
      <c r="I2339" s="10">
        <v>77950</v>
      </c>
      <c r="J2339" s="10">
        <v>9</v>
      </c>
      <c r="K2339" s="10"/>
      <c r="L2339" s="10">
        <f>SUM(Table134[[#This Row],[Waste (Before Impression)]:[Waste (After Impression)2]])</f>
        <v>9</v>
      </c>
      <c r="M2339" s="10">
        <v>0</v>
      </c>
      <c r="N2339" s="10">
        <v>169</v>
      </c>
      <c r="O2339" s="11">
        <f>SUM(Table134[[#This Row],[Inspection Total]],Table134[[#This Row],[Waste (Before Impression)]])</f>
        <v>6000</v>
      </c>
      <c r="P2339" s="12" t="s">
        <v>39</v>
      </c>
      <c r="Q2339" s="9"/>
      <c r="R2339" s="9">
        <f>IF(Table134[[#This Row],[Balanced]]="YES",0,Table134[[#This Row],[Total]]-6000)</f>
        <v>0</v>
      </c>
      <c r="S23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44760201291695991YES</v>
      </c>
      <c r="T2339">
        <f>ROW()-3</f>
        <v>2336</v>
      </c>
      <c r="U2339" s="1">
        <f>INT(Table134[[#This Row],[Date]])</f>
        <v>44760</v>
      </c>
      <c r="V2339" s="13">
        <f>IFERROR(IF(OR(Table134[[#This Row],[Notasave Error]]&lt;0,Table134[[#This Row],[Notasave Error]]&gt;6000),"-",Table134[[#This Row],[Notasave Error]]/Table134[[#This Row],[Inspection Total]]),"NA")</f>
        <v>2.8208980136871974E-2</v>
      </c>
    </row>
    <row r="2340" spans="1:22" x14ac:dyDescent="0.35">
      <c r="A2340" s="8">
        <v>44760.263483796298</v>
      </c>
      <c r="B2340" s="9" t="s">
        <v>63</v>
      </c>
      <c r="C2340" s="9">
        <v>40036161</v>
      </c>
      <c r="D2340" s="9" t="s">
        <v>107</v>
      </c>
      <c r="E2340" s="9" t="s">
        <v>128</v>
      </c>
      <c r="F2340" s="9" t="s">
        <v>40</v>
      </c>
      <c r="G2340" s="9">
        <v>2011</v>
      </c>
      <c r="H2340" s="10">
        <v>5996</v>
      </c>
      <c r="I2340" s="10">
        <v>71959</v>
      </c>
      <c r="J2340" s="10">
        <v>4</v>
      </c>
      <c r="K2340" s="10"/>
      <c r="L2340" s="10">
        <f>SUM(Table134[[#This Row],[Waste (Before Impression)]:[Waste (After Impression)2]])</f>
        <v>4</v>
      </c>
      <c r="M2340" s="10">
        <v>0</v>
      </c>
      <c r="N2340" s="10">
        <v>118</v>
      </c>
      <c r="O2340" s="11">
        <f>SUM(Table134[[#This Row],[Inspection Total]],Table134[[#This Row],[Waste (Before Impression)]])</f>
        <v>6000</v>
      </c>
      <c r="P2340" s="12" t="s">
        <v>39</v>
      </c>
      <c r="Q2340" s="9"/>
      <c r="R2340" s="9">
        <f>IF(Table134[[#This Row],[Balanced]]="YES",0,Table134[[#This Row],[Total]]-6000)</f>
        <v>0</v>
      </c>
      <c r="S23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44760201141185996YES</v>
      </c>
      <c r="T2340">
        <f>ROW()-3</f>
        <v>2337</v>
      </c>
      <c r="U2340" s="1">
        <f>INT(Table134[[#This Row],[Date]])</f>
        <v>44760</v>
      </c>
      <c r="V2340" s="13">
        <f>IFERROR(IF(OR(Table134[[#This Row],[Notasave Error]]&lt;0,Table134[[#This Row],[Notasave Error]]&gt;6000),"-",Table134[[#This Row],[Notasave Error]]/Table134[[#This Row],[Inspection Total]]),"NA")</f>
        <v>1.9679786524349565E-2</v>
      </c>
    </row>
    <row r="2341" spans="1:22" x14ac:dyDescent="0.35">
      <c r="A2341" s="8">
        <v>44760.243171296293</v>
      </c>
      <c r="B2341" s="9" t="s">
        <v>63</v>
      </c>
      <c r="C2341" s="9">
        <v>40036161</v>
      </c>
      <c r="D2341" s="9" t="s">
        <v>107</v>
      </c>
      <c r="E2341" s="9" t="s">
        <v>128</v>
      </c>
      <c r="F2341" s="9" t="s">
        <v>40</v>
      </c>
      <c r="G2341" s="9">
        <v>2010</v>
      </c>
      <c r="H2341" s="10">
        <v>5995</v>
      </c>
      <c r="I2341" s="10">
        <v>65963</v>
      </c>
      <c r="J2341" s="10">
        <v>5</v>
      </c>
      <c r="K2341" s="10"/>
      <c r="L2341" s="10">
        <f>SUM(Table134[[#This Row],[Waste (Before Impression)]:[Waste (After Impression)2]])</f>
        <v>5</v>
      </c>
      <c r="M2341" s="10">
        <v>0</v>
      </c>
      <c r="N2341" s="10">
        <v>92</v>
      </c>
      <c r="O2341" s="11">
        <f>SUM(Table134[[#This Row],[Inspection Total]],Table134[[#This Row],[Waste (Before Impression)]])</f>
        <v>6000</v>
      </c>
      <c r="P2341" s="12" t="s">
        <v>39</v>
      </c>
      <c r="Q2341" s="9"/>
      <c r="R2341" s="9">
        <f>IF(Table134[[#This Row],[Balanced]]="YES",0,Table134[[#This Row],[Total]]-6000)</f>
        <v>0</v>
      </c>
      <c r="S23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4476020105925995YES</v>
      </c>
      <c r="T2341">
        <f>ROW()-3</f>
        <v>2338</v>
      </c>
      <c r="U2341" s="1">
        <f>INT(Table134[[#This Row],[Date]])</f>
        <v>44760</v>
      </c>
      <c r="V2341" s="13">
        <f>IFERROR(IF(OR(Table134[[#This Row],[Notasave Error]]&lt;0,Table134[[#This Row],[Notasave Error]]&gt;6000),"-",Table134[[#This Row],[Notasave Error]]/Table134[[#This Row],[Inspection Total]]),"NA")</f>
        <v>1.5346121768140117E-2</v>
      </c>
    </row>
    <row r="2342" spans="1:22" x14ac:dyDescent="0.35">
      <c r="A2342" s="8">
        <v>44760.242592592593</v>
      </c>
      <c r="B2342" s="9" t="s">
        <v>63</v>
      </c>
      <c r="C2342" s="9">
        <v>40036161</v>
      </c>
      <c r="D2342" s="9" t="s">
        <v>107</v>
      </c>
      <c r="E2342" s="9" t="s">
        <v>128</v>
      </c>
      <c r="F2342" s="9" t="s">
        <v>40</v>
      </c>
      <c r="G2342" s="9">
        <v>2009</v>
      </c>
      <c r="H2342" s="10">
        <v>5999</v>
      </c>
      <c r="I2342" s="10">
        <v>59968</v>
      </c>
      <c r="J2342" s="10">
        <v>1</v>
      </c>
      <c r="K2342" s="10"/>
      <c r="L2342" s="10">
        <f>SUM(Table134[[#This Row],[Waste (Before Impression)]:[Waste (After Impression)2]])</f>
        <v>1</v>
      </c>
      <c r="M2342" s="10">
        <v>0</v>
      </c>
      <c r="N2342" s="10">
        <v>143</v>
      </c>
      <c r="O2342" s="11">
        <f>SUM(Table134[[#This Row],[Inspection Total]],Table134[[#This Row],[Waste (Before Impression)]])</f>
        <v>6000</v>
      </c>
      <c r="P2342" s="12" t="s">
        <v>39</v>
      </c>
      <c r="Q2342" s="9"/>
      <c r="R2342" s="9">
        <f>IF(Table134[[#This Row],[Balanced]]="YES",0,Table134[[#This Row],[Total]]-6000)</f>
        <v>0</v>
      </c>
      <c r="S23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44760200911435999YES</v>
      </c>
      <c r="T2342">
        <f>ROW()-3</f>
        <v>2339</v>
      </c>
      <c r="U2342" s="1">
        <f>INT(Table134[[#This Row],[Date]])</f>
        <v>44760</v>
      </c>
      <c r="V2342" s="13">
        <f>IFERROR(IF(OR(Table134[[#This Row],[Notasave Error]]&lt;0,Table134[[#This Row],[Notasave Error]]&gt;6000),"-",Table134[[#This Row],[Notasave Error]]/Table134[[#This Row],[Inspection Total]]),"NA")</f>
        <v>2.3837306217702952E-2</v>
      </c>
    </row>
    <row r="2343" spans="1:22" x14ac:dyDescent="0.35">
      <c r="A2343" s="8">
        <v>44760.161909722221</v>
      </c>
      <c r="B2343" s="9" t="s">
        <v>63</v>
      </c>
      <c r="C2343" s="9">
        <v>40036161</v>
      </c>
      <c r="D2343" s="9" t="s">
        <v>107</v>
      </c>
      <c r="E2343" s="9" t="s">
        <v>128</v>
      </c>
      <c r="F2343" s="9" t="s">
        <v>40</v>
      </c>
      <c r="G2343" s="9">
        <v>2008</v>
      </c>
      <c r="H2343" s="10">
        <v>5993</v>
      </c>
      <c r="I2343" s="10">
        <v>53969</v>
      </c>
      <c r="J2343" s="10">
        <v>7</v>
      </c>
      <c r="K2343" s="10"/>
      <c r="L2343" s="10">
        <f>SUM(Table134[[#This Row],[Waste (Before Impression)]:[Waste (After Impression)2]])</f>
        <v>7</v>
      </c>
      <c r="M2343" s="10">
        <v>0</v>
      </c>
      <c r="N2343" s="10">
        <v>101</v>
      </c>
      <c r="O2343" s="11">
        <f>SUM(Table134[[#This Row],[Inspection Total]],Table134[[#This Row],[Waste (Before Impression)]])</f>
        <v>6000</v>
      </c>
      <c r="P2343" s="12" t="s">
        <v>39</v>
      </c>
      <c r="Q2343" s="9"/>
      <c r="R2343" s="9">
        <f>IF(Table134[[#This Row],[Balanced]]="YES",0,Table134[[#This Row],[Total]]-6000)</f>
        <v>0</v>
      </c>
      <c r="S23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44760200871015993YES</v>
      </c>
      <c r="T2343">
        <f>ROW()-3</f>
        <v>2340</v>
      </c>
      <c r="U2343" s="1">
        <f>INT(Table134[[#This Row],[Date]])</f>
        <v>44760</v>
      </c>
      <c r="V2343" s="13">
        <f>IFERROR(IF(OR(Table134[[#This Row],[Notasave Error]]&lt;0,Table134[[#This Row],[Notasave Error]]&gt;6000),"-",Table134[[#This Row],[Notasave Error]]/Table134[[#This Row],[Inspection Total]]),"NA")</f>
        <v>1.6852995161021192E-2</v>
      </c>
    </row>
    <row r="2344" spans="1:22" x14ac:dyDescent="0.35">
      <c r="A2344" s="8">
        <v>44760.13144675926</v>
      </c>
      <c r="B2344" s="9" t="s">
        <v>63</v>
      </c>
      <c r="C2344" s="9">
        <v>40036161</v>
      </c>
      <c r="D2344" s="9" t="s">
        <v>107</v>
      </c>
      <c r="E2344" s="9" t="s">
        <v>128</v>
      </c>
      <c r="F2344" s="9" t="s">
        <v>40</v>
      </c>
      <c r="G2344" s="9">
        <v>2007</v>
      </c>
      <c r="H2344" s="10">
        <v>6000</v>
      </c>
      <c r="I2344" s="10">
        <v>47976</v>
      </c>
      <c r="J2344" s="10">
        <v>0</v>
      </c>
      <c r="K2344" s="10"/>
      <c r="L2344" s="10">
        <f>SUM(Table134[[#This Row],[Waste (Before Impression)]:[Waste (After Impression)2]])</f>
        <v>0</v>
      </c>
      <c r="M2344" s="10">
        <v>0</v>
      </c>
      <c r="N2344" s="10">
        <v>74</v>
      </c>
      <c r="O2344" s="11">
        <f>SUM(Table134[[#This Row],[Inspection Total]],Table134[[#This Row],[Waste (Before Impression)]])</f>
        <v>6000</v>
      </c>
      <c r="P2344" s="12" t="s">
        <v>39</v>
      </c>
      <c r="Q2344" s="9"/>
      <c r="R2344" s="9">
        <f>IF(Table134[[#This Row],[Balanced]]="YES",0,Table134[[#This Row],[Total]]-6000)</f>
        <v>0</v>
      </c>
      <c r="S23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4476020070746000YES</v>
      </c>
      <c r="T2344">
        <f>ROW()-3</f>
        <v>2341</v>
      </c>
      <c r="U2344" s="1">
        <f>INT(Table134[[#This Row],[Date]])</f>
        <v>44760</v>
      </c>
      <c r="V2344" s="13">
        <f>IFERROR(IF(OR(Table134[[#This Row],[Notasave Error]]&lt;0,Table134[[#This Row],[Notasave Error]]&gt;6000),"-",Table134[[#This Row],[Notasave Error]]/Table134[[#This Row],[Inspection Total]]),"NA")</f>
        <v>1.2333333333333333E-2</v>
      </c>
    </row>
    <row r="2345" spans="1:22" x14ac:dyDescent="0.35">
      <c r="A2345" s="8">
        <v>44760.114791666667</v>
      </c>
      <c r="B2345" s="9" t="s">
        <v>63</v>
      </c>
      <c r="C2345" s="9">
        <v>40036161</v>
      </c>
      <c r="D2345" s="9" t="s">
        <v>107</v>
      </c>
      <c r="E2345" s="9" t="s">
        <v>128</v>
      </c>
      <c r="F2345" s="9" t="s">
        <v>40</v>
      </c>
      <c r="G2345" s="9">
        <v>2006</v>
      </c>
      <c r="H2345" s="10">
        <v>5997</v>
      </c>
      <c r="I2345" s="10">
        <v>41976</v>
      </c>
      <c r="J2345" s="10">
        <v>3</v>
      </c>
      <c r="K2345" s="10"/>
      <c r="L2345" s="10">
        <f>SUM(Table134[[#This Row],[Waste (Before Impression)]:[Waste (After Impression)2]])</f>
        <v>3</v>
      </c>
      <c r="M2345" s="10">
        <v>0</v>
      </c>
      <c r="N2345" s="10">
        <v>162</v>
      </c>
      <c r="O2345" s="11">
        <f>SUM(Table134[[#This Row],[Inspection Total]],Table134[[#This Row],[Waste (Before Impression)]])</f>
        <v>6000</v>
      </c>
      <c r="P2345" s="12" t="s">
        <v>39</v>
      </c>
      <c r="Q2345" s="9"/>
      <c r="R2345" s="9">
        <f>IF(Table134[[#This Row],[Balanced]]="YES",0,Table134[[#This Row],[Total]]-6000)</f>
        <v>0</v>
      </c>
      <c r="S23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44760200631625997YES</v>
      </c>
      <c r="T2345">
        <f>ROW()-3</f>
        <v>2342</v>
      </c>
      <c r="U2345" s="1">
        <f>INT(Table134[[#This Row],[Date]])</f>
        <v>44760</v>
      </c>
      <c r="V2345" s="13">
        <f>IFERROR(IF(OR(Table134[[#This Row],[Notasave Error]]&lt;0,Table134[[#This Row],[Notasave Error]]&gt;6000),"-",Table134[[#This Row],[Notasave Error]]/Table134[[#This Row],[Inspection Total]]),"NA")</f>
        <v>2.7013506753376687E-2</v>
      </c>
    </row>
    <row r="2346" spans="1:22" x14ac:dyDescent="0.35">
      <c r="A2346" s="8">
        <v>44760.113946759258</v>
      </c>
      <c r="B2346" s="9" t="s">
        <v>63</v>
      </c>
      <c r="C2346" s="9">
        <v>40036161</v>
      </c>
      <c r="D2346" s="9" t="s">
        <v>107</v>
      </c>
      <c r="E2346" s="9" t="s">
        <v>128</v>
      </c>
      <c r="F2346" s="9" t="s">
        <v>40</v>
      </c>
      <c r="G2346" s="9">
        <v>2005</v>
      </c>
      <c r="H2346" s="10">
        <v>5994</v>
      </c>
      <c r="I2346" s="10">
        <v>35979</v>
      </c>
      <c r="J2346" s="10">
        <v>6</v>
      </c>
      <c r="K2346" s="10"/>
      <c r="L2346" s="10">
        <f>SUM(Table134[[#This Row],[Waste (Before Impression)]:[Waste (After Impression)2]])</f>
        <v>6</v>
      </c>
      <c r="M2346" s="10">
        <v>0</v>
      </c>
      <c r="N2346" s="10">
        <v>80</v>
      </c>
      <c r="O2346" s="11">
        <f>SUM(Table134[[#This Row],[Inspection Total]],Table134[[#This Row],[Waste (Before Impression)]])</f>
        <v>6000</v>
      </c>
      <c r="P2346" s="12" t="s">
        <v>39</v>
      </c>
      <c r="Q2346" s="9"/>
      <c r="R2346" s="9">
        <f>IF(Table134[[#This Row],[Balanced]]="YES",0,Table134[[#This Row],[Total]]-6000)</f>
        <v>0</v>
      </c>
      <c r="S23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4476020056805994YES</v>
      </c>
      <c r="T2346">
        <f>ROW()-3</f>
        <v>2343</v>
      </c>
      <c r="U2346" s="1">
        <f>INT(Table134[[#This Row],[Date]])</f>
        <v>44760</v>
      </c>
      <c r="V2346" s="13">
        <f>IFERROR(IF(OR(Table134[[#This Row],[Notasave Error]]&lt;0,Table134[[#This Row],[Notasave Error]]&gt;6000),"-",Table134[[#This Row],[Notasave Error]]/Table134[[#This Row],[Inspection Total]]),"NA")</f>
        <v>1.3346680013346679E-2</v>
      </c>
    </row>
    <row r="2347" spans="1:22" x14ac:dyDescent="0.35">
      <c r="A2347" s="8">
        <v>44760.113287037035</v>
      </c>
      <c r="B2347" s="9" t="s">
        <v>63</v>
      </c>
      <c r="C2347" s="9">
        <v>40036161</v>
      </c>
      <c r="D2347" s="9" t="s">
        <v>107</v>
      </c>
      <c r="E2347" s="9" t="s">
        <v>128</v>
      </c>
      <c r="F2347" s="9" t="s">
        <v>40</v>
      </c>
      <c r="G2347" s="9">
        <v>2004</v>
      </c>
      <c r="H2347" s="10">
        <v>5999</v>
      </c>
      <c r="I2347" s="10">
        <v>29985</v>
      </c>
      <c r="J2347" s="10">
        <v>1</v>
      </c>
      <c r="K2347" s="10"/>
      <c r="L2347" s="10">
        <f>SUM(Table134[[#This Row],[Waste (Before Impression)]:[Waste (After Impression)2]])</f>
        <v>1</v>
      </c>
      <c r="M2347" s="10">
        <v>0</v>
      </c>
      <c r="N2347" s="10">
        <v>177</v>
      </c>
      <c r="O2347" s="11">
        <f>SUM(Table134[[#This Row],[Inspection Total]],Table134[[#This Row],[Waste (Before Impression)]])</f>
        <v>6000</v>
      </c>
      <c r="P2347" s="12" t="s">
        <v>39</v>
      </c>
      <c r="Q2347" s="9"/>
      <c r="R2347" s="9">
        <f>IF(Table134[[#This Row],[Balanced]]="YES",0,Table134[[#This Row],[Total]]-6000)</f>
        <v>0</v>
      </c>
      <c r="S23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44760200411775999YES</v>
      </c>
      <c r="T2347">
        <f>ROW()-3</f>
        <v>2344</v>
      </c>
      <c r="U2347" s="1">
        <f>INT(Table134[[#This Row],[Date]])</f>
        <v>44760</v>
      </c>
      <c r="V2347" s="13">
        <f>IFERROR(IF(OR(Table134[[#This Row],[Notasave Error]]&lt;0,Table134[[#This Row],[Notasave Error]]&gt;6000),"-",Table134[[#This Row],[Notasave Error]]/Table134[[#This Row],[Inspection Total]]),"NA")</f>
        <v>2.9504917486247707E-2</v>
      </c>
    </row>
    <row r="2348" spans="1:22" x14ac:dyDescent="0.35">
      <c r="A2348" s="8">
        <v>44760.112719907411</v>
      </c>
      <c r="B2348" s="9" t="s">
        <v>63</v>
      </c>
      <c r="C2348" s="9">
        <v>40036161</v>
      </c>
      <c r="D2348" s="9" t="s">
        <v>107</v>
      </c>
      <c r="E2348" s="9" t="s">
        <v>128</v>
      </c>
      <c r="F2348" s="9" t="s">
        <v>40</v>
      </c>
      <c r="G2348" s="9">
        <v>2003</v>
      </c>
      <c r="H2348" s="10">
        <v>5996</v>
      </c>
      <c r="I2348" s="10">
        <v>23986</v>
      </c>
      <c r="J2348" s="10">
        <v>4</v>
      </c>
      <c r="K2348" s="10"/>
      <c r="L2348" s="10">
        <f>SUM(Table134[[#This Row],[Waste (Before Impression)]:[Waste (After Impression)2]])</f>
        <v>4</v>
      </c>
      <c r="M2348" s="10">
        <v>0</v>
      </c>
      <c r="N2348" s="10">
        <v>186</v>
      </c>
      <c r="O2348" s="11">
        <f>SUM(Table134[[#This Row],[Inspection Total]],Table134[[#This Row],[Waste (Before Impression)]])</f>
        <v>6000</v>
      </c>
      <c r="P2348" s="12" t="s">
        <v>39</v>
      </c>
      <c r="Q2348" s="9"/>
      <c r="R2348" s="9">
        <f>IF(Table134[[#This Row],[Balanced]]="YES",0,Table134[[#This Row],[Total]]-6000)</f>
        <v>0</v>
      </c>
      <c r="S23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44760200341865996YES</v>
      </c>
      <c r="T2348">
        <f>ROW()-3</f>
        <v>2345</v>
      </c>
      <c r="U2348" s="1">
        <f>INT(Table134[[#This Row],[Date]])</f>
        <v>44760</v>
      </c>
      <c r="V2348" s="13">
        <f>IFERROR(IF(OR(Table134[[#This Row],[Notasave Error]]&lt;0,Table134[[#This Row],[Notasave Error]]&gt;6000),"-",Table134[[#This Row],[Notasave Error]]/Table134[[#This Row],[Inspection Total]]),"NA")</f>
        <v>3.1020680453635756E-2</v>
      </c>
    </row>
    <row r="2349" spans="1:22" x14ac:dyDescent="0.35">
      <c r="A2349" s="8">
        <v>44760.11210648148</v>
      </c>
      <c r="B2349" s="9" t="s">
        <v>63</v>
      </c>
      <c r="C2349" s="9">
        <v>40036161</v>
      </c>
      <c r="D2349" s="9" t="s">
        <v>107</v>
      </c>
      <c r="E2349" s="9" t="s">
        <v>128</v>
      </c>
      <c r="F2349" s="9" t="s">
        <v>40</v>
      </c>
      <c r="G2349" s="9">
        <v>2002</v>
      </c>
      <c r="H2349" s="10">
        <v>5992</v>
      </c>
      <c r="I2349" s="10">
        <v>17990</v>
      </c>
      <c r="J2349" s="10">
        <v>8</v>
      </c>
      <c r="K2349" s="10"/>
      <c r="L2349" s="10">
        <f>SUM(Table134[[#This Row],[Waste (Before Impression)]:[Waste (After Impression)2]])</f>
        <v>8</v>
      </c>
      <c r="M2349" s="10">
        <v>0</v>
      </c>
      <c r="N2349" s="10">
        <v>134</v>
      </c>
      <c r="O2349" s="11">
        <f>SUM(Table134[[#This Row],[Inspection Total]],Table134[[#This Row],[Waste (Before Impression)]])</f>
        <v>6000</v>
      </c>
      <c r="P2349" s="12" t="s">
        <v>39</v>
      </c>
      <c r="Q2349" s="9"/>
      <c r="R2349" s="9">
        <f>IF(Table134[[#This Row],[Balanced]]="YES",0,Table134[[#This Row],[Total]]-6000)</f>
        <v>0</v>
      </c>
      <c r="S23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44760200281345992YES</v>
      </c>
      <c r="T2349">
        <f>ROW()-3</f>
        <v>2346</v>
      </c>
      <c r="U2349" s="1">
        <f>INT(Table134[[#This Row],[Date]])</f>
        <v>44760</v>
      </c>
      <c r="V2349" s="13">
        <f>IFERROR(IF(OR(Table134[[#This Row],[Notasave Error]]&lt;0,Table134[[#This Row],[Notasave Error]]&gt;6000),"-",Table134[[#This Row],[Notasave Error]]/Table134[[#This Row],[Inspection Total]]),"NA")</f>
        <v>2.2363150867823766E-2</v>
      </c>
    </row>
    <row r="2350" spans="1:22" x14ac:dyDescent="0.35">
      <c r="A2350" s="8">
        <v>44760.111527777779</v>
      </c>
      <c r="B2350" s="9" t="s">
        <v>63</v>
      </c>
      <c r="C2350" s="9">
        <v>40036161</v>
      </c>
      <c r="D2350" s="9" t="s">
        <v>107</v>
      </c>
      <c r="E2350" s="9" t="s">
        <v>128</v>
      </c>
      <c r="F2350" s="9" t="s">
        <v>40</v>
      </c>
      <c r="G2350" s="9">
        <v>2001</v>
      </c>
      <c r="H2350" s="10">
        <v>5999</v>
      </c>
      <c r="I2350" s="10">
        <v>11998</v>
      </c>
      <c r="J2350" s="10">
        <v>1</v>
      </c>
      <c r="K2350" s="10"/>
      <c r="L2350" s="10">
        <f>SUM(Table134[[#This Row],[Waste (Before Impression)]:[Waste (After Impression)2]])</f>
        <v>1</v>
      </c>
      <c r="M2350" s="10">
        <v>0</v>
      </c>
      <c r="N2350" s="10">
        <v>140</v>
      </c>
      <c r="O2350" s="11">
        <f>SUM(Table134[[#This Row],[Inspection Total]],Table134[[#This Row],[Waste (Before Impression)]])</f>
        <v>6000</v>
      </c>
      <c r="P2350" s="12" t="s">
        <v>39</v>
      </c>
      <c r="Q2350" s="9"/>
      <c r="R2350" s="9">
        <f>IF(Table134[[#This Row],[Balanced]]="YES",0,Table134[[#This Row],[Total]]-6000)</f>
        <v>0</v>
      </c>
      <c r="S23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44760200111405999YES</v>
      </c>
      <c r="T2350">
        <f>ROW()-3</f>
        <v>2347</v>
      </c>
      <c r="U2350" s="1">
        <f>INT(Table134[[#This Row],[Date]])</f>
        <v>44760</v>
      </c>
      <c r="V2350" s="13">
        <f>IFERROR(IF(OR(Table134[[#This Row],[Notasave Error]]&lt;0,Table134[[#This Row],[Notasave Error]]&gt;6000),"-",Table134[[#This Row],[Notasave Error]]/Table134[[#This Row],[Inspection Total]]),"NA")</f>
        <v>2.3337222870478413E-2</v>
      </c>
    </row>
    <row r="2351" spans="1:22" x14ac:dyDescent="0.35">
      <c r="A2351" s="8">
        <v>44760.111087962963</v>
      </c>
      <c r="B2351" s="9" t="s">
        <v>63</v>
      </c>
      <c r="C2351" s="9">
        <v>40036161</v>
      </c>
      <c r="D2351" s="9" t="s">
        <v>107</v>
      </c>
      <c r="E2351" s="9" t="s">
        <v>128</v>
      </c>
      <c r="F2351" s="9" t="s">
        <v>40</v>
      </c>
      <c r="G2351" s="9">
        <v>2000</v>
      </c>
      <c r="H2351" s="10">
        <v>5999</v>
      </c>
      <c r="I2351" s="10">
        <v>5999</v>
      </c>
      <c r="J2351" s="10">
        <v>1</v>
      </c>
      <c r="K2351" s="10"/>
      <c r="L2351" s="10">
        <f>SUM(Table134[[#This Row],[Waste (Before Impression)]:[Waste (After Impression)2]])</f>
        <v>1</v>
      </c>
      <c r="M2351" s="10">
        <v>0</v>
      </c>
      <c r="N2351" s="10">
        <v>198</v>
      </c>
      <c r="O2351" s="11">
        <f>SUM(Table134[[#This Row],[Inspection Total]],Table134[[#This Row],[Waste (Before Impression)]])</f>
        <v>6000</v>
      </c>
      <c r="P2351" s="12" t="s">
        <v>39</v>
      </c>
      <c r="Q2351" s="9"/>
      <c r="R2351" s="9">
        <f>IF(Table134[[#This Row],[Balanced]]="YES",0,Table134[[#This Row],[Total]]-6000)</f>
        <v>0</v>
      </c>
      <c r="S23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44760200011985999YES</v>
      </c>
      <c r="T2351">
        <f>ROW()-3</f>
        <v>2348</v>
      </c>
      <c r="U2351" s="1">
        <f>INT(Table134[[#This Row],[Date]])</f>
        <v>44760</v>
      </c>
      <c r="V2351" s="13">
        <f>IFERROR(IF(OR(Table134[[#This Row],[Notasave Error]]&lt;0,Table134[[#This Row],[Notasave Error]]&gt;6000),"-",Table134[[#This Row],[Notasave Error]]/Table134[[#This Row],[Inspection Total]]),"NA")</f>
        <v>3.3005500916819468E-2</v>
      </c>
    </row>
    <row r="2352" spans="1:22" x14ac:dyDescent="0.35">
      <c r="A2352" s="8">
        <v>44760.110081018516</v>
      </c>
      <c r="B2352" s="9" t="s">
        <v>63</v>
      </c>
      <c r="C2352" s="9">
        <v>40036161</v>
      </c>
      <c r="D2352" s="9" t="s">
        <v>107</v>
      </c>
      <c r="E2352" s="9" t="s">
        <v>128</v>
      </c>
      <c r="F2352" s="9" t="s">
        <v>40</v>
      </c>
      <c r="G2352" s="9">
        <v>1999</v>
      </c>
      <c r="H2352" s="10">
        <v>5999</v>
      </c>
      <c r="I2352" s="10">
        <v>5999</v>
      </c>
      <c r="J2352" s="10">
        <v>1</v>
      </c>
      <c r="K2352" s="10"/>
      <c r="L2352" s="10">
        <f>SUM(Table134[[#This Row],[Waste (Before Impression)]:[Waste (After Impression)2]])</f>
        <v>1</v>
      </c>
      <c r="M2352" s="10">
        <v>0</v>
      </c>
      <c r="N2352" s="10">
        <v>90</v>
      </c>
      <c r="O2352" s="11">
        <f>SUM(Table134[[#This Row],[Inspection Total]],Table134[[#This Row],[Waste (Before Impression)]])</f>
        <v>6000</v>
      </c>
      <c r="P2352" s="12" t="s">
        <v>39</v>
      </c>
      <c r="Q2352" s="9"/>
      <c r="R2352" s="9">
        <f>IF(Table134[[#This Row],[Balanced]]="YES",0,Table134[[#This Row],[Total]]-6000)</f>
        <v>0</v>
      </c>
      <c r="S23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4476019991905999YES</v>
      </c>
      <c r="T2352">
        <f>ROW()-3</f>
        <v>2349</v>
      </c>
      <c r="U2352" s="1">
        <f>INT(Table134[[#This Row],[Date]])</f>
        <v>44760</v>
      </c>
      <c r="V2352" s="13">
        <f>IFERROR(IF(OR(Table134[[#This Row],[Notasave Error]]&lt;0,Table134[[#This Row],[Notasave Error]]&gt;6000),"-",Table134[[#This Row],[Notasave Error]]/Table134[[#This Row],[Inspection Total]]),"NA")</f>
        <v>1.5002500416736123E-2</v>
      </c>
    </row>
    <row r="2353" spans="1:22" x14ac:dyDescent="0.35">
      <c r="A2353" s="8">
        <v>44758.832106481481</v>
      </c>
      <c r="B2353" s="9" t="s">
        <v>63</v>
      </c>
      <c r="C2353" s="9">
        <v>40036161</v>
      </c>
      <c r="D2353" s="9" t="s">
        <v>107</v>
      </c>
      <c r="E2353" s="9" t="s">
        <v>55</v>
      </c>
      <c r="F2353" s="9" t="s">
        <v>40</v>
      </c>
      <c r="G2353" s="9">
        <v>1979</v>
      </c>
      <c r="H2353" s="10">
        <v>5997</v>
      </c>
      <c r="I2353" s="10">
        <v>5997</v>
      </c>
      <c r="J2353" s="10">
        <v>3</v>
      </c>
      <c r="K2353" s="10"/>
      <c r="L2353" s="10">
        <f>SUM(Table134[[#This Row],[Waste (Before Impression)]:[Waste (After Impression)2]])</f>
        <v>3</v>
      </c>
      <c r="M2353" s="10">
        <v>0</v>
      </c>
      <c r="N2353" s="10">
        <v>0</v>
      </c>
      <c r="O2353" s="11">
        <f>SUM(Table134[[#This Row],[Inspection Total]],Table134[[#This Row],[Waste (Before Impression)]])</f>
        <v>6000</v>
      </c>
      <c r="P2353" s="12" t="s">
        <v>39</v>
      </c>
      <c r="Q2353" s="9"/>
      <c r="R2353" s="9">
        <f>IF(Table134[[#This Row],[Balanced]]="YES",0,Table134[[#This Row],[Total]]-6000)</f>
        <v>0</v>
      </c>
      <c r="S23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447581979305997YES</v>
      </c>
      <c r="T2353">
        <f>ROW()-3</f>
        <v>2350</v>
      </c>
      <c r="U2353" s="1">
        <f>INT(Table134[[#This Row],[Date]])</f>
        <v>44758</v>
      </c>
      <c r="V2353" s="13">
        <f>IFERROR(IF(OR(Table134[[#This Row],[Notasave Error]]&lt;0,Table134[[#This Row],[Notasave Error]]&gt;6000),"-",Table134[[#This Row],[Notasave Error]]/Table134[[#This Row],[Inspection Total]]),"NA")</f>
        <v>0</v>
      </c>
    </row>
    <row r="2354" spans="1:22" x14ac:dyDescent="0.35">
      <c r="A2354" s="8">
        <v>44758.83116898148</v>
      </c>
      <c r="B2354" s="9" t="s">
        <v>63</v>
      </c>
      <c r="C2354" s="9">
        <v>40036161</v>
      </c>
      <c r="D2354" s="9" t="s">
        <v>107</v>
      </c>
      <c r="E2354" s="9" t="s">
        <v>95</v>
      </c>
      <c r="F2354" s="9" t="s">
        <v>38</v>
      </c>
      <c r="G2354" s="9">
        <v>1978</v>
      </c>
      <c r="H2354" s="10">
        <v>6000</v>
      </c>
      <c r="I2354" s="10">
        <v>71972</v>
      </c>
      <c r="J2354" s="10"/>
      <c r="K2354" s="10"/>
      <c r="L2354" s="10">
        <f>SUM(Table134[[#This Row],[Waste (Before Impression)]:[Waste (After Impression)2]])</f>
        <v>0</v>
      </c>
      <c r="M2354" s="10">
        <v>0</v>
      </c>
      <c r="N2354" s="10">
        <v>0</v>
      </c>
      <c r="O2354" s="11">
        <f>SUM(Table134[[#This Row],[Inspection Total]],Table134[[#This Row],[Waste (Before Impression)]])</f>
        <v>6000</v>
      </c>
      <c r="P2354" s="12" t="s">
        <v>39</v>
      </c>
      <c r="Q2354" s="9"/>
      <c r="R2354" s="9">
        <f>IF(Table134[[#This Row],[Balanced]]="YES",0,Table134[[#This Row],[Total]]-6000)</f>
        <v>0</v>
      </c>
      <c r="S23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44758197806000YES</v>
      </c>
      <c r="T2354">
        <f>ROW()-3</f>
        <v>2351</v>
      </c>
      <c r="U2354" s="1">
        <f>INT(Table134[[#This Row],[Date]])</f>
        <v>44758</v>
      </c>
      <c r="V2354" s="13">
        <f>IFERROR(IF(OR(Table134[[#This Row],[Notasave Error]]&lt;0,Table134[[#This Row],[Notasave Error]]&gt;6000),"-",Table134[[#This Row],[Notasave Error]]/Table134[[#This Row],[Inspection Total]]),"NA")</f>
        <v>0</v>
      </c>
    </row>
    <row r="2355" spans="1:22" x14ac:dyDescent="0.35">
      <c r="A2355" s="8">
        <v>44758.767881944441</v>
      </c>
      <c r="B2355" s="9" t="s">
        <v>63</v>
      </c>
      <c r="C2355" s="9">
        <v>40036161</v>
      </c>
      <c r="D2355" s="9" t="s">
        <v>107</v>
      </c>
      <c r="E2355" s="9" t="s">
        <v>95</v>
      </c>
      <c r="F2355" s="9" t="s">
        <v>38</v>
      </c>
      <c r="G2355" s="9">
        <v>1977</v>
      </c>
      <c r="H2355" s="10">
        <v>5996</v>
      </c>
      <c r="I2355" s="10">
        <v>65972</v>
      </c>
      <c r="J2355" s="10">
        <v>4</v>
      </c>
      <c r="K2355" s="10"/>
      <c r="L2355" s="10">
        <f>SUM(Table134[[#This Row],[Waste (Before Impression)]:[Waste (After Impression)2]])</f>
        <v>4</v>
      </c>
      <c r="M2355" s="10">
        <v>0</v>
      </c>
      <c r="N2355" s="10">
        <v>0</v>
      </c>
      <c r="O2355" s="11">
        <f>SUM(Table134[[#This Row],[Inspection Total]],Table134[[#This Row],[Waste (Before Impression)]])</f>
        <v>6000</v>
      </c>
      <c r="P2355" s="12" t="s">
        <v>39</v>
      </c>
      <c r="Q2355" s="9"/>
      <c r="R2355" s="9">
        <f>IF(Table134[[#This Row],[Balanced]]="YES",0,Table134[[#This Row],[Total]]-6000)</f>
        <v>0</v>
      </c>
      <c r="S23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447581977405996YES</v>
      </c>
      <c r="T2355">
        <f>ROW()-3</f>
        <v>2352</v>
      </c>
      <c r="U2355" s="1">
        <f>INT(Table134[[#This Row],[Date]])</f>
        <v>44758</v>
      </c>
      <c r="V2355" s="13">
        <f>IFERROR(IF(OR(Table134[[#This Row],[Notasave Error]]&lt;0,Table134[[#This Row],[Notasave Error]]&gt;6000),"-",Table134[[#This Row],[Notasave Error]]/Table134[[#This Row],[Inspection Total]]),"NA")</f>
        <v>0</v>
      </c>
    </row>
    <row r="2356" spans="1:22" x14ac:dyDescent="0.35">
      <c r="A2356" s="8">
        <v>44758.767118055555</v>
      </c>
      <c r="B2356" s="9" t="s">
        <v>63</v>
      </c>
      <c r="C2356" s="9">
        <v>40036161</v>
      </c>
      <c r="D2356" s="9" t="s">
        <v>107</v>
      </c>
      <c r="E2356" s="9" t="s">
        <v>95</v>
      </c>
      <c r="F2356" s="9" t="s">
        <v>38</v>
      </c>
      <c r="G2356" s="9">
        <v>1976</v>
      </c>
      <c r="H2356" s="10">
        <v>5996</v>
      </c>
      <c r="I2356" s="10">
        <v>59976</v>
      </c>
      <c r="J2356" s="10">
        <v>3</v>
      </c>
      <c r="K2356" s="10"/>
      <c r="L2356" s="10">
        <f>SUM(Table134[[#This Row],[Waste (Before Impression)]:[Waste (After Impression)2]])</f>
        <v>3</v>
      </c>
      <c r="M2356" s="10">
        <v>0</v>
      </c>
      <c r="N2356" s="10">
        <v>0</v>
      </c>
      <c r="O2356" s="11">
        <f>SUM(Table134[[#This Row],[Inspection Total]],Table134[[#This Row],[Waste (Before Impression)]])</f>
        <v>5999</v>
      </c>
      <c r="P2356" s="12" t="s">
        <v>34</v>
      </c>
      <c r="Q2356" s="9" t="s">
        <v>127</v>
      </c>
      <c r="R2356" s="9">
        <f>IF(Table134[[#This Row],[Balanced]]="YES",0,Table134[[#This Row],[Total]]-6000)</f>
        <v>-1</v>
      </c>
      <c r="S23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447581976305996NO</v>
      </c>
      <c r="T2356">
        <f>ROW()-3</f>
        <v>2353</v>
      </c>
      <c r="U2356" s="1">
        <f>INT(Table134[[#This Row],[Date]])</f>
        <v>44758</v>
      </c>
      <c r="V2356" s="13">
        <f>IFERROR(IF(OR(Table134[[#This Row],[Notasave Error]]&lt;0,Table134[[#This Row],[Notasave Error]]&gt;6000),"-",Table134[[#This Row],[Notasave Error]]/Table134[[#This Row],[Inspection Total]]),"NA")</f>
        <v>0</v>
      </c>
    </row>
    <row r="2357" spans="1:22" x14ac:dyDescent="0.35">
      <c r="A2357" s="8">
        <v>44758.701261574075</v>
      </c>
      <c r="B2357" s="9" t="s">
        <v>63</v>
      </c>
      <c r="C2357" s="9">
        <v>40036161</v>
      </c>
      <c r="D2357" s="9" t="s">
        <v>107</v>
      </c>
      <c r="E2357" s="9" t="s">
        <v>95</v>
      </c>
      <c r="F2357" s="9" t="s">
        <v>38</v>
      </c>
      <c r="G2357" s="9">
        <v>1975</v>
      </c>
      <c r="H2357" s="10">
        <v>5999</v>
      </c>
      <c r="I2357" s="10">
        <v>53980</v>
      </c>
      <c r="J2357" s="10">
        <v>1</v>
      </c>
      <c r="K2357" s="10"/>
      <c r="L2357" s="10">
        <f>SUM(Table134[[#This Row],[Waste (Before Impression)]:[Waste (After Impression)2]])</f>
        <v>1</v>
      </c>
      <c r="M2357" s="10">
        <v>0</v>
      </c>
      <c r="N2357" s="10">
        <v>0</v>
      </c>
      <c r="O2357" s="11">
        <f>SUM(Table134[[#This Row],[Inspection Total]],Table134[[#This Row],[Waste (Before Impression)]])</f>
        <v>6000</v>
      </c>
      <c r="P2357" s="12" t="s">
        <v>39</v>
      </c>
      <c r="Q2357" s="9"/>
      <c r="R2357" s="9">
        <f>IF(Table134[[#This Row],[Balanced]]="YES",0,Table134[[#This Row],[Total]]-6000)</f>
        <v>0</v>
      </c>
      <c r="S23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447581975105999YES</v>
      </c>
      <c r="T2357">
        <f>ROW()-3</f>
        <v>2354</v>
      </c>
      <c r="U2357" s="1">
        <f>INT(Table134[[#This Row],[Date]])</f>
        <v>44758</v>
      </c>
      <c r="V2357" s="13">
        <f>IFERROR(IF(OR(Table134[[#This Row],[Notasave Error]]&lt;0,Table134[[#This Row],[Notasave Error]]&gt;6000),"-",Table134[[#This Row],[Notasave Error]]/Table134[[#This Row],[Inspection Total]]),"NA")</f>
        <v>0</v>
      </c>
    </row>
    <row r="2358" spans="1:22" x14ac:dyDescent="0.35">
      <c r="A2358" s="8">
        <v>44758.667766203704</v>
      </c>
      <c r="B2358" s="9" t="s">
        <v>63</v>
      </c>
      <c r="C2358" s="9">
        <v>40036161</v>
      </c>
      <c r="D2358" s="9" t="s">
        <v>107</v>
      </c>
      <c r="E2358" s="9" t="s">
        <v>95</v>
      </c>
      <c r="F2358" s="9" t="s">
        <v>38</v>
      </c>
      <c r="G2358" s="9">
        <v>1974</v>
      </c>
      <c r="H2358" s="10">
        <v>6000</v>
      </c>
      <c r="I2358" s="10">
        <v>47981</v>
      </c>
      <c r="J2358" s="10">
        <v>0</v>
      </c>
      <c r="K2358" s="10"/>
      <c r="L2358" s="10">
        <f>SUM(Table134[[#This Row],[Waste (Before Impression)]:[Waste (After Impression)2]])</f>
        <v>0</v>
      </c>
      <c r="M2358" s="10">
        <v>0</v>
      </c>
      <c r="N2358" s="10">
        <v>0</v>
      </c>
      <c r="O2358" s="11">
        <f>SUM(Table134[[#This Row],[Inspection Total]],Table134[[#This Row],[Waste (Before Impression)]])</f>
        <v>6000</v>
      </c>
      <c r="P2358" s="12" t="s">
        <v>39</v>
      </c>
      <c r="Q2358" s="9"/>
      <c r="R2358" s="9">
        <f>IF(Table134[[#This Row],[Balanced]]="YES",0,Table134[[#This Row],[Total]]-6000)</f>
        <v>0</v>
      </c>
      <c r="S23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447581974006000YES</v>
      </c>
      <c r="T2358">
        <f>ROW()-3</f>
        <v>2355</v>
      </c>
      <c r="U2358" s="1">
        <f>INT(Table134[[#This Row],[Date]])</f>
        <v>44758</v>
      </c>
      <c r="V2358" s="13">
        <f>IFERROR(IF(OR(Table134[[#This Row],[Notasave Error]]&lt;0,Table134[[#This Row],[Notasave Error]]&gt;6000),"-",Table134[[#This Row],[Notasave Error]]/Table134[[#This Row],[Inspection Total]]),"NA")</f>
        <v>0</v>
      </c>
    </row>
    <row r="2359" spans="1:22" x14ac:dyDescent="0.35">
      <c r="A2359" s="8">
        <v>44758.636747685188</v>
      </c>
      <c r="B2359" s="9" t="s">
        <v>63</v>
      </c>
      <c r="C2359" s="9">
        <v>40036161</v>
      </c>
      <c r="D2359" s="9" t="s">
        <v>107</v>
      </c>
      <c r="E2359" s="9" t="s">
        <v>95</v>
      </c>
      <c r="F2359" s="9" t="s">
        <v>38</v>
      </c>
      <c r="G2359" s="9">
        <v>1973</v>
      </c>
      <c r="H2359" s="10">
        <v>5998</v>
      </c>
      <c r="I2359" s="10">
        <v>41981</v>
      </c>
      <c r="J2359" s="10">
        <v>2</v>
      </c>
      <c r="K2359" s="10"/>
      <c r="L2359" s="10">
        <f>SUM(Table134[[#This Row],[Waste (Before Impression)]:[Waste (After Impression)2]])</f>
        <v>2</v>
      </c>
      <c r="M2359" s="10">
        <v>0</v>
      </c>
      <c r="N2359" s="10">
        <v>0</v>
      </c>
      <c r="O2359" s="11">
        <f>SUM(Table134[[#This Row],[Inspection Total]],Table134[[#This Row],[Waste (Before Impression)]])</f>
        <v>6000</v>
      </c>
      <c r="P2359" s="12" t="s">
        <v>39</v>
      </c>
      <c r="Q2359" s="9"/>
      <c r="R2359" s="9">
        <f>IF(Table134[[#This Row],[Balanced]]="YES",0,Table134[[#This Row],[Total]]-6000)</f>
        <v>0</v>
      </c>
      <c r="S23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447581973205998YES</v>
      </c>
      <c r="T2359">
        <f>ROW()-3</f>
        <v>2356</v>
      </c>
      <c r="U2359" s="1">
        <f>INT(Table134[[#This Row],[Date]])</f>
        <v>44758</v>
      </c>
      <c r="V2359" s="13">
        <f>IFERROR(IF(OR(Table134[[#This Row],[Notasave Error]]&lt;0,Table134[[#This Row],[Notasave Error]]&gt;6000),"-",Table134[[#This Row],[Notasave Error]]/Table134[[#This Row],[Inspection Total]]),"NA")</f>
        <v>0</v>
      </c>
    </row>
    <row r="2360" spans="1:22" x14ac:dyDescent="0.35">
      <c r="A2360" s="8">
        <v>44758.636238425926</v>
      </c>
      <c r="B2360" s="9" t="s">
        <v>63</v>
      </c>
      <c r="C2360" s="9">
        <v>40036161</v>
      </c>
      <c r="D2360" s="9" t="s">
        <v>107</v>
      </c>
      <c r="E2360" s="9" t="s">
        <v>95</v>
      </c>
      <c r="F2360" s="9" t="s">
        <v>38</v>
      </c>
      <c r="G2360" s="9">
        <v>1972</v>
      </c>
      <c r="H2360" s="10">
        <v>5998</v>
      </c>
      <c r="I2360" s="10">
        <v>35983</v>
      </c>
      <c r="J2360" s="10">
        <v>3</v>
      </c>
      <c r="K2360" s="10"/>
      <c r="L2360" s="10">
        <f>SUM(Table134[[#This Row],[Waste (Before Impression)]:[Waste (After Impression)2]])</f>
        <v>3</v>
      </c>
      <c r="M2360" s="10">
        <v>0</v>
      </c>
      <c r="N2360" s="10">
        <v>0</v>
      </c>
      <c r="O2360" s="11">
        <f>SUM(Table134[[#This Row],[Inspection Total]],Table134[[#This Row],[Waste (Before Impression)]])</f>
        <v>6001</v>
      </c>
      <c r="P2360" s="12" t="s">
        <v>34</v>
      </c>
      <c r="Q2360" s="9"/>
      <c r="R2360" s="9">
        <f>IF(Table134[[#This Row],[Balanced]]="YES",0,Table134[[#This Row],[Total]]-6000)</f>
        <v>1</v>
      </c>
      <c r="S23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447581972305998NO</v>
      </c>
      <c r="T2360">
        <f>ROW()-3</f>
        <v>2357</v>
      </c>
      <c r="U2360" s="1">
        <f>INT(Table134[[#This Row],[Date]])</f>
        <v>44758</v>
      </c>
      <c r="V2360" s="13">
        <f>IFERROR(IF(OR(Table134[[#This Row],[Notasave Error]]&lt;0,Table134[[#This Row],[Notasave Error]]&gt;6000),"-",Table134[[#This Row],[Notasave Error]]/Table134[[#This Row],[Inspection Total]]),"NA")</f>
        <v>0</v>
      </c>
    </row>
    <row r="2361" spans="1:22" x14ac:dyDescent="0.35">
      <c r="A2361" s="8">
        <v>44758.635625000003</v>
      </c>
      <c r="B2361" s="9" t="s">
        <v>63</v>
      </c>
      <c r="C2361" s="9">
        <v>40036161</v>
      </c>
      <c r="D2361" s="9" t="s">
        <v>107</v>
      </c>
      <c r="E2361" s="9" t="s">
        <v>95</v>
      </c>
      <c r="F2361" s="9" t="s">
        <v>38</v>
      </c>
      <c r="G2361" s="9">
        <v>1971</v>
      </c>
      <c r="H2361" s="10">
        <v>5998</v>
      </c>
      <c r="I2361" s="10">
        <v>29985</v>
      </c>
      <c r="J2361" s="10">
        <v>2</v>
      </c>
      <c r="K2361" s="10"/>
      <c r="L2361" s="10">
        <f>SUM(Table134[[#This Row],[Waste (Before Impression)]:[Waste (After Impression)2]])</f>
        <v>2</v>
      </c>
      <c r="M2361" s="10">
        <v>0</v>
      </c>
      <c r="N2361" s="10">
        <v>0</v>
      </c>
      <c r="O2361" s="11">
        <f>SUM(Table134[[#This Row],[Inspection Total]],Table134[[#This Row],[Waste (Before Impression)]])</f>
        <v>6000</v>
      </c>
      <c r="P2361" s="12" t="s">
        <v>39</v>
      </c>
      <c r="Q2361" s="9"/>
      <c r="R2361" s="9">
        <f>IF(Table134[[#This Row],[Balanced]]="YES",0,Table134[[#This Row],[Total]]-6000)</f>
        <v>0</v>
      </c>
      <c r="S23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447581971205998YES</v>
      </c>
      <c r="T2361">
        <f>ROW()-3</f>
        <v>2358</v>
      </c>
      <c r="U2361" s="1">
        <f>INT(Table134[[#This Row],[Date]])</f>
        <v>44758</v>
      </c>
      <c r="V2361" s="13">
        <f>IFERROR(IF(OR(Table134[[#This Row],[Notasave Error]]&lt;0,Table134[[#This Row],[Notasave Error]]&gt;6000),"-",Table134[[#This Row],[Notasave Error]]/Table134[[#This Row],[Inspection Total]]),"NA")</f>
        <v>0</v>
      </c>
    </row>
    <row r="2362" spans="1:22" x14ac:dyDescent="0.35">
      <c r="A2362" s="8">
        <v>44758.470266203702</v>
      </c>
      <c r="B2362" s="9" t="s">
        <v>63</v>
      </c>
      <c r="C2362" s="9">
        <v>40036161</v>
      </c>
      <c r="D2362" s="9" t="s">
        <v>107</v>
      </c>
      <c r="E2362" s="9" t="s">
        <v>95</v>
      </c>
      <c r="F2362" s="9" t="s">
        <v>38</v>
      </c>
      <c r="G2362" s="9">
        <v>1970</v>
      </c>
      <c r="H2362" s="10">
        <v>5988</v>
      </c>
      <c r="I2362" s="10">
        <v>23987</v>
      </c>
      <c r="J2362" s="10">
        <v>12</v>
      </c>
      <c r="K2362" s="10"/>
      <c r="L2362" s="10">
        <f>SUM(Table134[[#This Row],[Waste (Before Impression)]:[Waste (After Impression)2]])</f>
        <v>12</v>
      </c>
      <c r="M2362" s="10">
        <v>0</v>
      </c>
      <c r="N2362" s="10">
        <v>0</v>
      </c>
      <c r="O2362" s="11">
        <f>SUM(Table134[[#This Row],[Inspection Total]],Table134[[#This Row],[Waste (Before Impression)]])</f>
        <v>6000</v>
      </c>
      <c r="P2362" s="12" t="s">
        <v>39</v>
      </c>
      <c r="Q2362" s="9"/>
      <c r="R2362" s="9">
        <f>IF(Table134[[#This Row],[Balanced]]="YES",0,Table134[[#This Row],[Total]]-6000)</f>
        <v>0</v>
      </c>
      <c r="S23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4475819701205988YES</v>
      </c>
      <c r="T2362">
        <f>ROW()-3</f>
        <v>2359</v>
      </c>
      <c r="U2362" s="1">
        <f>INT(Table134[[#This Row],[Date]])</f>
        <v>44758</v>
      </c>
      <c r="V2362" s="13">
        <f>IFERROR(IF(OR(Table134[[#This Row],[Notasave Error]]&lt;0,Table134[[#This Row],[Notasave Error]]&gt;6000),"-",Table134[[#This Row],[Notasave Error]]/Table134[[#This Row],[Inspection Total]]),"NA")</f>
        <v>0</v>
      </c>
    </row>
    <row r="2363" spans="1:22" x14ac:dyDescent="0.35">
      <c r="A2363" s="8">
        <v>44758.405277777776</v>
      </c>
      <c r="B2363" s="9" t="s">
        <v>63</v>
      </c>
      <c r="C2363" s="9">
        <v>40036161</v>
      </c>
      <c r="D2363" s="9" t="s">
        <v>107</v>
      </c>
      <c r="E2363" s="9" t="s">
        <v>95</v>
      </c>
      <c r="F2363" s="9" t="s">
        <v>38</v>
      </c>
      <c r="G2363" s="9">
        <v>1969</v>
      </c>
      <c r="H2363" s="10">
        <v>6000</v>
      </c>
      <c r="I2363" s="10">
        <v>17999</v>
      </c>
      <c r="J2363" s="10">
        <v>0</v>
      </c>
      <c r="K2363" s="10"/>
      <c r="L2363" s="10">
        <f>SUM(Table134[[#This Row],[Waste (Before Impression)]:[Waste (After Impression)2]])</f>
        <v>0</v>
      </c>
      <c r="M2363" s="10">
        <v>0</v>
      </c>
      <c r="N2363" s="10">
        <v>0</v>
      </c>
      <c r="O2363" s="11">
        <f>SUM(Table134[[#This Row],[Inspection Total]],Table134[[#This Row],[Waste (Before Impression)]])</f>
        <v>6000</v>
      </c>
      <c r="P2363" s="12" t="s">
        <v>39</v>
      </c>
      <c r="Q2363" s="9"/>
      <c r="R2363" s="9">
        <f>IF(Table134[[#This Row],[Balanced]]="YES",0,Table134[[#This Row],[Total]]-6000)</f>
        <v>0</v>
      </c>
      <c r="S23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447581969006000YES</v>
      </c>
      <c r="T2363">
        <f>ROW()-3</f>
        <v>2360</v>
      </c>
      <c r="U2363" s="1">
        <f>INT(Table134[[#This Row],[Date]])</f>
        <v>44758</v>
      </c>
      <c r="V2363" s="13">
        <f>IFERROR(IF(OR(Table134[[#This Row],[Notasave Error]]&lt;0,Table134[[#This Row],[Notasave Error]]&gt;6000),"-",Table134[[#This Row],[Notasave Error]]/Table134[[#This Row],[Inspection Total]]),"NA")</f>
        <v>0</v>
      </c>
    </row>
    <row r="2364" spans="1:22" x14ac:dyDescent="0.35">
      <c r="A2364" s="8">
        <v>44758.368518518517</v>
      </c>
      <c r="B2364" s="9" t="s">
        <v>63</v>
      </c>
      <c r="C2364" s="9">
        <v>40036161</v>
      </c>
      <c r="D2364" s="9" t="s">
        <v>107</v>
      </c>
      <c r="E2364" s="9" t="s">
        <v>95</v>
      </c>
      <c r="F2364" s="9" t="s">
        <v>38</v>
      </c>
      <c r="G2364" s="9">
        <v>1968</v>
      </c>
      <c r="H2364" s="10">
        <v>5999</v>
      </c>
      <c r="I2364" s="10">
        <v>11999</v>
      </c>
      <c r="J2364" s="10">
        <v>1</v>
      </c>
      <c r="K2364" s="10"/>
      <c r="L2364" s="10">
        <f>SUM(Table134[[#This Row],[Waste (Before Impression)]:[Waste (After Impression)2]])</f>
        <v>1</v>
      </c>
      <c r="M2364" s="10">
        <v>0</v>
      </c>
      <c r="N2364" s="10">
        <v>0</v>
      </c>
      <c r="O2364" s="11">
        <f>SUM(Table134[[#This Row],[Inspection Total]],Table134[[#This Row],[Waste (Before Impression)]])</f>
        <v>6000</v>
      </c>
      <c r="P2364" s="12" t="s">
        <v>39</v>
      </c>
      <c r="Q2364" s="9"/>
      <c r="R2364" s="9">
        <f>IF(Table134[[#This Row],[Balanced]]="YES",0,Table134[[#This Row],[Total]]-6000)</f>
        <v>0</v>
      </c>
      <c r="S23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447581968105999YES</v>
      </c>
      <c r="T2364">
        <f>ROW()-3</f>
        <v>2361</v>
      </c>
      <c r="U2364" s="1">
        <f>INT(Table134[[#This Row],[Date]])</f>
        <v>44758</v>
      </c>
      <c r="V2364" s="13">
        <f>IFERROR(IF(OR(Table134[[#This Row],[Notasave Error]]&lt;0,Table134[[#This Row],[Notasave Error]]&gt;6000),"-",Table134[[#This Row],[Notasave Error]]/Table134[[#This Row],[Inspection Total]]),"NA")</f>
        <v>0</v>
      </c>
    </row>
    <row r="2365" spans="1:22" x14ac:dyDescent="0.35">
      <c r="A2365" s="8">
        <v>44758.368252314816</v>
      </c>
      <c r="B2365" s="9" t="s">
        <v>63</v>
      </c>
      <c r="C2365" s="9">
        <v>40036161</v>
      </c>
      <c r="D2365" s="9" t="s">
        <v>107</v>
      </c>
      <c r="E2365" s="9" t="s">
        <v>95</v>
      </c>
      <c r="F2365" s="9" t="s">
        <v>38</v>
      </c>
      <c r="G2365" s="9">
        <v>1967</v>
      </c>
      <c r="H2365" s="10">
        <v>6000</v>
      </c>
      <c r="I2365" s="10">
        <v>6000</v>
      </c>
      <c r="J2365" s="10">
        <v>0</v>
      </c>
      <c r="K2365" s="10">
        <v>0</v>
      </c>
      <c r="L2365" s="10">
        <f>SUM(Table134[[#This Row],[Waste (Before Impression)]:[Waste (After Impression)2]])</f>
        <v>0</v>
      </c>
      <c r="M2365" s="10">
        <v>0</v>
      </c>
      <c r="N2365" s="10">
        <v>0</v>
      </c>
      <c r="O2365" s="11">
        <f>SUM(Table134[[#This Row],[Inspection Total]],Table134[[#This Row],[Waste (Before Impression)]])</f>
        <v>6000</v>
      </c>
      <c r="P2365" s="12" t="s">
        <v>39</v>
      </c>
      <c r="Q2365" s="9"/>
      <c r="R2365" s="9">
        <f>IF(Table134[[#This Row],[Balanced]]="YES",0,Table134[[#This Row],[Total]]-6000)</f>
        <v>0</v>
      </c>
      <c r="S23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447581967006000YES</v>
      </c>
      <c r="T2365">
        <f>ROW()-3</f>
        <v>2362</v>
      </c>
      <c r="U2365" s="1">
        <f>INT(Table134[[#This Row],[Date]])</f>
        <v>44758</v>
      </c>
      <c r="V2365" s="13">
        <f>IFERROR(IF(OR(Table134[[#This Row],[Notasave Error]]&lt;0,Table134[[#This Row],[Notasave Error]]&gt;6000),"-",Table134[[#This Row],[Notasave Error]]/Table134[[#This Row],[Inspection Total]]),"NA")</f>
        <v>0</v>
      </c>
    </row>
    <row r="2366" spans="1:22" x14ac:dyDescent="0.35">
      <c r="A2366" s="8">
        <v>44758.225740740738</v>
      </c>
      <c r="B2366" s="9" t="s">
        <v>63</v>
      </c>
      <c r="C2366" s="9">
        <v>40036161</v>
      </c>
      <c r="D2366" s="9" t="s">
        <v>107</v>
      </c>
      <c r="E2366" s="9" t="s">
        <v>55</v>
      </c>
      <c r="F2366" s="9" t="s">
        <v>40</v>
      </c>
      <c r="G2366" s="9">
        <v>1986</v>
      </c>
      <c r="H2366" s="10">
        <v>5998</v>
      </c>
      <c r="I2366" s="10">
        <v>47953</v>
      </c>
      <c r="J2366" s="10">
        <v>2</v>
      </c>
      <c r="K2366" s="10"/>
      <c r="L2366" s="10">
        <f>SUM(Table134[[#This Row],[Waste (Before Impression)]:[Waste (After Impression)2]])</f>
        <v>2</v>
      </c>
      <c r="M2366" s="10">
        <v>0</v>
      </c>
      <c r="N2366" s="10">
        <v>0</v>
      </c>
      <c r="O2366" s="11">
        <f>SUM(Table134[[#This Row],[Inspection Total]],Table134[[#This Row],[Waste (Before Impression)]])</f>
        <v>6000</v>
      </c>
      <c r="P2366" s="12" t="s">
        <v>39</v>
      </c>
      <c r="Q2366" s="9"/>
      <c r="R2366" s="9">
        <f>IF(Table134[[#This Row],[Balanced]]="YES",0,Table134[[#This Row],[Total]]-6000)</f>
        <v>0</v>
      </c>
      <c r="S23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447581986205998YES</v>
      </c>
      <c r="T2366">
        <f>ROW()-3</f>
        <v>2363</v>
      </c>
      <c r="U2366" s="1">
        <f>INT(Table134[[#This Row],[Date]])</f>
        <v>44758</v>
      </c>
      <c r="V2366" s="13">
        <f>IFERROR(IF(OR(Table134[[#This Row],[Notasave Error]]&lt;0,Table134[[#This Row],[Notasave Error]]&gt;6000),"-",Table134[[#This Row],[Notasave Error]]/Table134[[#This Row],[Inspection Total]]),"NA")</f>
        <v>0</v>
      </c>
    </row>
    <row r="2367" spans="1:22" x14ac:dyDescent="0.35">
      <c r="A2367" s="8">
        <v>44758.225358796299</v>
      </c>
      <c r="B2367" s="9" t="s">
        <v>63</v>
      </c>
      <c r="C2367" s="9">
        <v>40036161</v>
      </c>
      <c r="D2367" s="9" t="s">
        <v>107</v>
      </c>
      <c r="E2367" s="9" t="s">
        <v>55</v>
      </c>
      <c r="F2367" s="9" t="s">
        <v>40</v>
      </c>
      <c r="G2367" s="9">
        <v>1985</v>
      </c>
      <c r="H2367" s="10">
        <v>5991</v>
      </c>
      <c r="I2367" s="10">
        <v>41955</v>
      </c>
      <c r="J2367" s="10">
        <v>9</v>
      </c>
      <c r="K2367" s="10"/>
      <c r="L2367" s="10">
        <f>SUM(Table134[[#This Row],[Waste (Before Impression)]:[Waste (After Impression)2]])</f>
        <v>9</v>
      </c>
      <c r="M2367" s="10">
        <v>0</v>
      </c>
      <c r="N2367" s="10">
        <v>0</v>
      </c>
      <c r="O2367" s="11">
        <f>SUM(Table134[[#This Row],[Inspection Total]],Table134[[#This Row],[Waste (Before Impression)]])</f>
        <v>6000</v>
      </c>
      <c r="P2367" s="12" t="s">
        <v>39</v>
      </c>
      <c r="Q2367" s="9"/>
      <c r="R2367" s="9">
        <f>IF(Table134[[#This Row],[Balanced]]="YES",0,Table134[[#This Row],[Total]]-6000)</f>
        <v>0</v>
      </c>
      <c r="S23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447581985905991YES</v>
      </c>
      <c r="T2367">
        <f>ROW()-3</f>
        <v>2364</v>
      </c>
      <c r="U2367" s="1">
        <f>INT(Table134[[#This Row],[Date]])</f>
        <v>44758</v>
      </c>
      <c r="V2367" s="13">
        <f>IFERROR(IF(OR(Table134[[#This Row],[Notasave Error]]&lt;0,Table134[[#This Row],[Notasave Error]]&gt;6000),"-",Table134[[#This Row],[Notasave Error]]/Table134[[#This Row],[Inspection Total]]),"NA")</f>
        <v>0</v>
      </c>
    </row>
    <row r="2368" spans="1:22" x14ac:dyDescent="0.35">
      <c r="A2368" s="8">
        <v>44758.081076388888</v>
      </c>
      <c r="B2368" s="9" t="s">
        <v>63</v>
      </c>
      <c r="C2368" s="9">
        <v>40036161</v>
      </c>
      <c r="D2368" s="9" t="s">
        <v>107</v>
      </c>
      <c r="E2368" s="9" t="s">
        <v>55</v>
      </c>
      <c r="F2368" s="9" t="s">
        <v>40</v>
      </c>
      <c r="G2368" s="9">
        <v>1984</v>
      </c>
      <c r="H2368" s="10">
        <v>5997</v>
      </c>
      <c r="I2368" s="10">
        <v>35964</v>
      </c>
      <c r="J2368" s="10">
        <v>2</v>
      </c>
      <c r="K2368" s="10"/>
      <c r="L2368" s="10">
        <f>SUM(Table134[[#This Row],[Waste (Before Impression)]:[Waste (After Impression)2]])</f>
        <v>2</v>
      </c>
      <c r="M2368" s="10">
        <v>0</v>
      </c>
      <c r="N2368" s="10">
        <v>0</v>
      </c>
      <c r="O2368" s="11">
        <f>SUM(Table134[[#This Row],[Inspection Total]],Table134[[#This Row],[Waste (Before Impression)]])</f>
        <v>5999</v>
      </c>
      <c r="P2368" s="12" t="s">
        <v>34</v>
      </c>
      <c r="Q2368" s="9" t="s">
        <v>72</v>
      </c>
      <c r="R2368" s="9">
        <f>IF(Table134[[#This Row],[Balanced]]="YES",0,Table134[[#This Row],[Total]]-6000)</f>
        <v>-1</v>
      </c>
      <c r="S23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447581984205997NO</v>
      </c>
      <c r="T2368">
        <f>ROW()-3</f>
        <v>2365</v>
      </c>
      <c r="U2368" s="1">
        <f>INT(Table134[[#This Row],[Date]])</f>
        <v>44758</v>
      </c>
      <c r="V2368" s="13">
        <f>IFERROR(IF(OR(Table134[[#This Row],[Notasave Error]]&lt;0,Table134[[#This Row],[Notasave Error]]&gt;6000),"-",Table134[[#This Row],[Notasave Error]]/Table134[[#This Row],[Inspection Total]]),"NA")</f>
        <v>0</v>
      </c>
    </row>
    <row r="2369" spans="1:22" x14ac:dyDescent="0.35">
      <c r="A2369" s="8">
        <v>44758.080659722225</v>
      </c>
      <c r="B2369" s="9" t="s">
        <v>63</v>
      </c>
      <c r="C2369" s="9">
        <v>40036161</v>
      </c>
      <c r="D2369" s="9" t="s">
        <v>107</v>
      </c>
      <c r="E2369" s="9" t="s">
        <v>55</v>
      </c>
      <c r="F2369" s="9" t="s">
        <v>40</v>
      </c>
      <c r="G2369" s="9">
        <v>1983</v>
      </c>
      <c r="H2369" s="10">
        <v>5972</v>
      </c>
      <c r="I2369" s="10">
        <v>29967</v>
      </c>
      <c r="J2369" s="10">
        <v>28</v>
      </c>
      <c r="K2369" s="10"/>
      <c r="L2369" s="10">
        <f>SUM(Table134[[#This Row],[Waste (Before Impression)]:[Waste (After Impression)2]])</f>
        <v>28</v>
      </c>
      <c r="M2369" s="10">
        <v>0</v>
      </c>
      <c r="N2369" s="10">
        <v>0</v>
      </c>
      <c r="O2369" s="11">
        <f>SUM(Table134[[#This Row],[Inspection Total]],Table134[[#This Row],[Waste (Before Impression)]])</f>
        <v>6000</v>
      </c>
      <c r="P2369" s="12" t="s">
        <v>39</v>
      </c>
      <c r="Q2369" s="9"/>
      <c r="R2369" s="9">
        <f>IF(Table134[[#This Row],[Balanced]]="YES",0,Table134[[#This Row],[Total]]-6000)</f>
        <v>0</v>
      </c>
      <c r="S23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4475819832805972YES</v>
      </c>
      <c r="T2369">
        <f>ROW()-3</f>
        <v>2366</v>
      </c>
      <c r="U2369" s="1">
        <f>INT(Table134[[#This Row],[Date]])</f>
        <v>44758</v>
      </c>
      <c r="V2369" s="13">
        <f>IFERROR(IF(OR(Table134[[#This Row],[Notasave Error]]&lt;0,Table134[[#This Row],[Notasave Error]]&gt;6000),"-",Table134[[#This Row],[Notasave Error]]/Table134[[#This Row],[Inspection Total]]),"NA")</f>
        <v>0</v>
      </c>
    </row>
    <row r="2370" spans="1:22" x14ac:dyDescent="0.35">
      <c r="A2370" s="8">
        <v>44758.080289351848</v>
      </c>
      <c r="B2370" s="9" t="s">
        <v>63</v>
      </c>
      <c r="C2370" s="9">
        <v>40036161</v>
      </c>
      <c r="D2370" s="9" t="s">
        <v>107</v>
      </c>
      <c r="E2370" s="9" t="s">
        <v>55</v>
      </c>
      <c r="F2370" s="9" t="s">
        <v>40</v>
      </c>
      <c r="G2370" s="9">
        <v>1982</v>
      </c>
      <c r="H2370" s="10">
        <v>5999</v>
      </c>
      <c r="I2370" s="10">
        <v>23995</v>
      </c>
      <c r="J2370" s="10">
        <v>1</v>
      </c>
      <c r="K2370" s="10"/>
      <c r="L2370" s="10">
        <f>SUM(Table134[[#This Row],[Waste (Before Impression)]:[Waste (After Impression)2]])</f>
        <v>1</v>
      </c>
      <c r="M2370" s="10">
        <v>0</v>
      </c>
      <c r="N2370" s="10">
        <v>0</v>
      </c>
      <c r="O2370" s="11">
        <f>SUM(Table134[[#This Row],[Inspection Total]],Table134[[#This Row],[Waste (Before Impression)]])</f>
        <v>6000</v>
      </c>
      <c r="P2370" s="12" t="s">
        <v>39</v>
      </c>
      <c r="Q2370" s="9"/>
      <c r="R2370" s="9">
        <f>IF(Table134[[#This Row],[Balanced]]="YES",0,Table134[[#This Row],[Total]]-6000)</f>
        <v>0</v>
      </c>
      <c r="S23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447581982105999YES</v>
      </c>
      <c r="T2370">
        <f>ROW()-3</f>
        <v>2367</v>
      </c>
      <c r="U2370" s="1">
        <f>INT(Table134[[#This Row],[Date]])</f>
        <v>44758</v>
      </c>
      <c r="V2370" s="13">
        <f>IFERROR(IF(OR(Table134[[#This Row],[Notasave Error]]&lt;0,Table134[[#This Row],[Notasave Error]]&gt;6000),"-",Table134[[#This Row],[Notasave Error]]/Table134[[#This Row],[Inspection Total]]),"NA")</f>
        <v>0</v>
      </c>
    </row>
    <row r="2371" spans="1:22" x14ac:dyDescent="0.35">
      <c r="A2371" s="8">
        <v>44758.079548611109</v>
      </c>
      <c r="B2371" s="9" t="s">
        <v>63</v>
      </c>
      <c r="C2371" s="9">
        <v>40036161</v>
      </c>
      <c r="D2371" s="9" t="s">
        <v>107</v>
      </c>
      <c r="E2371" s="9" t="s">
        <v>55</v>
      </c>
      <c r="F2371" s="9" t="s">
        <v>40</v>
      </c>
      <c r="G2371" s="9">
        <v>1981</v>
      </c>
      <c r="H2371" s="10">
        <v>5999</v>
      </c>
      <c r="I2371" s="10">
        <v>17996</v>
      </c>
      <c r="J2371" s="10">
        <v>1</v>
      </c>
      <c r="K2371" s="10"/>
      <c r="L2371" s="10">
        <f>SUM(Table134[[#This Row],[Waste (Before Impression)]:[Waste (After Impression)2]])</f>
        <v>1</v>
      </c>
      <c r="M2371" s="10">
        <v>0</v>
      </c>
      <c r="N2371" s="10">
        <v>0</v>
      </c>
      <c r="O2371" s="11">
        <f>SUM(Table134[[#This Row],[Inspection Total]],Table134[[#This Row],[Waste (Before Impression)]])</f>
        <v>6000</v>
      </c>
      <c r="P2371" s="12" t="s">
        <v>39</v>
      </c>
      <c r="Q2371" s="9"/>
      <c r="R2371" s="9">
        <f>IF(Table134[[#This Row],[Balanced]]="YES",0,Table134[[#This Row],[Total]]-6000)</f>
        <v>0</v>
      </c>
      <c r="S23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447581981105999YES</v>
      </c>
      <c r="T2371">
        <f>ROW()-3</f>
        <v>2368</v>
      </c>
      <c r="U2371" s="1">
        <f>INT(Table134[[#This Row],[Date]])</f>
        <v>44758</v>
      </c>
      <c r="V2371" s="13">
        <f>IFERROR(IF(OR(Table134[[#This Row],[Notasave Error]]&lt;0,Table134[[#This Row],[Notasave Error]]&gt;6000),"-",Table134[[#This Row],[Notasave Error]]/Table134[[#This Row],[Inspection Total]]),"NA")</f>
        <v>0</v>
      </c>
    </row>
    <row r="2372" spans="1:22" x14ac:dyDescent="0.35">
      <c r="A2372" s="8">
        <v>44758.079155092593</v>
      </c>
      <c r="B2372" s="9" t="s">
        <v>63</v>
      </c>
      <c r="C2372" s="9">
        <v>40036161</v>
      </c>
      <c r="D2372" s="9" t="s">
        <v>107</v>
      </c>
      <c r="E2372" s="9" t="s">
        <v>55</v>
      </c>
      <c r="F2372" s="9" t="s">
        <v>40</v>
      </c>
      <c r="G2372" s="9">
        <v>1980</v>
      </c>
      <c r="H2372" s="10">
        <v>6000</v>
      </c>
      <c r="I2372" s="10">
        <v>11997</v>
      </c>
      <c r="J2372" s="10"/>
      <c r="K2372" s="10"/>
      <c r="L2372" s="10">
        <f>SUM(Table134[[#This Row],[Waste (Before Impression)]:[Waste (After Impression)2]])</f>
        <v>0</v>
      </c>
      <c r="M2372" s="10">
        <v>0</v>
      </c>
      <c r="N2372" s="10">
        <v>0</v>
      </c>
      <c r="O2372" s="11">
        <f>SUM(Table134[[#This Row],[Inspection Total]],Table134[[#This Row],[Waste (Before Impression)]])</f>
        <v>6000</v>
      </c>
      <c r="P2372" s="12" t="s">
        <v>39</v>
      </c>
      <c r="Q2372" s="9"/>
      <c r="R2372" s="9">
        <f>IF(Table134[[#This Row],[Balanced]]="YES",0,Table134[[#This Row],[Total]]-6000)</f>
        <v>0</v>
      </c>
      <c r="S23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44758198006000YES</v>
      </c>
      <c r="T2372">
        <f>ROW()-3</f>
        <v>2369</v>
      </c>
      <c r="U2372" s="1">
        <f>INT(Table134[[#This Row],[Date]])</f>
        <v>44758</v>
      </c>
      <c r="V2372" s="13">
        <f>IFERROR(IF(OR(Table134[[#This Row],[Notasave Error]]&lt;0,Table134[[#This Row],[Notasave Error]]&gt;6000),"-",Table134[[#This Row],[Notasave Error]]/Table134[[#This Row],[Inspection Total]]),"NA")</f>
        <v>0</v>
      </c>
    </row>
    <row r="2373" spans="1:22" x14ac:dyDescent="0.35">
      <c r="A2373" s="8">
        <v>44757.982418981483</v>
      </c>
      <c r="B2373" s="9" t="s">
        <v>63</v>
      </c>
      <c r="C2373" s="9">
        <v>40036161</v>
      </c>
      <c r="D2373" s="9" t="s">
        <v>107</v>
      </c>
      <c r="E2373" s="9" t="s">
        <v>62</v>
      </c>
      <c r="F2373" s="9" t="s">
        <v>40</v>
      </c>
      <c r="G2373" s="9">
        <v>1957</v>
      </c>
      <c r="H2373" s="10">
        <v>5994</v>
      </c>
      <c r="I2373" s="10">
        <v>5994</v>
      </c>
      <c r="J2373" s="10">
        <v>6</v>
      </c>
      <c r="K2373" s="10">
        <v>0</v>
      </c>
      <c r="L2373" s="10">
        <f>SUM(Table134[[#This Row],[Waste (Before Impression)]:[Waste (After Impression)2]])</f>
        <v>6</v>
      </c>
      <c r="M2373" s="10">
        <v>0</v>
      </c>
      <c r="N2373" s="10">
        <v>0</v>
      </c>
      <c r="O2373" s="11">
        <f>SUM(Table134[[#This Row],[Inspection Total]],Table134[[#This Row],[Waste (Before Impression)]])</f>
        <v>6000</v>
      </c>
      <c r="P2373" s="12" t="s">
        <v>39</v>
      </c>
      <c r="Q2373" s="9"/>
      <c r="R2373" s="9">
        <f>IF(Table134[[#This Row],[Balanced]]="YES",0,Table134[[#This Row],[Total]]-6000)</f>
        <v>0</v>
      </c>
      <c r="S23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447571957605994YES</v>
      </c>
      <c r="T2373">
        <f>ROW()-3</f>
        <v>2370</v>
      </c>
      <c r="U2373" s="1">
        <f>INT(Table134[[#This Row],[Date]])</f>
        <v>44757</v>
      </c>
      <c r="V2373" s="13">
        <f>IFERROR(IF(OR(Table134[[#This Row],[Notasave Error]]&lt;0,Table134[[#This Row],[Notasave Error]]&gt;6000),"-",Table134[[#This Row],[Notasave Error]]/Table134[[#This Row],[Inspection Total]]),"NA")</f>
        <v>0</v>
      </c>
    </row>
    <row r="2374" spans="1:22" x14ac:dyDescent="0.35">
      <c r="A2374" s="8">
        <v>44757.784062500003</v>
      </c>
      <c r="B2374" s="9" t="s">
        <v>63</v>
      </c>
      <c r="C2374" s="9">
        <v>40036161</v>
      </c>
      <c r="D2374" s="9" t="s">
        <v>107</v>
      </c>
      <c r="E2374" s="9" t="s">
        <v>49</v>
      </c>
      <c r="F2374" s="9" t="s">
        <v>38</v>
      </c>
      <c r="G2374" s="9">
        <v>1956</v>
      </c>
      <c r="H2374" s="10">
        <v>5992</v>
      </c>
      <c r="I2374" s="10">
        <v>71706</v>
      </c>
      <c r="J2374" s="10">
        <v>8</v>
      </c>
      <c r="K2374" s="10"/>
      <c r="L2374" s="10">
        <f>SUM(Table134[[#This Row],[Waste (Before Impression)]:[Waste (After Impression)2]])</f>
        <v>8</v>
      </c>
      <c r="M2374" s="10">
        <v>0</v>
      </c>
      <c r="N2374" s="10">
        <v>0</v>
      </c>
      <c r="O2374" s="11">
        <f>SUM(Table134[[#This Row],[Inspection Total]],Table134[[#This Row],[Waste (Before Impression)]])</f>
        <v>6000</v>
      </c>
      <c r="P2374" s="12" t="s">
        <v>39</v>
      </c>
      <c r="Q2374" s="9"/>
      <c r="R2374" s="9">
        <f>IF(Table134[[#This Row],[Balanced]]="YES",0,Table134[[#This Row],[Total]]-6000)</f>
        <v>0</v>
      </c>
      <c r="S23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447571956805992YES</v>
      </c>
      <c r="T2374">
        <f>ROW()-3</f>
        <v>2371</v>
      </c>
      <c r="U2374" s="1">
        <f>INT(Table134[[#This Row],[Date]])</f>
        <v>44757</v>
      </c>
      <c r="V2374" s="13">
        <f>IFERROR(IF(OR(Table134[[#This Row],[Notasave Error]]&lt;0,Table134[[#This Row],[Notasave Error]]&gt;6000),"-",Table134[[#This Row],[Notasave Error]]/Table134[[#This Row],[Inspection Total]]),"NA")</f>
        <v>0</v>
      </c>
    </row>
    <row r="2375" spans="1:22" x14ac:dyDescent="0.35">
      <c r="A2375" s="8">
        <v>44757.754606481481</v>
      </c>
      <c r="B2375" s="9" t="s">
        <v>63</v>
      </c>
      <c r="C2375" s="9">
        <v>40036161</v>
      </c>
      <c r="D2375" s="9" t="s">
        <v>107</v>
      </c>
      <c r="E2375" s="9" t="s">
        <v>49</v>
      </c>
      <c r="F2375" s="9" t="s">
        <v>38</v>
      </c>
      <c r="G2375" s="9">
        <v>1955</v>
      </c>
      <c r="H2375" s="10">
        <v>5950</v>
      </c>
      <c r="I2375" s="10">
        <v>65714</v>
      </c>
      <c r="J2375" s="10">
        <v>50</v>
      </c>
      <c r="K2375" s="10"/>
      <c r="L2375" s="10">
        <f>SUM(Table134[[#This Row],[Waste (Before Impression)]:[Waste (After Impression)2]])</f>
        <v>50</v>
      </c>
      <c r="M2375" s="10">
        <v>0</v>
      </c>
      <c r="N2375" s="10">
        <v>0</v>
      </c>
      <c r="O2375" s="11">
        <f>SUM(Table134[[#This Row],[Inspection Total]],Table134[[#This Row],[Waste (Before Impression)]])</f>
        <v>6000</v>
      </c>
      <c r="P2375" s="12" t="s">
        <v>39</v>
      </c>
      <c r="Q2375" s="9"/>
      <c r="R2375" s="9">
        <f>IF(Table134[[#This Row],[Balanced]]="YES",0,Table134[[#This Row],[Total]]-6000)</f>
        <v>0</v>
      </c>
      <c r="S23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4475719555005950YES</v>
      </c>
      <c r="T2375">
        <f>ROW()-3</f>
        <v>2372</v>
      </c>
      <c r="U2375" s="1">
        <f>INT(Table134[[#This Row],[Date]])</f>
        <v>44757</v>
      </c>
      <c r="V2375" s="13">
        <f>IFERROR(IF(OR(Table134[[#This Row],[Notasave Error]]&lt;0,Table134[[#This Row],[Notasave Error]]&gt;6000),"-",Table134[[#This Row],[Notasave Error]]/Table134[[#This Row],[Inspection Total]]),"NA")</f>
        <v>0</v>
      </c>
    </row>
    <row r="2376" spans="1:22" x14ac:dyDescent="0.35">
      <c r="A2376" s="8">
        <v>44757.72724537037</v>
      </c>
      <c r="B2376" s="9" t="s">
        <v>63</v>
      </c>
      <c r="C2376" s="9">
        <v>40036161</v>
      </c>
      <c r="D2376" s="9" t="s">
        <v>107</v>
      </c>
      <c r="E2376" s="9" t="s">
        <v>49</v>
      </c>
      <c r="F2376" s="9" t="s">
        <v>38</v>
      </c>
      <c r="G2376" s="9">
        <v>1954</v>
      </c>
      <c r="H2376" s="10">
        <v>5991</v>
      </c>
      <c r="I2376" s="10">
        <v>59764</v>
      </c>
      <c r="J2376" s="10">
        <v>9</v>
      </c>
      <c r="K2376" s="10"/>
      <c r="L2376" s="10">
        <f>SUM(Table134[[#This Row],[Waste (Before Impression)]:[Waste (After Impression)2]])</f>
        <v>9</v>
      </c>
      <c r="M2376" s="10">
        <v>0</v>
      </c>
      <c r="N2376" s="10">
        <v>0</v>
      </c>
      <c r="O2376" s="11">
        <f>SUM(Table134[[#This Row],[Inspection Total]],Table134[[#This Row],[Waste (Before Impression)]])</f>
        <v>6000</v>
      </c>
      <c r="P2376" s="12" t="s">
        <v>39</v>
      </c>
      <c r="Q2376" s="9"/>
      <c r="R2376" s="9">
        <f>IF(Table134[[#This Row],[Balanced]]="YES",0,Table134[[#This Row],[Total]]-6000)</f>
        <v>0</v>
      </c>
      <c r="S23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447571954905991YES</v>
      </c>
      <c r="T2376">
        <f>ROW()-3</f>
        <v>2373</v>
      </c>
      <c r="U2376" s="1">
        <f>INT(Table134[[#This Row],[Date]])</f>
        <v>44757</v>
      </c>
      <c r="V2376" s="13">
        <f>IFERROR(IF(OR(Table134[[#This Row],[Notasave Error]]&lt;0,Table134[[#This Row],[Notasave Error]]&gt;6000),"-",Table134[[#This Row],[Notasave Error]]/Table134[[#This Row],[Inspection Total]]),"NA")</f>
        <v>0</v>
      </c>
    </row>
    <row r="2377" spans="1:22" x14ac:dyDescent="0.35">
      <c r="A2377" s="8">
        <v>44757.660486111112</v>
      </c>
      <c r="B2377" s="9" t="s">
        <v>63</v>
      </c>
      <c r="C2377" s="9">
        <v>40036161</v>
      </c>
      <c r="D2377" s="9" t="s">
        <v>107</v>
      </c>
      <c r="E2377" s="9" t="s">
        <v>49</v>
      </c>
      <c r="F2377" s="9" t="s">
        <v>38</v>
      </c>
      <c r="G2377" s="9">
        <v>1953</v>
      </c>
      <c r="H2377" s="10">
        <v>5995</v>
      </c>
      <c r="I2377" s="10">
        <v>53773</v>
      </c>
      <c r="J2377" s="10">
        <v>5</v>
      </c>
      <c r="K2377" s="10"/>
      <c r="L2377" s="10">
        <f>SUM(Table134[[#This Row],[Waste (Before Impression)]:[Waste (After Impression)2]])</f>
        <v>5</v>
      </c>
      <c r="M2377" s="10">
        <v>0</v>
      </c>
      <c r="N2377" s="10">
        <v>0</v>
      </c>
      <c r="O2377" s="11">
        <f>SUM(Table134[[#This Row],[Inspection Total]],Table134[[#This Row],[Waste (Before Impression)]])</f>
        <v>6000</v>
      </c>
      <c r="P2377" s="12" t="s">
        <v>39</v>
      </c>
      <c r="Q2377" s="9"/>
      <c r="R2377" s="9">
        <f>IF(Table134[[#This Row],[Balanced]]="YES",0,Table134[[#This Row],[Total]]-6000)</f>
        <v>0</v>
      </c>
      <c r="S23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447571953505995YES</v>
      </c>
      <c r="T2377">
        <f>ROW()-3</f>
        <v>2374</v>
      </c>
      <c r="U2377" s="1">
        <f>INT(Table134[[#This Row],[Date]])</f>
        <v>44757</v>
      </c>
      <c r="V2377" s="13">
        <f>IFERROR(IF(OR(Table134[[#This Row],[Notasave Error]]&lt;0,Table134[[#This Row],[Notasave Error]]&gt;6000),"-",Table134[[#This Row],[Notasave Error]]/Table134[[#This Row],[Inspection Total]]),"NA")</f>
        <v>0</v>
      </c>
    </row>
    <row r="2378" spans="1:22" x14ac:dyDescent="0.35">
      <c r="A2378" s="8">
        <v>44757.649884259263</v>
      </c>
      <c r="B2378" s="9" t="s">
        <v>63</v>
      </c>
      <c r="C2378" s="9">
        <v>40036161</v>
      </c>
      <c r="D2378" s="9" t="s">
        <v>107</v>
      </c>
      <c r="E2378" s="9" t="s">
        <v>49</v>
      </c>
      <c r="F2378" s="9" t="s">
        <v>38</v>
      </c>
      <c r="G2378" s="9">
        <v>1952</v>
      </c>
      <c r="H2378" s="10">
        <v>6000</v>
      </c>
      <c r="I2378" s="10">
        <v>47778</v>
      </c>
      <c r="J2378" s="10"/>
      <c r="K2378" s="10"/>
      <c r="L2378" s="10">
        <f>SUM(Table134[[#This Row],[Waste (Before Impression)]:[Waste (After Impression)2]])</f>
        <v>0</v>
      </c>
      <c r="M2378" s="10">
        <v>0</v>
      </c>
      <c r="N2378" s="10">
        <v>0</v>
      </c>
      <c r="O2378" s="11">
        <f>SUM(Table134[[#This Row],[Inspection Total]],Table134[[#This Row],[Waste (Before Impression)]])</f>
        <v>6000</v>
      </c>
      <c r="P2378" s="12" t="s">
        <v>39</v>
      </c>
      <c r="Q2378" s="9"/>
      <c r="R2378" s="9">
        <f>IF(Table134[[#This Row],[Balanced]]="YES",0,Table134[[#This Row],[Total]]-6000)</f>
        <v>0</v>
      </c>
      <c r="S23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44757195206000YES</v>
      </c>
      <c r="T2378">
        <f>ROW()-3</f>
        <v>2375</v>
      </c>
      <c r="U2378" s="1">
        <f>INT(Table134[[#This Row],[Date]])</f>
        <v>44757</v>
      </c>
      <c r="V2378" s="13">
        <f>IFERROR(IF(OR(Table134[[#This Row],[Notasave Error]]&lt;0,Table134[[#This Row],[Notasave Error]]&gt;6000),"-",Table134[[#This Row],[Notasave Error]]/Table134[[#This Row],[Inspection Total]]),"NA")</f>
        <v>0</v>
      </c>
    </row>
    <row r="2379" spans="1:22" x14ac:dyDescent="0.35">
      <c r="A2379" s="8">
        <v>44757.647766203707</v>
      </c>
      <c r="B2379" s="9" t="s">
        <v>63</v>
      </c>
      <c r="C2379" s="9">
        <v>40036161</v>
      </c>
      <c r="D2379" s="9" t="s">
        <v>107</v>
      </c>
      <c r="E2379" s="9" t="s">
        <v>49</v>
      </c>
      <c r="F2379" s="9" t="s">
        <v>38</v>
      </c>
      <c r="G2379" s="9">
        <v>1951</v>
      </c>
      <c r="H2379" s="10">
        <v>5801</v>
      </c>
      <c r="I2379" s="10">
        <v>41778</v>
      </c>
      <c r="J2379" s="10">
        <v>6</v>
      </c>
      <c r="K2379" s="10"/>
      <c r="L2379" s="10">
        <f>SUM(Table134[[#This Row],[Waste (Before Impression)]:[Waste (After Impression)2]])</f>
        <v>6</v>
      </c>
      <c r="M2379" s="10">
        <v>0</v>
      </c>
      <c r="N2379" s="10">
        <v>0</v>
      </c>
      <c r="O2379" s="11">
        <f>SUM(Table134[[#This Row],[Inspection Total]],Table134[[#This Row],[Waste (Before Impression)]])</f>
        <v>5807</v>
      </c>
      <c r="P2379" s="12" t="s">
        <v>34</v>
      </c>
      <c r="Q2379" s="9" t="s">
        <v>89</v>
      </c>
      <c r="R2379" s="9">
        <f>IF(Table134[[#This Row],[Balanced]]="YES",0,Table134[[#This Row],[Total]]-6000)</f>
        <v>-193</v>
      </c>
      <c r="S23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447571951605801NO</v>
      </c>
      <c r="T2379">
        <f>ROW()-3</f>
        <v>2376</v>
      </c>
      <c r="U2379" s="1">
        <f>INT(Table134[[#This Row],[Date]])</f>
        <v>44757</v>
      </c>
      <c r="V2379" s="13">
        <f>IFERROR(IF(OR(Table134[[#This Row],[Notasave Error]]&lt;0,Table134[[#This Row],[Notasave Error]]&gt;6000),"-",Table134[[#This Row],[Notasave Error]]/Table134[[#This Row],[Inspection Total]]),"NA")</f>
        <v>0</v>
      </c>
    </row>
    <row r="2380" spans="1:22" x14ac:dyDescent="0.35">
      <c r="A2380" s="8">
        <v>44757.591527777775</v>
      </c>
      <c r="B2380" s="9" t="s">
        <v>63</v>
      </c>
      <c r="C2380" s="9">
        <v>40036161</v>
      </c>
      <c r="D2380" s="9" t="s">
        <v>107</v>
      </c>
      <c r="E2380" s="9" t="s">
        <v>49</v>
      </c>
      <c r="F2380" s="9" t="s">
        <v>38</v>
      </c>
      <c r="G2380" s="9">
        <v>1950</v>
      </c>
      <c r="H2380" s="10">
        <v>5992</v>
      </c>
      <c r="I2380" s="10">
        <v>35977</v>
      </c>
      <c r="J2380" s="10">
        <v>8</v>
      </c>
      <c r="K2380" s="10">
        <v>1</v>
      </c>
      <c r="L2380" s="10">
        <f>SUM(Table134[[#This Row],[Waste (Before Impression)]:[Waste (After Impression)2]])</f>
        <v>9</v>
      </c>
      <c r="M2380" s="10">
        <v>0</v>
      </c>
      <c r="N2380" s="10">
        <v>0</v>
      </c>
      <c r="O2380" s="11">
        <f>SUM(Table134[[#This Row],[Inspection Total]],Table134[[#This Row],[Waste (Before Impression)]])</f>
        <v>6000</v>
      </c>
      <c r="P2380" s="12" t="s">
        <v>39</v>
      </c>
      <c r="Q2380" s="9" t="s">
        <v>71</v>
      </c>
      <c r="R2380" s="9">
        <f>IF(Table134[[#This Row],[Balanced]]="YES",0,Table134[[#This Row],[Total]]-6000)</f>
        <v>0</v>
      </c>
      <c r="S23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447571950805992YES</v>
      </c>
      <c r="T2380">
        <f>ROW()-3</f>
        <v>2377</v>
      </c>
      <c r="U2380" s="1">
        <f>INT(Table134[[#This Row],[Date]])</f>
        <v>44757</v>
      </c>
      <c r="V2380" s="13">
        <f>IFERROR(IF(OR(Table134[[#This Row],[Notasave Error]]&lt;0,Table134[[#This Row],[Notasave Error]]&gt;6000),"-",Table134[[#This Row],[Notasave Error]]/Table134[[#This Row],[Inspection Total]]),"NA")</f>
        <v>0</v>
      </c>
    </row>
    <row r="2381" spans="1:22" x14ac:dyDescent="0.35">
      <c r="A2381" s="8">
        <v>44757.526041666664</v>
      </c>
      <c r="B2381" s="9" t="s">
        <v>63</v>
      </c>
      <c r="C2381" s="9">
        <v>40036161</v>
      </c>
      <c r="D2381" s="9" t="s">
        <v>107</v>
      </c>
      <c r="E2381" s="9" t="s">
        <v>49</v>
      </c>
      <c r="F2381" s="9" t="s">
        <v>38</v>
      </c>
      <c r="G2381" s="9">
        <v>1949</v>
      </c>
      <c r="H2381" s="10">
        <v>5996</v>
      </c>
      <c r="I2381" s="10">
        <v>29985</v>
      </c>
      <c r="J2381" s="10">
        <v>4</v>
      </c>
      <c r="K2381" s="10"/>
      <c r="L2381" s="10">
        <f>SUM(Table134[[#This Row],[Waste (Before Impression)]:[Waste (After Impression)2]])</f>
        <v>4</v>
      </c>
      <c r="M2381" s="10">
        <v>0</v>
      </c>
      <c r="N2381" s="10">
        <v>0</v>
      </c>
      <c r="O2381" s="11">
        <f>SUM(Table134[[#This Row],[Inspection Total]],Table134[[#This Row],[Waste (Before Impression)]])</f>
        <v>6000</v>
      </c>
      <c r="P2381" s="12" t="s">
        <v>39</v>
      </c>
      <c r="Q2381" s="9"/>
      <c r="R2381" s="9">
        <f>IF(Table134[[#This Row],[Balanced]]="YES",0,Table134[[#This Row],[Total]]-6000)</f>
        <v>0</v>
      </c>
      <c r="S23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447571949405996YES</v>
      </c>
      <c r="T2381">
        <f>ROW()-3</f>
        <v>2378</v>
      </c>
      <c r="U2381" s="1">
        <f>INT(Table134[[#This Row],[Date]])</f>
        <v>44757</v>
      </c>
      <c r="V2381" s="13">
        <f>IFERROR(IF(OR(Table134[[#This Row],[Notasave Error]]&lt;0,Table134[[#This Row],[Notasave Error]]&gt;6000),"-",Table134[[#This Row],[Notasave Error]]/Table134[[#This Row],[Inspection Total]]),"NA")</f>
        <v>0</v>
      </c>
    </row>
    <row r="2382" spans="1:22" x14ac:dyDescent="0.35">
      <c r="A2382" s="8">
        <v>44757.476273148146</v>
      </c>
      <c r="B2382" s="9" t="s">
        <v>63</v>
      </c>
      <c r="C2382" s="9">
        <v>40036161</v>
      </c>
      <c r="D2382" s="9" t="s">
        <v>107</v>
      </c>
      <c r="E2382" s="9" t="s">
        <v>49</v>
      </c>
      <c r="F2382" s="9" t="s">
        <v>38</v>
      </c>
      <c r="G2382" s="9">
        <v>1948</v>
      </c>
      <c r="H2382" s="10">
        <v>6000</v>
      </c>
      <c r="I2382" s="10">
        <v>23989</v>
      </c>
      <c r="J2382" s="10">
        <v>0</v>
      </c>
      <c r="K2382" s="10"/>
      <c r="L2382" s="10">
        <f>SUM(Table134[[#This Row],[Waste (Before Impression)]:[Waste (After Impression)2]])</f>
        <v>0</v>
      </c>
      <c r="M2382" s="10">
        <v>0</v>
      </c>
      <c r="N2382" s="10">
        <v>0</v>
      </c>
      <c r="O2382" s="11">
        <f>SUM(Table134[[#This Row],[Inspection Total]],Table134[[#This Row],[Waste (Before Impression)]])</f>
        <v>6000</v>
      </c>
      <c r="P2382" s="12" t="s">
        <v>39</v>
      </c>
      <c r="Q2382" s="9"/>
      <c r="R2382" s="9">
        <f>IF(Table134[[#This Row],[Balanced]]="YES",0,Table134[[#This Row],[Total]]-6000)</f>
        <v>0</v>
      </c>
      <c r="S23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447571948006000YES</v>
      </c>
      <c r="T2382">
        <f>ROW()-3</f>
        <v>2379</v>
      </c>
      <c r="U2382" s="1">
        <f>INT(Table134[[#This Row],[Date]])</f>
        <v>44757</v>
      </c>
      <c r="V2382" s="13">
        <f>IFERROR(IF(OR(Table134[[#This Row],[Notasave Error]]&lt;0,Table134[[#This Row],[Notasave Error]]&gt;6000),"-",Table134[[#This Row],[Notasave Error]]/Table134[[#This Row],[Inspection Total]]),"NA")</f>
        <v>0</v>
      </c>
    </row>
    <row r="2383" spans="1:22" x14ac:dyDescent="0.35">
      <c r="A2383" s="8">
        <v>44757.452280092592</v>
      </c>
      <c r="B2383" s="9" t="s">
        <v>63</v>
      </c>
      <c r="C2383" s="9">
        <v>40036161</v>
      </c>
      <c r="D2383" s="9" t="s">
        <v>107</v>
      </c>
      <c r="E2383" s="9" t="s">
        <v>49</v>
      </c>
      <c r="F2383" s="9" t="s">
        <v>38</v>
      </c>
      <c r="G2383" s="9">
        <v>1947</v>
      </c>
      <c r="H2383" s="10">
        <v>6000</v>
      </c>
      <c r="I2383" s="10">
        <v>17989</v>
      </c>
      <c r="J2383" s="10">
        <v>0</v>
      </c>
      <c r="K2383" s="10"/>
      <c r="L2383" s="10">
        <f>SUM(Table134[[#This Row],[Waste (Before Impression)]:[Waste (After Impression)2]])</f>
        <v>0</v>
      </c>
      <c r="M2383" s="10">
        <v>0</v>
      </c>
      <c r="N2383" s="10">
        <v>0</v>
      </c>
      <c r="O2383" s="11">
        <f>SUM(Table134[[#This Row],[Inspection Total]],Table134[[#This Row],[Waste (Before Impression)]])</f>
        <v>6000</v>
      </c>
      <c r="P2383" s="12" t="s">
        <v>39</v>
      </c>
      <c r="Q2383" s="9"/>
      <c r="R2383" s="9">
        <f>IF(Table134[[#This Row],[Balanced]]="YES",0,Table134[[#This Row],[Total]]-6000)</f>
        <v>0</v>
      </c>
      <c r="S23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447571947006000YES</v>
      </c>
      <c r="T2383">
        <f>ROW()-3</f>
        <v>2380</v>
      </c>
      <c r="U2383" s="1">
        <f>INT(Table134[[#This Row],[Date]])</f>
        <v>44757</v>
      </c>
      <c r="V2383" s="13">
        <f>IFERROR(IF(OR(Table134[[#This Row],[Notasave Error]]&lt;0,Table134[[#This Row],[Notasave Error]]&gt;6000),"-",Table134[[#This Row],[Notasave Error]]/Table134[[#This Row],[Inspection Total]]),"NA")</f>
        <v>0</v>
      </c>
    </row>
    <row r="2384" spans="1:22" x14ac:dyDescent="0.35">
      <c r="A2384" s="8">
        <v>44757.4065625</v>
      </c>
      <c r="B2384" s="9" t="s">
        <v>63</v>
      </c>
      <c r="C2384" s="9">
        <v>40036161</v>
      </c>
      <c r="D2384" s="9" t="s">
        <v>107</v>
      </c>
      <c r="E2384" s="9" t="s">
        <v>49</v>
      </c>
      <c r="F2384" s="9" t="s">
        <v>38</v>
      </c>
      <c r="G2384" s="9">
        <v>1946</v>
      </c>
      <c r="H2384" s="10">
        <v>5999</v>
      </c>
      <c r="I2384" s="10">
        <v>11989</v>
      </c>
      <c r="J2384" s="10">
        <v>1</v>
      </c>
      <c r="K2384" s="10"/>
      <c r="L2384" s="10">
        <f>SUM(Table134[[#This Row],[Waste (Before Impression)]:[Waste (After Impression)2]])</f>
        <v>1</v>
      </c>
      <c r="M2384" s="10">
        <v>0</v>
      </c>
      <c r="N2384" s="10">
        <v>0</v>
      </c>
      <c r="O2384" s="11">
        <f>SUM(Table134[[#This Row],[Inspection Total]],Table134[[#This Row],[Waste (Before Impression)]])</f>
        <v>6000</v>
      </c>
      <c r="P2384" s="12" t="s">
        <v>39</v>
      </c>
      <c r="Q2384" s="9"/>
      <c r="R2384" s="9">
        <f>IF(Table134[[#This Row],[Balanced]]="YES",0,Table134[[#This Row],[Total]]-6000)</f>
        <v>0</v>
      </c>
      <c r="S23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447571946105999YES</v>
      </c>
      <c r="T2384">
        <f>ROW()-3</f>
        <v>2381</v>
      </c>
      <c r="U2384" s="1">
        <f>INT(Table134[[#This Row],[Date]])</f>
        <v>44757</v>
      </c>
      <c r="V2384" s="13">
        <f>IFERROR(IF(OR(Table134[[#This Row],[Notasave Error]]&lt;0,Table134[[#This Row],[Notasave Error]]&gt;6000),"-",Table134[[#This Row],[Notasave Error]]/Table134[[#This Row],[Inspection Total]]),"NA")</f>
        <v>0</v>
      </c>
    </row>
    <row r="2385" spans="1:22" x14ac:dyDescent="0.35">
      <c r="A2385" s="8">
        <v>44757.405740740738</v>
      </c>
      <c r="B2385" s="9" t="s">
        <v>63</v>
      </c>
      <c r="C2385" s="9">
        <v>40036161</v>
      </c>
      <c r="D2385" s="9" t="s">
        <v>107</v>
      </c>
      <c r="E2385" s="9" t="s">
        <v>49</v>
      </c>
      <c r="F2385" s="9" t="s">
        <v>38</v>
      </c>
      <c r="G2385" s="9">
        <v>1945</v>
      </c>
      <c r="H2385" s="10">
        <v>5990</v>
      </c>
      <c r="I2385" s="10">
        <v>5990</v>
      </c>
      <c r="J2385" s="10">
        <v>9</v>
      </c>
      <c r="K2385" s="10"/>
      <c r="L2385" s="10">
        <f>SUM(Table134[[#This Row],[Waste (Before Impression)]:[Waste (After Impression)2]])</f>
        <v>9</v>
      </c>
      <c r="M2385" s="10">
        <v>0</v>
      </c>
      <c r="N2385" s="10">
        <v>0</v>
      </c>
      <c r="O2385" s="11">
        <f>SUM(Table134[[#This Row],[Inspection Total]],Table134[[#This Row],[Waste (Before Impression)]])</f>
        <v>5999</v>
      </c>
      <c r="P2385" s="12" t="s">
        <v>34</v>
      </c>
      <c r="Q2385" s="9" t="s">
        <v>126</v>
      </c>
      <c r="R2385" s="9">
        <f>IF(Table134[[#This Row],[Balanced]]="YES",0,Table134[[#This Row],[Total]]-6000)</f>
        <v>-1</v>
      </c>
      <c r="S23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447571945905990NO</v>
      </c>
      <c r="T2385">
        <f>ROW()-3</f>
        <v>2382</v>
      </c>
      <c r="U2385" s="1">
        <f>INT(Table134[[#This Row],[Date]])</f>
        <v>44757</v>
      </c>
      <c r="V2385" s="13">
        <f>IFERROR(IF(OR(Table134[[#This Row],[Notasave Error]]&lt;0,Table134[[#This Row],[Notasave Error]]&gt;6000),"-",Table134[[#This Row],[Notasave Error]]/Table134[[#This Row],[Inspection Total]]),"NA")</f>
        <v>0</v>
      </c>
    </row>
    <row r="2386" spans="1:22" x14ac:dyDescent="0.35">
      <c r="A2386" s="8">
        <v>44757.270185185182</v>
      </c>
      <c r="B2386" s="9" t="s">
        <v>63</v>
      </c>
      <c r="C2386" s="9">
        <v>40036161</v>
      </c>
      <c r="D2386" s="9" t="s">
        <v>107</v>
      </c>
      <c r="E2386" s="9" t="s">
        <v>62</v>
      </c>
      <c r="F2386" s="9" t="s">
        <v>40</v>
      </c>
      <c r="G2386" s="9">
        <v>1965</v>
      </c>
      <c r="H2386" s="10">
        <v>5998</v>
      </c>
      <c r="I2386" s="10">
        <v>53938</v>
      </c>
      <c r="J2386" s="10">
        <v>2</v>
      </c>
      <c r="K2386" s="10">
        <v>0</v>
      </c>
      <c r="L2386" s="10">
        <f>SUM(Table134[[#This Row],[Waste (Before Impression)]:[Waste (After Impression)2]])</f>
        <v>2</v>
      </c>
      <c r="M2386" s="10">
        <v>0</v>
      </c>
      <c r="N2386" s="10">
        <v>0</v>
      </c>
      <c r="O2386" s="11">
        <f>SUM(Table134[[#This Row],[Inspection Total]],Table134[[#This Row],[Waste (Before Impression)]])</f>
        <v>6000</v>
      </c>
      <c r="P2386" s="12" t="s">
        <v>39</v>
      </c>
      <c r="Q2386" s="9"/>
      <c r="R2386" s="9">
        <f>IF(Table134[[#This Row],[Balanced]]="YES",0,Table134[[#This Row],[Total]]-6000)</f>
        <v>0</v>
      </c>
      <c r="S23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447571965205998YES</v>
      </c>
      <c r="T2386">
        <f>ROW()-3</f>
        <v>2383</v>
      </c>
      <c r="U2386" s="1">
        <f>INT(Table134[[#This Row],[Date]])</f>
        <v>44757</v>
      </c>
      <c r="V2386" s="13">
        <f>IFERROR(IF(OR(Table134[[#This Row],[Notasave Error]]&lt;0,Table134[[#This Row],[Notasave Error]]&gt;6000),"-",Table134[[#This Row],[Notasave Error]]/Table134[[#This Row],[Inspection Total]]),"NA")</f>
        <v>0</v>
      </c>
    </row>
    <row r="2387" spans="1:22" x14ac:dyDescent="0.35">
      <c r="A2387" s="8">
        <v>44757.236493055556</v>
      </c>
      <c r="B2387" s="9" t="s">
        <v>63</v>
      </c>
      <c r="C2387" s="9">
        <v>40036161</v>
      </c>
      <c r="D2387" s="9" t="s">
        <v>107</v>
      </c>
      <c r="E2387" s="9" t="s">
        <v>62</v>
      </c>
      <c r="F2387" s="9" t="s">
        <v>40</v>
      </c>
      <c r="G2387" s="9">
        <v>1964</v>
      </c>
      <c r="H2387" s="10">
        <v>5992</v>
      </c>
      <c r="I2387" s="10">
        <v>47940</v>
      </c>
      <c r="J2387" s="10">
        <v>8</v>
      </c>
      <c r="K2387" s="10">
        <v>0</v>
      </c>
      <c r="L2387" s="10">
        <f>SUM(Table134[[#This Row],[Waste (Before Impression)]:[Waste (After Impression)2]])</f>
        <v>8</v>
      </c>
      <c r="M2387" s="10">
        <v>0</v>
      </c>
      <c r="N2387" s="10">
        <v>0</v>
      </c>
      <c r="O2387" s="11">
        <f>SUM(Table134[[#This Row],[Inspection Total]],Table134[[#This Row],[Waste (Before Impression)]])</f>
        <v>6000</v>
      </c>
      <c r="P2387" s="12" t="s">
        <v>39</v>
      </c>
      <c r="Q2387" s="9"/>
      <c r="R2387" s="9">
        <f>IF(Table134[[#This Row],[Balanced]]="YES",0,Table134[[#This Row],[Total]]-6000)</f>
        <v>0</v>
      </c>
      <c r="S23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447571964805992YES</v>
      </c>
      <c r="T2387">
        <f>ROW()-3</f>
        <v>2384</v>
      </c>
      <c r="U2387" s="1">
        <f>INT(Table134[[#This Row],[Date]])</f>
        <v>44757</v>
      </c>
      <c r="V2387" s="13">
        <f>IFERROR(IF(OR(Table134[[#This Row],[Notasave Error]]&lt;0,Table134[[#This Row],[Notasave Error]]&gt;6000),"-",Table134[[#This Row],[Notasave Error]]/Table134[[#This Row],[Inspection Total]]),"NA")</f>
        <v>0</v>
      </c>
    </row>
    <row r="2388" spans="1:22" x14ac:dyDescent="0.35">
      <c r="A2388" s="8">
        <v>44757.204189814816</v>
      </c>
      <c r="B2388" s="9" t="s">
        <v>63</v>
      </c>
      <c r="C2388" s="9">
        <v>40036161</v>
      </c>
      <c r="D2388" s="9" t="s">
        <v>107</v>
      </c>
      <c r="E2388" s="9" t="s">
        <v>62</v>
      </c>
      <c r="F2388" s="9" t="s">
        <v>40</v>
      </c>
      <c r="G2388" s="9">
        <v>1963</v>
      </c>
      <c r="H2388" s="10">
        <v>5997</v>
      </c>
      <c r="I2388" s="10">
        <v>41948</v>
      </c>
      <c r="J2388" s="10">
        <v>3</v>
      </c>
      <c r="K2388" s="10">
        <v>0</v>
      </c>
      <c r="L2388" s="10">
        <f>SUM(Table134[[#This Row],[Waste (Before Impression)]:[Waste (After Impression)2]])</f>
        <v>3</v>
      </c>
      <c r="M2388" s="10">
        <v>0</v>
      </c>
      <c r="N2388" s="10">
        <v>0</v>
      </c>
      <c r="O2388" s="11">
        <f>SUM(Table134[[#This Row],[Inspection Total]],Table134[[#This Row],[Waste (Before Impression)]])</f>
        <v>6000</v>
      </c>
      <c r="P2388" s="12" t="s">
        <v>39</v>
      </c>
      <c r="Q2388" s="9"/>
      <c r="R2388" s="9">
        <f>IF(Table134[[#This Row],[Balanced]]="YES",0,Table134[[#This Row],[Total]]-6000)</f>
        <v>0</v>
      </c>
      <c r="S23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447571963305997YES</v>
      </c>
      <c r="T2388">
        <f>ROW()-3</f>
        <v>2385</v>
      </c>
      <c r="U2388" s="1">
        <f>INT(Table134[[#This Row],[Date]])</f>
        <v>44757</v>
      </c>
      <c r="V2388" s="13">
        <f>IFERROR(IF(OR(Table134[[#This Row],[Notasave Error]]&lt;0,Table134[[#This Row],[Notasave Error]]&gt;6000),"-",Table134[[#This Row],[Notasave Error]]/Table134[[#This Row],[Inspection Total]]),"NA")</f>
        <v>0</v>
      </c>
    </row>
    <row r="2389" spans="1:22" x14ac:dyDescent="0.35">
      <c r="A2389" s="8">
        <v>44757.170972222222</v>
      </c>
      <c r="B2389" s="9" t="s">
        <v>63</v>
      </c>
      <c r="C2389" s="9">
        <v>40036161</v>
      </c>
      <c r="D2389" s="9" t="s">
        <v>107</v>
      </c>
      <c r="E2389" s="9" t="s">
        <v>62</v>
      </c>
      <c r="F2389" s="9" t="s">
        <v>40</v>
      </c>
      <c r="G2389" s="9">
        <v>1962</v>
      </c>
      <c r="H2389" s="10">
        <v>5982</v>
      </c>
      <c r="I2389" s="10">
        <v>35951</v>
      </c>
      <c r="J2389" s="10">
        <v>18</v>
      </c>
      <c r="K2389" s="10">
        <v>1</v>
      </c>
      <c r="L2389" s="10">
        <f>SUM(Table134[[#This Row],[Waste (Before Impression)]:[Waste (After Impression)2]])</f>
        <v>19</v>
      </c>
      <c r="M2389" s="10">
        <v>0</v>
      </c>
      <c r="N2389" s="10">
        <v>0</v>
      </c>
      <c r="O2389" s="11">
        <f>SUM(Table134[[#This Row],[Inspection Total]],Table134[[#This Row],[Waste (Before Impression)]])</f>
        <v>6000</v>
      </c>
      <c r="P2389" s="12" t="s">
        <v>39</v>
      </c>
      <c r="Q2389" s="9"/>
      <c r="R2389" s="9">
        <f>IF(Table134[[#This Row],[Balanced]]="YES",0,Table134[[#This Row],[Total]]-6000)</f>
        <v>0</v>
      </c>
      <c r="S23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4475719621805982YES</v>
      </c>
      <c r="T2389">
        <f>ROW()-3</f>
        <v>2386</v>
      </c>
      <c r="U2389" s="1">
        <f>INT(Table134[[#This Row],[Date]])</f>
        <v>44757</v>
      </c>
      <c r="V2389" s="13">
        <f>IFERROR(IF(OR(Table134[[#This Row],[Notasave Error]]&lt;0,Table134[[#This Row],[Notasave Error]]&gt;6000),"-",Table134[[#This Row],[Notasave Error]]/Table134[[#This Row],[Inspection Total]]),"NA")</f>
        <v>0</v>
      </c>
    </row>
    <row r="2390" spans="1:22" x14ac:dyDescent="0.35">
      <c r="A2390" s="8">
        <v>44757.163645833331</v>
      </c>
      <c r="B2390" s="9" t="s">
        <v>63</v>
      </c>
      <c r="C2390" s="9">
        <v>40036161</v>
      </c>
      <c r="D2390" s="9" t="s">
        <v>107</v>
      </c>
      <c r="E2390" s="9" t="s">
        <v>62</v>
      </c>
      <c r="F2390" s="9" t="s">
        <v>40</v>
      </c>
      <c r="G2390" s="9">
        <v>1961</v>
      </c>
      <c r="H2390" s="10">
        <v>5990</v>
      </c>
      <c r="I2390" s="10">
        <v>29969</v>
      </c>
      <c r="J2390" s="10">
        <v>10</v>
      </c>
      <c r="K2390" s="10">
        <v>0</v>
      </c>
      <c r="L2390" s="10">
        <f>SUM(Table134[[#This Row],[Waste (Before Impression)]:[Waste (After Impression)2]])</f>
        <v>10</v>
      </c>
      <c r="M2390" s="10">
        <v>0</v>
      </c>
      <c r="N2390" s="10">
        <v>0</v>
      </c>
      <c r="O2390" s="11">
        <f>SUM(Table134[[#This Row],[Inspection Total]],Table134[[#This Row],[Waste (Before Impression)]])</f>
        <v>6000</v>
      </c>
      <c r="P2390" s="12" t="s">
        <v>39</v>
      </c>
      <c r="Q2390" s="9"/>
      <c r="R2390" s="9">
        <f>IF(Table134[[#This Row],[Balanced]]="YES",0,Table134[[#This Row],[Total]]-6000)</f>
        <v>0</v>
      </c>
      <c r="S23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4475719611005990YES</v>
      </c>
      <c r="T2390">
        <f>ROW()-3</f>
        <v>2387</v>
      </c>
      <c r="U2390" s="1">
        <f>INT(Table134[[#This Row],[Date]])</f>
        <v>44757</v>
      </c>
      <c r="V2390" s="13">
        <f>IFERROR(IF(OR(Table134[[#This Row],[Notasave Error]]&lt;0,Table134[[#This Row],[Notasave Error]]&gt;6000),"-",Table134[[#This Row],[Notasave Error]]/Table134[[#This Row],[Inspection Total]]),"NA")</f>
        <v>0</v>
      </c>
    </row>
    <row r="2391" spans="1:22" x14ac:dyDescent="0.35">
      <c r="A2391" s="8">
        <v>44757.071064814816</v>
      </c>
      <c r="B2391" s="9" t="s">
        <v>63</v>
      </c>
      <c r="C2391" s="9">
        <v>40036161</v>
      </c>
      <c r="D2391" s="9" t="s">
        <v>107</v>
      </c>
      <c r="E2391" s="9" t="s">
        <v>62</v>
      </c>
      <c r="F2391" s="9" t="s">
        <v>40</v>
      </c>
      <c r="G2391" s="9">
        <v>1960</v>
      </c>
      <c r="H2391" s="10">
        <v>5998</v>
      </c>
      <c r="I2391" s="10">
        <v>23979</v>
      </c>
      <c r="J2391" s="10">
        <v>2</v>
      </c>
      <c r="K2391" s="10">
        <v>0</v>
      </c>
      <c r="L2391" s="10">
        <f>SUM(Table134[[#This Row],[Waste (Before Impression)]:[Waste (After Impression)2]])</f>
        <v>2</v>
      </c>
      <c r="M2391" s="10">
        <v>0</v>
      </c>
      <c r="N2391" s="10">
        <v>0</v>
      </c>
      <c r="O2391" s="11">
        <f>SUM(Table134[[#This Row],[Inspection Total]],Table134[[#This Row],[Waste (Before Impression)]])</f>
        <v>6000</v>
      </c>
      <c r="P2391" s="12" t="s">
        <v>39</v>
      </c>
      <c r="Q2391" s="9"/>
      <c r="R2391" s="9">
        <f>IF(Table134[[#This Row],[Balanced]]="YES",0,Table134[[#This Row],[Total]]-6000)</f>
        <v>0</v>
      </c>
      <c r="S23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447571960205998YES</v>
      </c>
      <c r="T2391">
        <f>ROW()-3</f>
        <v>2388</v>
      </c>
      <c r="U2391" s="1">
        <f>INT(Table134[[#This Row],[Date]])</f>
        <v>44757</v>
      </c>
      <c r="V2391" s="13">
        <f>IFERROR(IF(OR(Table134[[#This Row],[Notasave Error]]&lt;0,Table134[[#This Row],[Notasave Error]]&gt;6000),"-",Table134[[#This Row],[Notasave Error]]/Table134[[#This Row],[Inspection Total]]),"NA")</f>
        <v>0</v>
      </c>
    </row>
    <row r="2392" spans="1:22" x14ac:dyDescent="0.35">
      <c r="A2392" s="8">
        <v>44757.063796296294</v>
      </c>
      <c r="B2392" s="9" t="s">
        <v>63</v>
      </c>
      <c r="C2392" s="9">
        <v>40036161</v>
      </c>
      <c r="D2392" s="9" t="s">
        <v>107</v>
      </c>
      <c r="E2392" s="9" t="s">
        <v>62</v>
      </c>
      <c r="F2392" s="9" t="s">
        <v>40</v>
      </c>
      <c r="G2392" s="9">
        <v>1959</v>
      </c>
      <c r="H2392" s="10">
        <v>5988</v>
      </c>
      <c r="I2392" s="10">
        <v>17981</v>
      </c>
      <c r="J2392" s="10">
        <v>12</v>
      </c>
      <c r="K2392" s="10">
        <v>0</v>
      </c>
      <c r="L2392" s="10">
        <f>SUM(Table134[[#This Row],[Waste (Before Impression)]:[Waste (After Impression)2]])</f>
        <v>12</v>
      </c>
      <c r="M2392" s="10">
        <v>0</v>
      </c>
      <c r="N2392" s="10">
        <v>0</v>
      </c>
      <c r="O2392" s="11">
        <f>SUM(Table134[[#This Row],[Inspection Total]],Table134[[#This Row],[Waste (Before Impression)]])</f>
        <v>6000</v>
      </c>
      <c r="P2392" s="12" t="s">
        <v>39</v>
      </c>
      <c r="Q2392" s="9"/>
      <c r="R2392" s="9">
        <f>IF(Table134[[#This Row],[Balanced]]="YES",0,Table134[[#This Row],[Total]]-6000)</f>
        <v>0</v>
      </c>
      <c r="S23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4475719591205988YES</v>
      </c>
      <c r="T2392">
        <f>ROW()-3</f>
        <v>2389</v>
      </c>
      <c r="U2392" s="1">
        <f>INT(Table134[[#This Row],[Date]])</f>
        <v>44757</v>
      </c>
      <c r="V2392" s="13">
        <f>IFERROR(IF(OR(Table134[[#This Row],[Notasave Error]]&lt;0,Table134[[#This Row],[Notasave Error]]&gt;6000),"-",Table134[[#This Row],[Notasave Error]]/Table134[[#This Row],[Inspection Total]]),"NA")</f>
        <v>0</v>
      </c>
    </row>
    <row r="2393" spans="1:22" x14ac:dyDescent="0.35">
      <c r="A2393" s="8">
        <v>44757.008657407408</v>
      </c>
      <c r="B2393" s="9" t="s">
        <v>63</v>
      </c>
      <c r="C2393" s="9">
        <v>40036161</v>
      </c>
      <c r="D2393" s="9" t="s">
        <v>107</v>
      </c>
      <c r="E2393" s="9" t="s">
        <v>62</v>
      </c>
      <c r="F2393" s="9" t="s">
        <v>40</v>
      </c>
      <c r="G2393" s="9">
        <v>1958</v>
      </c>
      <c r="H2393" s="10">
        <v>5999</v>
      </c>
      <c r="I2393" s="10">
        <v>11993</v>
      </c>
      <c r="J2393" s="10">
        <v>1</v>
      </c>
      <c r="K2393" s="10">
        <v>0</v>
      </c>
      <c r="L2393" s="10">
        <f>SUM(Table134[[#This Row],[Waste (Before Impression)]:[Waste (After Impression)2]])</f>
        <v>1</v>
      </c>
      <c r="M2393" s="10">
        <v>0</v>
      </c>
      <c r="N2393" s="10">
        <v>0</v>
      </c>
      <c r="O2393" s="11">
        <f>SUM(Table134[[#This Row],[Inspection Total]],Table134[[#This Row],[Waste (Before Impression)]])</f>
        <v>6000</v>
      </c>
      <c r="P2393" s="12" t="s">
        <v>39</v>
      </c>
      <c r="Q2393" s="9"/>
      <c r="R2393" s="9">
        <f>IF(Table134[[#This Row],[Balanced]]="YES",0,Table134[[#This Row],[Total]]-6000)</f>
        <v>0</v>
      </c>
      <c r="S23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447571958105999YES</v>
      </c>
      <c r="T2393">
        <f>ROW()-3</f>
        <v>2390</v>
      </c>
      <c r="U2393" s="1">
        <f>INT(Table134[[#This Row],[Date]])</f>
        <v>44757</v>
      </c>
      <c r="V2393" s="13">
        <f>IFERROR(IF(OR(Table134[[#This Row],[Notasave Error]]&lt;0,Table134[[#This Row],[Notasave Error]]&gt;6000),"-",Table134[[#This Row],[Notasave Error]]/Table134[[#This Row],[Inspection Total]]),"NA")</f>
        <v>0</v>
      </c>
    </row>
    <row r="2394" spans="1:22" x14ac:dyDescent="0.35">
      <c r="A2394" s="8">
        <v>44756.989745370367</v>
      </c>
      <c r="B2394" s="9" t="s">
        <v>63</v>
      </c>
      <c r="C2394" s="9">
        <v>40036161</v>
      </c>
      <c r="D2394" s="9" t="s">
        <v>107</v>
      </c>
      <c r="E2394" s="9" t="s">
        <v>46</v>
      </c>
      <c r="F2394" s="9" t="s">
        <v>40</v>
      </c>
      <c r="G2394" s="9">
        <v>1934</v>
      </c>
      <c r="H2394" s="10">
        <v>5999</v>
      </c>
      <c r="I2394" s="10">
        <v>29974</v>
      </c>
      <c r="J2394" s="10">
        <v>1</v>
      </c>
      <c r="K2394" s="10">
        <v>0</v>
      </c>
      <c r="L2394" s="10">
        <f>SUM(Table134[[#This Row],[Waste (Before Impression)]:[Waste (After Impression)2]])</f>
        <v>1</v>
      </c>
      <c r="M2394" s="10">
        <v>0</v>
      </c>
      <c r="N2394" s="10">
        <v>0</v>
      </c>
      <c r="O2394" s="11">
        <f>SUM(Table134[[#This Row],[Inspection Total]],Table134[[#This Row],[Waste (Before Impression)]])</f>
        <v>6000</v>
      </c>
      <c r="P2394" s="12" t="s">
        <v>39</v>
      </c>
      <c r="Q2394" s="9"/>
      <c r="R2394" s="9">
        <f>IF(Table134[[#This Row],[Balanced]]="YES",0,Table134[[#This Row],[Total]]-6000)</f>
        <v>0</v>
      </c>
      <c r="S23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447561934105999YES</v>
      </c>
      <c r="T2394">
        <f>ROW()-3</f>
        <v>2391</v>
      </c>
      <c r="U2394" s="1">
        <f>INT(Table134[[#This Row],[Date]])</f>
        <v>44756</v>
      </c>
      <c r="V2394" s="13">
        <f>IFERROR(IF(OR(Table134[[#This Row],[Notasave Error]]&lt;0,Table134[[#This Row],[Notasave Error]]&gt;6000),"-",Table134[[#This Row],[Notasave Error]]/Table134[[#This Row],[Inspection Total]]),"NA")</f>
        <v>0</v>
      </c>
    </row>
    <row r="2395" spans="1:22" x14ac:dyDescent="0.35">
      <c r="A2395" s="8">
        <v>44756.921307870369</v>
      </c>
      <c r="B2395" s="9" t="s">
        <v>63</v>
      </c>
      <c r="C2395" s="9">
        <v>40036161</v>
      </c>
      <c r="D2395" s="9" t="s">
        <v>107</v>
      </c>
      <c r="E2395" s="9" t="s">
        <v>46</v>
      </c>
      <c r="F2395" s="9" t="s">
        <v>40</v>
      </c>
      <c r="G2395" s="9">
        <v>1933</v>
      </c>
      <c r="H2395" s="10">
        <v>5990</v>
      </c>
      <c r="I2395" s="10">
        <v>23975</v>
      </c>
      <c r="J2395" s="10">
        <v>10</v>
      </c>
      <c r="K2395" s="10">
        <v>0</v>
      </c>
      <c r="L2395" s="10">
        <f>SUM(Table134[[#This Row],[Waste (Before Impression)]:[Waste (After Impression)2]])</f>
        <v>10</v>
      </c>
      <c r="M2395" s="10">
        <v>0</v>
      </c>
      <c r="N2395" s="10">
        <v>0</v>
      </c>
      <c r="O2395" s="11">
        <f>SUM(Table134[[#This Row],[Inspection Total]],Table134[[#This Row],[Waste (Before Impression)]])</f>
        <v>6000</v>
      </c>
      <c r="P2395" s="12" t="s">
        <v>39</v>
      </c>
      <c r="Q2395" s="9"/>
      <c r="R2395" s="9">
        <f>IF(Table134[[#This Row],[Balanced]]="YES",0,Table134[[#This Row],[Total]]-6000)</f>
        <v>0</v>
      </c>
      <c r="S23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4475619331005990YES</v>
      </c>
      <c r="T2395">
        <f>ROW()-3</f>
        <v>2392</v>
      </c>
      <c r="U2395" s="1">
        <f>INT(Table134[[#This Row],[Date]])</f>
        <v>44756</v>
      </c>
      <c r="V2395" s="13">
        <f>IFERROR(IF(OR(Table134[[#This Row],[Notasave Error]]&lt;0,Table134[[#This Row],[Notasave Error]]&gt;6000),"-",Table134[[#This Row],[Notasave Error]]/Table134[[#This Row],[Inspection Total]]),"NA")</f>
        <v>0</v>
      </c>
    </row>
    <row r="2396" spans="1:22" x14ac:dyDescent="0.35">
      <c r="A2396" s="8">
        <v>44756.886342592596</v>
      </c>
      <c r="B2396" s="9" t="s">
        <v>63</v>
      </c>
      <c r="C2396" s="9">
        <v>40036161</v>
      </c>
      <c r="D2396" s="9" t="s">
        <v>107</v>
      </c>
      <c r="E2396" s="9" t="s">
        <v>46</v>
      </c>
      <c r="F2396" s="9" t="s">
        <v>40</v>
      </c>
      <c r="G2396" s="9">
        <v>1932</v>
      </c>
      <c r="H2396" s="10">
        <v>5991</v>
      </c>
      <c r="I2396" s="10">
        <v>17985</v>
      </c>
      <c r="J2396" s="10">
        <v>9</v>
      </c>
      <c r="K2396" s="10">
        <v>3</v>
      </c>
      <c r="L2396" s="10">
        <f>SUM(Table134[[#This Row],[Waste (Before Impression)]:[Waste (After Impression)2]])</f>
        <v>12</v>
      </c>
      <c r="M2396" s="10">
        <v>0</v>
      </c>
      <c r="N2396" s="10">
        <v>0</v>
      </c>
      <c r="O2396" s="11">
        <f>SUM(Table134[[#This Row],[Inspection Total]],Table134[[#This Row],[Waste (Before Impression)]])</f>
        <v>6000</v>
      </c>
      <c r="P2396" s="12" t="s">
        <v>39</v>
      </c>
      <c r="Q2396" s="9"/>
      <c r="R2396" s="9">
        <f>IF(Table134[[#This Row],[Balanced]]="YES",0,Table134[[#This Row],[Total]]-6000)</f>
        <v>0</v>
      </c>
      <c r="S23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447561932905991YES</v>
      </c>
      <c r="T2396">
        <f>ROW()-3</f>
        <v>2393</v>
      </c>
      <c r="U2396" s="1">
        <f>INT(Table134[[#This Row],[Date]])</f>
        <v>44756</v>
      </c>
      <c r="V2396" s="13">
        <f>IFERROR(IF(OR(Table134[[#This Row],[Notasave Error]]&lt;0,Table134[[#This Row],[Notasave Error]]&gt;6000),"-",Table134[[#This Row],[Notasave Error]]/Table134[[#This Row],[Inspection Total]]),"NA")</f>
        <v>0</v>
      </c>
    </row>
    <row r="2397" spans="1:22" x14ac:dyDescent="0.35">
      <c r="A2397" s="8">
        <v>44756.85193287037</v>
      </c>
      <c r="B2397" s="9" t="s">
        <v>63</v>
      </c>
      <c r="C2397" s="9">
        <v>40036161</v>
      </c>
      <c r="D2397" s="9" t="s">
        <v>107</v>
      </c>
      <c r="E2397" s="9" t="s">
        <v>46</v>
      </c>
      <c r="F2397" s="9" t="s">
        <v>40</v>
      </c>
      <c r="G2397" s="9">
        <v>1931</v>
      </c>
      <c r="H2397" s="10">
        <v>5995</v>
      </c>
      <c r="I2397" s="10">
        <v>11994</v>
      </c>
      <c r="J2397" s="10">
        <v>5</v>
      </c>
      <c r="K2397" s="10">
        <v>0</v>
      </c>
      <c r="L2397" s="10">
        <f>SUM(Table134[[#This Row],[Waste (Before Impression)]:[Waste (After Impression)2]])</f>
        <v>5</v>
      </c>
      <c r="M2397" s="10">
        <v>0</v>
      </c>
      <c r="N2397" s="10">
        <v>0</v>
      </c>
      <c r="O2397" s="11">
        <f>SUM(Table134[[#This Row],[Inspection Total]],Table134[[#This Row],[Waste (Before Impression)]])</f>
        <v>6000</v>
      </c>
      <c r="P2397" s="12" t="s">
        <v>39</v>
      </c>
      <c r="Q2397" s="9"/>
      <c r="R2397" s="9">
        <f>IF(Table134[[#This Row],[Balanced]]="YES",0,Table134[[#This Row],[Total]]-6000)</f>
        <v>0</v>
      </c>
      <c r="S23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447561931505995YES</v>
      </c>
      <c r="T2397">
        <f>ROW()-3</f>
        <v>2394</v>
      </c>
      <c r="U2397" s="1">
        <f>INT(Table134[[#This Row],[Date]])</f>
        <v>44756</v>
      </c>
      <c r="V2397" s="13">
        <f>IFERROR(IF(OR(Table134[[#This Row],[Notasave Error]]&lt;0,Table134[[#This Row],[Notasave Error]]&gt;6000),"-",Table134[[#This Row],[Notasave Error]]/Table134[[#This Row],[Inspection Total]]),"NA")</f>
        <v>0</v>
      </c>
    </row>
    <row r="2398" spans="1:22" x14ac:dyDescent="0.35">
      <c r="A2398" s="8">
        <v>44756.822638888887</v>
      </c>
      <c r="B2398" s="9" t="s">
        <v>63</v>
      </c>
      <c r="C2398" s="9">
        <v>40036161</v>
      </c>
      <c r="D2398" s="9" t="s">
        <v>107</v>
      </c>
      <c r="E2398" s="9" t="s">
        <v>46</v>
      </c>
      <c r="F2398" s="9" t="s">
        <v>40</v>
      </c>
      <c r="G2398" s="9">
        <v>1930</v>
      </c>
      <c r="H2398" s="10">
        <v>5999</v>
      </c>
      <c r="I2398" s="10">
        <v>5999</v>
      </c>
      <c r="J2398" s="10">
        <v>1</v>
      </c>
      <c r="K2398" s="10">
        <v>0</v>
      </c>
      <c r="L2398" s="10">
        <f>SUM(Table134[[#This Row],[Waste (Before Impression)]:[Waste (After Impression)2]])</f>
        <v>1</v>
      </c>
      <c r="M2398" s="10">
        <v>0</v>
      </c>
      <c r="N2398" s="10">
        <v>0</v>
      </c>
      <c r="O2398" s="11">
        <f>SUM(Table134[[#This Row],[Inspection Total]],Table134[[#This Row],[Waste (Before Impression)]])</f>
        <v>6000</v>
      </c>
      <c r="P2398" s="12" t="s">
        <v>39</v>
      </c>
      <c r="Q2398" s="9"/>
      <c r="R2398" s="9">
        <f>IF(Table134[[#This Row],[Balanced]]="YES",0,Table134[[#This Row],[Total]]-6000)</f>
        <v>0</v>
      </c>
      <c r="S23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447561930105999YES</v>
      </c>
      <c r="T2398">
        <f>ROW()-3</f>
        <v>2395</v>
      </c>
      <c r="U2398" s="1">
        <f>INT(Table134[[#This Row],[Date]])</f>
        <v>44756</v>
      </c>
      <c r="V2398" s="13">
        <f>IFERROR(IF(OR(Table134[[#This Row],[Notasave Error]]&lt;0,Table134[[#This Row],[Notasave Error]]&gt;6000),"-",Table134[[#This Row],[Notasave Error]]/Table134[[#This Row],[Inspection Total]]),"NA")</f>
        <v>0</v>
      </c>
    </row>
    <row r="2399" spans="1:22" x14ac:dyDescent="0.35">
      <c r="A2399" s="8">
        <v>44756.784363425926</v>
      </c>
      <c r="B2399" s="9" t="s">
        <v>63</v>
      </c>
      <c r="C2399" s="9">
        <v>40036161</v>
      </c>
      <c r="D2399" s="9" t="s">
        <v>107</v>
      </c>
      <c r="E2399" s="9" t="s">
        <v>78</v>
      </c>
      <c r="F2399" s="9" t="s">
        <v>38</v>
      </c>
      <c r="G2399" s="9">
        <v>1929</v>
      </c>
      <c r="H2399" s="10">
        <v>5999</v>
      </c>
      <c r="I2399" s="10">
        <v>77860</v>
      </c>
      <c r="J2399" s="10">
        <v>1</v>
      </c>
      <c r="K2399" s="10"/>
      <c r="L2399" s="10">
        <f>SUM(Table134[[#This Row],[Waste (Before Impression)]:[Waste (After Impression)2]])</f>
        <v>1</v>
      </c>
      <c r="M2399" s="10">
        <v>0</v>
      </c>
      <c r="N2399" s="10">
        <v>0</v>
      </c>
      <c r="O2399" s="11">
        <f>SUM(Table134[[#This Row],[Inspection Total]],Table134[[#This Row],[Waste (Before Impression)]])</f>
        <v>6000</v>
      </c>
      <c r="P2399" s="12" t="s">
        <v>39</v>
      </c>
      <c r="Q2399" s="9"/>
      <c r="R2399" s="9">
        <f>IF(Table134[[#This Row],[Balanced]]="YES",0,Table134[[#This Row],[Total]]-6000)</f>
        <v>0</v>
      </c>
      <c r="S23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447561929105999YES</v>
      </c>
      <c r="T2399">
        <f>ROW()-3</f>
        <v>2396</v>
      </c>
      <c r="U2399" s="1">
        <f>INT(Table134[[#This Row],[Date]])</f>
        <v>44756</v>
      </c>
      <c r="V2399" s="13">
        <f>IFERROR(IF(OR(Table134[[#This Row],[Notasave Error]]&lt;0,Table134[[#This Row],[Notasave Error]]&gt;6000),"-",Table134[[#This Row],[Notasave Error]]/Table134[[#This Row],[Inspection Total]]),"NA")</f>
        <v>0</v>
      </c>
    </row>
    <row r="2400" spans="1:22" x14ac:dyDescent="0.35">
      <c r="A2400" s="8">
        <v>44756.75277777778</v>
      </c>
      <c r="B2400" s="9" t="s">
        <v>63</v>
      </c>
      <c r="C2400" s="9">
        <v>40036161</v>
      </c>
      <c r="D2400" s="9" t="s">
        <v>107</v>
      </c>
      <c r="E2400" s="9" t="s">
        <v>78</v>
      </c>
      <c r="F2400" s="9" t="s">
        <v>38</v>
      </c>
      <c r="G2400" s="9">
        <v>1928</v>
      </c>
      <c r="H2400" s="10">
        <v>5988</v>
      </c>
      <c r="I2400" s="10">
        <v>71861</v>
      </c>
      <c r="J2400" s="10">
        <v>12</v>
      </c>
      <c r="K2400" s="10"/>
      <c r="L2400" s="10">
        <f>SUM(Table134[[#This Row],[Waste (Before Impression)]:[Waste (After Impression)2]])</f>
        <v>12</v>
      </c>
      <c r="M2400" s="10">
        <v>0</v>
      </c>
      <c r="N2400" s="10">
        <v>0</v>
      </c>
      <c r="O2400" s="11">
        <f>SUM(Table134[[#This Row],[Inspection Total]],Table134[[#This Row],[Waste (Before Impression)]])</f>
        <v>6000</v>
      </c>
      <c r="P2400" s="12" t="s">
        <v>39</v>
      </c>
      <c r="Q2400" s="9"/>
      <c r="R2400" s="9">
        <f>IF(Table134[[#This Row],[Balanced]]="YES",0,Table134[[#This Row],[Total]]-6000)</f>
        <v>0</v>
      </c>
      <c r="S24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4475619281205988YES</v>
      </c>
      <c r="T2400">
        <f>ROW()-3</f>
        <v>2397</v>
      </c>
      <c r="U2400" s="1">
        <f>INT(Table134[[#This Row],[Date]])</f>
        <v>44756</v>
      </c>
      <c r="V2400" s="13">
        <f>IFERROR(IF(OR(Table134[[#This Row],[Notasave Error]]&lt;0,Table134[[#This Row],[Notasave Error]]&gt;6000),"-",Table134[[#This Row],[Notasave Error]]/Table134[[#This Row],[Inspection Total]]),"NA")</f>
        <v>0</v>
      </c>
    </row>
    <row r="2401" spans="1:22" x14ac:dyDescent="0.35">
      <c r="A2401" s="8">
        <v>44756.726111111115</v>
      </c>
      <c r="B2401" s="9" t="s">
        <v>63</v>
      </c>
      <c r="C2401" s="9">
        <v>40036161</v>
      </c>
      <c r="D2401" s="9" t="s">
        <v>107</v>
      </c>
      <c r="E2401" s="9" t="s">
        <v>78</v>
      </c>
      <c r="F2401" s="9" t="s">
        <v>38</v>
      </c>
      <c r="G2401" s="9">
        <v>1927</v>
      </c>
      <c r="H2401" s="10">
        <v>5995</v>
      </c>
      <c r="I2401" s="10">
        <v>65873</v>
      </c>
      <c r="J2401" s="10">
        <v>5</v>
      </c>
      <c r="K2401" s="10"/>
      <c r="L2401" s="10">
        <f>SUM(Table134[[#This Row],[Waste (Before Impression)]:[Waste (After Impression)2]])</f>
        <v>5</v>
      </c>
      <c r="M2401" s="10">
        <v>0</v>
      </c>
      <c r="N2401" s="10">
        <v>0</v>
      </c>
      <c r="O2401" s="11">
        <f>SUM(Table134[[#This Row],[Inspection Total]],Table134[[#This Row],[Waste (Before Impression)]])</f>
        <v>6000</v>
      </c>
      <c r="P2401" s="12" t="s">
        <v>39</v>
      </c>
      <c r="Q2401" s="9"/>
      <c r="R2401" s="9">
        <f>IF(Table134[[#This Row],[Balanced]]="YES",0,Table134[[#This Row],[Total]]-6000)</f>
        <v>0</v>
      </c>
      <c r="S24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447561927505995YES</v>
      </c>
      <c r="T2401">
        <f>ROW()-3</f>
        <v>2398</v>
      </c>
      <c r="U2401" s="1">
        <f>INT(Table134[[#This Row],[Date]])</f>
        <v>44756</v>
      </c>
      <c r="V2401" s="13">
        <f>IFERROR(IF(OR(Table134[[#This Row],[Notasave Error]]&lt;0,Table134[[#This Row],[Notasave Error]]&gt;6000),"-",Table134[[#This Row],[Notasave Error]]/Table134[[#This Row],[Inspection Total]]),"NA")</f>
        <v>0</v>
      </c>
    </row>
    <row r="2402" spans="1:22" x14ac:dyDescent="0.35">
      <c r="A2402" s="8">
        <v>44756.725775462961</v>
      </c>
      <c r="B2402" s="9" t="s">
        <v>63</v>
      </c>
      <c r="C2402" s="9">
        <v>40036161</v>
      </c>
      <c r="D2402" s="9" t="s">
        <v>107</v>
      </c>
      <c r="E2402" s="9" t="s">
        <v>78</v>
      </c>
      <c r="F2402" s="9" t="s">
        <v>38</v>
      </c>
      <c r="G2402" s="9">
        <v>1926</v>
      </c>
      <c r="H2402" s="10">
        <v>6000</v>
      </c>
      <c r="I2402" s="10">
        <v>59878</v>
      </c>
      <c r="J2402" s="10"/>
      <c r="K2402" s="10"/>
      <c r="L2402" s="10">
        <f>SUM(Table134[[#This Row],[Waste (Before Impression)]:[Waste (After Impression)2]])</f>
        <v>0</v>
      </c>
      <c r="M2402" s="10">
        <v>0</v>
      </c>
      <c r="N2402" s="10">
        <v>0</v>
      </c>
      <c r="O2402" s="11">
        <f>SUM(Table134[[#This Row],[Inspection Total]],Table134[[#This Row],[Waste (Before Impression)]])</f>
        <v>6000</v>
      </c>
      <c r="P2402" s="12" t="s">
        <v>39</v>
      </c>
      <c r="Q2402" s="9"/>
      <c r="R2402" s="9">
        <f>IF(Table134[[#This Row],[Balanced]]="YES",0,Table134[[#This Row],[Total]]-6000)</f>
        <v>0</v>
      </c>
      <c r="S24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44756192606000YES</v>
      </c>
      <c r="T2402">
        <f>ROW()-3</f>
        <v>2399</v>
      </c>
      <c r="U2402" s="1">
        <f>INT(Table134[[#This Row],[Date]])</f>
        <v>44756</v>
      </c>
      <c r="V2402" s="13">
        <f>IFERROR(IF(OR(Table134[[#This Row],[Notasave Error]]&lt;0,Table134[[#This Row],[Notasave Error]]&gt;6000),"-",Table134[[#This Row],[Notasave Error]]/Table134[[#This Row],[Inspection Total]]),"NA")</f>
        <v>0</v>
      </c>
    </row>
    <row r="2403" spans="1:22" x14ac:dyDescent="0.35">
      <c r="A2403" s="8">
        <v>44756.725115740737</v>
      </c>
      <c r="B2403" s="9" t="s">
        <v>63</v>
      </c>
      <c r="C2403" s="9">
        <v>40036161</v>
      </c>
      <c r="D2403" s="9" t="s">
        <v>107</v>
      </c>
      <c r="E2403" s="9" t="s">
        <v>78</v>
      </c>
      <c r="F2403" s="9" t="s">
        <v>38</v>
      </c>
      <c r="G2403" s="9">
        <v>1925</v>
      </c>
      <c r="H2403" s="10">
        <v>5989</v>
      </c>
      <c r="I2403" s="10">
        <v>53878</v>
      </c>
      <c r="J2403" s="10">
        <v>9</v>
      </c>
      <c r="K2403" s="10"/>
      <c r="L2403" s="10">
        <f>SUM(Table134[[#This Row],[Waste (Before Impression)]:[Waste (After Impression)2]])</f>
        <v>9</v>
      </c>
      <c r="M2403" s="10">
        <v>0</v>
      </c>
      <c r="N2403" s="10">
        <v>0</v>
      </c>
      <c r="O2403" s="11">
        <f>SUM(Table134[[#This Row],[Inspection Total]],Table134[[#This Row],[Waste (Before Impression)]])</f>
        <v>5998</v>
      </c>
      <c r="P2403" s="12" t="s">
        <v>34</v>
      </c>
      <c r="Q2403" s="9" t="s">
        <v>76</v>
      </c>
      <c r="R2403" s="9">
        <f>IF(Table134[[#This Row],[Balanced]]="YES",0,Table134[[#This Row],[Total]]-6000)</f>
        <v>-2</v>
      </c>
      <c r="S24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447561925905989NO</v>
      </c>
      <c r="T2403">
        <f>ROW()-3</f>
        <v>2400</v>
      </c>
      <c r="U2403" s="1">
        <f>INT(Table134[[#This Row],[Date]])</f>
        <v>44756</v>
      </c>
      <c r="V2403" s="13">
        <f>IFERROR(IF(OR(Table134[[#This Row],[Notasave Error]]&lt;0,Table134[[#This Row],[Notasave Error]]&gt;6000),"-",Table134[[#This Row],[Notasave Error]]/Table134[[#This Row],[Inspection Total]]),"NA")</f>
        <v>0</v>
      </c>
    </row>
    <row r="2404" spans="1:22" x14ac:dyDescent="0.35">
      <c r="A2404" s="8">
        <v>44756.72420138889</v>
      </c>
      <c r="B2404" s="9" t="s">
        <v>63</v>
      </c>
      <c r="C2404" s="9">
        <v>40036161</v>
      </c>
      <c r="D2404" s="9" t="s">
        <v>107</v>
      </c>
      <c r="E2404" s="9" t="s">
        <v>78</v>
      </c>
      <c r="F2404" s="9" t="s">
        <v>38</v>
      </c>
      <c r="G2404" s="9">
        <v>878</v>
      </c>
      <c r="H2404" s="10">
        <v>5992</v>
      </c>
      <c r="I2404" s="10">
        <v>47889</v>
      </c>
      <c r="J2404" s="10">
        <v>8</v>
      </c>
      <c r="K2404" s="10"/>
      <c r="L2404" s="10">
        <f>SUM(Table134[[#This Row],[Waste (Before Impression)]:[Waste (After Impression)2]])</f>
        <v>8</v>
      </c>
      <c r="M2404" s="10">
        <v>0</v>
      </c>
      <c r="N2404" s="10">
        <v>0</v>
      </c>
      <c r="O2404" s="11">
        <f>SUM(Table134[[#This Row],[Inspection Total]],Table134[[#This Row],[Waste (Before Impression)]])</f>
        <v>6000</v>
      </c>
      <c r="P2404" s="12" t="s">
        <v>39</v>
      </c>
      <c r="Q2404" s="9" t="s">
        <v>71</v>
      </c>
      <c r="R2404" s="9">
        <f>IF(Table134[[#This Row],[Balanced]]="YES",0,Table134[[#This Row],[Total]]-6000)</f>
        <v>0</v>
      </c>
      <c r="S24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44756878805992YES</v>
      </c>
      <c r="T2404">
        <f>ROW()-3</f>
        <v>2401</v>
      </c>
      <c r="U2404" s="1">
        <f>INT(Table134[[#This Row],[Date]])</f>
        <v>44756</v>
      </c>
      <c r="V2404" s="13">
        <f>IFERROR(IF(OR(Table134[[#This Row],[Notasave Error]]&lt;0,Table134[[#This Row],[Notasave Error]]&gt;6000),"-",Table134[[#This Row],[Notasave Error]]/Table134[[#This Row],[Inspection Total]]),"NA")</f>
        <v>0</v>
      </c>
    </row>
    <row r="2405" spans="1:22" x14ac:dyDescent="0.35">
      <c r="A2405" s="8">
        <v>44756.588263888887</v>
      </c>
      <c r="B2405" s="9" t="s">
        <v>63</v>
      </c>
      <c r="C2405" s="9">
        <v>40036161</v>
      </c>
      <c r="D2405" s="9" t="s">
        <v>107</v>
      </c>
      <c r="E2405" s="9" t="s">
        <v>78</v>
      </c>
      <c r="F2405" s="9" t="s">
        <v>38</v>
      </c>
      <c r="G2405" s="9">
        <v>1923</v>
      </c>
      <c r="H2405" s="10">
        <v>5974</v>
      </c>
      <c r="I2405" s="10">
        <v>41897</v>
      </c>
      <c r="J2405" s="10">
        <v>26</v>
      </c>
      <c r="K2405" s="10"/>
      <c r="L2405" s="10">
        <f>SUM(Table134[[#This Row],[Waste (Before Impression)]:[Waste (After Impression)2]])</f>
        <v>26</v>
      </c>
      <c r="M2405" s="10">
        <v>0</v>
      </c>
      <c r="N2405" s="10">
        <v>0</v>
      </c>
      <c r="O2405" s="11">
        <f>SUM(Table134[[#This Row],[Inspection Total]],Table134[[#This Row],[Waste (Before Impression)]])</f>
        <v>6000</v>
      </c>
      <c r="P2405" s="12" t="s">
        <v>74</v>
      </c>
      <c r="Q2405" s="9" t="s">
        <v>72</v>
      </c>
      <c r="R2405" s="9">
        <f>IF(Table134[[#This Row],[Balanced]]="YES",0,Table134[[#This Row],[Total]]-6000)</f>
        <v>0</v>
      </c>
      <c r="S24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4475619232605974yes</v>
      </c>
      <c r="T2405">
        <f>ROW()-3</f>
        <v>2402</v>
      </c>
      <c r="U2405" s="1">
        <f>INT(Table134[[#This Row],[Date]])</f>
        <v>44756</v>
      </c>
      <c r="V2405" s="13">
        <f>IFERROR(IF(OR(Table134[[#This Row],[Notasave Error]]&lt;0,Table134[[#This Row],[Notasave Error]]&gt;6000),"-",Table134[[#This Row],[Notasave Error]]/Table134[[#This Row],[Inspection Total]]),"NA")</f>
        <v>0</v>
      </c>
    </row>
    <row r="2406" spans="1:22" x14ac:dyDescent="0.35">
      <c r="A2406" s="8">
        <v>44756.548518518517</v>
      </c>
      <c r="B2406" s="9" t="s">
        <v>63</v>
      </c>
      <c r="C2406" s="9">
        <v>40036161</v>
      </c>
      <c r="D2406" s="9" t="s">
        <v>107</v>
      </c>
      <c r="E2406" s="9" t="s">
        <v>78</v>
      </c>
      <c r="F2406" s="9" t="s">
        <v>38</v>
      </c>
      <c r="G2406" s="9">
        <v>1922</v>
      </c>
      <c r="H2406" s="10">
        <v>5993</v>
      </c>
      <c r="I2406" s="10">
        <v>35923</v>
      </c>
      <c r="J2406" s="10">
        <v>7</v>
      </c>
      <c r="K2406" s="10"/>
      <c r="L2406" s="10">
        <f>SUM(Table134[[#This Row],[Waste (Before Impression)]:[Waste (After Impression)2]])</f>
        <v>7</v>
      </c>
      <c r="M2406" s="10">
        <v>0</v>
      </c>
      <c r="N2406" s="10">
        <v>0</v>
      </c>
      <c r="O2406" s="11">
        <f>SUM(Table134[[#This Row],[Inspection Total]],Table134[[#This Row],[Waste (Before Impression)]])</f>
        <v>6000</v>
      </c>
      <c r="P2406" s="12" t="s">
        <v>39</v>
      </c>
      <c r="Q2406" s="9" t="s">
        <v>71</v>
      </c>
      <c r="R2406" s="9">
        <f>IF(Table134[[#This Row],[Balanced]]="YES",0,Table134[[#This Row],[Total]]-6000)</f>
        <v>0</v>
      </c>
      <c r="S24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447561922705993YES</v>
      </c>
      <c r="T2406">
        <f>ROW()-3</f>
        <v>2403</v>
      </c>
      <c r="U2406" s="1">
        <f>INT(Table134[[#This Row],[Date]])</f>
        <v>44756</v>
      </c>
      <c r="V2406" s="13">
        <f>IFERROR(IF(OR(Table134[[#This Row],[Notasave Error]]&lt;0,Table134[[#This Row],[Notasave Error]]&gt;6000),"-",Table134[[#This Row],[Notasave Error]]/Table134[[#This Row],[Inspection Total]]),"NA")</f>
        <v>0</v>
      </c>
    </row>
    <row r="2407" spans="1:22" x14ac:dyDescent="0.35">
      <c r="A2407" s="8">
        <v>44756.516145833331</v>
      </c>
      <c r="B2407" s="9" t="s">
        <v>63</v>
      </c>
      <c r="C2407" s="9">
        <v>40036161</v>
      </c>
      <c r="D2407" s="9" t="s">
        <v>107</v>
      </c>
      <c r="E2407" s="9" t="s">
        <v>78</v>
      </c>
      <c r="F2407" s="9" t="s">
        <v>38</v>
      </c>
      <c r="G2407" s="9">
        <v>1921</v>
      </c>
      <c r="H2407" s="10">
        <v>5956</v>
      </c>
      <c r="I2407" s="10">
        <v>29930</v>
      </c>
      <c r="J2407" s="10">
        <v>44</v>
      </c>
      <c r="K2407" s="10"/>
      <c r="L2407" s="10">
        <f>SUM(Table134[[#This Row],[Waste (Before Impression)]:[Waste (After Impression)2]])</f>
        <v>44</v>
      </c>
      <c r="M2407" s="10">
        <v>0</v>
      </c>
      <c r="N2407" s="10">
        <v>0</v>
      </c>
      <c r="O2407" s="11">
        <f>SUM(Table134[[#This Row],[Inspection Total]],Table134[[#This Row],[Waste (Before Impression)]])</f>
        <v>6000</v>
      </c>
      <c r="P2407" s="12" t="s">
        <v>39</v>
      </c>
      <c r="Q2407" s="9"/>
      <c r="R2407" s="9">
        <f>IF(Table134[[#This Row],[Balanced]]="YES",0,Table134[[#This Row],[Total]]-6000)</f>
        <v>0</v>
      </c>
      <c r="S24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4475619214405956YES</v>
      </c>
      <c r="T2407">
        <f>ROW()-3</f>
        <v>2404</v>
      </c>
      <c r="U2407" s="1">
        <f>INT(Table134[[#This Row],[Date]])</f>
        <v>44756</v>
      </c>
      <c r="V2407" s="13">
        <f>IFERROR(IF(OR(Table134[[#This Row],[Notasave Error]]&lt;0,Table134[[#This Row],[Notasave Error]]&gt;6000),"-",Table134[[#This Row],[Notasave Error]]/Table134[[#This Row],[Inspection Total]]),"NA")</f>
        <v>0</v>
      </c>
    </row>
    <row r="2408" spans="1:22" x14ac:dyDescent="0.35">
      <c r="A2408" s="8">
        <v>44756.483495370368</v>
      </c>
      <c r="B2408" s="9" t="s">
        <v>63</v>
      </c>
      <c r="C2408" s="9">
        <v>40036161</v>
      </c>
      <c r="D2408" s="9" t="s">
        <v>107</v>
      </c>
      <c r="E2408" s="9" t="s">
        <v>78</v>
      </c>
      <c r="F2408" s="9" t="s">
        <v>38</v>
      </c>
      <c r="G2408" s="9">
        <v>1920</v>
      </c>
      <c r="H2408" s="10">
        <v>5990</v>
      </c>
      <c r="I2408" s="10">
        <v>23974</v>
      </c>
      <c r="J2408" s="10">
        <v>8</v>
      </c>
      <c r="K2408" s="10"/>
      <c r="L2408" s="10">
        <f>SUM(Table134[[#This Row],[Waste (Before Impression)]:[Waste (After Impression)2]])</f>
        <v>8</v>
      </c>
      <c r="M2408" s="10">
        <v>0</v>
      </c>
      <c r="N2408" s="10">
        <v>0</v>
      </c>
      <c r="O2408" s="11">
        <f>SUM(Table134[[#This Row],[Inspection Total]],Table134[[#This Row],[Waste (Before Impression)]])</f>
        <v>5998</v>
      </c>
      <c r="P2408" s="12" t="s">
        <v>34</v>
      </c>
      <c r="Q2408" s="9" t="s">
        <v>121</v>
      </c>
      <c r="R2408" s="9">
        <f>IF(Table134[[#This Row],[Balanced]]="YES",0,Table134[[#This Row],[Total]]-6000)</f>
        <v>-2</v>
      </c>
      <c r="S24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447561920805990NO</v>
      </c>
      <c r="T2408">
        <f>ROW()-3</f>
        <v>2405</v>
      </c>
      <c r="U2408" s="1">
        <f>INT(Table134[[#This Row],[Date]])</f>
        <v>44756</v>
      </c>
      <c r="V2408" s="13">
        <f>IFERROR(IF(OR(Table134[[#This Row],[Notasave Error]]&lt;0,Table134[[#This Row],[Notasave Error]]&gt;6000),"-",Table134[[#This Row],[Notasave Error]]/Table134[[#This Row],[Inspection Total]]),"NA")</f>
        <v>0</v>
      </c>
    </row>
    <row r="2409" spans="1:22" x14ac:dyDescent="0.35">
      <c r="A2409" s="8">
        <v>44756.483229166668</v>
      </c>
      <c r="B2409" s="9" t="s">
        <v>63</v>
      </c>
      <c r="C2409" s="9">
        <v>40036161</v>
      </c>
      <c r="D2409" s="9" t="s">
        <v>107</v>
      </c>
      <c r="E2409" s="9" t="s">
        <v>78</v>
      </c>
      <c r="F2409" s="9" t="s">
        <v>38</v>
      </c>
      <c r="G2409" s="9">
        <v>1919</v>
      </c>
      <c r="H2409" s="10">
        <v>5998</v>
      </c>
      <c r="I2409" s="10">
        <v>17984</v>
      </c>
      <c r="J2409" s="10">
        <v>2</v>
      </c>
      <c r="K2409" s="10"/>
      <c r="L2409" s="10">
        <f>SUM(Table134[[#This Row],[Waste (Before Impression)]:[Waste (After Impression)2]])</f>
        <v>2</v>
      </c>
      <c r="M2409" s="10">
        <v>0</v>
      </c>
      <c r="N2409" s="10">
        <v>0</v>
      </c>
      <c r="O2409" s="11">
        <f>SUM(Table134[[#This Row],[Inspection Total]],Table134[[#This Row],[Waste (Before Impression)]])</f>
        <v>6000</v>
      </c>
      <c r="P2409" s="12" t="s">
        <v>39</v>
      </c>
      <c r="Q2409" s="9"/>
      <c r="R2409" s="9">
        <f>IF(Table134[[#This Row],[Balanced]]="YES",0,Table134[[#This Row],[Total]]-6000)</f>
        <v>0</v>
      </c>
      <c r="S24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447561919205998YES</v>
      </c>
      <c r="T2409">
        <f>ROW()-3</f>
        <v>2406</v>
      </c>
      <c r="U2409" s="1">
        <f>INT(Table134[[#This Row],[Date]])</f>
        <v>44756</v>
      </c>
      <c r="V2409" s="13">
        <f>IFERROR(IF(OR(Table134[[#This Row],[Notasave Error]]&lt;0,Table134[[#This Row],[Notasave Error]]&gt;6000),"-",Table134[[#This Row],[Notasave Error]]/Table134[[#This Row],[Inspection Total]]),"NA")</f>
        <v>0</v>
      </c>
    </row>
    <row r="2410" spans="1:22" x14ac:dyDescent="0.35">
      <c r="A2410" s="8">
        <v>44756.421736111108</v>
      </c>
      <c r="B2410" s="9" t="s">
        <v>63</v>
      </c>
      <c r="C2410" s="9">
        <v>40036161</v>
      </c>
      <c r="D2410" s="9" t="s">
        <v>107</v>
      </c>
      <c r="E2410" s="9" t="s">
        <v>78</v>
      </c>
      <c r="F2410" s="9" t="s">
        <v>38</v>
      </c>
      <c r="G2410" s="9">
        <v>1918</v>
      </c>
      <c r="H2410" s="10">
        <v>5994</v>
      </c>
      <c r="I2410" s="10">
        <v>11986</v>
      </c>
      <c r="J2410" s="10">
        <v>6</v>
      </c>
      <c r="K2410" s="10"/>
      <c r="L2410" s="10">
        <f>SUM(Table134[[#This Row],[Waste (Before Impression)]:[Waste (After Impression)2]])</f>
        <v>6</v>
      </c>
      <c r="M2410" s="10">
        <v>0</v>
      </c>
      <c r="N2410" s="10">
        <v>0</v>
      </c>
      <c r="O2410" s="11">
        <f>SUM(Table134[[#This Row],[Inspection Total]],Table134[[#This Row],[Waste (Before Impression)]])</f>
        <v>6000</v>
      </c>
      <c r="P2410" s="12" t="s">
        <v>39</v>
      </c>
      <c r="Q2410" s="9"/>
      <c r="R2410" s="9">
        <f>IF(Table134[[#This Row],[Balanced]]="YES",0,Table134[[#This Row],[Total]]-6000)</f>
        <v>0</v>
      </c>
      <c r="S24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447561918605994YES</v>
      </c>
      <c r="T2410">
        <f>ROW()-3</f>
        <v>2407</v>
      </c>
      <c r="U2410" s="1">
        <f>INT(Table134[[#This Row],[Date]])</f>
        <v>44756</v>
      </c>
      <c r="V2410" s="13">
        <f>IFERROR(IF(OR(Table134[[#This Row],[Notasave Error]]&lt;0,Table134[[#This Row],[Notasave Error]]&gt;6000),"-",Table134[[#This Row],[Notasave Error]]/Table134[[#This Row],[Inspection Total]]),"NA")</f>
        <v>0</v>
      </c>
    </row>
    <row r="2411" spans="1:22" x14ac:dyDescent="0.35">
      <c r="A2411" s="8">
        <v>44756.393541666665</v>
      </c>
      <c r="B2411" s="9" t="s">
        <v>63</v>
      </c>
      <c r="C2411" s="9">
        <v>40036161</v>
      </c>
      <c r="D2411" s="9" t="s">
        <v>107</v>
      </c>
      <c r="E2411" s="9" t="s">
        <v>78</v>
      </c>
      <c r="F2411" s="9" t="s">
        <v>38</v>
      </c>
      <c r="G2411" s="9">
        <v>1917</v>
      </c>
      <c r="H2411" s="10">
        <v>5992</v>
      </c>
      <c r="I2411" s="10">
        <v>5992</v>
      </c>
      <c r="J2411" s="10">
        <v>4</v>
      </c>
      <c r="K2411" s="10">
        <v>3</v>
      </c>
      <c r="L2411" s="10">
        <f>SUM(Table134[[#This Row],[Waste (Before Impression)]:[Waste (After Impression)2]])</f>
        <v>7</v>
      </c>
      <c r="M2411" s="10">
        <v>0</v>
      </c>
      <c r="N2411" s="10">
        <v>0</v>
      </c>
      <c r="O2411" s="11">
        <f>SUM(Table134[[#This Row],[Inspection Total]],Table134[[#This Row],[Waste (Before Impression)]])</f>
        <v>5996</v>
      </c>
      <c r="P2411" s="12" t="s">
        <v>34</v>
      </c>
      <c r="Q2411" s="9" t="s">
        <v>76</v>
      </c>
      <c r="R2411" s="9">
        <f>IF(Table134[[#This Row],[Balanced]]="YES",0,Table134[[#This Row],[Total]]-6000)</f>
        <v>-4</v>
      </c>
      <c r="S24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447561917405992NO</v>
      </c>
      <c r="T2411">
        <f>ROW()-3</f>
        <v>2408</v>
      </c>
      <c r="U2411" s="1">
        <f>INT(Table134[[#This Row],[Date]])</f>
        <v>44756</v>
      </c>
      <c r="V2411" s="13">
        <f>IFERROR(IF(OR(Table134[[#This Row],[Notasave Error]]&lt;0,Table134[[#This Row],[Notasave Error]]&gt;6000),"-",Table134[[#This Row],[Notasave Error]]/Table134[[#This Row],[Inspection Total]]),"NA")</f>
        <v>0</v>
      </c>
    </row>
    <row r="2412" spans="1:22" x14ac:dyDescent="0.35">
      <c r="A2412" s="8">
        <v>44756.342037037037</v>
      </c>
      <c r="B2412" s="9" t="s">
        <v>63</v>
      </c>
      <c r="C2412" s="9">
        <v>40036161</v>
      </c>
      <c r="D2412" s="9" t="s">
        <v>107</v>
      </c>
      <c r="E2412" s="9" t="s">
        <v>46</v>
      </c>
      <c r="F2412" s="9" t="s">
        <v>40</v>
      </c>
      <c r="G2412" s="9">
        <v>1944</v>
      </c>
      <c r="H2412" s="10">
        <v>6000</v>
      </c>
      <c r="I2412" s="10">
        <v>89919</v>
      </c>
      <c r="J2412" s="10">
        <v>0</v>
      </c>
      <c r="K2412" s="10"/>
      <c r="L2412" s="10">
        <f>SUM(Table134[[#This Row],[Waste (Before Impression)]:[Waste (After Impression)2]])</f>
        <v>0</v>
      </c>
      <c r="M2412" s="10">
        <v>0</v>
      </c>
      <c r="N2412" s="10">
        <v>0</v>
      </c>
      <c r="O2412" s="11">
        <f>SUM(Table134[[#This Row],[Inspection Total]],Table134[[#This Row],[Waste (Before Impression)]])</f>
        <v>6000</v>
      </c>
      <c r="P2412" s="12" t="s">
        <v>39</v>
      </c>
      <c r="Q2412" s="9"/>
      <c r="R2412" s="9">
        <f>IF(Table134[[#This Row],[Balanced]]="YES",0,Table134[[#This Row],[Total]]-6000)</f>
        <v>0</v>
      </c>
      <c r="S24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447561944006000YES</v>
      </c>
      <c r="T2412">
        <f>ROW()-3</f>
        <v>2409</v>
      </c>
      <c r="U2412" s="1">
        <f>INT(Table134[[#This Row],[Date]])</f>
        <v>44756</v>
      </c>
      <c r="V2412" s="13">
        <f>IFERROR(IF(OR(Table134[[#This Row],[Notasave Error]]&lt;0,Table134[[#This Row],[Notasave Error]]&gt;6000),"-",Table134[[#This Row],[Notasave Error]]/Table134[[#This Row],[Inspection Total]]),"NA")</f>
        <v>0</v>
      </c>
    </row>
    <row r="2413" spans="1:22" x14ac:dyDescent="0.35">
      <c r="A2413" s="8">
        <v>44756.275312500002</v>
      </c>
      <c r="B2413" s="9" t="s">
        <v>63</v>
      </c>
      <c r="C2413" s="9">
        <v>40036161</v>
      </c>
      <c r="D2413" s="9" t="s">
        <v>107</v>
      </c>
      <c r="E2413" s="9" t="s">
        <v>46</v>
      </c>
      <c r="F2413" s="9" t="s">
        <v>40</v>
      </c>
      <c r="G2413" s="9">
        <v>1943</v>
      </c>
      <c r="H2413" s="10">
        <v>5998</v>
      </c>
      <c r="I2413" s="10">
        <v>83919</v>
      </c>
      <c r="J2413" s="10">
        <v>2</v>
      </c>
      <c r="K2413" s="10"/>
      <c r="L2413" s="10">
        <f>SUM(Table134[[#This Row],[Waste (Before Impression)]:[Waste (After Impression)2]])</f>
        <v>2</v>
      </c>
      <c r="M2413" s="10">
        <v>0</v>
      </c>
      <c r="N2413" s="10">
        <v>0</v>
      </c>
      <c r="O2413" s="11">
        <f>SUM(Table134[[#This Row],[Inspection Total]],Table134[[#This Row],[Waste (Before Impression)]])</f>
        <v>6000</v>
      </c>
      <c r="P2413" s="12" t="s">
        <v>39</v>
      </c>
      <c r="Q2413" s="9"/>
      <c r="R2413" s="9">
        <f>IF(Table134[[#This Row],[Balanced]]="YES",0,Table134[[#This Row],[Total]]-6000)</f>
        <v>0</v>
      </c>
      <c r="S24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447561943205998YES</v>
      </c>
      <c r="T2413">
        <f>ROW()-3</f>
        <v>2410</v>
      </c>
      <c r="U2413" s="1">
        <f>INT(Table134[[#This Row],[Date]])</f>
        <v>44756</v>
      </c>
      <c r="V2413" s="13">
        <f>IFERROR(IF(OR(Table134[[#This Row],[Notasave Error]]&lt;0,Table134[[#This Row],[Notasave Error]]&gt;6000),"-",Table134[[#This Row],[Notasave Error]]/Table134[[#This Row],[Inspection Total]]),"NA")</f>
        <v>0</v>
      </c>
    </row>
    <row r="2414" spans="1:22" x14ac:dyDescent="0.35">
      <c r="A2414" s="8">
        <v>44756.246631944443</v>
      </c>
      <c r="B2414" s="9" t="s">
        <v>63</v>
      </c>
      <c r="C2414" s="9">
        <v>40036161</v>
      </c>
      <c r="D2414" s="9" t="s">
        <v>107</v>
      </c>
      <c r="E2414" s="9" t="s">
        <v>46</v>
      </c>
      <c r="F2414" s="9" t="s">
        <v>40</v>
      </c>
      <c r="G2414" s="9">
        <v>1942</v>
      </c>
      <c r="H2414" s="10">
        <v>5992</v>
      </c>
      <c r="I2414" s="10">
        <v>77921</v>
      </c>
      <c r="J2414" s="10">
        <v>8</v>
      </c>
      <c r="K2414" s="10"/>
      <c r="L2414" s="10">
        <f>SUM(Table134[[#This Row],[Waste (Before Impression)]:[Waste (After Impression)2]])</f>
        <v>8</v>
      </c>
      <c r="M2414" s="10">
        <v>0</v>
      </c>
      <c r="N2414" s="10">
        <v>0</v>
      </c>
      <c r="O2414" s="11">
        <f>SUM(Table134[[#This Row],[Inspection Total]],Table134[[#This Row],[Waste (Before Impression)]])</f>
        <v>6000</v>
      </c>
      <c r="P2414" s="12" t="s">
        <v>39</v>
      </c>
      <c r="Q2414" s="9"/>
      <c r="R2414" s="9">
        <f>IF(Table134[[#This Row],[Balanced]]="YES",0,Table134[[#This Row],[Total]]-6000)</f>
        <v>0</v>
      </c>
      <c r="S24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447561942805992YES</v>
      </c>
      <c r="T2414">
        <f>ROW()-3</f>
        <v>2411</v>
      </c>
      <c r="U2414" s="1">
        <f>INT(Table134[[#This Row],[Date]])</f>
        <v>44756</v>
      </c>
      <c r="V2414" s="13">
        <f>IFERROR(IF(OR(Table134[[#This Row],[Notasave Error]]&lt;0,Table134[[#This Row],[Notasave Error]]&gt;6000),"-",Table134[[#This Row],[Notasave Error]]/Table134[[#This Row],[Inspection Total]]),"NA")</f>
        <v>0</v>
      </c>
    </row>
    <row r="2415" spans="1:22" x14ac:dyDescent="0.35">
      <c r="A2415" s="8">
        <v>44756.223761574074</v>
      </c>
      <c r="B2415" s="9" t="s">
        <v>63</v>
      </c>
      <c r="C2415" s="9">
        <v>40036161</v>
      </c>
      <c r="D2415" s="9" t="s">
        <v>107</v>
      </c>
      <c r="E2415" s="9" t="s">
        <v>46</v>
      </c>
      <c r="F2415" s="9" t="s">
        <v>40</v>
      </c>
      <c r="G2415" s="9">
        <v>1941</v>
      </c>
      <c r="H2415" s="10">
        <v>5999</v>
      </c>
      <c r="I2415" s="10">
        <v>71929</v>
      </c>
      <c r="J2415" s="10">
        <v>1</v>
      </c>
      <c r="K2415" s="10"/>
      <c r="L2415" s="10">
        <f>SUM(Table134[[#This Row],[Waste (Before Impression)]:[Waste (After Impression)2]])</f>
        <v>1</v>
      </c>
      <c r="M2415" s="10">
        <v>0</v>
      </c>
      <c r="N2415" s="10">
        <v>0</v>
      </c>
      <c r="O2415" s="11">
        <f>SUM(Table134[[#This Row],[Inspection Total]],Table134[[#This Row],[Waste (Before Impression)]])</f>
        <v>6000</v>
      </c>
      <c r="P2415" s="12" t="s">
        <v>39</v>
      </c>
      <c r="Q2415" s="9"/>
      <c r="R2415" s="9">
        <f>IF(Table134[[#This Row],[Balanced]]="YES",0,Table134[[#This Row],[Total]]-6000)</f>
        <v>0</v>
      </c>
      <c r="S24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447561941105999YES</v>
      </c>
      <c r="T2415">
        <f>ROW()-3</f>
        <v>2412</v>
      </c>
      <c r="U2415" s="1">
        <f>INT(Table134[[#This Row],[Date]])</f>
        <v>44756</v>
      </c>
      <c r="V2415" s="13">
        <f>IFERROR(IF(OR(Table134[[#This Row],[Notasave Error]]&lt;0,Table134[[#This Row],[Notasave Error]]&gt;6000),"-",Table134[[#This Row],[Notasave Error]]/Table134[[#This Row],[Inspection Total]]),"NA")</f>
        <v>0</v>
      </c>
    </row>
    <row r="2416" spans="1:22" x14ac:dyDescent="0.35">
      <c r="A2416" s="8">
        <v>44756.223344907405</v>
      </c>
      <c r="B2416" s="9" t="s">
        <v>63</v>
      </c>
      <c r="C2416" s="9">
        <v>40036161</v>
      </c>
      <c r="D2416" s="9" t="s">
        <v>107</v>
      </c>
      <c r="E2416" s="9" t="s">
        <v>46</v>
      </c>
      <c r="F2416" s="9" t="s">
        <v>40</v>
      </c>
      <c r="G2416" s="9">
        <v>1940</v>
      </c>
      <c r="H2416" s="10">
        <v>5996</v>
      </c>
      <c r="I2416" s="10">
        <v>65930</v>
      </c>
      <c r="J2416" s="10">
        <v>1</v>
      </c>
      <c r="K2416" s="10"/>
      <c r="L2416" s="10">
        <f>SUM(Table134[[#This Row],[Waste (Before Impression)]:[Waste (After Impression)2]])</f>
        <v>1</v>
      </c>
      <c r="M2416" s="10">
        <v>0</v>
      </c>
      <c r="N2416" s="10">
        <v>0</v>
      </c>
      <c r="O2416" s="11">
        <f>SUM(Table134[[#This Row],[Inspection Total]],Table134[[#This Row],[Waste (Before Impression)]])</f>
        <v>5997</v>
      </c>
      <c r="P2416" s="12" t="s">
        <v>34</v>
      </c>
      <c r="Q2416" s="9">
        <v>-3</v>
      </c>
      <c r="R2416" s="9">
        <f>IF(Table134[[#This Row],[Balanced]]="YES",0,Table134[[#This Row],[Total]]-6000)</f>
        <v>-3</v>
      </c>
      <c r="S24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447561940105996NO</v>
      </c>
      <c r="T2416">
        <f>ROW()-3</f>
        <v>2413</v>
      </c>
      <c r="U2416" s="1">
        <f>INT(Table134[[#This Row],[Date]])</f>
        <v>44756</v>
      </c>
      <c r="V2416" s="13">
        <f>IFERROR(IF(OR(Table134[[#This Row],[Notasave Error]]&lt;0,Table134[[#This Row],[Notasave Error]]&gt;6000),"-",Table134[[#This Row],[Notasave Error]]/Table134[[#This Row],[Inspection Total]]),"NA")</f>
        <v>0</v>
      </c>
    </row>
    <row r="2417" spans="1:22" x14ac:dyDescent="0.35">
      <c r="A2417" s="8">
        <v>44756.22246527778</v>
      </c>
      <c r="B2417" s="9" t="s">
        <v>63</v>
      </c>
      <c r="C2417" s="9">
        <v>40036161</v>
      </c>
      <c r="D2417" s="9" t="s">
        <v>107</v>
      </c>
      <c r="E2417" s="9" t="s">
        <v>46</v>
      </c>
      <c r="F2417" s="9" t="s">
        <v>40</v>
      </c>
      <c r="G2417" s="9">
        <v>1939</v>
      </c>
      <c r="H2417" s="10">
        <v>5991</v>
      </c>
      <c r="I2417" s="10">
        <v>59934</v>
      </c>
      <c r="J2417" s="10">
        <v>11</v>
      </c>
      <c r="K2417" s="10">
        <v>0</v>
      </c>
      <c r="L2417" s="10">
        <f>SUM(Table134[[#This Row],[Waste (Before Impression)]:[Waste (After Impression)2]])</f>
        <v>11</v>
      </c>
      <c r="M2417" s="10">
        <v>0</v>
      </c>
      <c r="N2417" s="10">
        <v>0</v>
      </c>
      <c r="O2417" s="11">
        <f>SUM(Table134[[#This Row],[Inspection Total]],Table134[[#This Row],[Waste (Before Impression)]])</f>
        <v>6002</v>
      </c>
      <c r="P2417" s="12" t="s">
        <v>34</v>
      </c>
      <c r="Q2417" s="9">
        <v>2</v>
      </c>
      <c r="R2417" s="9">
        <f>IF(Table134[[#This Row],[Balanced]]="YES",0,Table134[[#This Row],[Total]]-6000)</f>
        <v>2</v>
      </c>
      <c r="S24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4475619391105991NO</v>
      </c>
      <c r="T2417">
        <f>ROW()-3</f>
        <v>2414</v>
      </c>
      <c r="U2417" s="1">
        <f>INT(Table134[[#This Row],[Date]])</f>
        <v>44756</v>
      </c>
      <c r="V2417" s="13">
        <f>IFERROR(IF(OR(Table134[[#This Row],[Notasave Error]]&lt;0,Table134[[#This Row],[Notasave Error]]&gt;6000),"-",Table134[[#This Row],[Notasave Error]]/Table134[[#This Row],[Inspection Total]]),"NA")</f>
        <v>0</v>
      </c>
    </row>
    <row r="2418" spans="1:22" x14ac:dyDescent="0.35">
      <c r="A2418" s="8">
        <v>44756.117650462962</v>
      </c>
      <c r="B2418" s="9" t="s">
        <v>63</v>
      </c>
      <c r="C2418" s="9">
        <v>40036161</v>
      </c>
      <c r="D2418" s="9" t="s">
        <v>107</v>
      </c>
      <c r="E2418" s="9" t="s">
        <v>46</v>
      </c>
      <c r="F2418" s="9" t="s">
        <v>40</v>
      </c>
      <c r="G2418" s="9">
        <v>1938</v>
      </c>
      <c r="H2418" s="10">
        <v>5999</v>
      </c>
      <c r="I2418" s="10">
        <v>53943</v>
      </c>
      <c r="J2418" s="10">
        <v>1</v>
      </c>
      <c r="K2418" s="10">
        <v>0</v>
      </c>
      <c r="L2418" s="10">
        <f>SUM(Table134[[#This Row],[Waste (Before Impression)]:[Waste (After Impression)2]])</f>
        <v>1</v>
      </c>
      <c r="M2418" s="10">
        <v>0</v>
      </c>
      <c r="N2418" s="10">
        <v>0</v>
      </c>
      <c r="O2418" s="11">
        <f>SUM(Table134[[#This Row],[Inspection Total]],Table134[[#This Row],[Waste (Before Impression)]])</f>
        <v>6000</v>
      </c>
      <c r="P2418" s="12" t="s">
        <v>39</v>
      </c>
      <c r="Q2418" s="9"/>
      <c r="R2418" s="9">
        <f>IF(Table134[[#This Row],[Balanced]]="YES",0,Table134[[#This Row],[Total]]-6000)</f>
        <v>0</v>
      </c>
      <c r="S24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447561938105999YES</v>
      </c>
      <c r="T2418">
        <f>ROW()-3</f>
        <v>2415</v>
      </c>
      <c r="U2418" s="1">
        <f>INT(Table134[[#This Row],[Date]])</f>
        <v>44756</v>
      </c>
      <c r="V2418" s="13">
        <f>IFERROR(IF(OR(Table134[[#This Row],[Notasave Error]]&lt;0,Table134[[#This Row],[Notasave Error]]&gt;6000),"-",Table134[[#This Row],[Notasave Error]]/Table134[[#This Row],[Inspection Total]]),"NA")</f>
        <v>0</v>
      </c>
    </row>
    <row r="2419" spans="1:22" x14ac:dyDescent="0.35">
      <c r="A2419" s="8">
        <v>44756.086689814816</v>
      </c>
      <c r="B2419" s="9" t="s">
        <v>63</v>
      </c>
      <c r="C2419" s="9">
        <v>40036161</v>
      </c>
      <c r="D2419" s="9" t="s">
        <v>107</v>
      </c>
      <c r="E2419" s="9" t="s">
        <v>46</v>
      </c>
      <c r="F2419" s="9" t="s">
        <v>40</v>
      </c>
      <c r="G2419" s="9">
        <v>1937</v>
      </c>
      <c r="H2419" s="10">
        <v>6001</v>
      </c>
      <c r="I2419" s="10">
        <v>47944</v>
      </c>
      <c r="J2419" s="10">
        <v>6</v>
      </c>
      <c r="K2419" s="10"/>
      <c r="L2419" s="10">
        <f>SUM(Table134[[#This Row],[Waste (Before Impression)]:[Waste (After Impression)2]])</f>
        <v>6</v>
      </c>
      <c r="M2419" s="10">
        <v>0</v>
      </c>
      <c r="N2419" s="10">
        <v>0</v>
      </c>
      <c r="O2419" s="11">
        <f>SUM(Table134[[#This Row],[Inspection Total]],Table134[[#This Row],[Waste (Before Impression)]])</f>
        <v>6007</v>
      </c>
      <c r="P2419" s="12" t="s">
        <v>34</v>
      </c>
      <c r="Q2419" s="9" t="s">
        <v>72</v>
      </c>
      <c r="R2419" s="9">
        <f>IF(Table134[[#This Row],[Balanced]]="YES",0,Table134[[#This Row],[Total]]-6000)</f>
        <v>7</v>
      </c>
      <c r="S24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447561937606001NO</v>
      </c>
      <c r="T2419">
        <f>ROW()-3</f>
        <v>2416</v>
      </c>
      <c r="U2419" s="1">
        <f>INT(Table134[[#This Row],[Date]])</f>
        <v>44756</v>
      </c>
      <c r="V2419" s="13">
        <f>IFERROR(IF(OR(Table134[[#This Row],[Notasave Error]]&lt;0,Table134[[#This Row],[Notasave Error]]&gt;6000),"-",Table134[[#This Row],[Notasave Error]]/Table134[[#This Row],[Inspection Total]]),"NA")</f>
        <v>0</v>
      </c>
    </row>
    <row r="2420" spans="1:22" x14ac:dyDescent="0.35">
      <c r="A2420" s="8">
        <v>44756.057349537034</v>
      </c>
      <c r="B2420" s="9" t="s">
        <v>63</v>
      </c>
      <c r="C2420" s="9">
        <v>40036161</v>
      </c>
      <c r="D2420" s="9" t="s">
        <v>107</v>
      </c>
      <c r="E2420" s="9" t="s">
        <v>46</v>
      </c>
      <c r="F2420" s="9" t="s">
        <v>40</v>
      </c>
      <c r="G2420" s="9">
        <v>1936</v>
      </c>
      <c r="H2420" s="10">
        <v>5982</v>
      </c>
      <c r="I2420" s="10">
        <v>41943</v>
      </c>
      <c r="J2420" s="10">
        <v>12</v>
      </c>
      <c r="K2420" s="10">
        <v>0</v>
      </c>
      <c r="L2420" s="10">
        <f>SUM(Table134[[#This Row],[Waste (Before Impression)]:[Waste (After Impression)2]])</f>
        <v>12</v>
      </c>
      <c r="M2420" s="10">
        <v>0</v>
      </c>
      <c r="N2420" s="10">
        <v>0</v>
      </c>
      <c r="O2420" s="11">
        <f>SUM(Table134[[#This Row],[Inspection Total]],Table134[[#This Row],[Waste (Before Impression)]])</f>
        <v>5994</v>
      </c>
      <c r="P2420" s="12" t="s">
        <v>34</v>
      </c>
      <c r="Q2420" s="9" t="s">
        <v>75</v>
      </c>
      <c r="R2420" s="9">
        <f>IF(Table134[[#This Row],[Balanced]]="YES",0,Table134[[#This Row],[Total]]-6000)</f>
        <v>-6</v>
      </c>
      <c r="S24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4475619361205982NO</v>
      </c>
      <c r="T2420">
        <f>ROW()-3</f>
        <v>2417</v>
      </c>
      <c r="U2420" s="1">
        <f>INT(Table134[[#This Row],[Date]])</f>
        <v>44756</v>
      </c>
      <c r="V2420" s="13">
        <f>IFERROR(IF(OR(Table134[[#This Row],[Notasave Error]]&lt;0,Table134[[#This Row],[Notasave Error]]&gt;6000),"-",Table134[[#This Row],[Notasave Error]]/Table134[[#This Row],[Inspection Total]]),"NA")</f>
        <v>0</v>
      </c>
    </row>
    <row r="2421" spans="1:22" x14ac:dyDescent="0.35">
      <c r="A2421" s="8">
        <v>44756.020219907405</v>
      </c>
      <c r="B2421" s="9" t="s">
        <v>63</v>
      </c>
      <c r="C2421" s="9">
        <v>40036161</v>
      </c>
      <c r="D2421" s="9" t="s">
        <v>107</v>
      </c>
      <c r="E2421" s="9" t="s">
        <v>46</v>
      </c>
      <c r="F2421" s="9" t="s">
        <v>40</v>
      </c>
      <c r="G2421" s="9">
        <v>1935</v>
      </c>
      <c r="H2421" s="10">
        <v>5987</v>
      </c>
      <c r="I2421" s="10">
        <v>35961</v>
      </c>
      <c r="J2421" s="10">
        <v>13</v>
      </c>
      <c r="K2421" s="10">
        <v>0</v>
      </c>
      <c r="L2421" s="10">
        <f>SUM(Table134[[#This Row],[Waste (Before Impression)]:[Waste (After Impression)2]])</f>
        <v>13</v>
      </c>
      <c r="M2421" s="10">
        <v>0</v>
      </c>
      <c r="N2421" s="10">
        <v>0</v>
      </c>
      <c r="O2421" s="11">
        <f>SUM(Table134[[#This Row],[Inspection Total]],Table134[[#This Row],[Waste (Before Impression)]])</f>
        <v>6000</v>
      </c>
      <c r="P2421" s="12" t="s">
        <v>39</v>
      </c>
      <c r="Q2421" s="9"/>
      <c r="R2421" s="9">
        <f>IF(Table134[[#This Row],[Balanced]]="YES",0,Table134[[#This Row],[Total]]-6000)</f>
        <v>0</v>
      </c>
      <c r="S24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4475619351305987YES</v>
      </c>
      <c r="T2421">
        <f>ROW()-3</f>
        <v>2418</v>
      </c>
      <c r="U2421" s="1">
        <f>INT(Table134[[#This Row],[Date]])</f>
        <v>44756</v>
      </c>
      <c r="V2421" s="13">
        <f>IFERROR(IF(OR(Table134[[#This Row],[Notasave Error]]&lt;0,Table134[[#This Row],[Notasave Error]]&gt;6000),"-",Table134[[#This Row],[Notasave Error]]/Table134[[#This Row],[Inspection Total]]),"NA")</f>
        <v>0</v>
      </c>
    </row>
    <row r="2422" spans="1:22" x14ac:dyDescent="0.35">
      <c r="A2422" s="8">
        <v>44755.996886574074</v>
      </c>
      <c r="B2422" s="9" t="s">
        <v>63</v>
      </c>
      <c r="C2422" s="9">
        <v>40036161</v>
      </c>
      <c r="D2422" s="9" t="s">
        <v>107</v>
      </c>
      <c r="E2422" s="9" t="s">
        <v>50</v>
      </c>
      <c r="F2422" s="9" t="s">
        <v>40</v>
      </c>
      <c r="G2422" s="9">
        <v>1908</v>
      </c>
      <c r="H2422" s="10">
        <v>5997</v>
      </c>
      <c r="I2422" s="10">
        <v>41987</v>
      </c>
      <c r="J2422" s="10">
        <v>3</v>
      </c>
      <c r="K2422" s="10">
        <v>0</v>
      </c>
      <c r="L2422" s="10">
        <f>SUM(Table134[[#This Row],[Waste (Before Impression)]:[Waste (After Impression)2]])</f>
        <v>3</v>
      </c>
      <c r="M2422" s="10">
        <v>0</v>
      </c>
      <c r="N2422" s="10">
        <v>0</v>
      </c>
      <c r="O2422" s="11">
        <f>SUM(Table134[[#This Row],[Inspection Total]],Table134[[#This Row],[Waste (Before Impression)]])</f>
        <v>6000</v>
      </c>
      <c r="P2422" s="12" t="s">
        <v>39</v>
      </c>
      <c r="Q2422" s="9"/>
      <c r="R2422" s="9">
        <f>IF(Table134[[#This Row],[Balanced]]="YES",0,Table134[[#This Row],[Total]]-6000)</f>
        <v>0</v>
      </c>
      <c r="S24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447551908305997YES</v>
      </c>
      <c r="T2422">
        <f>ROW()-3</f>
        <v>2419</v>
      </c>
      <c r="U2422" s="1">
        <f>INT(Table134[[#This Row],[Date]])</f>
        <v>44755</v>
      </c>
      <c r="V2422" s="13">
        <f>IFERROR(IF(OR(Table134[[#This Row],[Notasave Error]]&lt;0,Table134[[#This Row],[Notasave Error]]&gt;6000),"-",Table134[[#This Row],[Notasave Error]]/Table134[[#This Row],[Inspection Total]]),"NA")</f>
        <v>0</v>
      </c>
    </row>
    <row r="2423" spans="1:22" x14ac:dyDescent="0.35">
      <c r="A2423" s="8">
        <v>44755.971122685187</v>
      </c>
      <c r="B2423" s="9" t="s">
        <v>63</v>
      </c>
      <c r="C2423" s="9">
        <v>40036161</v>
      </c>
      <c r="D2423" s="9" t="s">
        <v>107</v>
      </c>
      <c r="E2423" s="9" t="s">
        <v>50</v>
      </c>
      <c r="F2423" s="9" t="s">
        <v>40</v>
      </c>
      <c r="G2423" s="9">
        <v>1907</v>
      </c>
      <c r="H2423" s="10">
        <v>5999</v>
      </c>
      <c r="I2423" s="10">
        <v>35990</v>
      </c>
      <c r="J2423" s="10">
        <v>1</v>
      </c>
      <c r="K2423" s="10">
        <v>0</v>
      </c>
      <c r="L2423" s="10">
        <f>SUM(Table134[[#This Row],[Waste (Before Impression)]:[Waste (After Impression)2]])</f>
        <v>1</v>
      </c>
      <c r="M2423" s="10">
        <v>0</v>
      </c>
      <c r="N2423" s="10">
        <v>0</v>
      </c>
      <c r="O2423" s="11">
        <f>SUM(Table134[[#This Row],[Inspection Total]],Table134[[#This Row],[Waste (Before Impression)]])</f>
        <v>6000</v>
      </c>
      <c r="P2423" s="12" t="s">
        <v>39</v>
      </c>
      <c r="Q2423" s="9"/>
      <c r="R2423" s="9">
        <f>IF(Table134[[#This Row],[Balanced]]="YES",0,Table134[[#This Row],[Total]]-6000)</f>
        <v>0</v>
      </c>
      <c r="S24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447551907105999YES</v>
      </c>
      <c r="T2423">
        <f>ROW()-3</f>
        <v>2420</v>
      </c>
      <c r="U2423" s="1">
        <f>INT(Table134[[#This Row],[Date]])</f>
        <v>44755</v>
      </c>
      <c r="V2423" s="13">
        <f>IFERROR(IF(OR(Table134[[#This Row],[Notasave Error]]&lt;0,Table134[[#This Row],[Notasave Error]]&gt;6000),"-",Table134[[#This Row],[Notasave Error]]/Table134[[#This Row],[Inspection Total]]),"NA")</f>
        <v>0</v>
      </c>
    </row>
    <row r="2424" spans="1:22" x14ac:dyDescent="0.35">
      <c r="A2424" s="8">
        <v>44755.933888888889</v>
      </c>
      <c r="B2424" s="9" t="s">
        <v>63</v>
      </c>
      <c r="C2424" s="9">
        <v>40036161</v>
      </c>
      <c r="D2424" s="9" t="s">
        <v>107</v>
      </c>
      <c r="E2424" s="9" t="s">
        <v>50</v>
      </c>
      <c r="F2424" s="9" t="s">
        <v>40</v>
      </c>
      <c r="G2424" s="9">
        <v>1906</v>
      </c>
      <c r="H2424" s="10">
        <v>6000</v>
      </c>
      <c r="I2424" s="10">
        <v>29991</v>
      </c>
      <c r="J2424" s="10">
        <v>0</v>
      </c>
      <c r="K2424" s="10">
        <v>0</v>
      </c>
      <c r="L2424" s="10">
        <f>SUM(Table134[[#This Row],[Waste (Before Impression)]:[Waste (After Impression)2]])</f>
        <v>0</v>
      </c>
      <c r="M2424" s="10">
        <v>0</v>
      </c>
      <c r="N2424" s="10">
        <v>0</v>
      </c>
      <c r="O2424" s="11">
        <f>SUM(Table134[[#This Row],[Inspection Total]],Table134[[#This Row],[Waste (Before Impression)]])</f>
        <v>6000</v>
      </c>
      <c r="P2424" s="12" t="s">
        <v>39</v>
      </c>
      <c r="Q2424" s="9"/>
      <c r="R2424" s="9">
        <f>IF(Table134[[#This Row],[Balanced]]="YES",0,Table134[[#This Row],[Total]]-6000)</f>
        <v>0</v>
      </c>
      <c r="S24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447551906006000YES</v>
      </c>
      <c r="T2424">
        <f>ROW()-3</f>
        <v>2421</v>
      </c>
      <c r="U2424" s="1">
        <f>INT(Table134[[#This Row],[Date]])</f>
        <v>44755</v>
      </c>
      <c r="V2424" s="13">
        <f>IFERROR(IF(OR(Table134[[#This Row],[Notasave Error]]&lt;0,Table134[[#This Row],[Notasave Error]]&gt;6000),"-",Table134[[#This Row],[Notasave Error]]/Table134[[#This Row],[Inspection Total]]),"NA")</f>
        <v>0</v>
      </c>
    </row>
    <row r="2425" spans="1:22" x14ac:dyDescent="0.35">
      <c r="A2425" s="8">
        <v>44755.90525462963</v>
      </c>
      <c r="B2425" s="9" t="s">
        <v>63</v>
      </c>
      <c r="C2425" s="9">
        <v>40036161</v>
      </c>
      <c r="D2425" s="9" t="s">
        <v>107</v>
      </c>
      <c r="E2425" s="9" t="s">
        <v>50</v>
      </c>
      <c r="F2425" s="9" t="s">
        <v>40</v>
      </c>
      <c r="G2425" s="9">
        <v>1905</v>
      </c>
      <c r="H2425" s="10">
        <v>5993</v>
      </c>
      <c r="I2425" s="10">
        <v>23991</v>
      </c>
      <c r="J2425" s="10">
        <v>7</v>
      </c>
      <c r="K2425" s="10">
        <v>3</v>
      </c>
      <c r="L2425" s="10">
        <f>SUM(Table134[[#This Row],[Waste (Before Impression)]:[Waste (After Impression)2]])</f>
        <v>10</v>
      </c>
      <c r="M2425" s="10">
        <v>0</v>
      </c>
      <c r="N2425" s="10">
        <v>0</v>
      </c>
      <c r="O2425" s="11">
        <f>SUM(Table134[[#This Row],[Inspection Total]],Table134[[#This Row],[Waste (Before Impression)]])</f>
        <v>6000</v>
      </c>
      <c r="P2425" s="12" t="s">
        <v>39</v>
      </c>
      <c r="Q2425" s="9"/>
      <c r="R2425" s="9">
        <f>IF(Table134[[#This Row],[Balanced]]="YES",0,Table134[[#This Row],[Total]]-6000)</f>
        <v>0</v>
      </c>
      <c r="S24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447551905705993YES</v>
      </c>
      <c r="T2425">
        <f>ROW()-3</f>
        <v>2422</v>
      </c>
      <c r="U2425" s="1">
        <f>INT(Table134[[#This Row],[Date]])</f>
        <v>44755</v>
      </c>
      <c r="V2425" s="13">
        <f>IFERROR(IF(OR(Table134[[#This Row],[Notasave Error]]&lt;0,Table134[[#This Row],[Notasave Error]]&gt;6000),"-",Table134[[#This Row],[Notasave Error]]/Table134[[#This Row],[Inspection Total]]),"NA")</f>
        <v>0</v>
      </c>
    </row>
    <row r="2426" spans="1:22" x14ac:dyDescent="0.35">
      <c r="A2426" s="8">
        <v>44755.867511574077</v>
      </c>
      <c r="B2426" s="9" t="s">
        <v>63</v>
      </c>
      <c r="C2426" s="9">
        <v>40036161</v>
      </c>
      <c r="D2426" s="9" t="s">
        <v>107</v>
      </c>
      <c r="E2426" s="9" t="s">
        <v>50</v>
      </c>
      <c r="F2426" s="9" t="s">
        <v>40</v>
      </c>
      <c r="G2426" s="9">
        <v>1904</v>
      </c>
      <c r="H2426" s="10">
        <v>6000</v>
      </c>
      <c r="I2426" s="10">
        <v>17998</v>
      </c>
      <c r="J2426" s="10">
        <v>0</v>
      </c>
      <c r="K2426" s="10">
        <v>0</v>
      </c>
      <c r="L2426" s="10">
        <f>SUM(Table134[[#This Row],[Waste (Before Impression)]:[Waste (After Impression)2]])</f>
        <v>0</v>
      </c>
      <c r="M2426" s="10">
        <v>0</v>
      </c>
      <c r="N2426" s="10">
        <v>0</v>
      </c>
      <c r="O2426" s="11">
        <f>SUM(Table134[[#This Row],[Inspection Total]],Table134[[#This Row],[Waste (Before Impression)]])</f>
        <v>6000</v>
      </c>
      <c r="P2426" s="12" t="s">
        <v>39</v>
      </c>
      <c r="Q2426" s="9"/>
      <c r="R2426" s="9">
        <f>IF(Table134[[#This Row],[Balanced]]="YES",0,Table134[[#This Row],[Total]]-6000)</f>
        <v>0</v>
      </c>
      <c r="S24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447551904006000YES</v>
      </c>
      <c r="T2426">
        <f>ROW()-3</f>
        <v>2423</v>
      </c>
      <c r="U2426" s="1">
        <f>INT(Table134[[#This Row],[Date]])</f>
        <v>44755</v>
      </c>
      <c r="V2426" s="13">
        <f>IFERROR(IF(OR(Table134[[#This Row],[Notasave Error]]&lt;0,Table134[[#This Row],[Notasave Error]]&gt;6000),"-",Table134[[#This Row],[Notasave Error]]/Table134[[#This Row],[Inspection Total]]),"NA")</f>
        <v>0</v>
      </c>
    </row>
    <row r="2427" spans="1:22" x14ac:dyDescent="0.35">
      <c r="A2427" s="8">
        <v>44755.853668981479</v>
      </c>
      <c r="B2427" s="9" t="s">
        <v>63</v>
      </c>
      <c r="C2427" s="9">
        <v>40036161</v>
      </c>
      <c r="D2427" s="9" t="s">
        <v>107</v>
      </c>
      <c r="E2427" s="9" t="s">
        <v>50</v>
      </c>
      <c r="F2427" s="9" t="s">
        <v>40</v>
      </c>
      <c r="G2427" s="9">
        <v>1903</v>
      </c>
      <c r="H2427" s="10">
        <v>6000</v>
      </c>
      <c r="I2427" s="10">
        <v>11998</v>
      </c>
      <c r="J2427" s="10">
        <v>0</v>
      </c>
      <c r="K2427" s="10">
        <v>0</v>
      </c>
      <c r="L2427" s="10">
        <f>SUM(Table134[[#This Row],[Waste (Before Impression)]:[Waste (After Impression)2]])</f>
        <v>0</v>
      </c>
      <c r="M2427" s="10">
        <v>0</v>
      </c>
      <c r="N2427" s="10">
        <v>0</v>
      </c>
      <c r="O2427" s="11">
        <f>SUM(Table134[[#This Row],[Inspection Total]],Table134[[#This Row],[Waste (Before Impression)]])</f>
        <v>6000</v>
      </c>
      <c r="P2427" s="12" t="s">
        <v>39</v>
      </c>
      <c r="Q2427" s="9"/>
      <c r="R2427" s="9">
        <f>IF(Table134[[#This Row],[Balanced]]="YES",0,Table134[[#This Row],[Total]]-6000)</f>
        <v>0</v>
      </c>
      <c r="S24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447551903006000YES</v>
      </c>
      <c r="T2427">
        <f>ROW()-3</f>
        <v>2424</v>
      </c>
      <c r="U2427" s="1">
        <f>INT(Table134[[#This Row],[Date]])</f>
        <v>44755</v>
      </c>
      <c r="V2427" s="13">
        <f>IFERROR(IF(OR(Table134[[#This Row],[Notasave Error]]&lt;0,Table134[[#This Row],[Notasave Error]]&gt;6000),"-",Table134[[#This Row],[Notasave Error]]/Table134[[#This Row],[Inspection Total]]),"NA")</f>
        <v>0</v>
      </c>
    </row>
    <row r="2428" spans="1:22" x14ac:dyDescent="0.35">
      <c r="A2428" s="8">
        <v>44755.819733796299</v>
      </c>
      <c r="B2428" s="9" t="s">
        <v>63</v>
      </c>
      <c r="C2428" s="9">
        <v>40036161</v>
      </c>
      <c r="D2428" s="9" t="s">
        <v>107</v>
      </c>
      <c r="E2428" s="9" t="s">
        <v>50</v>
      </c>
      <c r="F2428" s="9" t="s">
        <v>40</v>
      </c>
      <c r="G2428" s="9">
        <v>1902</v>
      </c>
      <c r="H2428" s="10">
        <v>5998</v>
      </c>
      <c r="I2428" s="10">
        <v>5998</v>
      </c>
      <c r="J2428" s="10">
        <v>2</v>
      </c>
      <c r="K2428" s="10">
        <v>1</v>
      </c>
      <c r="L2428" s="10">
        <f>SUM(Table134[[#This Row],[Waste (Before Impression)]:[Waste (After Impression)2]])</f>
        <v>3</v>
      </c>
      <c r="M2428" s="10">
        <v>0</v>
      </c>
      <c r="N2428" s="10">
        <v>0</v>
      </c>
      <c r="O2428" s="11">
        <f>SUM(Table134[[#This Row],[Inspection Total]],Table134[[#This Row],[Waste (Before Impression)]])</f>
        <v>6000</v>
      </c>
      <c r="P2428" s="12" t="s">
        <v>39</v>
      </c>
      <c r="Q2428" s="9"/>
      <c r="R2428" s="9">
        <f>IF(Table134[[#This Row],[Balanced]]="YES",0,Table134[[#This Row],[Total]]-6000)</f>
        <v>0</v>
      </c>
      <c r="S24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447551902205998YES</v>
      </c>
      <c r="T2428">
        <f>ROW()-3</f>
        <v>2425</v>
      </c>
      <c r="U2428" s="1">
        <f>INT(Table134[[#This Row],[Date]])</f>
        <v>44755</v>
      </c>
      <c r="V2428" s="13">
        <f>IFERROR(IF(OR(Table134[[#This Row],[Notasave Error]]&lt;0,Table134[[#This Row],[Notasave Error]]&gt;6000),"-",Table134[[#This Row],[Notasave Error]]/Table134[[#This Row],[Inspection Total]]),"NA")</f>
        <v>0</v>
      </c>
    </row>
    <row r="2429" spans="1:22" x14ac:dyDescent="0.35">
      <c r="A2429" s="8">
        <v>44755.769687499997</v>
      </c>
      <c r="B2429" s="9" t="s">
        <v>63</v>
      </c>
      <c r="C2429" s="9">
        <v>40036161</v>
      </c>
      <c r="D2429" s="9" t="s">
        <v>107</v>
      </c>
      <c r="E2429" s="9" t="s">
        <v>37</v>
      </c>
      <c r="F2429" s="9" t="s">
        <v>38</v>
      </c>
      <c r="G2429" s="9">
        <v>1901</v>
      </c>
      <c r="H2429" s="10">
        <v>5998</v>
      </c>
      <c r="I2429" s="10">
        <v>77911</v>
      </c>
      <c r="J2429" s="10">
        <v>2</v>
      </c>
      <c r="K2429" s="10"/>
      <c r="L2429" s="10">
        <f>SUM(Table134[[#This Row],[Waste (Before Impression)]:[Waste (After Impression)2]])</f>
        <v>2</v>
      </c>
      <c r="M2429" s="10">
        <v>0</v>
      </c>
      <c r="N2429" s="10">
        <v>0</v>
      </c>
      <c r="O2429" s="11">
        <f>SUM(Table134[[#This Row],[Inspection Total]],Table134[[#This Row],[Waste (Before Impression)]])</f>
        <v>6000</v>
      </c>
      <c r="P2429" s="12" t="s">
        <v>39</v>
      </c>
      <c r="Q2429" s="9"/>
      <c r="R2429" s="9">
        <f>IF(Table134[[#This Row],[Balanced]]="YES",0,Table134[[#This Row],[Total]]-6000)</f>
        <v>0</v>
      </c>
      <c r="S24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447551901205998YES</v>
      </c>
      <c r="T2429">
        <f>ROW()-3</f>
        <v>2426</v>
      </c>
      <c r="U2429" s="1">
        <f>INT(Table134[[#This Row],[Date]])</f>
        <v>44755</v>
      </c>
      <c r="V2429" s="13">
        <f>IFERROR(IF(OR(Table134[[#This Row],[Notasave Error]]&lt;0,Table134[[#This Row],[Notasave Error]]&gt;6000),"-",Table134[[#This Row],[Notasave Error]]/Table134[[#This Row],[Inspection Total]]),"NA")</f>
        <v>0</v>
      </c>
    </row>
    <row r="2430" spans="1:22" x14ac:dyDescent="0.35">
      <c r="A2430" s="8">
        <v>44755.76834490741</v>
      </c>
      <c r="B2430" s="9" t="s">
        <v>63</v>
      </c>
      <c r="C2430" s="9">
        <v>40036161</v>
      </c>
      <c r="D2430" s="9" t="s">
        <v>107</v>
      </c>
      <c r="E2430" s="9" t="s">
        <v>37</v>
      </c>
      <c r="F2430" s="9" t="s">
        <v>38</v>
      </c>
      <c r="G2430" s="9">
        <v>1900</v>
      </c>
      <c r="H2430" s="10">
        <v>6000</v>
      </c>
      <c r="I2430" s="10">
        <v>71913</v>
      </c>
      <c r="J2430" s="10">
        <v>0</v>
      </c>
      <c r="K2430" s="10"/>
      <c r="L2430" s="10">
        <f>SUM(Table134[[#This Row],[Waste (Before Impression)]:[Waste (After Impression)2]])</f>
        <v>0</v>
      </c>
      <c r="M2430" s="10">
        <v>0</v>
      </c>
      <c r="N2430" s="10">
        <v>0</v>
      </c>
      <c r="O2430" s="11">
        <f>SUM(Table134[[#This Row],[Inspection Total]],Table134[[#This Row],[Waste (Before Impression)]])</f>
        <v>6000</v>
      </c>
      <c r="P2430" s="12" t="s">
        <v>39</v>
      </c>
      <c r="Q2430" s="9"/>
      <c r="R2430" s="9">
        <f>IF(Table134[[#This Row],[Balanced]]="YES",0,Table134[[#This Row],[Total]]-6000)</f>
        <v>0</v>
      </c>
      <c r="S24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447551900006000YES</v>
      </c>
      <c r="T2430">
        <f>ROW()-3</f>
        <v>2427</v>
      </c>
      <c r="U2430" s="1">
        <f>INT(Table134[[#This Row],[Date]])</f>
        <v>44755</v>
      </c>
      <c r="V2430" s="13">
        <f>IFERROR(IF(OR(Table134[[#This Row],[Notasave Error]]&lt;0,Table134[[#This Row],[Notasave Error]]&gt;6000),"-",Table134[[#This Row],[Notasave Error]]/Table134[[#This Row],[Inspection Total]]),"NA")</f>
        <v>0</v>
      </c>
    </row>
    <row r="2431" spans="1:22" x14ac:dyDescent="0.35">
      <c r="A2431" s="8">
        <v>44755.715115740742</v>
      </c>
      <c r="B2431" s="9" t="s">
        <v>63</v>
      </c>
      <c r="C2431" s="9">
        <v>40036161</v>
      </c>
      <c r="D2431" s="9" t="s">
        <v>107</v>
      </c>
      <c r="E2431" s="9" t="s">
        <v>37</v>
      </c>
      <c r="F2431" s="9" t="s">
        <v>38</v>
      </c>
      <c r="G2431" s="9">
        <v>1899</v>
      </c>
      <c r="H2431" s="10">
        <v>5998</v>
      </c>
      <c r="I2431" s="10">
        <v>65913</v>
      </c>
      <c r="J2431" s="10">
        <v>0</v>
      </c>
      <c r="K2431" s="10"/>
      <c r="L2431" s="10">
        <f>SUM(Table134[[#This Row],[Waste (Before Impression)]:[Waste (After Impression)2]])</f>
        <v>0</v>
      </c>
      <c r="M2431" s="10">
        <v>0</v>
      </c>
      <c r="N2431" s="10">
        <v>0</v>
      </c>
      <c r="O2431" s="11">
        <f>SUM(Table134[[#This Row],[Inspection Total]],Table134[[#This Row],[Waste (Before Impression)]])</f>
        <v>5998</v>
      </c>
      <c r="P2431" s="12" t="s">
        <v>34</v>
      </c>
      <c r="Q2431" s="9" t="s">
        <v>75</v>
      </c>
      <c r="R2431" s="9">
        <f>IF(Table134[[#This Row],[Balanced]]="YES",0,Table134[[#This Row],[Total]]-6000)</f>
        <v>-2</v>
      </c>
      <c r="S24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447551899005998NO</v>
      </c>
      <c r="T2431">
        <f>ROW()-3</f>
        <v>2428</v>
      </c>
      <c r="U2431" s="1">
        <f>INT(Table134[[#This Row],[Date]])</f>
        <v>44755</v>
      </c>
      <c r="V2431" s="13">
        <f>IFERROR(IF(OR(Table134[[#This Row],[Notasave Error]]&lt;0,Table134[[#This Row],[Notasave Error]]&gt;6000),"-",Table134[[#This Row],[Notasave Error]]/Table134[[#This Row],[Inspection Total]]),"NA")</f>
        <v>0</v>
      </c>
    </row>
    <row r="2432" spans="1:22" x14ac:dyDescent="0.35">
      <c r="A2432" s="8">
        <v>44755.688067129631</v>
      </c>
      <c r="B2432" s="9" t="s">
        <v>63</v>
      </c>
      <c r="C2432" s="9">
        <v>40036161</v>
      </c>
      <c r="D2432" s="9" t="s">
        <v>107</v>
      </c>
      <c r="E2432" s="9" t="s">
        <v>37</v>
      </c>
      <c r="F2432" s="9" t="s">
        <v>38</v>
      </c>
      <c r="G2432" s="9">
        <v>1898</v>
      </c>
      <c r="H2432" s="10">
        <v>6000</v>
      </c>
      <c r="I2432" s="10">
        <v>59915</v>
      </c>
      <c r="J2432" s="10">
        <v>0</v>
      </c>
      <c r="K2432" s="10"/>
      <c r="L2432" s="10">
        <f>SUM(Table134[[#This Row],[Waste (Before Impression)]:[Waste (After Impression)2]])</f>
        <v>0</v>
      </c>
      <c r="M2432" s="10">
        <v>0</v>
      </c>
      <c r="N2432" s="10">
        <v>0</v>
      </c>
      <c r="O2432" s="11">
        <f>SUM(Table134[[#This Row],[Inspection Total]],Table134[[#This Row],[Waste (Before Impression)]])</f>
        <v>6000</v>
      </c>
      <c r="P2432" s="12" t="s">
        <v>39</v>
      </c>
      <c r="Q2432" s="9"/>
      <c r="R2432" s="9">
        <f>IF(Table134[[#This Row],[Balanced]]="YES",0,Table134[[#This Row],[Total]]-6000)</f>
        <v>0</v>
      </c>
      <c r="S24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447551898006000YES</v>
      </c>
      <c r="T2432">
        <f>ROW()-3</f>
        <v>2429</v>
      </c>
      <c r="U2432" s="1">
        <f>INT(Table134[[#This Row],[Date]])</f>
        <v>44755</v>
      </c>
      <c r="V2432" s="13">
        <f>IFERROR(IF(OR(Table134[[#This Row],[Notasave Error]]&lt;0,Table134[[#This Row],[Notasave Error]]&gt;6000),"-",Table134[[#This Row],[Notasave Error]]/Table134[[#This Row],[Inspection Total]]),"NA")</f>
        <v>0</v>
      </c>
    </row>
    <row r="2433" spans="1:22" x14ac:dyDescent="0.35">
      <c r="A2433" s="8">
        <v>44755.654594907406</v>
      </c>
      <c r="B2433" s="9" t="s">
        <v>63</v>
      </c>
      <c r="C2433" s="9">
        <v>40036161</v>
      </c>
      <c r="D2433" s="9" t="s">
        <v>107</v>
      </c>
      <c r="E2433" s="9" t="s">
        <v>37</v>
      </c>
      <c r="F2433" s="9" t="s">
        <v>38</v>
      </c>
      <c r="G2433" s="9">
        <v>1897</v>
      </c>
      <c r="H2433" s="10">
        <v>5999</v>
      </c>
      <c r="I2433" s="10">
        <v>53915</v>
      </c>
      <c r="J2433" s="10">
        <v>1</v>
      </c>
      <c r="K2433" s="10"/>
      <c r="L2433" s="10">
        <f>SUM(Table134[[#This Row],[Waste (Before Impression)]:[Waste (After Impression)2]])</f>
        <v>1</v>
      </c>
      <c r="M2433" s="10">
        <v>0</v>
      </c>
      <c r="N2433" s="10">
        <v>0</v>
      </c>
      <c r="O2433" s="11">
        <f>SUM(Table134[[#This Row],[Inspection Total]],Table134[[#This Row],[Waste (Before Impression)]])</f>
        <v>6000</v>
      </c>
      <c r="P2433" s="12" t="s">
        <v>39</v>
      </c>
      <c r="Q2433" s="9"/>
      <c r="R2433" s="9">
        <f>IF(Table134[[#This Row],[Balanced]]="YES",0,Table134[[#This Row],[Total]]-6000)</f>
        <v>0</v>
      </c>
      <c r="S24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447551897105999YES</v>
      </c>
      <c r="T2433">
        <f>ROW()-3</f>
        <v>2430</v>
      </c>
      <c r="U2433" s="1">
        <f>INT(Table134[[#This Row],[Date]])</f>
        <v>44755</v>
      </c>
      <c r="V2433" s="13">
        <f>IFERROR(IF(OR(Table134[[#This Row],[Notasave Error]]&lt;0,Table134[[#This Row],[Notasave Error]]&gt;6000),"-",Table134[[#This Row],[Notasave Error]]/Table134[[#This Row],[Inspection Total]]),"NA")</f>
        <v>0</v>
      </c>
    </row>
    <row r="2434" spans="1:22" x14ac:dyDescent="0.35">
      <c r="A2434" s="8">
        <v>44755.63</v>
      </c>
      <c r="B2434" s="9" t="s">
        <v>63</v>
      </c>
      <c r="C2434" s="9">
        <v>40036161</v>
      </c>
      <c r="D2434" s="9" t="s">
        <v>107</v>
      </c>
      <c r="E2434" s="9" t="s">
        <v>37</v>
      </c>
      <c r="F2434" s="9" t="s">
        <v>38</v>
      </c>
      <c r="G2434" s="9">
        <v>1896</v>
      </c>
      <c r="H2434" s="10">
        <v>5983</v>
      </c>
      <c r="I2434" s="10">
        <v>47916</v>
      </c>
      <c r="J2434" s="10">
        <v>17</v>
      </c>
      <c r="K2434" s="10"/>
      <c r="L2434" s="10">
        <f>SUM(Table134[[#This Row],[Waste (Before Impression)]:[Waste (After Impression)2]])</f>
        <v>17</v>
      </c>
      <c r="M2434" s="10">
        <v>0</v>
      </c>
      <c r="N2434" s="10">
        <v>0</v>
      </c>
      <c r="O2434" s="11">
        <f>SUM(Table134[[#This Row],[Inspection Total]],Table134[[#This Row],[Waste (Before Impression)]])</f>
        <v>6000</v>
      </c>
      <c r="P2434" s="12" t="s">
        <v>39</v>
      </c>
      <c r="Q2434" s="9"/>
      <c r="R2434" s="9">
        <f>IF(Table134[[#This Row],[Balanced]]="YES",0,Table134[[#This Row],[Total]]-6000)</f>
        <v>0</v>
      </c>
      <c r="S24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4475518961705983YES</v>
      </c>
      <c r="T2434">
        <f>ROW()-3</f>
        <v>2431</v>
      </c>
      <c r="U2434" s="1">
        <f>INT(Table134[[#This Row],[Date]])</f>
        <v>44755</v>
      </c>
      <c r="V2434" s="13">
        <f>IFERROR(IF(OR(Table134[[#This Row],[Notasave Error]]&lt;0,Table134[[#This Row],[Notasave Error]]&gt;6000),"-",Table134[[#This Row],[Notasave Error]]/Table134[[#This Row],[Inspection Total]]),"NA")</f>
        <v>0</v>
      </c>
    </row>
    <row r="2435" spans="1:22" x14ac:dyDescent="0.35">
      <c r="A2435" s="8">
        <v>44755.578587962962</v>
      </c>
      <c r="B2435" s="9" t="s">
        <v>63</v>
      </c>
      <c r="C2435" s="9">
        <v>40036161</v>
      </c>
      <c r="D2435" s="9" t="s">
        <v>107</v>
      </c>
      <c r="E2435" s="9" t="s">
        <v>37</v>
      </c>
      <c r="F2435" s="9" t="s">
        <v>38</v>
      </c>
      <c r="G2435" s="9">
        <v>1895</v>
      </c>
      <c r="H2435" s="10">
        <v>5992</v>
      </c>
      <c r="I2435" s="10">
        <v>41933</v>
      </c>
      <c r="J2435" s="10">
        <v>8</v>
      </c>
      <c r="K2435" s="10"/>
      <c r="L2435" s="10">
        <f>SUM(Table134[[#This Row],[Waste (Before Impression)]:[Waste (After Impression)2]])</f>
        <v>8</v>
      </c>
      <c r="M2435" s="10">
        <v>0</v>
      </c>
      <c r="N2435" s="10">
        <v>0</v>
      </c>
      <c r="O2435" s="11">
        <f>SUM(Table134[[#This Row],[Inspection Total]],Table134[[#This Row],[Waste (Before Impression)]])</f>
        <v>6000</v>
      </c>
      <c r="P2435" s="12" t="s">
        <v>39</v>
      </c>
      <c r="Q2435" s="9"/>
      <c r="R2435" s="9">
        <f>IF(Table134[[#This Row],[Balanced]]="YES",0,Table134[[#This Row],[Total]]-6000)</f>
        <v>0</v>
      </c>
      <c r="S24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447551895805992YES</v>
      </c>
      <c r="T2435">
        <f>ROW()-3</f>
        <v>2432</v>
      </c>
      <c r="U2435" s="1">
        <f>INT(Table134[[#This Row],[Date]])</f>
        <v>44755</v>
      </c>
      <c r="V2435" s="13">
        <f>IFERROR(IF(OR(Table134[[#This Row],[Notasave Error]]&lt;0,Table134[[#This Row],[Notasave Error]]&gt;6000),"-",Table134[[#This Row],[Notasave Error]]/Table134[[#This Row],[Inspection Total]]),"NA")</f>
        <v>0</v>
      </c>
    </row>
    <row r="2436" spans="1:22" x14ac:dyDescent="0.35">
      <c r="A2436" s="8">
        <v>44755.555</v>
      </c>
      <c r="B2436" s="9" t="s">
        <v>63</v>
      </c>
      <c r="C2436" s="9">
        <v>40036161</v>
      </c>
      <c r="D2436" s="9" t="s">
        <v>107</v>
      </c>
      <c r="E2436" s="9" t="s">
        <v>37</v>
      </c>
      <c r="F2436" s="9" t="s">
        <v>38</v>
      </c>
      <c r="G2436" s="9">
        <v>1894</v>
      </c>
      <c r="H2436" s="10">
        <v>6000</v>
      </c>
      <c r="I2436" s="10">
        <v>35941</v>
      </c>
      <c r="J2436" s="10">
        <v>0</v>
      </c>
      <c r="K2436" s="10"/>
      <c r="L2436" s="10">
        <f>SUM(Table134[[#This Row],[Waste (Before Impression)]:[Waste (After Impression)2]])</f>
        <v>0</v>
      </c>
      <c r="M2436" s="10">
        <v>0</v>
      </c>
      <c r="N2436" s="10">
        <v>0</v>
      </c>
      <c r="O2436" s="11">
        <f>SUM(Table134[[#This Row],[Inspection Total]],Table134[[#This Row],[Waste (Before Impression)]])</f>
        <v>6000</v>
      </c>
      <c r="P2436" s="12" t="s">
        <v>39</v>
      </c>
      <c r="Q2436" s="9"/>
      <c r="R2436" s="9">
        <f>IF(Table134[[#This Row],[Balanced]]="YES",0,Table134[[#This Row],[Total]]-6000)</f>
        <v>0</v>
      </c>
      <c r="S24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447551894006000YES</v>
      </c>
      <c r="T2436">
        <f>ROW()-3</f>
        <v>2433</v>
      </c>
      <c r="U2436" s="1">
        <f>INT(Table134[[#This Row],[Date]])</f>
        <v>44755</v>
      </c>
      <c r="V2436" s="13">
        <f>IFERROR(IF(OR(Table134[[#This Row],[Notasave Error]]&lt;0,Table134[[#This Row],[Notasave Error]]&gt;6000),"-",Table134[[#This Row],[Notasave Error]]/Table134[[#This Row],[Inspection Total]]),"NA")</f>
        <v>0</v>
      </c>
    </row>
    <row r="2437" spans="1:22" x14ac:dyDescent="0.35">
      <c r="A2437" s="8">
        <v>44755.533958333333</v>
      </c>
      <c r="B2437" s="9" t="s">
        <v>63</v>
      </c>
      <c r="C2437" s="9">
        <v>40036161</v>
      </c>
      <c r="D2437" s="9" t="s">
        <v>107</v>
      </c>
      <c r="E2437" s="9" t="s">
        <v>37</v>
      </c>
      <c r="F2437" s="9" t="s">
        <v>38</v>
      </c>
      <c r="G2437" s="9">
        <v>1893</v>
      </c>
      <c r="H2437" s="10">
        <v>5996</v>
      </c>
      <c r="I2437" s="10">
        <v>29941</v>
      </c>
      <c r="J2437" s="10">
        <v>4</v>
      </c>
      <c r="K2437" s="10"/>
      <c r="L2437" s="10">
        <f>SUM(Table134[[#This Row],[Waste (Before Impression)]:[Waste (After Impression)2]])</f>
        <v>4</v>
      </c>
      <c r="M2437" s="10">
        <v>0</v>
      </c>
      <c r="N2437" s="10">
        <v>0</v>
      </c>
      <c r="O2437" s="11">
        <f>SUM(Table134[[#This Row],[Inspection Total]],Table134[[#This Row],[Waste (Before Impression)]])</f>
        <v>6000</v>
      </c>
      <c r="P2437" s="12" t="s">
        <v>39</v>
      </c>
      <c r="Q2437" s="9"/>
      <c r="R2437" s="9">
        <f>IF(Table134[[#This Row],[Balanced]]="YES",0,Table134[[#This Row],[Total]]-6000)</f>
        <v>0</v>
      </c>
      <c r="S24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447551893405996YES</v>
      </c>
      <c r="T2437">
        <f>ROW()-3</f>
        <v>2434</v>
      </c>
      <c r="U2437" s="1">
        <f>INT(Table134[[#This Row],[Date]])</f>
        <v>44755</v>
      </c>
      <c r="V2437" s="13">
        <f>IFERROR(IF(OR(Table134[[#This Row],[Notasave Error]]&lt;0,Table134[[#This Row],[Notasave Error]]&gt;6000),"-",Table134[[#This Row],[Notasave Error]]/Table134[[#This Row],[Inspection Total]]),"NA")</f>
        <v>0</v>
      </c>
    </row>
    <row r="2438" spans="1:22" x14ac:dyDescent="0.35">
      <c r="A2438" s="8">
        <v>44755.480995370373</v>
      </c>
      <c r="B2438" s="9" t="s">
        <v>63</v>
      </c>
      <c r="C2438" s="9">
        <v>40036161</v>
      </c>
      <c r="D2438" s="9" t="s">
        <v>107</v>
      </c>
      <c r="E2438" s="9" t="s">
        <v>37</v>
      </c>
      <c r="F2438" s="9" t="s">
        <v>38</v>
      </c>
      <c r="G2438" s="9">
        <v>1892</v>
      </c>
      <c r="H2438" s="10">
        <v>5960</v>
      </c>
      <c r="I2438" s="10">
        <v>23945</v>
      </c>
      <c r="J2438" s="10">
        <v>40</v>
      </c>
      <c r="K2438" s="10"/>
      <c r="L2438" s="10">
        <f>SUM(Table134[[#This Row],[Waste (Before Impression)]:[Waste (After Impression)2]])</f>
        <v>40</v>
      </c>
      <c r="M2438" s="10">
        <v>0</v>
      </c>
      <c r="N2438" s="10">
        <v>0</v>
      </c>
      <c r="O2438" s="11">
        <f>SUM(Table134[[#This Row],[Inspection Total]],Table134[[#This Row],[Waste (Before Impression)]])</f>
        <v>6000</v>
      </c>
      <c r="P2438" s="12" t="s">
        <v>39</v>
      </c>
      <c r="Q2438" s="9"/>
      <c r="R2438" s="9">
        <f>IF(Table134[[#This Row],[Balanced]]="YES",0,Table134[[#This Row],[Total]]-6000)</f>
        <v>0</v>
      </c>
      <c r="S24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4475518924005960YES</v>
      </c>
      <c r="T2438">
        <f>ROW()-3</f>
        <v>2435</v>
      </c>
      <c r="U2438" s="1">
        <f>INT(Table134[[#This Row],[Date]])</f>
        <v>44755</v>
      </c>
      <c r="V2438" s="13">
        <f>IFERROR(IF(OR(Table134[[#This Row],[Notasave Error]]&lt;0,Table134[[#This Row],[Notasave Error]]&gt;6000),"-",Table134[[#This Row],[Notasave Error]]/Table134[[#This Row],[Inspection Total]]),"NA")</f>
        <v>0</v>
      </c>
    </row>
    <row r="2439" spans="1:22" x14ac:dyDescent="0.35">
      <c r="A2439" s="8">
        <v>44755.48</v>
      </c>
      <c r="B2439" s="9" t="s">
        <v>63</v>
      </c>
      <c r="C2439" s="9">
        <v>40036161</v>
      </c>
      <c r="D2439" s="9" t="s">
        <v>107</v>
      </c>
      <c r="E2439" s="9" t="s">
        <v>37</v>
      </c>
      <c r="F2439" s="9" t="s">
        <v>38</v>
      </c>
      <c r="G2439" s="9">
        <v>1891</v>
      </c>
      <c r="H2439" s="10">
        <v>5994</v>
      </c>
      <c r="I2439" s="10">
        <v>17985</v>
      </c>
      <c r="J2439" s="10">
        <v>6</v>
      </c>
      <c r="K2439" s="10"/>
      <c r="L2439" s="10">
        <f>SUM(Table134[[#This Row],[Waste (Before Impression)]:[Waste (After Impression)2]])</f>
        <v>6</v>
      </c>
      <c r="M2439" s="10">
        <v>0</v>
      </c>
      <c r="N2439" s="10">
        <v>0</v>
      </c>
      <c r="O2439" s="11">
        <f>SUM(Table134[[#This Row],[Inspection Total]],Table134[[#This Row],[Waste (Before Impression)]])</f>
        <v>6000</v>
      </c>
      <c r="P2439" s="12" t="s">
        <v>39</v>
      </c>
      <c r="Q2439" s="9"/>
      <c r="R2439" s="9">
        <f>IF(Table134[[#This Row],[Balanced]]="YES",0,Table134[[#This Row],[Total]]-6000)</f>
        <v>0</v>
      </c>
      <c r="S24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447551891605994YES</v>
      </c>
      <c r="T2439">
        <f>ROW()-3</f>
        <v>2436</v>
      </c>
      <c r="U2439" s="1">
        <f>INT(Table134[[#This Row],[Date]])</f>
        <v>44755</v>
      </c>
      <c r="V2439" s="13">
        <f>IFERROR(IF(OR(Table134[[#This Row],[Notasave Error]]&lt;0,Table134[[#This Row],[Notasave Error]]&gt;6000),"-",Table134[[#This Row],[Notasave Error]]/Table134[[#This Row],[Inspection Total]]),"NA")</f>
        <v>0</v>
      </c>
    </row>
    <row r="2440" spans="1:22" x14ac:dyDescent="0.35">
      <c r="A2440" s="8">
        <v>44755.439074074071</v>
      </c>
      <c r="B2440" s="9" t="s">
        <v>63</v>
      </c>
      <c r="C2440" s="9">
        <v>40036161</v>
      </c>
      <c r="D2440" s="9" t="s">
        <v>107</v>
      </c>
      <c r="E2440" s="9" t="s">
        <v>37</v>
      </c>
      <c r="F2440" s="9" t="s">
        <v>38</v>
      </c>
      <c r="G2440" s="9">
        <v>1890</v>
      </c>
      <c r="H2440" s="10">
        <v>5995</v>
      </c>
      <c r="I2440" s="10">
        <v>11991</v>
      </c>
      <c r="J2440" s="10">
        <v>4</v>
      </c>
      <c r="K2440" s="10"/>
      <c r="L2440" s="10">
        <f>SUM(Table134[[#This Row],[Waste (Before Impression)]:[Waste (After Impression)2]])</f>
        <v>4</v>
      </c>
      <c r="M2440" s="10">
        <v>0</v>
      </c>
      <c r="N2440" s="10">
        <v>0</v>
      </c>
      <c r="O2440" s="11">
        <f>SUM(Table134[[#This Row],[Inspection Total]],Table134[[#This Row],[Waste (Before Impression)]])</f>
        <v>5999</v>
      </c>
      <c r="P2440" s="12" t="s">
        <v>34</v>
      </c>
      <c r="Q2440" s="9" t="s">
        <v>75</v>
      </c>
      <c r="R2440" s="9">
        <f>IF(Table134[[#This Row],[Balanced]]="YES",0,Table134[[#This Row],[Total]]-6000)</f>
        <v>-1</v>
      </c>
      <c r="S24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447551890405995NO</v>
      </c>
      <c r="T2440">
        <f>ROW()-3</f>
        <v>2437</v>
      </c>
      <c r="U2440" s="1">
        <f>INT(Table134[[#This Row],[Date]])</f>
        <v>44755</v>
      </c>
      <c r="V2440" s="13">
        <f>IFERROR(IF(OR(Table134[[#This Row],[Notasave Error]]&lt;0,Table134[[#This Row],[Notasave Error]]&gt;6000),"-",Table134[[#This Row],[Notasave Error]]/Table134[[#This Row],[Inspection Total]]),"NA")</f>
        <v>0</v>
      </c>
    </row>
    <row r="2441" spans="1:22" x14ac:dyDescent="0.35">
      <c r="A2441" s="8">
        <v>44755.380532407406</v>
      </c>
      <c r="B2441" s="9" t="s">
        <v>63</v>
      </c>
      <c r="C2441" s="9">
        <v>40036161</v>
      </c>
      <c r="D2441" s="9" t="s">
        <v>107</v>
      </c>
      <c r="E2441" s="9" t="s">
        <v>125</v>
      </c>
      <c r="F2441" s="9" t="s">
        <v>38</v>
      </c>
      <c r="G2441" s="9">
        <v>1889</v>
      </c>
      <c r="H2441" s="10">
        <v>5996</v>
      </c>
      <c r="I2441" s="10">
        <v>5996</v>
      </c>
      <c r="J2441" s="10">
        <v>4</v>
      </c>
      <c r="K2441" s="10"/>
      <c r="L2441" s="10">
        <f>SUM(Table134[[#This Row],[Waste (Before Impression)]:[Waste (After Impression)2]])</f>
        <v>4</v>
      </c>
      <c r="M2441" s="10">
        <v>0</v>
      </c>
      <c r="N2441" s="10">
        <v>0</v>
      </c>
      <c r="O2441" s="11">
        <f>SUM(Table134[[#This Row],[Inspection Total]],Table134[[#This Row],[Waste (Before Impression)]])</f>
        <v>6000</v>
      </c>
      <c r="P2441" s="12" t="s">
        <v>39</v>
      </c>
      <c r="Q2441" s="9"/>
      <c r="R2441" s="9">
        <f>IF(Table134[[#This Row],[Balanced]]="YES",0,Table134[[#This Row],[Total]]-6000)</f>
        <v>0</v>
      </c>
      <c r="S24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447551889405996YES</v>
      </c>
      <c r="T2441">
        <f>ROW()-3</f>
        <v>2438</v>
      </c>
      <c r="U2441" s="1">
        <f>INT(Table134[[#This Row],[Date]])</f>
        <v>44755</v>
      </c>
      <c r="V2441" s="13">
        <f>IFERROR(IF(OR(Table134[[#This Row],[Notasave Error]]&lt;0,Table134[[#This Row],[Notasave Error]]&gt;6000),"-",Table134[[#This Row],[Notasave Error]]/Table134[[#This Row],[Inspection Total]]),"NA")</f>
        <v>0</v>
      </c>
    </row>
    <row r="2442" spans="1:22" x14ac:dyDescent="0.35">
      <c r="A2442" s="8">
        <v>44755.363703703704</v>
      </c>
      <c r="B2442" s="9" t="s">
        <v>63</v>
      </c>
      <c r="C2442" s="9">
        <v>40036161</v>
      </c>
      <c r="D2442" s="9" t="s">
        <v>107</v>
      </c>
      <c r="E2442" s="9" t="s">
        <v>50</v>
      </c>
      <c r="F2442" s="9" t="s">
        <v>40</v>
      </c>
      <c r="G2442" s="9">
        <v>1916</v>
      </c>
      <c r="H2442" s="10">
        <v>5980</v>
      </c>
      <c r="I2442" s="10">
        <v>89951</v>
      </c>
      <c r="J2442" s="10">
        <v>18</v>
      </c>
      <c r="K2442" s="10"/>
      <c r="L2442" s="10">
        <f>SUM(Table134[[#This Row],[Waste (Before Impression)]:[Waste (After Impression)2]])</f>
        <v>18</v>
      </c>
      <c r="M2442" s="10">
        <v>0</v>
      </c>
      <c r="N2442" s="10">
        <v>0</v>
      </c>
      <c r="O2442" s="11">
        <f>SUM(Table134[[#This Row],[Inspection Total]],Table134[[#This Row],[Waste (Before Impression)]])</f>
        <v>5998</v>
      </c>
      <c r="P2442" s="12" t="s">
        <v>34</v>
      </c>
      <c r="Q2442" s="9" t="s">
        <v>76</v>
      </c>
      <c r="R2442" s="9">
        <f>IF(Table134[[#This Row],[Balanced]]="YES",0,Table134[[#This Row],[Total]]-6000)</f>
        <v>-2</v>
      </c>
      <c r="S24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4475519161805980NO</v>
      </c>
      <c r="T2442">
        <f>ROW()-3</f>
        <v>2439</v>
      </c>
      <c r="U2442" s="1">
        <f>INT(Table134[[#This Row],[Date]])</f>
        <v>44755</v>
      </c>
      <c r="V2442" s="13">
        <f>IFERROR(IF(OR(Table134[[#This Row],[Notasave Error]]&lt;0,Table134[[#This Row],[Notasave Error]]&gt;6000),"-",Table134[[#This Row],[Notasave Error]]/Table134[[#This Row],[Inspection Total]]),"NA")</f>
        <v>0</v>
      </c>
    </row>
    <row r="2443" spans="1:22" x14ac:dyDescent="0.35">
      <c r="A2443" s="8">
        <v>44755.268842592595</v>
      </c>
      <c r="B2443" s="9" t="s">
        <v>63</v>
      </c>
      <c r="C2443" s="9">
        <v>40036161</v>
      </c>
      <c r="D2443" s="9" t="s">
        <v>107</v>
      </c>
      <c r="E2443" s="9" t="s">
        <v>50</v>
      </c>
      <c r="F2443" s="9" t="s">
        <v>40</v>
      </c>
      <c r="G2443" s="9">
        <v>1915</v>
      </c>
      <c r="H2443" s="10">
        <v>5999</v>
      </c>
      <c r="I2443" s="10">
        <v>83971</v>
      </c>
      <c r="J2443" s="10">
        <v>1</v>
      </c>
      <c r="K2443" s="10">
        <v>0</v>
      </c>
      <c r="L2443" s="10">
        <f>SUM(Table134[[#This Row],[Waste (Before Impression)]:[Waste (After Impression)2]])</f>
        <v>1</v>
      </c>
      <c r="M2443" s="10">
        <v>0</v>
      </c>
      <c r="N2443" s="10">
        <v>0</v>
      </c>
      <c r="O2443" s="11">
        <f>SUM(Table134[[#This Row],[Inspection Total]],Table134[[#This Row],[Waste (Before Impression)]])</f>
        <v>6000</v>
      </c>
      <c r="P2443" s="12" t="s">
        <v>39</v>
      </c>
      <c r="Q2443" s="9"/>
      <c r="R2443" s="9">
        <f>IF(Table134[[#This Row],[Balanced]]="YES",0,Table134[[#This Row],[Total]]-6000)</f>
        <v>0</v>
      </c>
      <c r="S24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447551915105999YES</v>
      </c>
      <c r="T2443">
        <f>ROW()-3</f>
        <v>2440</v>
      </c>
      <c r="U2443" s="1">
        <f>INT(Table134[[#This Row],[Date]])</f>
        <v>44755</v>
      </c>
      <c r="V2443" s="13">
        <f>IFERROR(IF(OR(Table134[[#This Row],[Notasave Error]]&lt;0,Table134[[#This Row],[Notasave Error]]&gt;6000),"-",Table134[[#This Row],[Notasave Error]]/Table134[[#This Row],[Inspection Total]]),"NA")</f>
        <v>0</v>
      </c>
    </row>
    <row r="2444" spans="1:22" x14ac:dyDescent="0.35">
      <c r="A2444" s="8">
        <v>44755.24796296296</v>
      </c>
      <c r="B2444" s="9" t="s">
        <v>63</v>
      </c>
      <c r="C2444" s="9">
        <v>40036161</v>
      </c>
      <c r="D2444" s="9" t="s">
        <v>107</v>
      </c>
      <c r="E2444" s="9" t="s">
        <v>50</v>
      </c>
      <c r="F2444" s="9" t="s">
        <v>40</v>
      </c>
      <c r="G2444" s="9">
        <v>1914</v>
      </c>
      <c r="H2444" s="10">
        <v>5996</v>
      </c>
      <c r="I2444" s="10">
        <v>77972</v>
      </c>
      <c r="J2444" s="10">
        <v>4</v>
      </c>
      <c r="K2444" s="10">
        <v>0</v>
      </c>
      <c r="L2444" s="10">
        <f>SUM(Table134[[#This Row],[Waste (Before Impression)]:[Waste (After Impression)2]])</f>
        <v>4</v>
      </c>
      <c r="M2444" s="10">
        <v>0</v>
      </c>
      <c r="N2444" s="10">
        <v>0</v>
      </c>
      <c r="O2444" s="11">
        <f>SUM(Table134[[#This Row],[Inspection Total]],Table134[[#This Row],[Waste (Before Impression)]])</f>
        <v>6000</v>
      </c>
      <c r="P2444" s="12" t="s">
        <v>39</v>
      </c>
      <c r="Q2444" s="9"/>
      <c r="R2444" s="9">
        <f>IF(Table134[[#This Row],[Balanced]]="YES",0,Table134[[#This Row],[Total]]-6000)</f>
        <v>0</v>
      </c>
      <c r="S24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447551914405996YES</v>
      </c>
      <c r="T2444">
        <f>ROW()-3</f>
        <v>2441</v>
      </c>
      <c r="U2444" s="1">
        <f>INT(Table134[[#This Row],[Date]])</f>
        <v>44755</v>
      </c>
      <c r="V2444" s="13">
        <f>IFERROR(IF(OR(Table134[[#This Row],[Notasave Error]]&lt;0,Table134[[#This Row],[Notasave Error]]&gt;6000),"-",Table134[[#This Row],[Notasave Error]]/Table134[[#This Row],[Inspection Total]]),"NA")</f>
        <v>0</v>
      </c>
    </row>
    <row r="2445" spans="1:22" x14ac:dyDescent="0.35">
      <c r="A2445" s="8">
        <v>44755.189259259256</v>
      </c>
      <c r="B2445" s="9" t="s">
        <v>63</v>
      </c>
      <c r="C2445" s="9">
        <v>40036161</v>
      </c>
      <c r="D2445" s="9" t="s">
        <v>107</v>
      </c>
      <c r="E2445" s="9" t="s">
        <v>50</v>
      </c>
      <c r="F2445" s="9" t="s">
        <v>40</v>
      </c>
      <c r="G2445" s="9">
        <v>1913</v>
      </c>
      <c r="H2445" s="10">
        <v>5995</v>
      </c>
      <c r="I2445" s="10">
        <v>71976</v>
      </c>
      <c r="J2445" s="10">
        <v>5</v>
      </c>
      <c r="K2445" s="10">
        <v>5</v>
      </c>
      <c r="L2445" s="10">
        <f>SUM(Table134[[#This Row],[Waste (Before Impression)]:[Waste (After Impression)2]])</f>
        <v>10</v>
      </c>
      <c r="M2445" s="10">
        <v>0</v>
      </c>
      <c r="N2445" s="10">
        <v>0</v>
      </c>
      <c r="O2445" s="11">
        <f>SUM(Table134[[#This Row],[Inspection Total]],Table134[[#This Row],[Waste (Before Impression)]])</f>
        <v>6000</v>
      </c>
      <c r="P2445" s="12" t="s">
        <v>39</v>
      </c>
      <c r="Q2445" s="9"/>
      <c r="R2445" s="9">
        <f>IF(Table134[[#This Row],[Balanced]]="YES",0,Table134[[#This Row],[Total]]-6000)</f>
        <v>0</v>
      </c>
      <c r="S24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447551913505995YES</v>
      </c>
      <c r="T2445">
        <f>ROW()-3</f>
        <v>2442</v>
      </c>
      <c r="U2445" s="1">
        <f>INT(Table134[[#This Row],[Date]])</f>
        <v>44755</v>
      </c>
      <c r="V2445" s="13">
        <f>IFERROR(IF(OR(Table134[[#This Row],[Notasave Error]]&lt;0,Table134[[#This Row],[Notasave Error]]&gt;6000),"-",Table134[[#This Row],[Notasave Error]]/Table134[[#This Row],[Inspection Total]]),"NA")</f>
        <v>0</v>
      </c>
    </row>
    <row r="2446" spans="1:22" x14ac:dyDescent="0.35">
      <c r="A2446" s="8">
        <v>44755.167129629626</v>
      </c>
      <c r="B2446" s="9" t="s">
        <v>63</v>
      </c>
      <c r="C2446" s="9">
        <v>40036161</v>
      </c>
      <c r="D2446" s="9" t="s">
        <v>107</v>
      </c>
      <c r="E2446" s="9" t="s">
        <v>50</v>
      </c>
      <c r="F2446" s="9" t="s">
        <v>40</v>
      </c>
      <c r="G2446" s="9">
        <v>1912</v>
      </c>
      <c r="H2446" s="10">
        <v>6000</v>
      </c>
      <c r="I2446" s="10">
        <v>65981</v>
      </c>
      <c r="J2446" s="10">
        <v>0</v>
      </c>
      <c r="K2446" s="10">
        <v>1</v>
      </c>
      <c r="L2446" s="10">
        <f>SUM(Table134[[#This Row],[Waste (Before Impression)]:[Waste (After Impression)2]])</f>
        <v>1</v>
      </c>
      <c r="M2446" s="10">
        <v>0</v>
      </c>
      <c r="N2446" s="10">
        <v>0</v>
      </c>
      <c r="O2446" s="11">
        <f>SUM(Table134[[#This Row],[Inspection Total]],Table134[[#This Row],[Waste (Before Impression)]])</f>
        <v>6000</v>
      </c>
      <c r="P2446" s="12" t="s">
        <v>39</v>
      </c>
      <c r="Q2446" s="9"/>
      <c r="R2446" s="9">
        <f>IF(Table134[[#This Row],[Balanced]]="YES",0,Table134[[#This Row],[Total]]-6000)</f>
        <v>0</v>
      </c>
      <c r="S24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447551912006000YES</v>
      </c>
      <c r="T2446">
        <f>ROW()-3</f>
        <v>2443</v>
      </c>
      <c r="U2446" s="1">
        <f>INT(Table134[[#This Row],[Date]])</f>
        <v>44755</v>
      </c>
      <c r="V2446" s="13">
        <f>IFERROR(IF(OR(Table134[[#This Row],[Notasave Error]]&lt;0,Table134[[#This Row],[Notasave Error]]&gt;6000),"-",Table134[[#This Row],[Notasave Error]]/Table134[[#This Row],[Inspection Total]]),"NA")</f>
        <v>0</v>
      </c>
    </row>
    <row r="2447" spans="1:22" x14ac:dyDescent="0.35">
      <c r="A2447" s="8">
        <v>44755.130266203705</v>
      </c>
      <c r="B2447" s="9" t="s">
        <v>63</v>
      </c>
      <c r="C2447" s="9">
        <v>40036161</v>
      </c>
      <c r="D2447" s="9" t="s">
        <v>107</v>
      </c>
      <c r="E2447" s="9" t="s">
        <v>50</v>
      </c>
      <c r="F2447" s="9" t="s">
        <v>40</v>
      </c>
      <c r="G2447" s="9">
        <v>1911</v>
      </c>
      <c r="H2447" s="10">
        <v>6000</v>
      </c>
      <c r="I2447" s="10">
        <v>59981</v>
      </c>
      <c r="J2447" s="10">
        <v>0</v>
      </c>
      <c r="K2447" s="10">
        <v>0</v>
      </c>
      <c r="L2447" s="10">
        <f>SUM(Table134[[#This Row],[Waste (Before Impression)]:[Waste (After Impression)2]])</f>
        <v>0</v>
      </c>
      <c r="M2447" s="10">
        <v>0</v>
      </c>
      <c r="N2447" s="10">
        <v>0</v>
      </c>
      <c r="O2447" s="11">
        <f>SUM(Table134[[#This Row],[Inspection Total]],Table134[[#This Row],[Waste (Before Impression)]])</f>
        <v>6000</v>
      </c>
      <c r="P2447" s="12" t="s">
        <v>39</v>
      </c>
      <c r="Q2447" s="9"/>
      <c r="R2447" s="9">
        <f>IF(Table134[[#This Row],[Balanced]]="YES",0,Table134[[#This Row],[Total]]-6000)</f>
        <v>0</v>
      </c>
      <c r="S24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447551911006000YES</v>
      </c>
      <c r="T2447">
        <f>ROW()-3</f>
        <v>2444</v>
      </c>
      <c r="U2447" s="1">
        <f>INT(Table134[[#This Row],[Date]])</f>
        <v>44755</v>
      </c>
      <c r="V2447" s="13">
        <f>IFERROR(IF(OR(Table134[[#This Row],[Notasave Error]]&lt;0,Table134[[#This Row],[Notasave Error]]&gt;6000),"-",Table134[[#This Row],[Notasave Error]]/Table134[[#This Row],[Inspection Total]]),"NA")</f>
        <v>0</v>
      </c>
    </row>
    <row r="2448" spans="1:22" x14ac:dyDescent="0.35">
      <c r="A2448" s="8">
        <v>44755.080787037034</v>
      </c>
      <c r="B2448" s="9" t="s">
        <v>63</v>
      </c>
      <c r="C2448" s="9">
        <v>40036161</v>
      </c>
      <c r="D2448" s="9" t="s">
        <v>107</v>
      </c>
      <c r="E2448" s="9" t="s">
        <v>50</v>
      </c>
      <c r="F2448" s="9" t="s">
        <v>40</v>
      </c>
      <c r="G2448" s="9">
        <v>1910</v>
      </c>
      <c r="H2448" s="10">
        <v>5994</v>
      </c>
      <c r="I2448" s="10">
        <v>53981</v>
      </c>
      <c r="J2448" s="10">
        <v>6</v>
      </c>
      <c r="K2448" s="10">
        <v>0</v>
      </c>
      <c r="L2448" s="10">
        <f>SUM(Table134[[#This Row],[Waste (Before Impression)]:[Waste (After Impression)2]])</f>
        <v>6</v>
      </c>
      <c r="M2448" s="10">
        <v>0</v>
      </c>
      <c r="N2448" s="10">
        <v>0</v>
      </c>
      <c r="O2448" s="11">
        <f>SUM(Table134[[#This Row],[Inspection Total]],Table134[[#This Row],[Waste (Before Impression)]])</f>
        <v>6000</v>
      </c>
      <c r="P2448" s="12" t="s">
        <v>39</v>
      </c>
      <c r="Q2448" s="9"/>
      <c r="R2448" s="9">
        <f>IF(Table134[[#This Row],[Balanced]]="YES",0,Table134[[#This Row],[Total]]-6000)</f>
        <v>0</v>
      </c>
      <c r="S24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447551910605994YES</v>
      </c>
      <c r="T2448">
        <f>ROW()-3</f>
        <v>2445</v>
      </c>
      <c r="U2448" s="1">
        <f>INT(Table134[[#This Row],[Date]])</f>
        <v>44755</v>
      </c>
      <c r="V2448" s="13">
        <f>IFERROR(IF(OR(Table134[[#This Row],[Notasave Error]]&lt;0,Table134[[#This Row],[Notasave Error]]&gt;6000),"-",Table134[[#This Row],[Notasave Error]]/Table134[[#This Row],[Inspection Total]]),"NA")</f>
        <v>0</v>
      </c>
    </row>
    <row r="2449" spans="1:22" x14ac:dyDescent="0.35">
      <c r="A2449" s="8">
        <v>44755.0234837963</v>
      </c>
      <c r="B2449" s="9" t="s">
        <v>63</v>
      </c>
      <c r="C2449" s="9">
        <v>40036161</v>
      </c>
      <c r="D2449" s="9" t="s">
        <v>107</v>
      </c>
      <c r="E2449" s="9" t="s">
        <v>50</v>
      </c>
      <c r="F2449" s="9" t="s">
        <v>40</v>
      </c>
      <c r="G2449" s="9">
        <v>1909</v>
      </c>
      <c r="H2449" s="10">
        <v>6000</v>
      </c>
      <c r="I2449" s="10">
        <v>47987</v>
      </c>
      <c r="J2449" s="10">
        <v>0</v>
      </c>
      <c r="K2449" s="10">
        <v>0</v>
      </c>
      <c r="L2449" s="10">
        <f>SUM(Table134[[#This Row],[Waste (Before Impression)]:[Waste (After Impression)2]])</f>
        <v>0</v>
      </c>
      <c r="M2449" s="10">
        <v>0</v>
      </c>
      <c r="N2449" s="10">
        <v>0</v>
      </c>
      <c r="O2449" s="11">
        <f>SUM(Table134[[#This Row],[Inspection Total]],Table134[[#This Row],[Waste (Before Impression)]])</f>
        <v>6000</v>
      </c>
      <c r="P2449" s="12" t="s">
        <v>39</v>
      </c>
      <c r="Q2449" s="9"/>
      <c r="R2449" s="9">
        <f>IF(Table134[[#This Row],[Balanced]]="YES",0,Table134[[#This Row],[Total]]-6000)</f>
        <v>0</v>
      </c>
      <c r="S24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447551909006000YES</v>
      </c>
      <c r="T2449">
        <f>ROW()-3</f>
        <v>2446</v>
      </c>
      <c r="U2449" s="1">
        <f>INT(Table134[[#This Row],[Date]])</f>
        <v>44755</v>
      </c>
      <c r="V2449" s="13">
        <f>IFERROR(IF(OR(Table134[[#This Row],[Notasave Error]]&lt;0,Table134[[#This Row],[Notasave Error]]&gt;6000),"-",Table134[[#This Row],[Notasave Error]]/Table134[[#This Row],[Inspection Total]]),"NA")</f>
        <v>0</v>
      </c>
    </row>
    <row r="2450" spans="1:22" x14ac:dyDescent="0.35">
      <c r="A2450" s="8">
        <v>44754.988136574073</v>
      </c>
      <c r="B2450" s="9" t="s">
        <v>63</v>
      </c>
      <c r="C2450" s="9">
        <v>40036161</v>
      </c>
      <c r="D2450" s="9" t="s">
        <v>107</v>
      </c>
      <c r="E2450" s="9" t="s">
        <v>55</v>
      </c>
      <c r="F2450" s="9" t="s">
        <v>40</v>
      </c>
      <c r="G2450" s="9">
        <v>1888</v>
      </c>
      <c r="H2450" s="10">
        <v>5993</v>
      </c>
      <c r="I2450" s="10">
        <v>11991</v>
      </c>
      <c r="J2450" s="10">
        <v>7</v>
      </c>
      <c r="K2450" s="10"/>
      <c r="L2450" s="10">
        <f>SUM(Table134[[#This Row],[Waste (Before Impression)]:[Waste (After Impression)2]])</f>
        <v>7</v>
      </c>
      <c r="M2450" s="10">
        <v>0</v>
      </c>
      <c r="N2450" s="10">
        <v>0</v>
      </c>
      <c r="O2450" s="11">
        <f>SUM(Table134[[#This Row],[Inspection Total]],Table134[[#This Row],[Waste (Before Impression)]])</f>
        <v>6000</v>
      </c>
      <c r="P2450" s="12" t="s">
        <v>39</v>
      </c>
      <c r="Q2450" s="9"/>
      <c r="R2450" s="9">
        <f>IF(Table134[[#This Row],[Balanced]]="YES",0,Table134[[#This Row],[Total]]-6000)</f>
        <v>0</v>
      </c>
      <c r="S24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447541888705993YES</v>
      </c>
      <c r="T2450">
        <f>ROW()-3</f>
        <v>2447</v>
      </c>
      <c r="U2450" s="1">
        <f>INT(Table134[[#This Row],[Date]])</f>
        <v>44754</v>
      </c>
      <c r="V2450" s="13">
        <f>IFERROR(IF(OR(Table134[[#This Row],[Notasave Error]]&lt;0,Table134[[#This Row],[Notasave Error]]&gt;6000),"-",Table134[[#This Row],[Notasave Error]]/Table134[[#This Row],[Inspection Total]]),"NA")</f>
        <v>0</v>
      </c>
    </row>
    <row r="2451" spans="1:22" x14ac:dyDescent="0.35">
      <c r="A2451" s="8">
        <v>44754.98773148148</v>
      </c>
      <c r="B2451" s="9" t="s">
        <v>63</v>
      </c>
      <c r="C2451" s="9">
        <v>40036161</v>
      </c>
      <c r="D2451" s="9" t="s">
        <v>107</v>
      </c>
      <c r="E2451" s="9" t="s">
        <v>55</v>
      </c>
      <c r="F2451" s="9" t="s">
        <v>40</v>
      </c>
      <c r="G2451" s="9">
        <v>1887</v>
      </c>
      <c r="H2451" s="10">
        <v>5998</v>
      </c>
      <c r="I2451" s="10">
        <v>5998</v>
      </c>
      <c r="J2451" s="10">
        <v>2</v>
      </c>
      <c r="K2451" s="10"/>
      <c r="L2451" s="10">
        <f>SUM(Table134[[#This Row],[Waste (Before Impression)]:[Waste (After Impression)2]])</f>
        <v>2</v>
      </c>
      <c r="M2451" s="10">
        <v>0</v>
      </c>
      <c r="N2451" s="10">
        <v>0</v>
      </c>
      <c r="O2451" s="11">
        <f>SUM(Table134[[#This Row],[Inspection Total]],Table134[[#This Row],[Waste (Before Impression)]])</f>
        <v>6000</v>
      </c>
      <c r="P2451" s="12" t="s">
        <v>39</v>
      </c>
      <c r="Q2451" s="9"/>
      <c r="R2451" s="9">
        <f>IF(Table134[[#This Row],[Balanced]]="YES",0,Table134[[#This Row],[Total]]-6000)</f>
        <v>0</v>
      </c>
      <c r="S24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447541887205998YES</v>
      </c>
      <c r="T2451">
        <f>ROW()-3</f>
        <v>2448</v>
      </c>
      <c r="U2451" s="1">
        <f>INT(Table134[[#This Row],[Date]])</f>
        <v>44754</v>
      </c>
      <c r="V2451" s="13">
        <f>IFERROR(IF(OR(Table134[[#This Row],[Notasave Error]]&lt;0,Table134[[#This Row],[Notasave Error]]&gt;6000),"-",Table134[[#This Row],[Notasave Error]]/Table134[[#This Row],[Inspection Total]]),"NA")</f>
        <v>0</v>
      </c>
    </row>
    <row r="2452" spans="1:22" x14ac:dyDescent="0.35">
      <c r="A2452" s="8">
        <v>44754.786168981482</v>
      </c>
      <c r="B2452" s="9" t="s">
        <v>63</v>
      </c>
      <c r="C2452" s="9">
        <v>40036161</v>
      </c>
      <c r="D2452" s="9" t="s">
        <v>107</v>
      </c>
      <c r="E2452" s="9" t="s">
        <v>69</v>
      </c>
      <c r="F2452" s="9" t="s">
        <v>38</v>
      </c>
      <c r="G2452" s="9">
        <v>1886</v>
      </c>
      <c r="H2452" s="10">
        <v>5998</v>
      </c>
      <c r="I2452" s="10">
        <v>59954</v>
      </c>
      <c r="J2452" s="10">
        <v>2</v>
      </c>
      <c r="K2452" s="10"/>
      <c r="L2452" s="10">
        <f>SUM(Table134[[#This Row],[Waste (Before Impression)]:[Waste (After Impression)2]])</f>
        <v>2</v>
      </c>
      <c r="M2452" s="10">
        <v>0</v>
      </c>
      <c r="N2452" s="10">
        <v>9</v>
      </c>
      <c r="O2452" s="11">
        <f>SUM(Table134[[#This Row],[Inspection Total]],Table134[[#This Row],[Waste (Before Impression)]])</f>
        <v>6000</v>
      </c>
      <c r="P2452" s="12" t="s">
        <v>39</v>
      </c>
      <c r="Q2452" s="9"/>
      <c r="R2452" s="9">
        <f>IF(Table134[[#This Row],[Balanced]]="YES",0,Table134[[#This Row],[Total]]-6000)</f>
        <v>0</v>
      </c>
      <c r="S24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447541886295998YES</v>
      </c>
      <c r="T2452">
        <f>ROW()-3</f>
        <v>2449</v>
      </c>
      <c r="U2452" s="1">
        <f>INT(Table134[[#This Row],[Date]])</f>
        <v>44754</v>
      </c>
      <c r="V2452" s="13">
        <f>IFERROR(IF(OR(Table134[[#This Row],[Notasave Error]]&lt;0,Table134[[#This Row],[Notasave Error]]&gt;6000),"-",Table134[[#This Row],[Notasave Error]]/Table134[[#This Row],[Inspection Total]]),"NA")</f>
        <v>1.5005001667222407E-3</v>
      </c>
    </row>
    <row r="2453" spans="1:22" x14ac:dyDescent="0.35">
      <c r="A2453" s="8">
        <v>44754.758958333332</v>
      </c>
      <c r="B2453" s="9" t="s">
        <v>63</v>
      </c>
      <c r="C2453" s="9">
        <v>40036161</v>
      </c>
      <c r="D2453" s="9" t="s">
        <v>107</v>
      </c>
      <c r="E2453" s="9" t="s">
        <v>69</v>
      </c>
      <c r="F2453" s="9" t="s">
        <v>38</v>
      </c>
      <c r="G2453" s="9">
        <v>1885</v>
      </c>
      <c r="H2453" s="10">
        <v>5998</v>
      </c>
      <c r="I2453" s="10">
        <v>53956</v>
      </c>
      <c r="J2453" s="10">
        <v>2</v>
      </c>
      <c r="K2453" s="10"/>
      <c r="L2453" s="10">
        <f>SUM(Table134[[#This Row],[Waste (Before Impression)]:[Waste (After Impression)2]])</f>
        <v>2</v>
      </c>
      <c r="M2453" s="10">
        <v>0</v>
      </c>
      <c r="N2453" s="10">
        <v>0</v>
      </c>
      <c r="O2453" s="11">
        <f>SUM(Table134[[#This Row],[Inspection Total]],Table134[[#This Row],[Waste (Before Impression)]])</f>
        <v>6000</v>
      </c>
      <c r="P2453" s="12" t="s">
        <v>39</v>
      </c>
      <c r="Q2453" s="9"/>
      <c r="R2453" s="9">
        <f>IF(Table134[[#This Row],[Balanced]]="YES",0,Table134[[#This Row],[Total]]-6000)</f>
        <v>0</v>
      </c>
      <c r="S24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447541885205998YES</v>
      </c>
      <c r="T2453">
        <f>ROW()-3</f>
        <v>2450</v>
      </c>
      <c r="U2453" s="1">
        <f>INT(Table134[[#This Row],[Date]])</f>
        <v>44754</v>
      </c>
      <c r="V2453" s="13">
        <f>IFERROR(IF(OR(Table134[[#This Row],[Notasave Error]]&lt;0,Table134[[#This Row],[Notasave Error]]&gt;6000),"-",Table134[[#This Row],[Notasave Error]]/Table134[[#This Row],[Inspection Total]]),"NA")</f>
        <v>0</v>
      </c>
    </row>
    <row r="2454" spans="1:22" x14ac:dyDescent="0.35">
      <c r="A2454" s="8">
        <v>44754.742546296293</v>
      </c>
      <c r="B2454" s="9" t="s">
        <v>63</v>
      </c>
      <c r="C2454" s="9">
        <v>40036161</v>
      </c>
      <c r="D2454" s="9" t="s">
        <v>107</v>
      </c>
      <c r="E2454" s="9" t="s">
        <v>69</v>
      </c>
      <c r="F2454" s="9" t="s">
        <v>38</v>
      </c>
      <c r="G2454" s="9">
        <v>1884</v>
      </c>
      <c r="H2454" s="10">
        <v>5997</v>
      </c>
      <c r="I2454" s="10">
        <v>47958</v>
      </c>
      <c r="J2454" s="10">
        <v>3</v>
      </c>
      <c r="K2454" s="10"/>
      <c r="L2454" s="10">
        <f>SUM(Table134[[#This Row],[Waste (Before Impression)]:[Waste (After Impression)2]])</f>
        <v>3</v>
      </c>
      <c r="M2454" s="10">
        <v>0</v>
      </c>
      <c r="N2454" s="10">
        <v>0</v>
      </c>
      <c r="O2454" s="11">
        <f>SUM(Table134[[#This Row],[Inspection Total]],Table134[[#This Row],[Waste (Before Impression)]])</f>
        <v>6000</v>
      </c>
      <c r="P2454" s="12" t="s">
        <v>39</v>
      </c>
      <c r="Q2454" s="9"/>
      <c r="R2454" s="9">
        <f>IF(Table134[[#This Row],[Balanced]]="YES",0,Table134[[#This Row],[Total]]-6000)</f>
        <v>0</v>
      </c>
      <c r="S24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447541884305997YES</v>
      </c>
      <c r="T2454">
        <f>ROW()-3</f>
        <v>2451</v>
      </c>
      <c r="U2454" s="1">
        <f>INT(Table134[[#This Row],[Date]])</f>
        <v>44754</v>
      </c>
      <c r="V2454" s="13">
        <f>IFERROR(IF(OR(Table134[[#This Row],[Notasave Error]]&lt;0,Table134[[#This Row],[Notasave Error]]&gt;6000),"-",Table134[[#This Row],[Notasave Error]]/Table134[[#This Row],[Inspection Total]]),"NA")</f>
        <v>0</v>
      </c>
    </row>
    <row r="2455" spans="1:22" x14ac:dyDescent="0.35">
      <c r="A2455" s="8">
        <v>44754.702199074076</v>
      </c>
      <c r="B2455" s="9" t="s">
        <v>63</v>
      </c>
      <c r="C2455" s="9">
        <v>40036161</v>
      </c>
      <c r="D2455" s="9" t="s">
        <v>107</v>
      </c>
      <c r="E2455" s="9" t="s">
        <v>69</v>
      </c>
      <c r="F2455" s="9" t="s">
        <v>38</v>
      </c>
      <c r="G2455" s="9">
        <v>1883</v>
      </c>
      <c r="H2455" s="10">
        <v>5998</v>
      </c>
      <c r="I2455" s="10">
        <v>41961</v>
      </c>
      <c r="J2455" s="10">
        <v>2</v>
      </c>
      <c r="K2455" s="10"/>
      <c r="L2455" s="10">
        <f>SUM(Table134[[#This Row],[Waste (Before Impression)]:[Waste (After Impression)2]])</f>
        <v>2</v>
      </c>
      <c r="M2455" s="10">
        <v>0</v>
      </c>
      <c r="N2455" s="10">
        <v>0</v>
      </c>
      <c r="O2455" s="11">
        <f>SUM(Table134[[#This Row],[Inspection Total]],Table134[[#This Row],[Waste (Before Impression)]])</f>
        <v>6000</v>
      </c>
      <c r="P2455" s="12" t="s">
        <v>39</v>
      </c>
      <c r="Q2455" s="9"/>
      <c r="R2455" s="9">
        <f>IF(Table134[[#This Row],[Balanced]]="YES",0,Table134[[#This Row],[Total]]-6000)</f>
        <v>0</v>
      </c>
      <c r="S24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447541883205998YES</v>
      </c>
      <c r="T2455">
        <f>ROW()-3</f>
        <v>2452</v>
      </c>
      <c r="U2455" s="1">
        <f>INT(Table134[[#This Row],[Date]])</f>
        <v>44754</v>
      </c>
      <c r="V2455" s="13">
        <f>IFERROR(IF(OR(Table134[[#This Row],[Notasave Error]]&lt;0,Table134[[#This Row],[Notasave Error]]&gt;6000),"-",Table134[[#This Row],[Notasave Error]]/Table134[[#This Row],[Inspection Total]]),"NA")</f>
        <v>0</v>
      </c>
    </row>
    <row r="2456" spans="1:22" x14ac:dyDescent="0.35">
      <c r="A2456" s="8">
        <v>44754.669768518521</v>
      </c>
      <c r="B2456" s="9" t="s">
        <v>63</v>
      </c>
      <c r="C2456" s="9">
        <v>40036161</v>
      </c>
      <c r="D2456" s="9" t="s">
        <v>107</v>
      </c>
      <c r="E2456" s="9" t="s">
        <v>69</v>
      </c>
      <c r="F2456" s="9" t="s">
        <v>38</v>
      </c>
      <c r="G2456" s="9">
        <v>1882</v>
      </c>
      <c r="H2456" s="10">
        <v>5985</v>
      </c>
      <c r="I2456" s="10">
        <v>35963</v>
      </c>
      <c r="J2456" s="10">
        <v>14</v>
      </c>
      <c r="K2456" s="10"/>
      <c r="L2456" s="10">
        <f>SUM(Table134[[#This Row],[Waste (Before Impression)]:[Waste (After Impression)2]])</f>
        <v>14</v>
      </c>
      <c r="M2456" s="10">
        <v>0</v>
      </c>
      <c r="N2456" s="10">
        <v>0</v>
      </c>
      <c r="O2456" s="11">
        <f>SUM(Table134[[#This Row],[Inspection Total]],Table134[[#This Row],[Waste (Before Impression)]])</f>
        <v>5999</v>
      </c>
      <c r="P2456" s="12" t="s">
        <v>34</v>
      </c>
      <c r="Q2456" s="9"/>
      <c r="R2456" s="9">
        <f>IF(Table134[[#This Row],[Balanced]]="YES",0,Table134[[#This Row],[Total]]-6000)</f>
        <v>-1</v>
      </c>
      <c r="S24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4475418821405985NO</v>
      </c>
      <c r="T2456">
        <f>ROW()-3</f>
        <v>2453</v>
      </c>
      <c r="U2456" s="1">
        <f>INT(Table134[[#This Row],[Date]])</f>
        <v>44754</v>
      </c>
      <c r="V2456" s="13">
        <f>IFERROR(IF(OR(Table134[[#This Row],[Notasave Error]]&lt;0,Table134[[#This Row],[Notasave Error]]&gt;6000),"-",Table134[[#This Row],[Notasave Error]]/Table134[[#This Row],[Inspection Total]]),"NA")</f>
        <v>0</v>
      </c>
    </row>
    <row r="2457" spans="1:22" x14ac:dyDescent="0.35">
      <c r="A2457" s="8">
        <v>44754.637118055558</v>
      </c>
      <c r="B2457" s="9" t="s">
        <v>63</v>
      </c>
      <c r="C2457" s="9">
        <v>40036161</v>
      </c>
      <c r="D2457" s="9" t="s">
        <v>107</v>
      </c>
      <c r="E2457" s="9" t="s">
        <v>69</v>
      </c>
      <c r="F2457" s="9" t="s">
        <v>38</v>
      </c>
      <c r="G2457" s="9">
        <v>1881</v>
      </c>
      <c r="H2457" s="10">
        <v>5989</v>
      </c>
      <c r="I2457" s="10">
        <v>29978</v>
      </c>
      <c r="J2457" s="10">
        <v>11</v>
      </c>
      <c r="K2457" s="10"/>
      <c r="L2457" s="10">
        <f>SUM(Table134[[#This Row],[Waste (Before Impression)]:[Waste (After Impression)2]])</f>
        <v>11</v>
      </c>
      <c r="M2457" s="10">
        <v>0</v>
      </c>
      <c r="N2457" s="10">
        <v>0</v>
      </c>
      <c r="O2457" s="11">
        <f>SUM(Table134[[#This Row],[Inspection Total]],Table134[[#This Row],[Waste (Before Impression)]])</f>
        <v>6000</v>
      </c>
      <c r="P2457" s="12" t="s">
        <v>39</v>
      </c>
      <c r="Q2457" s="9"/>
      <c r="R2457" s="9">
        <f>IF(Table134[[#This Row],[Balanced]]="YES",0,Table134[[#This Row],[Total]]-6000)</f>
        <v>0</v>
      </c>
      <c r="S24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4475418811105989YES</v>
      </c>
      <c r="T2457">
        <f>ROW()-3</f>
        <v>2454</v>
      </c>
      <c r="U2457" s="1">
        <f>INT(Table134[[#This Row],[Date]])</f>
        <v>44754</v>
      </c>
      <c r="V2457" s="13">
        <f>IFERROR(IF(OR(Table134[[#This Row],[Notasave Error]]&lt;0,Table134[[#This Row],[Notasave Error]]&gt;6000),"-",Table134[[#This Row],[Notasave Error]]/Table134[[#This Row],[Inspection Total]]),"NA")</f>
        <v>0</v>
      </c>
    </row>
    <row r="2458" spans="1:22" x14ac:dyDescent="0.35">
      <c r="A2458" s="8">
        <v>44754.636469907404</v>
      </c>
      <c r="B2458" s="9" t="s">
        <v>63</v>
      </c>
      <c r="C2458" s="9">
        <v>40036161</v>
      </c>
      <c r="D2458" s="9" t="s">
        <v>107</v>
      </c>
      <c r="E2458" s="9" t="s">
        <v>69</v>
      </c>
      <c r="F2458" s="9" t="s">
        <v>38</v>
      </c>
      <c r="G2458" s="9">
        <v>1880</v>
      </c>
      <c r="H2458" s="10">
        <v>5998</v>
      </c>
      <c r="I2458" s="10">
        <v>23989</v>
      </c>
      <c r="J2458" s="10">
        <v>2</v>
      </c>
      <c r="K2458" s="10"/>
      <c r="L2458" s="10">
        <f>SUM(Table134[[#This Row],[Waste (Before Impression)]:[Waste (After Impression)2]])</f>
        <v>2</v>
      </c>
      <c r="M2458" s="10">
        <v>0</v>
      </c>
      <c r="N2458" s="10">
        <v>0</v>
      </c>
      <c r="O2458" s="11">
        <f>SUM(Table134[[#This Row],[Inspection Total]],Table134[[#This Row],[Waste (Before Impression)]])</f>
        <v>6000</v>
      </c>
      <c r="P2458" s="12" t="s">
        <v>39</v>
      </c>
      <c r="Q2458" s="9"/>
      <c r="R2458" s="9">
        <f>IF(Table134[[#This Row],[Balanced]]="YES",0,Table134[[#This Row],[Total]]-6000)</f>
        <v>0</v>
      </c>
      <c r="S24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447541880205998YES</v>
      </c>
      <c r="T2458">
        <f>ROW()-3</f>
        <v>2455</v>
      </c>
      <c r="U2458" s="1">
        <f>INT(Table134[[#This Row],[Date]])</f>
        <v>44754</v>
      </c>
      <c r="V2458" s="13">
        <f>IFERROR(IF(OR(Table134[[#This Row],[Notasave Error]]&lt;0,Table134[[#This Row],[Notasave Error]]&gt;6000),"-",Table134[[#This Row],[Notasave Error]]/Table134[[#This Row],[Inspection Total]]),"NA")</f>
        <v>0</v>
      </c>
    </row>
    <row r="2459" spans="1:22" x14ac:dyDescent="0.35">
      <c r="A2459" s="8">
        <v>44754.587835648148</v>
      </c>
      <c r="B2459" s="9" t="s">
        <v>63</v>
      </c>
      <c r="C2459" s="9">
        <v>40036161</v>
      </c>
      <c r="D2459" s="9" t="s">
        <v>107</v>
      </c>
      <c r="E2459" s="9" t="s">
        <v>69</v>
      </c>
      <c r="F2459" s="9" t="s">
        <v>38</v>
      </c>
      <c r="G2459" s="9">
        <v>1879</v>
      </c>
      <c r="H2459" s="10">
        <v>6000</v>
      </c>
      <c r="I2459" s="10">
        <v>17991</v>
      </c>
      <c r="J2459" s="10">
        <v>0</v>
      </c>
      <c r="K2459" s="10"/>
      <c r="L2459" s="10">
        <f>SUM(Table134[[#This Row],[Waste (Before Impression)]:[Waste (After Impression)2]])</f>
        <v>0</v>
      </c>
      <c r="M2459" s="10">
        <v>0</v>
      </c>
      <c r="N2459" s="10">
        <v>0</v>
      </c>
      <c r="O2459" s="11">
        <f>SUM(Table134[[#This Row],[Inspection Total]],Table134[[#This Row],[Waste (Before Impression)]])</f>
        <v>6000</v>
      </c>
      <c r="P2459" s="12" t="s">
        <v>39</v>
      </c>
      <c r="Q2459" s="9"/>
      <c r="R2459" s="9">
        <f>IF(Table134[[#This Row],[Balanced]]="YES",0,Table134[[#This Row],[Total]]-6000)</f>
        <v>0</v>
      </c>
      <c r="S24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447541879006000YES</v>
      </c>
      <c r="T2459">
        <f>ROW()-3</f>
        <v>2456</v>
      </c>
      <c r="U2459" s="1">
        <f>INT(Table134[[#This Row],[Date]])</f>
        <v>44754</v>
      </c>
      <c r="V2459" s="13">
        <f>IFERROR(IF(OR(Table134[[#This Row],[Notasave Error]]&lt;0,Table134[[#This Row],[Notasave Error]]&gt;6000),"-",Table134[[#This Row],[Notasave Error]]/Table134[[#This Row],[Inspection Total]]),"NA")</f>
        <v>0</v>
      </c>
    </row>
    <row r="2460" spans="1:22" x14ac:dyDescent="0.35">
      <c r="A2460" s="8">
        <v>44754.545289351852</v>
      </c>
      <c r="B2460" s="9" t="s">
        <v>63</v>
      </c>
      <c r="C2460" s="9">
        <v>40036161</v>
      </c>
      <c r="D2460" s="9" t="s">
        <v>107</v>
      </c>
      <c r="E2460" s="9" t="s">
        <v>69</v>
      </c>
      <c r="F2460" s="9" t="s">
        <v>38</v>
      </c>
      <c r="G2460" s="9">
        <v>1878</v>
      </c>
      <c r="H2460" s="10">
        <v>5993</v>
      </c>
      <c r="I2460" s="10">
        <v>11991</v>
      </c>
      <c r="J2460" s="10">
        <v>7</v>
      </c>
      <c r="K2460" s="10"/>
      <c r="L2460" s="10">
        <f>SUM(Table134[[#This Row],[Waste (Before Impression)]:[Waste (After Impression)2]])</f>
        <v>7</v>
      </c>
      <c r="M2460" s="10">
        <v>0</v>
      </c>
      <c r="N2460" s="10">
        <v>0</v>
      </c>
      <c r="O2460" s="11">
        <f>SUM(Table134[[#This Row],[Inspection Total]],Table134[[#This Row],[Waste (Before Impression)]])</f>
        <v>6000</v>
      </c>
      <c r="P2460" s="12" t="s">
        <v>39</v>
      </c>
      <c r="Q2460" s="9"/>
      <c r="R2460" s="9">
        <f>IF(Table134[[#This Row],[Balanced]]="YES",0,Table134[[#This Row],[Total]]-6000)</f>
        <v>0</v>
      </c>
      <c r="S24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447541878705993YES</v>
      </c>
      <c r="T2460">
        <f>ROW()-3</f>
        <v>2457</v>
      </c>
      <c r="U2460" s="1">
        <f>INT(Table134[[#This Row],[Date]])</f>
        <v>44754</v>
      </c>
      <c r="V2460" s="13">
        <f>IFERROR(IF(OR(Table134[[#This Row],[Notasave Error]]&lt;0,Table134[[#This Row],[Notasave Error]]&gt;6000),"-",Table134[[#This Row],[Notasave Error]]/Table134[[#This Row],[Inspection Total]]),"NA")</f>
        <v>0</v>
      </c>
    </row>
    <row r="2461" spans="1:22" x14ac:dyDescent="0.35">
      <c r="A2461" s="8">
        <v>44754.544722222221</v>
      </c>
      <c r="B2461" s="9" t="s">
        <v>63</v>
      </c>
      <c r="C2461" s="9">
        <v>40036161</v>
      </c>
      <c r="D2461" s="9" t="s">
        <v>107</v>
      </c>
      <c r="E2461" s="9" t="s">
        <v>69</v>
      </c>
      <c r="F2461" s="9" t="s">
        <v>38</v>
      </c>
      <c r="G2461" s="9">
        <v>1877</v>
      </c>
      <c r="H2461" s="10">
        <v>5998</v>
      </c>
      <c r="I2461" s="10">
        <v>5998</v>
      </c>
      <c r="J2461" s="10">
        <v>2</v>
      </c>
      <c r="K2461" s="10"/>
      <c r="L2461" s="10">
        <f>SUM(Table134[[#This Row],[Waste (Before Impression)]:[Waste (After Impression)2]])</f>
        <v>2</v>
      </c>
      <c r="M2461" s="10">
        <v>0</v>
      </c>
      <c r="N2461" s="10">
        <v>0</v>
      </c>
      <c r="O2461" s="11">
        <f>SUM(Table134[[#This Row],[Inspection Total]],Table134[[#This Row],[Waste (Before Impression)]])</f>
        <v>6000</v>
      </c>
      <c r="P2461" s="12" t="s">
        <v>39</v>
      </c>
      <c r="Q2461" s="9"/>
      <c r="R2461" s="9">
        <f>IF(Table134[[#This Row],[Balanced]]="YES",0,Table134[[#This Row],[Total]]-6000)</f>
        <v>0</v>
      </c>
      <c r="S24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447541877205998YES</v>
      </c>
      <c r="T2461">
        <f>ROW()-3</f>
        <v>2458</v>
      </c>
      <c r="U2461" s="1">
        <f>INT(Table134[[#This Row],[Date]])</f>
        <v>44754</v>
      </c>
      <c r="V2461" s="13">
        <f>IFERROR(IF(OR(Table134[[#This Row],[Notasave Error]]&lt;0,Table134[[#This Row],[Notasave Error]]&gt;6000),"-",Table134[[#This Row],[Notasave Error]]/Table134[[#This Row],[Inspection Total]]),"NA")</f>
        <v>0</v>
      </c>
    </row>
    <row r="2462" spans="1:22" x14ac:dyDescent="0.35">
      <c r="A2462" s="8">
        <v>44750.871030092596</v>
      </c>
      <c r="B2462" s="9" t="s">
        <v>63</v>
      </c>
      <c r="C2462" s="9">
        <v>40036161</v>
      </c>
      <c r="D2462" s="9" t="s">
        <v>107</v>
      </c>
      <c r="E2462" s="9" t="s">
        <v>68</v>
      </c>
      <c r="F2462" s="9" t="s">
        <v>40</v>
      </c>
      <c r="G2462" s="9">
        <v>1870</v>
      </c>
      <c r="H2462" s="10">
        <v>5992</v>
      </c>
      <c r="I2462" s="10">
        <v>5992</v>
      </c>
      <c r="J2462" s="10">
        <v>8</v>
      </c>
      <c r="K2462" s="10"/>
      <c r="L2462" s="10">
        <f>SUM(Table134[[#This Row],[Waste (Before Impression)]:[Waste (After Impression)2]])</f>
        <v>8</v>
      </c>
      <c r="M2462" s="10">
        <v>0</v>
      </c>
      <c r="N2462" s="10">
        <v>0</v>
      </c>
      <c r="O2462" s="11">
        <f>SUM(Table134[[#This Row],[Inspection Total]],Table134[[#This Row],[Waste (Before Impression)]])</f>
        <v>6000</v>
      </c>
      <c r="P2462" s="12" t="s">
        <v>39</v>
      </c>
      <c r="Q2462" s="9"/>
      <c r="R2462" s="9">
        <f>IF(Table134[[#This Row],[Balanced]]="YES",0,Table134[[#This Row],[Total]]-6000)</f>
        <v>0</v>
      </c>
      <c r="S24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447501870805992YES</v>
      </c>
      <c r="T2462">
        <f>ROW()-3</f>
        <v>2459</v>
      </c>
      <c r="U2462" s="1">
        <f>INT(Table134[[#This Row],[Date]])</f>
        <v>44750</v>
      </c>
      <c r="V2462" s="13">
        <f>IFERROR(IF(OR(Table134[[#This Row],[Notasave Error]]&lt;0,Table134[[#This Row],[Notasave Error]]&gt;6000),"-",Table134[[#This Row],[Notasave Error]]/Table134[[#This Row],[Inspection Total]]),"NA")</f>
        <v>0</v>
      </c>
    </row>
    <row r="2463" spans="1:22" x14ac:dyDescent="0.35">
      <c r="A2463" s="8">
        <v>44750.790277777778</v>
      </c>
      <c r="B2463" s="9" t="s">
        <v>63</v>
      </c>
      <c r="C2463" s="9">
        <v>40036161</v>
      </c>
      <c r="D2463" s="9" t="s">
        <v>107</v>
      </c>
      <c r="E2463" s="9" t="s">
        <v>55</v>
      </c>
      <c r="F2463" s="9" t="s">
        <v>38</v>
      </c>
      <c r="G2463" s="9">
        <v>1869</v>
      </c>
      <c r="H2463" s="10">
        <v>5999</v>
      </c>
      <c r="I2463" s="10">
        <v>83965</v>
      </c>
      <c r="J2463" s="10">
        <v>1</v>
      </c>
      <c r="K2463" s="10">
        <v>0</v>
      </c>
      <c r="L2463" s="10">
        <f>SUM(Table134[[#This Row],[Waste (Before Impression)]:[Waste (After Impression)2]])</f>
        <v>1</v>
      </c>
      <c r="M2463" s="10">
        <v>0</v>
      </c>
      <c r="N2463" s="10">
        <v>0</v>
      </c>
      <c r="O2463" s="11">
        <f>SUM(Table134[[#This Row],[Inspection Total]],Table134[[#This Row],[Waste (Before Impression)]])</f>
        <v>6000</v>
      </c>
      <c r="P2463" s="12" t="s">
        <v>39</v>
      </c>
      <c r="Q2463" s="9"/>
      <c r="R2463" s="9">
        <f>IF(Table134[[#This Row],[Balanced]]="YES",0,Table134[[#This Row],[Total]]-6000)</f>
        <v>0</v>
      </c>
      <c r="S24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447501869105999YES</v>
      </c>
      <c r="T2463">
        <f>ROW()-3</f>
        <v>2460</v>
      </c>
      <c r="U2463" s="1">
        <f>INT(Table134[[#This Row],[Date]])</f>
        <v>44750</v>
      </c>
      <c r="V2463" s="13">
        <f>IFERROR(IF(OR(Table134[[#This Row],[Notasave Error]]&lt;0,Table134[[#This Row],[Notasave Error]]&gt;6000),"-",Table134[[#This Row],[Notasave Error]]/Table134[[#This Row],[Inspection Total]]),"NA")</f>
        <v>0</v>
      </c>
    </row>
    <row r="2464" spans="1:22" x14ac:dyDescent="0.35">
      <c r="A2464" s="8">
        <v>44750.761412037034</v>
      </c>
      <c r="B2464" s="9" t="s">
        <v>63</v>
      </c>
      <c r="C2464" s="9">
        <v>40036161</v>
      </c>
      <c r="D2464" s="9" t="s">
        <v>107</v>
      </c>
      <c r="E2464" s="9" t="s">
        <v>55</v>
      </c>
      <c r="F2464" s="9" t="s">
        <v>38</v>
      </c>
      <c r="G2464" s="9">
        <v>1868</v>
      </c>
      <c r="H2464" s="10">
        <v>5999</v>
      </c>
      <c r="I2464" s="10">
        <v>77966</v>
      </c>
      <c r="J2464" s="10">
        <v>1</v>
      </c>
      <c r="K2464" s="10">
        <v>1</v>
      </c>
      <c r="L2464" s="10">
        <f>SUM(Table134[[#This Row],[Waste (Before Impression)]:[Waste (After Impression)2]])</f>
        <v>2</v>
      </c>
      <c r="M2464" s="10">
        <v>0</v>
      </c>
      <c r="N2464" s="10">
        <v>0</v>
      </c>
      <c r="O2464" s="11">
        <f>SUM(Table134[[#This Row],[Inspection Total]],Table134[[#This Row],[Waste (Before Impression)]])</f>
        <v>6000</v>
      </c>
      <c r="P2464" s="12" t="s">
        <v>39</v>
      </c>
      <c r="Q2464" s="9"/>
      <c r="R2464" s="9">
        <f>IF(Table134[[#This Row],[Balanced]]="YES",0,Table134[[#This Row],[Total]]-6000)</f>
        <v>0</v>
      </c>
      <c r="S24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447501868105999YES</v>
      </c>
      <c r="T2464">
        <f>ROW()-3</f>
        <v>2461</v>
      </c>
      <c r="U2464" s="1">
        <f>INT(Table134[[#This Row],[Date]])</f>
        <v>44750</v>
      </c>
      <c r="V2464" s="13">
        <f>IFERROR(IF(OR(Table134[[#This Row],[Notasave Error]]&lt;0,Table134[[#This Row],[Notasave Error]]&gt;6000),"-",Table134[[#This Row],[Notasave Error]]/Table134[[#This Row],[Inspection Total]]),"NA")</f>
        <v>0</v>
      </c>
    </row>
    <row r="2465" spans="1:22" x14ac:dyDescent="0.35">
      <c r="A2465" s="8">
        <v>44750.758020833331</v>
      </c>
      <c r="B2465" s="9" t="s">
        <v>63</v>
      </c>
      <c r="C2465" s="9">
        <v>40036161</v>
      </c>
      <c r="D2465" s="9" t="s">
        <v>107</v>
      </c>
      <c r="E2465" s="9" t="s">
        <v>55</v>
      </c>
      <c r="F2465" s="9" t="s">
        <v>38</v>
      </c>
      <c r="G2465" s="9">
        <v>1867</v>
      </c>
      <c r="H2465" s="10">
        <v>5998</v>
      </c>
      <c r="I2465" s="10">
        <v>71967</v>
      </c>
      <c r="J2465" s="10">
        <v>2</v>
      </c>
      <c r="K2465" s="10">
        <v>0</v>
      </c>
      <c r="L2465" s="10">
        <f>SUM(Table134[[#This Row],[Waste (Before Impression)]:[Waste (After Impression)2]])</f>
        <v>2</v>
      </c>
      <c r="M2465" s="10">
        <v>0</v>
      </c>
      <c r="N2465" s="10">
        <v>0</v>
      </c>
      <c r="O2465" s="11">
        <f>SUM(Table134[[#This Row],[Inspection Total]],Table134[[#This Row],[Waste (Before Impression)]])</f>
        <v>6000</v>
      </c>
      <c r="P2465" s="12" t="s">
        <v>39</v>
      </c>
      <c r="Q2465" s="9"/>
      <c r="R2465" s="9">
        <f>IF(Table134[[#This Row],[Balanced]]="YES",0,Table134[[#This Row],[Total]]-6000)</f>
        <v>0</v>
      </c>
      <c r="S24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447501867205998YES</v>
      </c>
      <c r="T2465">
        <f>ROW()-3</f>
        <v>2462</v>
      </c>
      <c r="U2465" s="1">
        <f>INT(Table134[[#This Row],[Date]])</f>
        <v>44750</v>
      </c>
      <c r="V2465" s="13">
        <f>IFERROR(IF(OR(Table134[[#This Row],[Notasave Error]]&lt;0,Table134[[#This Row],[Notasave Error]]&gt;6000),"-",Table134[[#This Row],[Notasave Error]]/Table134[[#This Row],[Inspection Total]]),"NA")</f>
        <v>0</v>
      </c>
    </row>
    <row r="2466" spans="1:22" x14ac:dyDescent="0.35">
      <c r="A2466" s="8">
        <v>44750.703784722224</v>
      </c>
      <c r="B2466" s="9" t="s">
        <v>63</v>
      </c>
      <c r="C2466" s="9">
        <v>40036161</v>
      </c>
      <c r="D2466" s="9" t="s">
        <v>107</v>
      </c>
      <c r="E2466" s="9" t="s">
        <v>55</v>
      </c>
      <c r="F2466" s="9" t="s">
        <v>38</v>
      </c>
      <c r="G2466" s="9">
        <v>1866</v>
      </c>
      <c r="H2466" s="10">
        <v>5997</v>
      </c>
      <c r="I2466" s="10">
        <v>65969</v>
      </c>
      <c r="J2466" s="10">
        <v>3</v>
      </c>
      <c r="K2466" s="10">
        <v>2</v>
      </c>
      <c r="L2466" s="10">
        <f>SUM(Table134[[#This Row],[Waste (Before Impression)]:[Waste (After Impression)2]])</f>
        <v>5</v>
      </c>
      <c r="M2466" s="10">
        <v>0</v>
      </c>
      <c r="N2466" s="10">
        <v>0</v>
      </c>
      <c r="O2466" s="11">
        <f>SUM(Table134[[#This Row],[Inspection Total]],Table134[[#This Row],[Waste (Before Impression)]])</f>
        <v>6000</v>
      </c>
      <c r="P2466" s="12" t="s">
        <v>39</v>
      </c>
      <c r="Q2466" s="9"/>
      <c r="R2466" s="9">
        <f>IF(Table134[[#This Row],[Balanced]]="YES",0,Table134[[#This Row],[Total]]-6000)</f>
        <v>0</v>
      </c>
      <c r="S24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447501866305997YES</v>
      </c>
      <c r="T2466">
        <f>ROW()-3</f>
        <v>2463</v>
      </c>
      <c r="U2466" s="1">
        <f>INT(Table134[[#This Row],[Date]])</f>
        <v>44750</v>
      </c>
      <c r="V2466" s="13">
        <f>IFERROR(IF(OR(Table134[[#This Row],[Notasave Error]]&lt;0,Table134[[#This Row],[Notasave Error]]&gt;6000),"-",Table134[[#This Row],[Notasave Error]]/Table134[[#This Row],[Inspection Total]]),"NA")</f>
        <v>0</v>
      </c>
    </row>
    <row r="2467" spans="1:22" x14ac:dyDescent="0.35">
      <c r="A2467" s="8">
        <v>44750.676157407404</v>
      </c>
      <c r="B2467" s="9" t="s">
        <v>63</v>
      </c>
      <c r="C2467" s="9">
        <v>40036161</v>
      </c>
      <c r="D2467" s="9" t="s">
        <v>107</v>
      </c>
      <c r="E2467" s="9" t="s">
        <v>55</v>
      </c>
      <c r="F2467" s="9" t="s">
        <v>38</v>
      </c>
      <c r="G2467" s="9">
        <v>1865</v>
      </c>
      <c r="H2467" s="10">
        <v>5996</v>
      </c>
      <c r="I2467" s="10">
        <v>59972</v>
      </c>
      <c r="J2467" s="10">
        <v>4</v>
      </c>
      <c r="K2467" s="10">
        <v>5</v>
      </c>
      <c r="L2467" s="10">
        <f>SUM(Table134[[#This Row],[Waste (Before Impression)]:[Waste (After Impression)2]])</f>
        <v>9</v>
      </c>
      <c r="M2467" s="10">
        <v>0</v>
      </c>
      <c r="N2467" s="10">
        <v>0</v>
      </c>
      <c r="O2467" s="11">
        <f>SUM(Table134[[#This Row],[Inspection Total]],Table134[[#This Row],[Waste (Before Impression)]])</f>
        <v>6000</v>
      </c>
      <c r="P2467" s="12" t="s">
        <v>39</v>
      </c>
      <c r="Q2467" s="9"/>
      <c r="R2467" s="9">
        <f>IF(Table134[[#This Row],[Balanced]]="YES",0,Table134[[#This Row],[Total]]-6000)</f>
        <v>0</v>
      </c>
      <c r="S24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447501865405996YES</v>
      </c>
      <c r="T2467">
        <f>ROW()-3</f>
        <v>2464</v>
      </c>
      <c r="U2467" s="1">
        <f>INT(Table134[[#This Row],[Date]])</f>
        <v>44750</v>
      </c>
      <c r="V2467" s="13">
        <f>IFERROR(IF(OR(Table134[[#This Row],[Notasave Error]]&lt;0,Table134[[#This Row],[Notasave Error]]&gt;6000),"-",Table134[[#This Row],[Notasave Error]]/Table134[[#This Row],[Inspection Total]]),"NA")</f>
        <v>0</v>
      </c>
    </row>
    <row r="2468" spans="1:22" x14ac:dyDescent="0.35">
      <c r="A2468" s="8">
        <v>44750.632604166669</v>
      </c>
      <c r="B2468" s="9" t="s">
        <v>63</v>
      </c>
      <c r="C2468" s="9">
        <v>40036161</v>
      </c>
      <c r="D2468" s="9" t="s">
        <v>107</v>
      </c>
      <c r="E2468" s="9" t="s">
        <v>55</v>
      </c>
      <c r="F2468" s="9" t="s">
        <v>38</v>
      </c>
      <c r="G2468" s="9">
        <v>1864</v>
      </c>
      <c r="H2468" s="10">
        <v>5998</v>
      </c>
      <c r="I2468" s="10">
        <v>53976</v>
      </c>
      <c r="J2468" s="10">
        <v>2</v>
      </c>
      <c r="K2468" s="10">
        <v>2</v>
      </c>
      <c r="L2468" s="10">
        <f>SUM(Table134[[#This Row],[Waste (Before Impression)]:[Waste (After Impression)2]])</f>
        <v>4</v>
      </c>
      <c r="M2468" s="10">
        <v>0</v>
      </c>
      <c r="N2468" s="10">
        <v>0</v>
      </c>
      <c r="O2468" s="11">
        <f>SUM(Table134[[#This Row],[Inspection Total]],Table134[[#This Row],[Waste (Before Impression)]])</f>
        <v>6000</v>
      </c>
      <c r="P2468" s="12" t="s">
        <v>39</v>
      </c>
      <c r="Q2468" s="9"/>
      <c r="R2468" s="9">
        <f>IF(Table134[[#This Row],[Balanced]]="YES",0,Table134[[#This Row],[Total]]-6000)</f>
        <v>0</v>
      </c>
      <c r="S24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447501864205998YES</v>
      </c>
      <c r="T2468">
        <f>ROW()-3</f>
        <v>2465</v>
      </c>
      <c r="U2468" s="1">
        <f>INT(Table134[[#This Row],[Date]])</f>
        <v>44750</v>
      </c>
      <c r="V2468" s="13">
        <f>IFERROR(IF(OR(Table134[[#This Row],[Notasave Error]]&lt;0,Table134[[#This Row],[Notasave Error]]&gt;6000),"-",Table134[[#This Row],[Notasave Error]]/Table134[[#This Row],[Inspection Total]]),"NA")</f>
        <v>0</v>
      </c>
    </row>
    <row r="2469" spans="1:22" x14ac:dyDescent="0.35">
      <c r="A2469" s="8">
        <v>44750.562604166669</v>
      </c>
      <c r="B2469" s="9" t="s">
        <v>63</v>
      </c>
      <c r="C2469" s="9">
        <v>40036161</v>
      </c>
      <c r="D2469" s="9" t="s">
        <v>107</v>
      </c>
      <c r="E2469" s="9" t="s">
        <v>55</v>
      </c>
      <c r="F2469" s="9" t="s">
        <v>38</v>
      </c>
      <c r="G2469" s="9">
        <v>1863</v>
      </c>
      <c r="H2469" s="10">
        <v>5999</v>
      </c>
      <c r="I2469" s="10">
        <v>47978</v>
      </c>
      <c r="J2469" s="10">
        <v>1</v>
      </c>
      <c r="K2469" s="10">
        <v>0</v>
      </c>
      <c r="L2469" s="10">
        <f>SUM(Table134[[#This Row],[Waste (Before Impression)]:[Waste (After Impression)2]])</f>
        <v>1</v>
      </c>
      <c r="M2469" s="10">
        <v>0</v>
      </c>
      <c r="N2469" s="10">
        <v>0</v>
      </c>
      <c r="O2469" s="11">
        <f>SUM(Table134[[#This Row],[Inspection Total]],Table134[[#This Row],[Waste (Before Impression)]])</f>
        <v>6000</v>
      </c>
      <c r="P2469" s="12" t="s">
        <v>39</v>
      </c>
      <c r="Q2469" s="9"/>
      <c r="R2469" s="9">
        <f>IF(Table134[[#This Row],[Balanced]]="YES",0,Table134[[#This Row],[Total]]-6000)</f>
        <v>0</v>
      </c>
      <c r="S24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447501863105999YES</v>
      </c>
      <c r="T2469">
        <f>ROW()-3</f>
        <v>2466</v>
      </c>
      <c r="U2469" s="1">
        <f>INT(Table134[[#This Row],[Date]])</f>
        <v>44750</v>
      </c>
      <c r="V2469" s="13">
        <f>IFERROR(IF(OR(Table134[[#This Row],[Notasave Error]]&lt;0,Table134[[#This Row],[Notasave Error]]&gt;6000),"-",Table134[[#This Row],[Notasave Error]]/Table134[[#This Row],[Inspection Total]]),"NA")</f>
        <v>0</v>
      </c>
    </row>
    <row r="2470" spans="1:22" x14ac:dyDescent="0.35">
      <c r="A2470" s="8">
        <v>44750.530671296299</v>
      </c>
      <c r="B2470" s="9" t="s">
        <v>63</v>
      </c>
      <c r="C2470" s="9">
        <v>40036161</v>
      </c>
      <c r="D2470" s="9" t="s">
        <v>107</v>
      </c>
      <c r="E2470" s="9" t="s">
        <v>55</v>
      </c>
      <c r="F2470" s="9" t="s">
        <v>38</v>
      </c>
      <c r="G2470" s="9">
        <v>1862</v>
      </c>
      <c r="H2470" s="10">
        <v>5999</v>
      </c>
      <c r="I2470" s="10">
        <v>41979</v>
      </c>
      <c r="J2470" s="10">
        <v>1</v>
      </c>
      <c r="K2470" s="10">
        <v>0</v>
      </c>
      <c r="L2470" s="10">
        <f>SUM(Table134[[#This Row],[Waste (Before Impression)]:[Waste (After Impression)2]])</f>
        <v>1</v>
      </c>
      <c r="M2470" s="10">
        <v>0</v>
      </c>
      <c r="N2470" s="10">
        <v>0</v>
      </c>
      <c r="O2470" s="11">
        <f>SUM(Table134[[#This Row],[Inspection Total]],Table134[[#This Row],[Waste (Before Impression)]])</f>
        <v>6000</v>
      </c>
      <c r="P2470" s="12" t="s">
        <v>39</v>
      </c>
      <c r="Q2470" s="9"/>
      <c r="R2470" s="9">
        <f>IF(Table134[[#This Row],[Balanced]]="YES",0,Table134[[#This Row],[Total]]-6000)</f>
        <v>0</v>
      </c>
      <c r="S24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447501862105999YES</v>
      </c>
      <c r="T2470">
        <f>ROW()-3</f>
        <v>2467</v>
      </c>
      <c r="U2470" s="1">
        <f>INT(Table134[[#This Row],[Date]])</f>
        <v>44750</v>
      </c>
      <c r="V2470" s="13">
        <f>IFERROR(IF(OR(Table134[[#This Row],[Notasave Error]]&lt;0,Table134[[#This Row],[Notasave Error]]&gt;6000),"-",Table134[[#This Row],[Notasave Error]]/Table134[[#This Row],[Inspection Total]]),"NA")</f>
        <v>0</v>
      </c>
    </row>
    <row r="2471" spans="1:22" x14ac:dyDescent="0.35">
      <c r="A2471" s="8">
        <v>44750.506909722222</v>
      </c>
      <c r="B2471" s="9" t="s">
        <v>63</v>
      </c>
      <c r="C2471" s="9">
        <v>40036161</v>
      </c>
      <c r="D2471" s="9" t="s">
        <v>107</v>
      </c>
      <c r="E2471" s="9" t="s">
        <v>55</v>
      </c>
      <c r="F2471" s="9" t="s">
        <v>38</v>
      </c>
      <c r="G2471" s="9">
        <v>1861</v>
      </c>
      <c r="H2471" s="10">
        <v>5995</v>
      </c>
      <c r="I2471" s="10">
        <v>35980</v>
      </c>
      <c r="J2471" s="10">
        <v>5</v>
      </c>
      <c r="K2471" s="10">
        <v>0</v>
      </c>
      <c r="L2471" s="10">
        <f>SUM(Table134[[#This Row],[Waste (Before Impression)]:[Waste (After Impression)2]])</f>
        <v>5</v>
      </c>
      <c r="M2471" s="10">
        <v>0</v>
      </c>
      <c r="N2471" s="10">
        <v>0</v>
      </c>
      <c r="O2471" s="11">
        <f>SUM(Table134[[#This Row],[Inspection Total]],Table134[[#This Row],[Waste (Before Impression)]])</f>
        <v>6000</v>
      </c>
      <c r="P2471" s="12" t="s">
        <v>39</v>
      </c>
      <c r="Q2471" s="9"/>
      <c r="R2471" s="9">
        <f>IF(Table134[[#This Row],[Balanced]]="YES",0,Table134[[#This Row],[Total]]-6000)</f>
        <v>0</v>
      </c>
      <c r="S24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447501861505995YES</v>
      </c>
      <c r="T2471">
        <f>ROW()-3</f>
        <v>2468</v>
      </c>
      <c r="U2471" s="1">
        <f>INT(Table134[[#This Row],[Date]])</f>
        <v>44750</v>
      </c>
      <c r="V2471" s="13">
        <f>IFERROR(IF(OR(Table134[[#This Row],[Notasave Error]]&lt;0,Table134[[#This Row],[Notasave Error]]&gt;6000),"-",Table134[[#This Row],[Notasave Error]]/Table134[[#This Row],[Inspection Total]]),"NA")</f>
        <v>0</v>
      </c>
    </row>
    <row r="2472" spans="1:22" x14ac:dyDescent="0.35">
      <c r="A2472" s="8">
        <v>44750.468368055554</v>
      </c>
      <c r="B2472" s="9" t="s">
        <v>63</v>
      </c>
      <c r="C2472" s="9">
        <v>40036161</v>
      </c>
      <c r="D2472" s="9" t="s">
        <v>107</v>
      </c>
      <c r="E2472" s="9" t="s">
        <v>55</v>
      </c>
      <c r="F2472" s="9" t="s">
        <v>38</v>
      </c>
      <c r="G2472" s="9">
        <v>1860</v>
      </c>
      <c r="H2472" s="10">
        <v>5988</v>
      </c>
      <c r="I2472" s="10">
        <v>29985</v>
      </c>
      <c r="J2472" s="10">
        <v>12</v>
      </c>
      <c r="K2472" s="10">
        <v>0</v>
      </c>
      <c r="L2472" s="10">
        <f>SUM(Table134[[#This Row],[Waste (Before Impression)]:[Waste (After Impression)2]])</f>
        <v>12</v>
      </c>
      <c r="M2472" s="10">
        <v>0</v>
      </c>
      <c r="N2472" s="10">
        <v>0</v>
      </c>
      <c r="O2472" s="11">
        <f>SUM(Table134[[#This Row],[Inspection Total]],Table134[[#This Row],[Waste (Before Impression)]])</f>
        <v>6000</v>
      </c>
      <c r="P2472" s="12" t="s">
        <v>39</v>
      </c>
      <c r="Q2472" s="9"/>
      <c r="R2472" s="9">
        <f>IF(Table134[[#This Row],[Balanced]]="YES",0,Table134[[#This Row],[Total]]-6000)</f>
        <v>0</v>
      </c>
      <c r="S24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4475018601205988YES</v>
      </c>
      <c r="T2472">
        <f>ROW()-3</f>
        <v>2469</v>
      </c>
      <c r="U2472" s="1">
        <f>INT(Table134[[#This Row],[Date]])</f>
        <v>44750</v>
      </c>
      <c r="V2472" s="13">
        <f>IFERROR(IF(OR(Table134[[#This Row],[Notasave Error]]&lt;0,Table134[[#This Row],[Notasave Error]]&gt;6000),"-",Table134[[#This Row],[Notasave Error]]/Table134[[#This Row],[Inspection Total]]),"NA")</f>
        <v>0</v>
      </c>
    </row>
    <row r="2473" spans="1:22" x14ac:dyDescent="0.35">
      <c r="A2473" s="8">
        <v>44750.437986111108</v>
      </c>
      <c r="B2473" s="9" t="s">
        <v>63</v>
      </c>
      <c r="C2473" s="9">
        <v>40036161</v>
      </c>
      <c r="D2473" s="9" t="s">
        <v>107</v>
      </c>
      <c r="E2473" s="9" t="s">
        <v>55</v>
      </c>
      <c r="F2473" s="9" t="s">
        <v>38</v>
      </c>
      <c r="G2473" s="9">
        <v>1859</v>
      </c>
      <c r="H2473" s="10">
        <v>6000</v>
      </c>
      <c r="I2473" s="10">
        <v>23997</v>
      </c>
      <c r="J2473" s="10">
        <v>0</v>
      </c>
      <c r="K2473" s="10"/>
      <c r="L2473" s="10">
        <f>SUM(Table134[[#This Row],[Waste (Before Impression)]:[Waste (After Impression)2]])</f>
        <v>0</v>
      </c>
      <c r="M2473" s="10">
        <v>0</v>
      </c>
      <c r="N2473" s="10">
        <v>0</v>
      </c>
      <c r="O2473" s="11">
        <f>SUM(Table134[[#This Row],[Inspection Total]],Table134[[#This Row],[Waste (Before Impression)]])</f>
        <v>6000</v>
      </c>
      <c r="P2473" s="12" t="s">
        <v>39</v>
      </c>
      <c r="Q2473" s="9"/>
      <c r="R2473" s="9">
        <f>IF(Table134[[#This Row],[Balanced]]="YES",0,Table134[[#This Row],[Total]]-6000)</f>
        <v>0</v>
      </c>
      <c r="S24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447501859006000YES</v>
      </c>
      <c r="T2473">
        <f>ROW()-3</f>
        <v>2470</v>
      </c>
      <c r="U2473" s="1">
        <f>INT(Table134[[#This Row],[Date]])</f>
        <v>44750</v>
      </c>
      <c r="V2473" s="13">
        <f>IFERROR(IF(OR(Table134[[#This Row],[Notasave Error]]&lt;0,Table134[[#This Row],[Notasave Error]]&gt;6000),"-",Table134[[#This Row],[Notasave Error]]/Table134[[#This Row],[Inspection Total]]),"NA")</f>
        <v>0</v>
      </c>
    </row>
    <row r="2474" spans="1:22" x14ac:dyDescent="0.35">
      <c r="A2474" s="8">
        <v>44750.412905092591</v>
      </c>
      <c r="B2474" s="9" t="s">
        <v>63</v>
      </c>
      <c r="C2474" s="9">
        <v>40036161</v>
      </c>
      <c r="D2474" s="9" t="s">
        <v>107</v>
      </c>
      <c r="E2474" s="9" t="s">
        <v>55</v>
      </c>
      <c r="F2474" s="9" t="s">
        <v>38</v>
      </c>
      <c r="G2474" s="9">
        <v>1858</v>
      </c>
      <c r="H2474" s="10">
        <v>6000</v>
      </c>
      <c r="I2474" s="10">
        <v>17997</v>
      </c>
      <c r="J2474" s="10">
        <v>0</v>
      </c>
      <c r="K2474" s="10">
        <v>0</v>
      </c>
      <c r="L2474" s="10">
        <f>SUM(Table134[[#This Row],[Waste (Before Impression)]:[Waste (After Impression)2]])</f>
        <v>0</v>
      </c>
      <c r="M2474" s="10">
        <v>0</v>
      </c>
      <c r="N2474" s="10">
        <v>0</v>
      </c>
      <c r="O2474" s="11">
        <f>SUM(Table134[[#This Row],[Inspection Total]],Table134[[#This Row],[Waste (Before Impression)]])</f>
        <v>6000</v>
      </c>
      <c r="P2474" s="12" t="s">
        <v>39</v>
      </c>
      <c r="Q2474" s="9"/>
      <c r="R2474" s="9">
        <f>IF(Table134[[#This Row],[Balanced]]="YES",0,Table134[[#This Row],[Total]]-6000)</f>
        <v>0</v>
      </c>
      <c r="S24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447501858006000YES</v>
      </c>
      <c r="T2474">
        <f>ROW()-3</f>
        <v>2471</v>
      </c>
      <c r="U2474" s="1">
        <f>INT(Table134[[#This Row],[Date]])</f>
        <v>44750</v>
      </c>
      <c r="V2474" s="13">
        <f>IFERROR(IF(OR(Table134[[#This Row],[Notasave Error]]&lt;0,Table134[[#This Row],[Notasave Error]]&gt;6000),"-",Table134[[#This Row],[Notasave Error]]/Table134[[#This Row],[Inspection Total]]),"NA")</f>
        <v>0</v>
      </c>
    </row>
    <row r="2475" spans="1:22" x14ac:dyDescent="0.35">
      <c r="A2475" s="8">
        <v>44750.373263888891</v>
      </c>
      <c r="B2475" s="9" t="s">
        <v>63</v>
      </c>
      <c r="C2475" s="9">
        <v>40036161</v>
      </c>
      <c r="D2475" s="9" t="s">
        <v>107</v>
      </c>
      <c r="E2475" s="9" t="s">
        <v>55</v>
      </c>
      <c r="F2475" s="9" t="s">
        <v>38</v>
      </c>
      <c r="G2475" s="9">
        <v>1857</v>
      </c>
      <c r="H2475" s="10">
        <v>5999</v>
      </c>
      <c r="I2475" s="10">
        <v>11997</v>
      </c>
      <c r="J2475" s="10">
        <v>1</v>
      </c>
      <c r="K2475" s="10">
        <v>3</v>
      </c>
      <c r="L2475" s="10">
        <f>SUM(Table134[[#This Row],[Waste (Before Impression)]:[Waste (After Impression)2]])</f>
        <v>4</v>
      </c>
      <c r="M2475" s="10">
        <v>0</v>
      </c>
      <c r="N2475" s="10">
        <v>0</v>
      </c>
      <c r="O2475" s="11">
        <f>SUM(Table134[[#This Row],[Inspection Total]],Table134[[#This Row],[Waste (Before Impression)]])</f>
        <v>6000</v>
      </c>
      <c r="P2475" s="12" t="s">
        <v>39</v>
      </c>
      <c r="Q2475" s="9"/>
      <c r="R2475" s="9">
        <f>IF(Table134[[#This Row],[Balanced]]="YES",0,Table134[[#This Row],[Total]]-6000)</f>
        <v>0</v>
      </c>
      <c r="S24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447501857105999YES</v>
      </c>
      <c r="T2475">
        <f>ROW()-3</f>
        <v>2472</v>
      </c>
      <c r="U2475" s="1">
        <f>INT(Table134[[#This Row],[Date]])</f>
        <v>44750</v>
      </c>
      <c r="V2475" s="13">
        <f>IFERROR(IF(OR(Table134[[#This Row],[Notasave Error]]&lt;0,Table134[[#This Row],[Notasave Error]]&gt;6000),"-",Table134[[#This Row],[Notasave Error]]/Table134[[#This Row],[Inspection Total]]),"NA")</f>
        <v>0</v>
      </c>
    </row>
    <row r="2476" spans="1:22" x14ac:dyDescent="0.35">
      <c r="A2476" s="8">
        <v>44750.35565972222</v>
      </c>
      <c r="B2476" s="9" t="s">
        <v>63</v>
      </c>
      <c r="C2476" s="9">
        <v>40036161</v>
      </c>
      <c r="D2476" s="9" t="s">
        <v>107</v>
      </c>
      <c r="E2476" s="9" t="s">
        <v>55</v>
      </c>
      <c r="F2476" s="9" t="s">
        <v>38</v>
      </c>
      <c r="G2476" s="9">
        <v>1856</v>
      </c>
      <c r="H2476" s="10">
        <v>5998</v>
      </c>
      <c r="I2476" s="10">
        <v>5998</v>
      </c>
      <c r="J2476" s="10">
        <v>2</v>
      </c>
      <c r="K2476" s="10">
        <v>0</v>
      </c>
      <c r="L2476" s="10">
        <f>SUM(Table134[[#This Row],[Waste (Before Impression)]:[Waste (After Impression)2]])</f>
        <v>2</v>
      </c>
      <c r="M2476" s="10">
        <v>0</v>
      </c>
      <c r="N2476" s="10">
        <v>0</v>
      </c>
      <c r="O2476" s="11">
        <f>SUM(Table134[[#This Row],[Inspection Total]],Table134[[#This Row],[Waste (Before Impression)]])</f>
        <v>6000</v>
      </c>
      <c r="P2476" s="12" t="s">
        <v>39</v>
      </c>
      <c r="Q2476" s="9"/>
      <c r="R2476" s="9">
        <f>IF(Table134[[#This Row],[Balanced]]="YES",0,Table134[[#This Row],[Total]]-6000)</f>
        <v>0</v>
      </c>
      <c r="S24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447501856205998YES</v>
      </c>
      <c r="T2476">
        <f>ROW()-3</f>
        <v>2473</v>
      </c>
      <c r="U2476" s="1">
        <f>INT(Table134[[#This Row],[Date]])</f>
        <v>44750</v>
      </c>
      <c r="V2476" s="13">
        <f>IFERROR(IF(OR(Table134[[#This Row],[Notasave Error]]&lt;0,Table134[[#This Row],[Notasave Error]]&gt;6000),"-",Table134[[#This Row],[Notasave Error]]/Table134[[#This Row],[Inspection Total]]),"NA")</f>
        <v>0</v>
      </c>
    </row>
    <row r="2477" spans="1:22" x14ac:dyDescent="0.35">
      <c r="A2477" s="8">
        <v>44750.284803240742</v>
      </c>
      <c r="B2477" s="9" t="s">
        <v>63</v>
      </c>
      <c r="C2477" s="9">
        <v>40036161</v>
      </c>
      <c r="D2477" s="9" t="s">
        <v>107</v>
      </c>
      <c r="E2477" s="9" t="s">
        <v>68</v>
      </c>
      <c r="F2477" s="9" t="s">
        <v>40</v>
      </c>
      <c r="G2477" s="9">
        <v>1876</v>
      </c>
      <c r="H2477" s="10">
        <v>6000</v>
      </c>
      <c r="I2477" s="10">
        <v>41964</v>
      </c>
      <c r="J2477" s="10">
        <v>0</v>
      </c>
      <c r="K2477" s="10"/>
      <c r="L2477" s="10">
        <f>SUM(Table134[[#This Row],[Waste (Before Impression)]:[Waste (After Impression)2]])</f>
        <v>0</v>
      </c>
      <c r="M2477" s="10">
        <v>0</v>
      </c>
      <c r="N2477" s="10">
        <v>0</v>
      </c>
      <c r="O2477" s="11">
        <f>SUM(Table134[[#This Row],[Inspection Total]],Table134[[#This Row],[Waste (Before Impression)]])</f>
        <v>6000</v>
      </c>
      <c r="P2477" s="12" t="s">
        <v>39</v>
      </c>
      <c r="Q2477" s="9"/>
      <c r="R2477" s="9">
        <f>IF(Table134[[#This Row],[Balanced]]="YES",0,Table134[[#This Row],[Total]]-6000)</f>
        <v>0</v>
      </c>
      <c r="S24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447501876006000YES</v>
      </c>
      <c r="T2477">
        <f>ROW()-3</f>
        <v>2474</v>
      </c>
      <c r="U2477" s="1">
        <f>INT(Table134[[#This Row],[Date]])</f>
        <v>44750</v>
      </c>
      <c r="V2477" s="13">
        <f>IFERROR(IF(OR(Table134[[#This Row],[Notasave Error]]&lt;0,Table134[[#This Row],[Notasave Error]]&gt;6000),"-",Table134[[#This Row],[Notasave Error]]/Table134[[#This Row],[Inspection Total]]),"NA")</f>
        <v>0</v>
      </c>
    </row>
    <row r="2478" spans="1:22" x14ac:dyDescent="0.35">
      <c r="A2478" s="8">
        <v>44750.081620370373</v>
      </c>
      <c r="B2478" s="9" t="s">
        <v>63</v>
      </c>
      <c r="C2478" s="9">
        <v>40036161</v>
      </c>
      <c r="D2478" s="9" t="s">
        <v>107</v>
      </c>
      <c r="E2478" s="9" t="s">
        <v>68</v>
      </c>
      <c r="F2478" s="9" t="s">
        <v>40</v>
      </c>
      <c r="G2478" s="9">
        <v>1875</v>
      </c>
      <c r="H2478" s="10">
        <v>5998</v>
      </c>
      <c r="I2478" s="10">
        <v>35964</v>
      </c>
      <c r="J2478" s="10">
        <v>2</v>
      </c>
      <c r="K2478" s="10"/>
      <c r="L2478" s="10">
        <f>SUM(Table134[[#This Row],[Waste (Before Impression)]:[Waste (After Impression)2]])</f>
        <v>2</v>
      </c>
      <c r="M2478" s="10">
        <v>0</v>
      </c>
      <c r="N2478" s="10">
        <v>0</v>
      </c>
      <c r="O2478" s="11">
        <f>SUM(Table134[[#This Row],[Inspection Total]],Table134[[#This Row],[Waste (Before Impression)]])</f>
        <v>6000</v>
      </c>
      <c r="P2478" s="12" t="s">
        <v>39</v>
      </c>
      <c r="Q2478" s="9"/>
      <c r="R2478" s="9">
        <f>IF(Table134[[#This Row],[Balanced]]="YES",0,Table134[[#This Row],[Total]]-6000)</f>
        <v>0</v>
      </c>
      <c r="S24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447501875205998YES</v>
      </c>
      <c r="T2478">
        <f>ROW()-3</f>
        <v>2475</v>
      </c>
      <c r="U2478" s="1">
        <f>INT(Table134[[#This Row],[Date]])</f>
        <v>44750</v>
      </c>
      <c r="V2478" s="13">
        <f>IFERROR(IF(OR(Table134[[#This Row],[Notasave Error]]&lt;0,Table134[[#This Row],[Notasave Error]]&gt;6000),"-",Table134[[#This Row],[Notasave Error]]/Table134[[#This Row],[Inspection Total]]),"NA")</f>
        <v>0</v>
      </c>
    </row>
    <row r="2479" spans="1:22" x14ac:dyDescent="0.35">
      <c r="A2479" s="8">
        <v>44750.08121527778</v>
      </c>
      <c r="B2479" s="9" t="s">
        <v>63</v>
      </c>
      <c r="C2479" s="9">
        <v>40036161</v>
      </c>
      <c r="D2479" s="9" t="s">
        <v>107</v>
      </c>
      <c r="E2479" s="9" t="s">
        <v>68</v>
      </c>
      <c r="F2479" s="9" t="s">
        <v>40</v>
      </c>
      <c r="G2479" s="9">
        <v>1874</v>
      </c>
      <c r="H2479" s="10">
        <v>5994</v>
      </c>
      <c r="I2479" s="10">
        <v>29966</v>
      </c>
      <c r="J2479" s="10">
        <v>6</v>
      </c>
      <c r="K2479" s="10"/>
      <c r="L2479" s="10">
        <f>SUM(Table134[[#This Row],[Waste (Before Impression)]:[Waste (After Impression)2]])</f>
        <v>6</v>
      </c>
      <c r="M2479" s="10">
        <v>0</v>
      </c>
      <c r="N2479" s="10">
        <v>0</v>
      </c>
      <c r="O2479" s="11">
        <f>SUM(Table134[[#This Row],[Inspection Total]],Table134[[#This Row],[Waste (Before Impression)]])</f>
        <v>6000</v>
      </c>
      <c r="P2479" s="12" t="s">
        <v>39</v>
      </c>
      <c r="Q2479" s="9"/>
      <c r="R2479" s="9">
        <f>IF(Table134[[#This Row],[Balanced]]="YES",0,Table134[[#This Row],[Total]]-6000)</f>
        <v>0</v>
      </c>
      <c r="S24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447501874605994YES</v>
      </c>
      <c r="T2479">
        <f>ROW()-3</f>
        <v>2476</v>
      </c>
      <c r="U2479" s="1">
        <f>INT(Table134[[#This Row],[Date]])</f>
        <v>44750</v>
      </c>
      <c r="V2479" s="13">
        <f>IFERROR(IF(OR(Table134[[#This Row],[Notasave Error]]&lt;0,Table134[[#This Row],[Notasave Error]]&gt;6000),"-",Table134[[#This Row],[Notasave Error]]/Table134[[#This Row],[Inspection Total]]),"NA")</f>
        <v>0</v>
      </c>
    </row>
    <row r="2480" spans="1:22" x14ac:dyDescent="0.35">
      <c r="A2480" s="8">
        <v>44750.080810185187</v>
      </c>
      <c r="B2480" s="9" t="s">
        <v>63</v>
      </c>
      <c r="C2480" s="9">
        <v>40036161</v>
      </c>
      <c r="D2480" s="9" t="s">
        <v>107</v>
      </c>
      <c r="E2480" s="9" t="s">
        <v>68</v>
      </c>
      <c r="F2480" s="9" t="s">
        <v>40</v>
      </c>
      <c r="G2480" s="9">
        <v>1873</v>
      </c>
      <c r="H2480" s="10">
        <v>5985</v>
      </c>
      <c r="I2480" s="10">
        <v>23972</v>
      </c>
      <c r="J2480" s="10">
        <v>15</v>
      </c>
      <c r="K2480" s="10"/>
      <c r="L2480" s="10">
        <f>SUM(Table134[[#This Row],[Waste (Before Impression)]:[Waste (After Impression)2]])</f>
        <v>15</v>
      </c>
      <c r="M2480" s="10">
        <v>0</v>
      </c>
      <c r="N2480" s="10">
        <v>0</v>
      </c>
      <c r="O2480" s="11">
        <f>SUM(Table134[[#This Row],[Inspection Total]],Table134[[#This Row],[Waste (Before Impression)]])</f>
        <v>6000</v>
      </c>
      <c r="P2480" s="12" t="s">
        <v>39</v>
      </c>
      <c r="Q2480" s="9"/>
      <c r="R2480" s="9">
        <f>IF(Table134[[#This Row],[Balanced]]="YES",0,Table134[[#This Row],[Total]]-6000)</f>
        <v>0</v>
      </c>
      <c r="S24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4475018731505985YES</v>
      </c>
      <c r="T2480">
        <f>ROW()-3</f>
        <v>2477</v>
      </c>
      <c r="U2480" s="1">
        <f>INT(Table134[[#This Row],[Date]])</f>
        <v>44750</v>
      </c>
      <c r="V2480" s="13">
        <f>IFERROR(IF(OR(Table134[[#This Row],[Notasave Error]]&lt;0,Table134[[#This Row],[Notasave Error]]&gt;6000),"-",Table134[[#This Row],[Notasave Error]]/Table134[[#This Row],[Inspection Total]]),"NA")</f>
        <v>0</v>
      </c>
    </row>
    <row r="2481" spans="1:22" x14ac:dyDescent="0.35">
      <c r="A2481" s="8">
        <v>44750.08048611111</v>
      </c>
      <c r="B2481" s="9" t="s">
        <v>63</v>
      </c>
      <c r="C2481" s="9">
        <v>40036161</v>
      </c>
      <c r="D2481" s="9" t="s">
        <v>107</v>
      </c>
      <c r="E2481" s="9" t="s">
        <v>68</v>
      </c>
      <c r="F2481" s="9" t="s">
        <v>40</v>
      </c>
      <c r="G2481" s="9">
        <v>1872</v>
      </c>
      <c r="H2481" s="10">
        <v>6000</v>
      </c>
      <c r="I2481" s="10">
        <v>17987</v>
      </c>
      <c r="J2481" s="10">
        <v>0</v>
      </c>
      <c r="K2481" s="10"/>
      <c r="L2481" s="10">
        <f>SUM(Table134[[#This Row],[Waste (Before Impression)]:[Waste (After Impression)2]])</f>
        <v>0</v>
      </c>
      <c r="M2481" s="10">
        <v>0</v>
      </c>
      <c r="N2481" s="10">
        <v>0</v>
      </c>
      <c r="O2481" s="11">
        <f>SUM(Table134[[#This Row],[Inspection Total]],Table134[[#This Row],[Waste (Before Impression)]])</f>
        <v>6000</v>
      </c>
      <c r="P2481" s="12" t="s">
        <v>39</v>
      </c>
      <c r="Q2481" s="9"/>
      <c r="R2481" s="9">
        <f>IF(Table134[[#This Row],[Balanced]]="YES",0,Table134[[#This Row],[Total]]-6000)</f>
        <v>0</v>
      </c>
      <c r="S24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447501872006000YES</v>
      </c>
      <c r="T2481">
        <f>ROW()-3</f>
        <v>2478</v>
      </c>
      <c r="U2481" s="1">
        <f>INT(Table134[[#This Row],[Date]])</f>
        <v>44750</v>
      </c>
      <c r="V2481" s="13">
        <f>IFERROR(IF(OR(Table134[[#This Row],[Notasave Error]]&lt;0,Table134[[#This Row],[Notasave Error]]&gt;6000),"-",Table134[[#This Row],[Notasave Error]]/Table134[[#This Row],[Inspection Total]]),"NA")</f>
        <v>0</v>
      </c>
    </row>
    <row r="2482" spans="1:22" x14ac:dyDescent="0.35">
      <c r="A2482" s="8">
        <v>44750.080208333333</v>
      </c>
      <c r="B2482" s="9" t="s">
        <v>63</v>
      </c>
      <c r="C2482" s="9">
        <v>40036161</v>
      </c>
      <c r="D2482" s="9" t="s">
        <v>107</v>
      </c>
      <c r="E2482" s="9" t="s">
        <v>68</v>
      </c>
      <c r="F2482" s="9" t="s">
        <v>40</v>
      </c>
      <c r="G2482" s="9">
        <v>1871</v>
      </c>
      <c r="H2482" s="10">
        <v>5995</v>
      </c>
      <c r="I2482" s="10">
        <v>11987</v>
      </c>
      <c r="J2482" s="10">
        <v>5</v>
      </c>
      <c r="K2482" s="10"/>
      <c r="L2482" s="10">
        <f>SUM(Table134[[#This Row],[Waste (Before Impression)]:[Waste (After Impression)2]])</f>
        <v>5</v>
      </c>
      <c r="M2482" s="10">
        <v>0</v>
      </c>
      <c r="N2482" s="10">
        <v>0</v>
      </c>
      <c r="O2482" s="11">
        <f>SUM(Table134[[#This Row],[Inspection Total]],Table134[[#This Row],[Waste (Before Impression)]])</f>
        <v>6000</v>
      </c>
      <c r="P2482" s="12" t="s">
        <v>39</v>
      </c>
      <c r="Q2482" s="9"/>
      <c r="R2482" s="9">
        <f>IF(Table134[[#This Row],[Balanced]]="YES",0,Table134[[#This Row],[Total]]-6000)</f>
        <v>0</v>
      </c>
      <c r="S24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447501871505995YES</v>
      </c>
      <c r="T2482">
        <f>ROW()-3</f>
        <v>2479</v>
      </c>
      <c r="U2482" s="1">
        <f>INT(Table134[[#This Row],[Date]])</f>
        <v>44750</v>
      </c>
      <c r="V2482" s="13">
        <f>IFERROR(IF(OR(Table134[[#This Row],[Notasave Error]]&lt;0,Table134[[#This Row],[Notasave Error]]&gt;6000),"-",Table134[[#This Row],[Notasave Error]]/Table134[[#This Row],[Inspection Total]]),"NA")</f>
        <v>0</v>
      </c>
    </row>
    <row r="2483" spans="1:22" x14ac:dyDescent="0.35">
      <c r="A2483" s="8">
        <v>44749.780810185184</v>
      </c>
      <c r="B2483" s="9" t="s">
        <v>63</v>
      </c>
      <c r="C2483" s="9">
        <v>40036161</v>
      </c>
      <c r="D2483" s="9" t="s">
        <v>107</v>
      </c>
      <c r="E2483" s="9" t="s">
        <v>55</v>
      </c>
      <c r="F2483" s="9" t="s">
        <v>38</v>
      </c>
      <c r="G2483" s="9">
        <v>1855</v>
      </c>
      <c r="H2483" s="10">
        <v>5997</v>
      </c>
      <c r="I2483" s="10">
        <v>83904</v>
      </c>
      <c r="J2483" s="10">
        <v>3</v>
      </c>
      <c r="K2483" s="10">
        <v>0</v>
      </c>
      <c r="L2483" s="10">
        <f>SUM(Table134[[#This Row],[Waste (Before Impression)]:[Waste (After Impression)2]])</f>
        <v>3</v>
      </c>
      <c r="M2483" s="10">
        <v>0</v>
      </c>
      <c r="N2483" s="10">
        <v>0</v>
      </c>
      <c r="O2483" s="11">
        <f>SUM(Table134[[#This Row],[Inspection Total]],Table134[[#This Row],[Waste (Before Impression)]])</f>
        <v>6000</v>
      </c>
      <c r="P2483" s="12" t="s">
        <v>39</v>
      </c>
      <c r="Q2483" s="9"/>
      <c r="R2483" s="9">
        <f>IF(Table134[[#This Row],[Balanced]]="YES",0,Table134[[#This Row],[Total]]-6000)</f>
        <v>0</v>
      </c>
      <c r="S24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447491855305997YES</v>
      </c>
      <c r="T2483">
        <f>ROW()-3</f>
        <v>2480</v>
      </c>
      <c r="U2483" s="1">
        <f>INT(Table134[[#This Row],[Date]])</f>
        <v>44749</v>
      </c>
      <c r="V2483" s="13">
        <f>IFERROR(IF(OR(Table134[[#This Row],[Notasave Error]]&lt;0,Table134[[#This Row],[Notasave Error]]&gt;6000),"-",Table134[[#This Row],[Notasave Error]]/Table134[[#This Row],[Inspection Total]]),"NA")</f>
        <v>0</v>
      </c>
    </row>
    <row r="2484" spans="1:22" x14ac:dyDescent="0.35">
      <c r="A2484" s="8">
        <v>44749.750844907408</v>
      </c>
      <c r="B2484" s="9" t="s">
        <v>63</v>
      </c>
      <c r="C2484" s="9">
        <v>40036161</v>
      </c>
      <c r="D2484" s="9" t="s">
        <v>107</v>
      </c>
      <c r="E2484" s="9" t="s">
        <v>55</v>
      </c>
      <c r="F2484" s="9" t="s">
        <v>38</v>
      </c>
      <c r="G2484" s="9">
        <v>1854</v>
      </c>
      <c r="H2484" s="10">
        <v>5996</v>
      </c>
      <c r="I2484" s="10">
        <v>77907</v>
      </c>
      <c r="J2484" s="10">
        <v>4</v>
      </c>
      <c r="K2484" s="10">
        <v>0</v>
      </c>
      <c r="L2484" s="10">
        <f>SUM(Table134[[#This Row],[Waste (Before Impression)]:[Waste (After Impression)2]])</f>
        <v>4</v>
      </c>
      <c r="M2484" s="10">
        <v>0</v>
      </c>
      <c r="N2484" s="10">
        <v>0</v>
      </c>
      <c r="O2484" s="11">
        <f>SUM(Table134[[#This Row],[Inspection Total]],Table134[[#This Row],[Waste (Before Impression)]])</f>
        <v>6000</v>
      </c>
      <c r="P2484" s="12" t="s">
        <v>39</v>
      </c>
      <c r="Q2484" s="9"/>
      <c r="R2484" s="9">
        <f>IF(Table134[[#This Row],[Balanced]]="YES",0,Table134[[#This Row],[Total]]-6000)</f>
        <v>0</v>
      </c>
      <c r="S24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447491854405996YES</v>
      </c>
      <c r="T2484">
        <f>ROW()-3</f>
        <v>2481</v>
      </c>
      <c r="U2484" s="1">
        <f>INT(Table134[[#This Row],[Date]])</f>
        <v>44749</v>
      </c>
      <c r="V2484" s="13">
        <f>IFERROR(IF(OR(Table134[[#This Row],[Notasave Error]]&lt;0,Table134[[#This Row],[Notasave Error]]&gt;6000),"-",Table134[[#This Row],[Notasave Error]]/Table134[[#This Row],[Inspection Total]]),"NA")</f>
        <v>0</v>
      </c>
    </row>
    <row r="2485" spans="1:22" x14ac:dyDescent="0.35">
      <c r="A2485" s="8">
        <v>44749.745034722226</v>
      </c>
      <c r="B2485" s="9" t="s">
        <v>63</v>
      </c>
      <c r="C2485" s="9">
        <v>40036161</v>
      </c>
      <c r="D2485" s="9" t="s">
        <v>107</v>
      </c>
      <c r="E2485" s="9" t="s">
        <v>55</v>
      </c>
      <c r="F2485" s="9" t="s">
        <v>38</v>
      </c>
      <c r="G2485" s="9">
        <v>1853</v>
      </c>
      <c r="H2485" s="10">
        <v>5993</v>
      </c>
      <c r="I2485" s="10">
        <v>71911</v>
      </c>
      <c r="J2485" s="10">
        <v>7</v>
      </c>
      <c r="K2485" s="10">
        <v>0</v>
      </c>
      <c r="L2485" s="10">
        <f>SUM(Table134[[#This Row],[Waste (Before Impression)]:[Waste (After Impression)2]])</f>
        <v>7</v>
      </c>
      <c r="M2485" s="10">
        <v>0</v>
      </c>
      <c r="N2485" s="10">
        <v>0</v>
      </c>
      <c r="O2485" s="11">
        <f>SUM(Table134[[#This Row],[Inspection Total]],Table134[[#This Row],[Waste (Before Impression)]])</f>
        <v>6000</v>
      </c>
      <c r="P2485" s="12" t="s">
        <v>39</v>
      </c>
      <c r="Q2485" s="9"/>
      <c r="R2485" s="9">
        <f>IF(Table134[[#This Row],[Balanced]]="YES",0,Table134[[#This Row],[Total]]-6000)</f>
        <v>0</v>
      </c>
      <c r="S24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447491853705993YES</v>
      </c>
      <c r="T2485">
        <f>ROW()-3</f>
        <v>2482</v>
      </c>
      <c r="U2485" s="1">
        <f>INT(Table134[[#This Row],[Date]])</f>
        <v>44749</v>
      </c>
      <c r="V2485" s="13">
        <f>IFERROR(IF(OR(Table134[[#This Row],[Notasave Error]]&lt;0,Table134[[#This Row],[Notasave Error]]&gt;6000),"-",Table134[[#This Row],[Notasave Error]]/Table134[[#This Row],[Inspection Total]]),"NA")</f>
        <v>0</v>
      </c>
    </row>
    <row r="2486" spans="1:22" x14ac:dyDescent="0.35">
      <c r="A2486" s="8">
        <v>44749.671365740738</v>
      </c>
      <c r="B2486" s="9" t="s">
        <v>63</v>
      </c>
      <c r="C2486" s="9">
        <v>40036161</v>
      </c>
      <c r="D2486" s="9" t="s">
        <v>107</v>
      </c>
      <c r="E2486" s="9" t="s">
        <v>55</v>
      </c>
      <c r="F2486" s="9" t="s">
        <v>38</v>
      </c>
      <c r="G2486" s="9">
        <v>1852</v>
      </c>
      <c r="H2486" s="10">
        <v>5999</v>
      </c>
      <c r="I2486" s="10">
        <v>65918</v>
      </c>
      <c r="J2486" s="10">
        <v>1</v>
      </c>
      <c r="K2486" s="10">
        <v>1</v>
      </c>
      <c r="L2486" s="10">
        <f>SUM(Table134[[#This Row],[Waste (Before Impression)]:[Waste (After Impression)2]])</f>
        <v>2</v>
      </c>
      <c r="M2486" s="10">
        <v>0</v>
      </c>
      <c r="N2486" s="10">
        <v>0</v>
      </c>
      <c r="O2486" s="11">
        <f>SUM(Table134[[#This Row],[Inspection Total]],Table134[[#This Row],[Waste (Before Impression)]])</f>
        <v>6000</v>
      </c>
      <c r="P2486" s="12" t="s">
        <v>39</v>
      </c>
      <c r="Q2486" s="9"/>
      <c r="R2486" s="9">
        <f>IF(Table134[[#This Row],[Balanced]]="YES",0,Table134[[#This Row],[Total]]-6000)</f>
        <v>0</v>
      </c>
      <c r="S24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447491852105999YES</v>
      </c>
      <c r="T2486">
        <f>ROW()-3</f>
        <v>2483</v>
      </c>
      <c r="U2486" s="1">
        <f>INT(Table134[[#This Row],[Date]])</f>
        <v>44749</v>
      </c>
      <c r="V2486" s="13">
        <f>IFERROR(IF(OR(Table134[[#This Row],[Notasave Error]]&lt;0,Table134[[#This Row],[Notasave Error]]&gt;6000),"-",Table134[[#This Row],[Notasave Error]]/Table134[[#This Row],[Inspection Total]]),"NA")</f>
        <v>0</v>
      </c>
    </row>
    <row r="2487" spans="1:22" x14ac:dyDescent="0.35">
      <c r="A2487" s="8">
        <v>44749.640104166669</v>
      </c>
      <c r="B2487" s="9" t="s">
        <v>63</v>
      </c>
      <c r="C2487" s="9">
        <v>40036161</v>
      </c>
      <c r="D2487" s="9" t="s">
        <v>107</v>
      </c>
      <c r="E2487" s="9" t="s">
        <v>55</v>
      </c>
      <c r="F2487" s="9" t="s">
        <v>38</v>
      </c>
      <c r="G2487" s="9">
        <v>1851</v>
      </c>
      <c r="H2487" s="10">
        <v>5990</v>
      </c>
      <c r="I2487" s="10">
        <v>59919</v>
      </c>
      <c r="J2487" s="10">
        <v>10</v>
      </c>
      <c r="K2487" s="10">
        <v>1</v>
      </c>
      <c r="L2487" s="10">
        <f>SUM(Table134[[#This Row],[Waste (Before Impression)]:[Waste (After Impression)2]])</f>
        <v>11</v>
      </c>
      <c r="M2487" s="10">
        <v>0</v>
      </c>
      <c r="N2487" s="10">
        <v>0</v>
      </c>
      <c r="O2487" s="11">
        <f>SUM(Table134[[#This Row],[Inspection Total]],Table134[[#This Row],[Waste (Before Impression)]])</f>
        <v>6000</v>
      </c>
      <c r="P2487" s="12" t="s">
        <v>39</v>
      </c>
      <c r="Q2487" s="9"/>
      <c r="R2487" s="9">
        <f>IF(Table134[[#This Row],[Balanced]]="YES",0,Table134[[#This Row],[Total]]-6000)</f>
        <v>0</v>
      </c>
      <c r="S24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4474918511005990YES</v>
      </c>
      <c r="T2487">
        <f>ROW()-3</f>
        <v>2484</v>
      </c>
      <c r="U2487" s="1">
        <f>INT(Table134[[#This Row],[Date]])</f>
        <v>44749</v>
      </c>
      <c r="V2487" s="13">
        <f>IFERROR(IF(OR(Table134[[#This Row],[Notasave Error]]&lt;0,Table134[[#This Row],[Notasave Error]]&gt;6000),"-",Table134[[#This Row],[Notasave Error]]/Table134[[#This Row],[Inspection Total]]),"NA")</f>
        <v>0</v>
      </c>
    </row>
    <row r="2488" spans="1:22" x14ac:dyDescent="0.35">
      <c r="A2488" s="8">
        <v>44749.620254629626</v>
      </c>
      <c r="B2488" s="9" t="s">
        <v>63</v>
      </c>
      <c r="C2488" s="9">
        <v>40036161</v>
      </c>
      <c r="D2488" s="9" t="s">
        <v>107</v>
      </c>
      <c r="E2488" s="9" t="s">
        <v>55</v>
      </c>
      <c r="F2488" s="9" t="s">
        <v>38</v>
      </c>
      <c r="G2488" s="9">
        <v>1850</v>
      </c>
      <c r="H2488" s="10">
        <v>5992</v>
      </c>
      <c r="I2488" s="10">
        <v>53929</v>
      </c>
      <c r="J2488" s="10">
        <v>8</v>
      </c>
      <c r="K2488" s="10">
        <v>0</v>
      </c>
      <c r="L2488" s="10">
        <f>SUM(Table134[[#This Row],[Waste (Before Impression)]:[Waste (After Impression)2]])</f>
        <v>8</v>
      </c>
      <c r="M2488" s="10">
        <v>0</v>
      </c>
      <c r="N2488" s="10">
        <v>0</v>
      </c>
      <c r="O2488" s="11">
        <f>SUM(Table134[[#This Row],[Inspection Total]],Table134[[#This Row],[Waste (Before Impression)]])</f>
        <v>6000</v>
      </c>
      <c r="P2488" s="12" t="s">
        <v>39</v>
      </c>
      <c r="Q2488" s="9"/>
      <c r="R2488" s="9">
        <f>IF(Table134[[#This Row],[Balanced]]="YES",0,Table134[[#This Row],[Total]]-6000)</f>
        <v>0</v>
      </c>
      <c r="S24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447491850805992YES</v>
      </c>
      <c r="T2488">
        <f>ROW()-3</f>
        <v>2485</v>
      </c>
      <c r="U2488" s="1">
        <f>INT(Table134[[#This Row],[Date]])</f>
        <v>44749</v>
      </c>
      <c r="V2488" s="13">
        <f>IFERROR(IF(OR(Table134[[#This Row],[Notasave Error]]&lt;0,Table134[[#This Row],[Notasave Error]]&gt;6000),"-",Table134[[#This Row],[Notasave Error]]/Table134[[#This Row],[Inspection Total]]),"NA")</f>
        <v>0</v>
      </c>
    </row>
    <row r="2489" spans="1:22" x14ac:dyDescent="0.35">
      <c r="A2489" s="8">
        <v>44749.587430555555</v>
      </c>
      <c r="B2489" s="9" t="s">
        <v>63</v>
      </c>
      <c r="C2489" s="9">
        <v>40036161</v>
      </c>
      <c r="D2489" s="9" t="s">
        <v>107</v>
      </c>
      <c r="E2489" s="9" t="s">
        <v>55</v>
      </c>
      <c r="F2489" s="9" t="s">
        <v>38</v>
      </c>
      <c r="G2489" s="9">
        <v>1849</v>
      </c>
      <c r="H2489" s="10">
        <v>5998</v>
      </c>
      <c r="I2489" s="10">
        <v>47937</v>
      </c>
      <c r="J2489" s="10">
        <v>0</v>
      </c>
      <c r="K2489" s="10">
        <v>0</v>
      </c>
      <c r="L2489" s="10">
        <f>SUM(Table134[[#This Row],[Waste (Before Impression)]:[Waste (After Impression)2]])</f>
        <v>0</v>
      </c>
      <c r="M2489" s="10">
        <v>0</v>
      </c>
      <c r="N2489" s="10">
        <v>0</v>
      </c>
      <c r="O2489" s="11">
        <f>SUM(Table134[[#This Row],[Inspection Total]],Table134[[#This Row],[Waste (Before Impression)]])</f>
        <v>5998</v>
      </c>
      <c r="P2489" s="12" t="s">
        <v>34</v>
      </c>
      <c r="Q2489" s="9" t="s">
        <v>124</v>
      </c>
      <c r="R2489" s="9">
        <f>IF(Table134[[#This Row],[Balanced]]="YES",0,Table134[[#This Row],[Total]]-6000)</f>
        <v>-2</v>
      </c>
      <c r="S24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447491849005998NO</v>
      </c>
      <c r="T2489">
        <f>ROW()-3</f>
        <v>2486</v>
      </c>
      <c r="U2489" s="1">
        <f>INT(Table134[[#This Row],[Date]])</f>
        <v>44749</v>
      </c>
      <c r="V2489" s="13">
        <f>IFERROR(IF(OR(Table134[[#This Row],[Notasave Error]]&lt;0,Table134[[#This Row],[Notasave Error]]&gt;6000),"-",Table134[[#This Row],[Notasave Error]]/Table134[[#This Row],[Inspection Total]]),"NA")</f>
        <v>0</v>
      </c>
    </row>
    <row r="2490" spans="1:22" x14ac:dyDescent="0.35">
      <c r="A2490" s="8">
        <v>44749.558356481481</v>
      </c>
      <c r="B2490" s="9" t="s">
        <v>63</v>
      </c>
      <c r="C2490" s="9">
        <v>40036161</v>
      </c>
      <c r="D2490" s="9" t="s">
        <v>107</v>
      </c>
      <c r="E2490" s="9" t="s">
        <v>55</v>
      </c>
      <c r="F2490" s="9" t="s">
        <v>38</v>
      </c>
      <c r="G2490" s="9">
        <v>1848</v>
      </c>
      <c r="H2490" s="10">
        <v>5965</v>
      </c>
      <c r="I2490" s="10">
        <v>41939</v>
      </c>
      <c r="J2490" s="10">
        <v>35</v>
      </c>
      <c r="K2490" s="10">
        <v>0</v>
      </c>
      <c r="L2490" s="10">
        <f>SUM(Table134[[#This Row],[Waste (Before Impression)]:[Waste (After Impression)2]])</f>
        <v>35</v>
      </c>
      <c r="M2490" s="10">
        <v>0</v>
      </c>
      <c r="N2490" s="10">
        <v>0</v>
      </c>
      <c r="O2490" s="11">
        <f>SUM(Table134[[#This Row],[Inspection Total]],Table134[[#This Row],[Waste (Before Impression)]])</f>
        <v>6000</v>
      </c>
      <c r="P2490" s="12" t="s">
        <v>39</v>
      </c>
      <c r="Q2490" s="9"/>
      <c r="R2490" s="9">
        <f>IF(Table134[[#This Row],[Balanced]]="YES",0,Table134[[#This Row],[Total]]-6000)</f>
        <v>0</v>
      </c>
      <c r="S24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4474918483505965YES</v>
      </c>
      <c r="T2490">
        <f>ROW()-3</f>
        <v>2487</v>
      </c>
      <c r="U2490" s="1">
        <f>INT(Table134[[#This Row],[Date]])</f>
        <v>44749</v>
      </c>
      <c r="V2490" s="13">
        <f>IFERROR(IF(OR(Table134[[#This Row],[Notasave Error]]&lt;0,Table134[[#This Row],[Notasave Error]]&gt;6000),"-",Table134[[#This Row],[Notasave Error]]/Table134[[#This Row],[Inspection Total]]),"NA")</f>
        <v>0</v>
      </c>
    </row>
    <row r="2491" spans="1:22" x14ac:dyDescent="0.35">
      <c r="A2491" s="8">
        <v>44749.52584490741</v>
      </c>
      <c r="B2491" s="9" t="s">
        <v>63</v>
      </c>
      <c r="C2491" s="9">
        <v>40036161</v>
      </c>
      <c r="D2491" s="9" t="s">
        <v>107</v>
      </c>
      <c r="E2491" s="9" t="s">
        <v>55</v>
      </c>
      <c r="F2491" s="9" t="s">
        <v>38</v>
      </c>
      <c r="G2491" s="9">
        <v>1847</v>
      </c>
      <c r="H2491" s="10">
        <v>5998</v>
      </c>
      <c r="I2491" s="10">
        <v>35974</v>
      </c>
      <c r="J2491" s="10">
        <v>0</v>
      </c>
      <c r="K2491" s="10">
        <v>0</v>
      </c>
      <c r="L2491" s="10">
        <f>SUM(Table134[[#This Row],[Waste (Before Impression)]:[Waste (After Impression)2]])</f>
        <v>0</v>
      </c>
      <c r="M2491" s="10">
        <v>0</v>
      </c>
      <c r="N2491" s="10">
        <v>0</v>
      </c>
      <c r="O2491" s="11">
        <f>SUM(Table134[[#This Row],[Inspection Total]],Table134[[#This Row],[Waste (Before Impression)]])</f>
        <v>5998</v>
      </c>
      <c r="P2491" s="12" t="s">
        <v>34</v>
      </c>
      <c r="Q2491" s="9" t="s">
        <v>75</v>
      </c>
      <c r="R2491" s="9">
        <f>IF(Table134[[#This Row],[Balanced]]="YES",0,Table134[[#This Row],[Total]]-6000)</f>
        <v>-2</v>
      </c>
      <c r="S24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447491847005998NO</v>
      </c>
      <c r="T2491">
        <f>ROW()-3</f>
        <v>2488</v>
      </c>
      <c r="U2491" s="1">
        <f>INT(Table134[[#This Row],[Date]])</f>
        <v>44749</v>
      </c>
      <c r="V2491" s="13">
        <f>IFERROR(IF(OR(Table134[[#This Row],[Notasave Error]]&lt;0,Table134[[#This Row],[Notasave Error]]&gt;6000),"-",Table134[[#This Row],[Notasave Error]]/Table134[[#This Row],[Inspection Total]]),"NA")</f>
        <v>0</v>
      </c>
    </row>
    <row r="2492" spans="1:22" x14ac:dyDescent="0.35">
      <c r="A2492" s="8">
        <v>44749.496192129627</v>
      </c>
      <c r="B2492" s="9" t="s">
        <v>63</v>
      </c>
      <c r="C2492" s="9">
        <v>40036161</v>
      </c>
      <c r="D2492" s="9" t="s">
        <v>107</v>
      </c>
      <c r="E2492" s="9" t="s">
        <v>55</v>
      </c>
      <c r="F2492" s="9" t="s">
        <v>38</v>
      </c>
      <c r="G2492" s="9">
        <v>1846</v>
      </c>
      <c r="H2492" s="10">
        <v>6000</v>
      </c>
      <c r="I2492" s="10">
        <v>29976</v>
      </c>
      <c r="J2492" s="10">
        <v>0</v>
      </c>
      <c r="K2492" s="10">
        <v>0</v>
      </c>
      <c r="L2492" s="10">
        <f>SUM(Table134[[#This Row],[Waste (Before Impression)]:[Waste (After Impression)2]])</f>
        <v>0</v>
      </c>
      <c r="M2492" s="10">
        <v>0</v>
      </c>
      <c r="N2492" s="10">
        <v>0</v>
      </c>
      <c r="O2492" s="11">
        <f>SUM(Table134[[#This Row],[Inspection Total]],Table134[[#This Row],[Waste (Before Impression)]])</f>
        <v>6000</v>
      </c>
      <c r="P2492" s="12" t="s">
        <v>39</v>
      </c>
      <c r="Q2492" s="9"/>
      <c r="R2492" s="9">
        <f>IF(Table134[[#This Row],[Balanced]]="YES",0,Table134[[#This Row],[Total]]-6000)</f>
        <v>0</v>
      </c>
      <c r="S24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447491846006000YES</v>
      </c>
      <c r="T2492">
        <f>ROW()-3</f>
        <v>2489</v>
      </c>
      <c r="U2492" s="1">
        <f>INT(Table134[[#This Row],[Date]])</f>
        <v>44749</v>
      </c>
      <c r="V2492" s="13">
        <f>IFERROR(IF(OR(Table134[[#This Row],[Notasave Error]]&lt;0,Table134[[#This Row],[Notasave Error]]&gt;6000),"-",Table134[[#This Row],[Notasave Error]]/Table134[[#This Row],[Inspection Total]]),"NA")</f>
        <v>0</v>
      </c>
    </row>
    <row r="2493" spans="1:22" x14ac:dyDescent="0.35">
      <c r="A2493" s="8">
        <v>44749.467766203707</v>
      </c>
      <c r="B2493" s="9" t="s">
        <v>63</v>
      </c>
      <c r="C2493" s="9">
        <v>40036161</v>
      </c>
      <c r="D2493" s="9" t="s">
        <v>107</v>
      </c>
      <c r="E2493" s="9" t="s">
        <v>55</v>
      </c>
      <c r="F2493" s="9" t="s">
        <v>38</v>
      </c>
      <c r="G2493" s="9">
        <v>1845</v>
      </c>
      <c r="H2493" s="10">
        <v>5999</v>
      </c>
      <c r="I2493" s="10">
        <v>23976</v>
      </c>
      <c r="J2493" s="10">
        <v>1</v>
      </c>
      <c r="K2493" s="10">
        <v>0</v>
      </c>
      <c r="L2493" s="10">
        <f>SUM(Table134[[#This Row],[Waste (Before Impression)]:[Waste (After Impression)2]])</f>
        <v>1</v>
      </c>
      <c r="M2493" s="10">
        <v>0</v>
      </c>
      <c r="N2493" s="10">
        <v>0</v>
      </c>
      <c r="O2493" s="11">
        <f>SUM(Table134[[#This Row],[Inspection Total]],Table134[[#This Row],[Waste (Before Impression)]])</f>
        <v>6000</v>
      </c>
      <c r="P2493" s="12" t="s">
        <v>39</v>
      </c>
      <c r="Q2493" s="9"/>
      <c r="R2493" s="9">
        <f>IF(Table134[[#This Row],[Balanced]]="YES",0,Table134[[#This Row],[Total]]-6000)</f>
        <v>0</v>
      </c>
      <c r="S24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447491845105999YES</v>
      </c>
      <c r="T2493">
        <f>ROW()-3</f>
        <v>2490</v>
      </c>
      <c r="U2493" s="1">
        <f>INT(Table134[[#This Row],[Date]])</f>
        <v>44749</v>
      </c>
      <c r="V2493" s="13">
        <f>IFERROR(IF(OR(Table134[[#This Row],[Notasave Error]]&lt;0,Table134[[#This Row],[Notasave Error]]&gt;6000),"-",Table134[[#This Row],[Notasave Error]]/Table134[[#This Row],[Inspection Total]]),"NA")</f>
        <v>0</v>
      </c>
    </row>
    <row r="2494" spans="1:22" x14ac:dyDescent="0.35">
      <c r="A2494" s="8">
        <v>44749.432766203703</v>
      </c>
      <c r="B2494" s="9" t="s">
        <v>63</v>
      </c>
      <c r="C2494" s="9">
        <v>40036161</v>
      </c>
      <c r="D2494" s="9" t="s">
        <v>107</v>
      </c>
      <c r="E2494" s="9" t="s">
        <v>55</v>
      </c>
      <c r="F2494" s="9" t="s">
        <v>38</v>
      </c>
      <c r="G2494" s="9">
        <v>1844</v>
      </c>
      <c r="H2494" s="10">
        <v>5983</v>
      </c>
      <c r="I2494" s="10">
        <v>17977</v>
      </c>
      <c r="J2494" s="10">
        <v>17</v>
      </c>
      <c r="K2494" s="10">
        <v>0</v>
      </c>
      <c r="L2494" s="10">
        <f>SUM(Table134[[#This Row],[Waste (Before Impression)]:[Waste (After Impression)2]])</f>
        <v>17</v>
      </c>
      <c r="M2494" s="10">
        <v>0</v>
      </c>
      <c r="N2494" s="10">
        <v>0</v>
      </c>
      <c r="O2494" s="11">
        <f>SUM(Table134[[#This Row],[Inspection Total]],Table134[[#This Row],[Waste (Before Impression)]])</f>
        <v>6000</v>
      </c>
      <c r="P2494" s="12" t="s">
        <v>39</v>
      </c>
      <c r="Q2494" s="9"/>
      <c r="R2494" s="9">
        <f>IF(Table134[[#This Row],[Balanced]]="YES",0,Table134[[#This Row],[Total]]-6000)</f>
        <v>0</v>
      </c>
      <c r="S24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4474918441705983YES</v>
      </c>
      <c r="T2494">
        <f>ROW()-3</f>
        <v>2491</v>
      </c>
      <c r="U2494" s="1">
        <f>INT(Table134[[#This Row],[Date]])</f>
        <v>44749</v>
      </c>
      <c r="V2494" s="13">
        <f>IFERROR(IF(OR(Table134[[#This Row],[Notasave Error]]&lt;0,Table134[[#This Row],[Notasave Error]]&gt;6000),"-",Table134[[#This Row],[Notasave Error]]/Table134[[#This Row],[Inspection Total]]),"NA")</f>
        <v>0</v>
      </c>
    </row>
    <row r="2495" spans="1:22" x14ac:dyDescent="0.35">
      <c r="A2495" s="8">
        <v>44749.406909722224</v>
      </c>
      <c r="B2495" s="9" t="s">
        <v>63</v>
      </c>
      <c r="C2495" s="9">
        <v>40036161</v>
      </c>
      <c r="D2495" s="9" t="s">
        <v>107</v>
      </c>
      <c r="E2495" s="9" t="s">
        <v>55</v>
      </c>
      <c r="F2495" s="9" t="s">
        <v>38</v>
      </c>
      <c r="G2495" s="9">
        <v>1843</v>
      </c>
      <c r="H2495" s="10">
        <v>6000</v>
      </c>
      <c r="I2495" s="10">
        <v>11994</v>
      </c>
      <c r="J2495" s="10">
        <v>0</v>
      </c>
      <c r="K2495" s="10">
        <v>0</v>
      </c>
      <c r="L2495" s="10">
        <f>SUM(Table134[[#This Row],[Waste (Before Impression)]:[Waste (After Impression)2]])</f>
        <v>0</v>
      </c>
      <c r="M2495" s="10">
        <v>0</v>
      </c>
      <c r="N2495" s="10">
        <v>0</v>
      </c>
      <c r="O2495" s="11">
        <f>SUM(Table134[[#This Row],[Inspection Total]],Table134[[#This Row],[Waste (Before Impression)]])</f>
        <v>6000</v>
      </c>
      <c r="P2495" s="12" t="s">
        <v>39</v>
      </c>
      <c r="Q2495" s="9"/>
      <c r="R2495" s="9">
        <f>IF(Table134[[#This Row],[Balanced]]="YES",0,Table134[[#This Row],[Total]]-6000)</f>
        <v>0</v>
      </c>
      <c r="S24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447491843006000YES</v>
      </c>
      <c r="T2495">
        <f>ROW()-3</f>
        <v>2492</v>
      </c>
      <c r="U2495" s="1">
        <f>INT(Table134[[#This Row],[Date]])</f>
        <v>44749</v>
      </c>
      <c r="V2495" s="13">
        <f>IFERROR(IF(OR(Table134[[#This Row],[Notasave Error]]&lt;0,Table134[[#This Row],[Notasave Error]]&gt;6000),"-",Table134[[#This Row],[Notasave Error]]/Table134[[#This Row],[Inspection Total]]),"NA")</f>
        <v>0</v>
      </c>
    </row>
    <row r="2496" spans="1:22" x14ac:dyDescent="0.35">
      <c r="A2496" s="8">
        <v>44749.36824074074</v>
      </c>
      <c r="B2496" s="9" t="s">
        <v>63</v>
      </c>
      <c r="C2496" s="9">
        <v>40036161</v>
      </c>
      <c r="D2496" s="9" t="s">
        <v>107</v>
      </c>
      <c r="E2496" s="9" t="s">
        <v>55</v>
      </c>
      <c r="F2496" s="9" t="s">
        <v>38</v>
      </c>
      <c r="G2496" s="9">
        <v>1842</v>
      </c>
      <c r="H2496" s="10">
        <v>5994</v>
      </c>
      <c r="I2496" s="10">
        <v>5994</v>
      </c>
      <c r="J2496" s="10">
        <v>1</v>
      </c>
      <c r="K2496" s="10">
        <v>4</v>
      </c>
      <c r="L2496" s="10">
        <f>SUM(Table134[[#This Row],[Waste (Before Impression)]:[Waste (After Impression)2]])</f>
        <v>5</v>
      </c>
      <c r="M2496" s="10">
        <v>0</v>
      </c>
      <c r="N2496" s="10">
        <v>0</v>
      </c>
      <c r="O2496" s="11">
        <f>SUM(Table134[[#This Row],[Inspection Total]],Table134[[#This Row],[Waste (Before Impression)]])</f>
        <v>5995</v>
      </c>
      <c r="P2496" s="12" t="s">
        <v>34</v>
      </c>
      <c r="Q2496" s="9" t="s">
        <v>123</v>
      </c>
      <c r="R2496" s="9">
        <f>IF(Table134[[#This Row],[Balanced]]="YES",0,Table134[[#This Row],[Total]]-6000)</f>
        <v>-5</v>
      </c>
      <c r="S24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447491842105994NO</v>
      </c>
      <c r="T2496">
        <f>ROW()-3</f>
        <v>2493</v>
      </c>
      <c r="U2496" s="1">
        <f>INT(Table134[[#This Row],[Date]])</f>
        <v>44749</v>
      </c>
      <c r="V2496" s="13">
        <f>IFERROR(IF(OR(Table134[[#This Row],[Notasave Error]]&lt;0,Table134[[#This Row],[Notasave Error]]&gt;6000),"-",Table134[[#This Row],[Notasave Error]]/Table134[[#This Row],[Inspection Total]]),"NA")</f>
        <v>0</v>
      </c>
    </row>
    <row r="2497" spans="1:22" x14ac:dyDescent="0.35">
      <c r="A2497" s="8">
        <v>44748.97320601852</v>
      </c>
      <c r="B2497" s="9" t="s">
        <v>63</v>
      </c>
      <c r="C2497" s="9">
        <v>40036161</v>
      </c>
      <c r="D2497" s="9" t="s">
        <v>107</v>
      </c>
      <c r="E2497" s="9" t="s">
        <v>51</v>
      </c>
      <c r="F2497" s="9" t="s">
        <v>40</v>
      </c>
      <c r="G2497" s="9">
        <v>1840</v>
      </c>
      <c r="H2497" s="10">
        <v>5993</v>
      </c>
      <c r="I2497" s="10">
        <v>23968</v>
      </c>
      <c r="J2497" s="10">
        <v>7</v>
      </c>
      <c r="K2497" s="10"/>
      <c r="L2497" s="10">
        <f>SUM(Table134[[#This Row],[Waste (Before Impression)]:[Waste (After Impression)2]])</f>
        <v>7</v>
      </c>
      <c r="M2497" s="10">
        <v>0</v>
      </c>
      <c r="N2497" s="10">
        <v>0</v>
      </c>
      <c r="O2497" s="11">
        <f>SUM(Table134[[#This Row],[Inspection Total]],Table134[[#This Row],[Waste (Before Impression)]])</f>
        <v>6000</v>
      </c>
      <c r="P2497" s="12" t="s">
        <v>39</v>
      </c>
      <c r="Q2497" s="9"/>
      <c r="R2497" s="9">
        <f>IF(Table134[[#This Row],[Balanced]]="YES",0,Table134[[#This Row],[Total]]-6000)</f>
        <v>0</v>
      </c>
      <c r="S24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447481840705993YES</v>
      </c>
      <c r="T2497">
        <f>ROW()-3</f>
        <v>2494</v>
      </c>
      <c r="U2497" s="1">
        <f>INT(Table134[[#This Row],[Date]])</f>
        <v>44748</v>
      </c>
      <c r="V2497" s="13">
        <f>IFERROR(IF(OR(Table134[[#This Row],[Notasave Error]]&lt;0,Table134[[#This Row],[Notasave Error]]&gt;6000),"-",Table134[[#This Row],[Notasave Error]]/Table134[[#This Row],[Inspection Total]]),"NA")</f>
        <v>0</v>
      </c>
    </row>
    <row r="2498" spans="1:22" x14ac:dyDescent="0.35">
      <c r="A2498" s="8">
        <v>44748.94872685185</v>
      </c>
      <c r="B2498" s="9" t="s">
        <v>63</v>
      </c>
      <c r="C2498" s="9">
        <v>40036161</v>
      </c>
      <c r="D2498" s="9" t="s">
        <v>107</v>
      </c>
      <c r="E2498" s="9" t="s">
        <v>51</v>
      </c>
      <c r="F2498" s="9" t="s">
        <v>40</v>
      </c>
      <c r="G2498" s="9">
        <v>1839</v>
      </c>
      <c r="H2498" s="10">
        <v>5982</v>
      </c>
      <c r="I2498" s="10">
        <v>17975</v>
      </c>
      <c r="J2498" s="10">
        <v>18</v>
      </c>
      <c r="K2498" s="10"/>
      <c r="L2498" s="10">
        <f>SUM(Table134[[#This Row],[Waste (Before Impression)]:[Waste (After Impression)2]])</f>
        <v>18</v>
      </c>
      <c r="M2498" s="10">
        <v>0</v>
      </c>
      <c r="N2498" s="10">
        <v>0</v>
      </c>
      <c r="O2498" s="11">
        <f>SUM(Table134[[#This Row],[Inspection Total]],Table134[[#This Row],[Waste (Before Impression)]])</f>
        <v>6000</v>
      </c>
      <c r="P2498" s="12" t="s">
        <v>39</v>
      </c>
      <c r="Q2498" s="9"/>
      <c r="R2498" s="9">
        <f>IF(Table134[[#This Row],[Balanced]]="YES",0,Table134[[#This Row],[Total]]-6000)</f>
        <v>0</v>
      </c>
      <c r="S24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4474818391805982YES</v>
      </c>
      <c r="T2498">
        <f>ROW()-3</f>
        <v>2495</v>
      </c>
      <c r="U2498" s="1">
        <f>INT(Table134[[#This Row],[Date]])</f>
        <v>44748</v>
      </c>
      <c r="V2498" s="13">
        <f>IFERROR(IF(OR(Table134[[#This Row],[Notasave Error]]&lt;0,Table134[[#This Row],[Notasave Error]]&gt;6000),"-",Table134[[#This Row],[Notasave Error]]/Table134[[#This Row],[Inspection Total]]),"NA")</f>
        <v>0</v>
      </c>
    </row>
    <row r="2499" spans="1:22" x14ac:dyDescent="0.35">
      <c r="A2499" s="8">
        <v>44748.914317129631</v>
      </c>
      <c r="B2499" s="9" t="s">
        <v>63</v>
      </c>
      <c r="C2499" s="9">
        <v>40036161</v>
      </c>
      <c r="D2499" s="9" t="s">
        <v>107</v>
      </c>
      <c r="E2499" s="9" t="s">
        <v>51</v>
      </c>
      <c r="F2499" s="9" t="s">
        <v>40</v>
      </c>
      <c r="G2499" s="9">
        <v>1838</v>
      </c>
      <c r="H2499" s="10">
        <v>6000</v>
      </c>
      <c r="I2499" s="10">
        <v>11993</v>
      </c>
      <c r="J2499" s="10">
        <v>0</v>
      </c>
      <c r="K2499" s="10"/>
      <c r="L2499" s="10">
        <f>SUM(Table134[[#This Row],[Waste (Before Impression)]:[Waste (After Impression)2]])</f>
        <v>0</v>
      </c>
      <c r="M2499" s="10">
        <v>0</v>
      </c>
      <c r="N2499" s="10">
        <v>0</v>
      </c>
      <c r="O2499" s="11">
        <f>SUM(Table134[[#This Row],[Inspection Total]],Table134[[#This Row],[Waste (Before Impression)]])</f>
        <v>6000</v>
      </c>
      <c r="P2499" s="12" t="s">
        <v>39</v>
      </c>
      <c r="Q2499" s="9"/>
      <c r="R2499" s="9">
        <f>IF(Table134[[#This Row],[Balanced]]="YES",0,Table134[[#This Row],[Total]]-6000)</f>
        <v>0</v>
      </c>
      <c r="S24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447481838006000YES</v>
      </c>
      <c r="T2499">
        <f>ROW()-3</f>
        <v>2496</v>
      </c>
      <c r="U2499" s="1">
        <f>INT(Table134[[#This Row],[Date]])</f>
        <v>44748</v>
      </c>
      <c r="V2499" s="13">
        <f>IFERROR(IF(OR(Table134[[#This Row],[Notasave Error]]&lt;0,Table134[[#This Row],[Notasave Error]]&gt;6000),"-",Table134[[#This Row],[Notasave Error]]/Table134[[#This Row],[Inspection Total]]),"NA")</f>
        <v>0</v>
      </c>
    </row>
    <row r="2500" spans="1:22" x14ac:dyDescent="0.35">
      <c r="A2500" s="8">
        <v>44748.804375</v>
      </c>
      <c r="B2500" s="9" t="s">
        <v>63</v>
      </c>
      <c r="C2500" s="9">
        <v>40036161</v>
      </c>
      <c r="D2500" s="9" t="s">
        <v>107</v>
      </c>
      <c r="E2500" s="9" t="s">
        <v>51</v>
      </c>
      <c r="F2500" s="9" t="s">
        <v>40</v>
      </c>
      <c r="G2500" s="9">
        <v>1837</v>
      </c>
      <c r="H2500" s="10">
        <v>5993</v>
      </c>
      <c r="I2500" s="10">
        <v>5993</v>
      </c>
      <c r="J2500" s="10">
        <v>7</v>
      </c>
      <c r="K2500" s="10"/>
      <c r="L2500" s="10">
        <f>SUM(Table134[[#This Row],[Waste (Before Impression)]:[Waste (After Impression)2]])</f>
        <v>7</v>
      </c>
      <c r="M2500" s="10">
        <v>0</v>
      </c>
      <c r="N2500" s="10">
        <v>0</v>
      </c>
      <c r="O2500" s="11">
        <f>SUM(Table134[[#This Row],[Inspection Total]],Table134[[#This Row],[Waste (Before Impression)]])</f>
        <v>6000</v>
      </c>
      <c r="P2500" s="12" t="s">
        <v>39</v>
      </c>
      <c r="Q2500" s="9"/>
      <c r="R2500" s="9">
        <f>IF(Table134[[#This Row],[Balanced]]="YES",0,Table134[[#This Row],[Total]]-6000)</f>
        <v>0</v>
      </c>
      <c r="S25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447481837705993YES</v>
      </c>
      <c r="T2500">
        <f>ROW()-3</f>
        <v>2497</v>
      </c>
      <c r="U2500" s="1">
        <f>INT(Table134[[#This Row],[Date]])</f>
        <v>44748</v>
      </c>
      <c r="V2500" s="13">
        <f>IFERROR(IF(OR(Table134[[#This Row],[Notasave Error]]&lt;0,Table134[[#This Row],[Notasave Error]]&gt;6000),"-",Table134[[#This Row],[Notasave Error]]/Table134[[#This Row],[Inspection Total]]),"NA")</f>
        <v>0</v>
      </c>
    </row>
    <row r="2501" spans="1:22" x14ac:dyDescent="0.35">
      <c r="A2501" s="8">
        <v>44748.785243055558</v>
      </c>
      <c r="B2501" s="9" t="s">
        <v>63</v>
      </c>
      <c r="C2501" s="9">
        <v>40036161</v>
      </c>
      <c r="D2501" s="9" t="s">
        <v>107</v>
      </c>
      <c r="E2501" s="9" t="s">
        <v>116</v>
      </c>
      <c r="F2501" s="9" t="s">
        <v>38</v>
      </c>
      <c r="G2501" s="9">
        <v>1836</v>
      </c>
      <c r="H2501" s="10">
        <v>5999</v>
      </c>
      <c r="I2501" s="10">
        <v>77917</v>
      </c>
      <c r="J2501" s="10">
        <v>1</v>
      </c>
      <c r="K2501" s="10"/>
      <c r="L2501" s="10">
        <f>SUM(Table134[[#This Row],[Waste (Before Impression)]:[Waste (After Impression)2]])</f>
        <v>1</v>
      </c>
      <c r="M2501" s="10">
        <v>0</v>
      </c>
      <c r="N2501" s="10">
        <v>0</v>
      </c>
      <c r="O2501" s="11">
        <f>SUM(Table134[[#This Row],[Inspection Total]],Table134[[#This Row],[Waste (Before Impression)]])</f>
        <v>6000</v>
      </c>
      <c r="P2501" s="12" t="s">
        <v>39</v>
      </c>
      <c r="Q2501" s="9"/>
      <c r="R2501" s="9">
        <f>IF(Table134[[#This Row],[Balanced]]="YES",0,Table134[[#This Row],[Total]]-6000)</f>
        <v>0</v>
      </c>
      <c r="S25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447481836105999YES</v>
      </c>
      <c r="T2501">
        <f>ROW()-3</f>
        <v>2498</v>
      </c>
      <c r="U2501" s="1">
        <f>INT(Table134[[#This Row],[Date]])</f>
        <v>44748</v>
      </c>
      <c r="V2501" s="13">
        <f>IFERROR(IF(OR(Table134[[#This Row],[Notasave Error]]&lt;0,Table134[[#This Row],[Notasave Error]]&gt;6000),"-",Table134[[#This Row],[Notasave Error]]/Table134[[#This Row],[Inspection Total]]),"NA")</f>
        <v>0</v>
      </c>
    </row>
    <row r="2502" spans="1:22" x14ac:dyDescent="0.35">
      <c r="A2502" s="8">
        <v>44748.741620370369</v>
      </c>
      <c r="B2502" s="9" t="s">
        <v>63</v>
      </c>
      <c r="C2502" s="9">
        <v>40036161</v>
      </c>
      <c r="D2502" s="9" t="s">
        <v>107</v>
      </c>
      <c r="E2502" s="9" t="s">
        <v>116</v>
      </c>
      <c r="F2502" s="9" t="s">
        <v>38</v>
      </c>
      <c r="G2502" s="9">
        <v>1835</v>
      </c>
      <c r="H2502" s="10">
        <v>5990</v>
      </c>
      <c r="I2502" s="10">
        <v>71918</v>
      </c>
      <c r="J2502" s="10">
        <v>10</v>
      </c>
      <c r="K2502" s="10"/>
      <c r="L2502" s="10">
        <f>SUM(Table134[[#This Row],[Waste (Before Impression)]:[Waste (After Impression)2]])</f>
        <v>10</v>
      </c>
      <c r="M2502" s="10">
        <v>0</v>
      </c>
      <c r="N2502" s="10">
        <v>0</v>
      </c>
      <c r="O2502" s="11">
        <f>SUM(Table134[[#This Row],[Inspection Total]],Table134[[#This Row],[Waste (Before Impression)]])</f>
        <v>6000</v>
      </c>
      <c r="P2502" s="12" t="s">
        <v>39</v>
      </c>
      <c r="Q2502" s="9"/>
      <c r="R2502" s="9">
        <f>IF(Table134[[#This Row],[Balanced]]="YES",0,Table134[[#This Row],[Total]]-6000)</f>
        <v>0</v>
      </c>
      <c r="S25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4474818351005990YES</v>
      </c>
      <c r="T2502">
        <f>ROW()-3</f>
        <v>2499</v>
      </c>
      <c r="U2502" s="1">
        <f>INT(Table134[[#This Row],[Date]])</f>
        <v>44748</v>
      </c>
      <c r="V2502" s="13">
        <f>IFERROR(IF(OR(Table134[[#This Row],[Notasave Error]]&lt;0,Table134[[#This Row],[Notasave Error]]&gt;6000),"-",Table134[[#This Row],[Notasave Error]]/Table134[[#This Row],[Inspection Total]]),"NA")</f>
        <v>0</v>
      </c>
    </row>
    <row r="2503" spans="1:22" x14ac:dyDescent="0.35">
      <c r="A2503" s="8">
        <v>44748.741226851853</v>
      </c>
      <c r="B2503" s="9" t="s">
        <v>63</v>
      </c>
      <c r="C2503" s="9">
        <v>40036161</v>
      </c>
      <c r="D2503" s="9" t="s">
        <v>107</v>
      </c>
      <c r="E2503" s="9" t="s">
        <v>116</v>
      </c>
      <c r="F2503" s="9" t="s">
        <v>38</v>
      </c>
      <c r="G2503" s="9">
        <v>1834</v>
      </c>
      <c r="H2503" s="10">
        <v>5999</v>
      </c>
      <c r="I2503" s="10">
        <v>65928</v>
      </c>
      <c r="J2503" s="10">
        <v>1</v>
      </c>
      <c r="K2503" s="10"/>
      <c r="L2503" s="10">
        <f>SUM(Table134[[#This Row],[Waste (Before Impression)]:[Waste (After Impression)2]])</f>
        <v>1</v>
      </c>
      <c r="M2503" s="10">
        <v>0</v>
      </c>
      <c r="N2503" s="10">
        <v>0</v>
      </c>
      <c r="O2503" s="11">
        <f>SUM(Table134[[#This Row],[Inspection Total]],Table134[[#This Row],[Waste (Before Impression)]])</f>
        <v>6000</v>
      </c>
      <c r="P2503" s="12" t="s">
        <v>39</v>
      </c>
      <c r="Q2503" s="9"/>
      <c r="R2503" s="9">
        <f>IF(Table134[[#This Row],[Balanced]]="YES",0,Table134[[#This Row],[Total]]-6000)</f>
        <v>0</v>
      </c>
      <c r="S25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447481834105999YES</v>
      </c>
      <c r="T2503">
        <f>ROW()-3</f>
        <v>2500</v>
      </c>
      <c r="U2503" s="1">
        <f>INT(Table134[[#This Row],[Date]])</f>
        <v>44748</v>
      </c>
      <c r="V2503" s="13">
        <f>IFERROR(IF(OR(Table134[[#This Row],[Notasave Error]]&lt;0,Table134[[#This Row],[Notasave Error]]&gt;6000),"-",Table134[[#This Row],[Notasave Error]]/Table134[[#This Row],[Inspection Total]]),"NA")</f>
        <v>0</v>
      </c>
    </row>
    <row r="2504" spans="1:22" x14ac:dyDescent="0.35">
      <c r="A2504" s="8">
        <v>44748.700578703705</v>
      </c>
      <c r="B2504" s="9" t="s">
        <v>63</v>
      </c>
      <c r="C2504" s="9">
        <v>40036161</v>
      </c>
      <c r="D2504" s="9" t="s">
        <v>107</v>
      </c>
      <c r="E2504" s="9" t="s">
        <v>116</v>
      </c>
      <c r="F2504" s="9" t="s">
        <v>38</v>
      </c>
      <c r="G2504" s="9">
        <v>1833</v>
      </c>
      <c r="H2504" s="10">
        <v>5995</v>
      </c>
      <c r="I2504" s="10">
        <v>59929</v>
      </c>
      <c r="J2504" s="10">
        <v>5</v>
      </c>
      <c r="K2504" s="10">
        <v>0</v>
      </c>
      <c r="L2504" s="10">
        <f>SUM(Table134[[#This Row],[Waste (Before Impression)]:[Waste (After Impression)2]])</f>
        <v>5</v>
      </c>
      <c r="M2504" s="10">
        <v>0</v>
      </c>
      <c r="N2504" s="10">
        <v>0</v>
      </c>
      <c r="O2504" s="11">
        <f>SUM(Table134[[#This Row],[Inspection Total]],Table134[[#This Row],[Waste (Before Impression)]])</f>
        <v>6000</v>
      </c>
      <c r="P2504" s="12" t="s">
        <v>39</v>
      </c>
      <c r="Q2504" s="9"/>
      <c r="R2504" s="9">
        <f>IF(Table134[[#This Row],[Balanced]]="YES",0,Table134[[#This Row],[Total]]-6000)</f>
        <v>0</v>
      </c>
      <c r="S25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447481833505995YES</v>
      </c>
      <c r="T2504">
        <f>ROW()-3</f>
        <v>2501</v>
      </c>
      <c r="U2504" s="1">
        <f>INT(Table134[[#This Row],[Date]])</f>
        <v>44748</v>
      </c>
      <c r="V2504" s="13">
        <f>IFERROR(IF(OR(Table134[[#This Row],[Notasave Error]]&lt;0,Table134[[#This Row],[Notasave Error]]&gt;6000),"-",Table134[[#This Row],[Notasave Error]]/Table134[[#This Row],[Inspection Total]]),"NA")</f>
        <v>0</v>
      </c>
    </row>
    <row r="2505" spans="1:22" x14ac:dyDescent="0.35">
      <c r="A2505" s="8">
        <v>44748.64707175926</v>
      </c>
      <c r="B2505" s="9" t="s">
        <v>63</v>
      </c>
      <c r="C2505" s="9">
        <v>40036161</v>
      </c>
      <c r="D2505" s="9" t="s">
        <v>107</v>
      </c>
      <c r="E2505" s="9" t="s">
        <v>116</v>
      </c>
      <c r="F2505" s="9" t="s">
        <v>38</v>
      </c>
      <c r="G2505" s="9">
        <v>1832</v>
      </c>
      <c r="H2505" s="10">
        <v>5999</v>
      </c>
      <c r="I2505" s="10">
        <v>53934</v>
      </c>
      <c r="J2505" s="10">
        <v>1</v>
      </c>
      <c r="K2505" s="10"/>
      <c r="L2505" s="10">
        <f>SUM(Table134[[#This Row],[Waste (Before Impression)]:[Waste (After Impression)2]])</f>
        <v>1</v>
      </c>
      <c r="M2505" s="10">
        <v>0</v>
      </c>
      <c r="N2505" s="10">
        <v>0</v>
      </c>
      <c r="O2505" s="11">
        <f>SUM(Table134[[#This Row],[Inspection Total]],Table134[[#This Row],[Waste (Before Impression)]])</f>
        <v>6000</v>
      </c>
      <c r="P2505" s="12" t="s">
        <v>39</v>
      </c>
      <c r="Q2505" s="9"/>
      <c r="R2505" s="9">
        <f>IF(Table134[[#This Row],[Balanced]]="YES",0,Table134[[#This Row],[Total]]-6000)</f>
        <v>0</v>
      </c>
      <c r="S25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447481832105999YES</v>
      </c>
      <c r="T2505">
        <f>ROW()-3</f>
        <v>2502</v>
      </c>
      <c r="U2505" s="1">
        <f>INT(Table134[[#This Row],[Date]])</f>
        <v>44748</v>
      </c>
      <c r="V2505" s="13">
        <f>IFERROR(IF(OR(Table134[[#This Row],[Notasave Error]]&lt;0,Table134[[#This Row],[Notasave Error]]&gt;6000),"-",Table134[[#This Row],[Notasave Error]]/Table134[[#This Row],[Inspection Total]]),"NA")</f>
        <v>0</v>
      </c>
    </row>
    <row r="2506" spans="1:22" x14ac:dyDescent="0.35">
      <c r="A2506" s="8">
        <v>44748.618368055555</v>
      </c>
      <c r="B2506" s="9" t="s">
        <v>63</v>
      </c>
      <c r="C2506" s="9">
        <v>40036161</v>
      </c>
      <c r="D2506" s="9" t="s">
        <v>107</v>
      </c>
      <c r="E2506" s="9" t="s">
        <v>116</v>
      </c>
      <c r="F2506" s="9" t="s">
        <v>38</v>
      </c>
      <c r="G2506" s="9">
        <v>1831</v>
      </c>
      <c r="H2506" s="10">
        <v>5996</v>
      </c>
      <c r="I2506" s="10">
        <v>47935</v>
      </c>
      <c r="J2506" s="10">
        <v>4</v>
      </c>
      <c r="K2506" s="10">
        <v>0</v>
      </c>
      <c r="L2506" s="10">
        <f>SUM(Table134[[#This Row],[Waste (Before Impression)]:[Waste (After Impression)2]])</f>
        <v>4</v>
      </c>
      <c r="M2506" s="10">
        <v>0</v>
      </c>
      <c r="N2506" s="10">
        <v>0</v>
      </c>
      <c r="O2506" s="11">
        <f>SUM(Table134[[#This Row],[Inspection Total]],Table134[[#This Row],[Waste (Before Impression)]])</f>
        <v>6000</v>
      </c>
      <c r="P2506" s="12" t="s">
        <v>39</v>
      </c>
      <c r="Q2506" s="9"/>
      <c r="R2506" s="9">
        <f>IF(Table134[[#This Row],[Balanced]]="YES",0,Table134[[#This Row],[Total]]-6000)</f>
        <v>0</v>
      </c>
      <c r="S25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447481831405996YES</v>
      </c>
      <c r="T2506">
        <f>ROW()-3</f>
        <v>2503</v>
      </c>
      <c r="U2506" s="1">
        <f>INT(Table134[[#This Row],[Date]])</f>
        <v>44748</v>
      </c>
      <c r="V2506" s="13">
        <f>IFERROR(IF(OR(Table134[[#This Row],[Notasave Error]]&lt;0,Table134[[#This Row],[Notasave Error]]&gt;6000),"-",Table134[[#This Row],[Notasave Error]]/Table134[[#This Row],[Inspection Total]]),"NA")</f>
        <v>0</v>
      </c>
    </row>
    <row r="2507" spans="1:22" x14ac:dyDescent="0.35">
      <c r="A2507" s="8">
        <v>44748.594340277778</v>
      </c>
      <c r="B2507" s="9" t="s">
        <v>63</v>
      </c>
      <c r="C2507" s="9">
        <v>40036161</v>
      </c>
      <c r="D2507" s="9" t="s">
        <v>107</v>
      </c>
      <c r="E2507" s="9" t="s">
        <v>116</v>
      </c>
      <c r="F2507" s="9" t="s">
        <v>38</v>
      </c>
      <c r="G2507" s="9">
        <v>1830</v>
      </c>
      <c r="H2507" s="10">
        <v>5995</v>
      </c>
      <c r="I2507" s="10">
        <v>41939</v>
      </c>
      <c r="J2507" s="10">
        <v>5</v>
      </c>
      <c r="K2507" s="10">
        <v>0</v>
      </c>
      <c r="L2507" s="10">
        <f>SUM(Table134[[#This Row],[Waste (Before Impression)]:[Waste (After Impression)2]])</f>
        <v>5</v>
      </c>
      <c r="M2507" s="10">
        <v>0</v>
      </c>
      <c r="N2507" s="10">
        <v>0</v>
      </c>
      <c r="O2507" s="11">
        <f>SUM(Table134[[#This Row],[Inspection Total]],Table134[[#This Row],[Waste (Before Impression)]])</f>
        <v>6000</v>
      </c>
      <c r="P2507" s="12" t="s">
        <v>39</v>
      </c>
      <c r="Q2507" s="9"/>
      <c r="R2507" s="9">
        <f>IF(Table134[[#This Row],[Balanced]]="YES",0,Table134[[#This Row],[Total]]-6000)</f>
        <v>0</v>
      </c>
      <c r="S25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447481830505995YES</v>
      </c>
      <c r="T2507">
        <f>ROW()-3</f>
        <v>2504</v>
      </c>
      <c r="U2507" s="1">
        <f>INT(Table134[[#This Row],[Date]])</f>
        <v>44748</v>
      </c>
      <c r="V2507" s="13">
        <f>IFERROR(IF(OR(Table134[[#This Row],[Notasave Error]]&lt;0,Table134[[#This Row],[Notasave Error]]&gt;6000),"-",Table134[[#This Row],[Notasave Error]]/Table134[[#This Row],[Inspection Total]]),"NA")</f>
        <v>0</v>
      </c>
    </row>
    <row r="2508" spans="1:22" x14ac:dyDescent="0.35">
      <c r="A2508" s="8">
        <v>44748.593981481485</v>
      </c>
      <c r="B2508" s="9" t="s">
        <v>63</v>
      </c>
      <c r="C2508" s="9">
        <v>40036161</v>
      </c>
      <c r="D2508" s="9" t="s">
        <v>107</v>
      </c>
      <c r="E2508" s="9" t="s">
        <v>116</v>
      </c>
      <c r="F2508" s="9" t="s">
        <v>38</v>
      </c>
      <c r="G2508" s="9">
        <v>1829</v>
      </c>
      <c r="H2508" s="10">
        <v>5985</v>
      </c>
      <c r="I2508" s="10">
        <v>35944</v>
      </c>
      <c r="J2508" s="10">
        <v>15</v>
      </c>
      <c r="K2508" s="10">
        <v>0</v>
      </c>
      <c r="L2508" s="10">
        <f>SUM(Table134[[#This Row],[Waste (Before Impression)]:[Waste (After Impression)2]])</f>
        <v>15</v>
      </c>
      <c r="M2508" s="10">
        <v>0</v>
      </c>
      <c r="N2508" s="10">
        <v>0</v>
      </c>
      <c r="O2508" s="11">
        <f>SUM(Table134[[#This Row],[Inspection Total]],Table134[[#This Row],[Waste (Before Impression)]])</f>
        <v>6000</v>
      </c>
      <c r="P2508" s="12" t="s">
        <v>39</v>
      </c>
      <c r="Q2508" s="9"/>
      <c r="R2508" s="9">
        <f>IF(Table134[[#This Row],[Balanced]]="YES",0,Table134[[#This Row],[Total]]-6000)</f>
        <v>0</v>
      </c>
      <c r="S25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4474818291505985YES</v>
      </c>
      <c r="T2508">
        <f>ROW()-3</f>
        <v>2505</v>
      </c>
      <c r="U2508" s="1">
        <f>INT(Table134[[#This Row],[Date]])</f>
        <v>44748</v>
      </c>
      <c r="V2508" s="13">
        <f>IFERROR(IF(OR(Table134[[#This Row],[Notasave Error]]&lt;0,Table134[[#This Row],[Notasave Error]]&gt;6000),"-",Table134[[#This Row],[Notasave Error]]/Table134[[#This Row],[Inspection Total]]),"NA")</f>
        <v>0</v>
      </c>
    </row>
    <row r="2509" spans="1:22" x14ac:dyDescent="0.35">
      <c r="A2509" s="8">
        <v>44748.526122685187</v>
      </c>
      <c r="B2509" s="9" t="s">
        <v>63</v>
      </c>
      <c r="C2509" s="9">
        <v>40036161</v>
      </c>
      <c r="D2509" s="9" t="s">
        <v>107</v>
      </c>
      <c r="E2509" s="9" t="s">
        <v>116</v>
      </c>
      <c r="F2509" s="9" t="s">
        <v>38</v>
      </c>
      <c r="G2509" s="9">
        <v>1828</v>
      </c>
      <c r="H2509" s="10">
        <v>5992</v>
      </c>
      <c r="I2509" s="10">
        <v>29959</v>
      </c>
      <c r="J2509" s="10">
        <v>8</v>
      </c>
      <c r="K2509" s="10">
        <v>0</v>
      </c>
      <c r="L2509" s="10">
        <f>SUM(Table134[[#This Row],[Waste (Before Impression)]:[Waste (After Impression)2]])</f>
        <v>8</v>
      </c>
      <c r="M2509" s="10">
        <v>0</v>
      </c>
      <c r="N2509" s="10">
        <v>0</v>
      </c>
      <c r="O2509" s="11">
        <f>SUM(Table134[[#This Row],[Inspection Total]],Table134[[#This Row],[Waste (Before Impression)]])</f>
        <v>6000</v>
      </c>
      <c r="P2509" s="12" t="s">
        <v>39</v>
      </c>
      <c r="Q2509" s="9"/>
      <c r="R2509" s="9">
        <f>IF(Table134[[#This Row],[Balanced]]="YES",0,Table134[[#This Row],[Total]]-6000)</f>
        <v>0</v>
      </c>
      <c r="S25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447481828805992YES</v>
      </c>
      <c r="T2509">
        <f>ROW()-3</f>
        <v>2506</v>
      </c>
      <c r="U2509" s="1">
        <f>INT(Table134[[#This Row],[Date]])</f>
        <v>44748</v>
      </c>
      <c r="V2509" s="13">
        <f>IFERROR(IF(OR(Table134[[#This Row],[Notasave Error]]&lt;0,Table134[[#This Row],[Notasave Error]]&gt;6000),"-",Table134[[#This Row],[Notasave Error]]/Table134[[#This Row],[Inspection Total]]),"NA")</f>
        <v>0</v>
      </c>
    </row>
    <row r="2510" spans="1:22" x14ac:dyDescent="0.35">
      <c r="A2510" s="8">
        <v>44748.525127314817</v>
      </c>
      <c r="B2510" s="9" t="s">
        <v>63</v>
      </c>
      <c r="C2510" s="9">
        <v>40036161</v>
      </c>
      <c r="D2510" s="9" t="s">
        <v>107</v>
      </c>
      <c r="E2510" s="9" t="s">
        <v>116</v>
      </c>
      <c r="F2510" s="9" t="s">
        <v>38</v>
      </c>
      <c r="G2510" s="9">
        <v>1827</v>
      </c>
      <c r="H2510" s="10">
        <v>5992</v>
      </c>
      <c r="I2510" s="10">
        <v>23967</v>
      </c>
      <c r="J2510" s="10">
        <v>6</v>
      </c>
      <c r="K2510" s="10"/>
      <c r="L2510" s="10">
        <f>SUM(Table134[[#This Row],[Waste (Before Impression)]:[Waste (After Impression)2]])</f>
        <v>6</v>
      </c>
      <c r="M2510" s="10">
        <v>0</v>
      </c>
      <c r="N2510" s="10">
        <v>0</v>
      </c>
      <c r="O2510" s="11">
        <f>SUM(Table134[[#This Row],[Inspection Total]],Table134[[#This Row],[Waste (Before Impression)]])</f>
        <v>5998</v>
      </c>
      <c r="P2510" s="12" t="s">
        <v>34</v>
      </c>
      <c r="Q2510" s="9" t="s">
        <v>122</v>
      </c>
      <c r="R2510" s="9">
        <f>IF(Table134[[#This Row],[Balanced]]="YES",0,Table134[[#This Row],[Total]]-6000)</f>
        <v>-2</v>
      </c>
      <c r="S25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447481827605992NO</v>
      </c>
      <c r="T2510">
        <f>ROW()-3</f>
        <v>2507</v>
      </c>
      <c r="U2510" s="1">
        <f>INT(Table134[[#This Row],[Date]])</f>
        <v>44748</v>
      </c>
      <c r="V2510" s="13">
        <f>IFERROR(IF(OR(Table134[[#This Row],[Notasave Error]]&lt;0,Table134[[#This Row],[Notasave Error]]&gt;6000),"-",Table134[[#This Row],[Notasave Error]]/Table134[[#This Row],[Inspection Total]]),"NA")</f>
        <v>0</v>
      </c>
    </row>
    <row r="2511" spans="1:22" x14ac:dyDescent="0.35">
      <c r="A2511" s="8">
        <v>44748.456666666665</v>
      </c>
      <c r="B2511" s="9" t="s">
        <v>63</v>
      </c>
      <c r="C2511" s="9">
        <v>40036161</v>
      </c>
      <c r="D2511" s="9" t="s">
        <v>107</v>
      </c>
      <c r="E2511" s="9" t="s">
        <v>116</v>
      </c>
      <c r="F2511" s="9" t="s">
        <v>38</v>
      </c>
      <c r="G2511" s="9">
        <v>1826</v>
      </c>
      <c r="H2511" s="10">
        <v>5999</v>
      </c>
      <c r="I2511" s="10">
        <v>17975</v>
      </c>
      <c r="J2511" s="10">
        <v>1</v>
      </c>
      <c r="K2511" s="10"/>
      <c r="L2511" s="10">
        <f>SUM(Table134[[#This Row],[Waste (Before Impression)]:[Waste (After Impression)2]])</f>
        <v>1</v>
      </c>
      <c r="M2511" s="10">
        <v>0</v>
      </c>
      <c r="N2511" s="10">
        <v>0</v>
      </c>
      <c r="O2511" s="11">
        <f>SUM(Table134[[#This Row],[Inspection Total]],Table134[[#This Row],[Waste (Before Impression)]])</f>
        <v>6000</v>
      </c>
      <c r="P2511" s="12" t="s">
        <v>39</v>
      </c>
      <c r="Q2511" s="9"/>
      <c r="R2511" s="9">
        <f>IF(Table134[[#This Row],[Balanced]]="YES",0,Table134[[#This Row],[Total]]-6000)</f>
        <v>0</v>
      </c>
      <c r="S25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447481826105999YES</v>
      </c>
      <c r="T2511">
        <f>ROW()-3</f>
        <v>2508</v>
      </c>
      <c r="U2511" s="1">
        <f>INT(Table134[[#This Row],[Date]])</f>
        <v>44748</v>
      </c>
      <c r="V2511" s="13">
        <f>IFERROR(IF(OR(Table134[[#This Row],[Notasave Error]]&lt;0,Table134[[#This Row],[Notasave Error]]&gt;6000),"-",Table134[[#This Row],[Notasave Error]]/Table134[[#This Row],[Inspection Total]]),"NA")</f>
        <v>0</v>
      </c>
    </row>
    <row r="2512" spans="1:22" x14ac:dyDescent="0.35">
      <c r="A2512" s="8">
        <v>44748.432569444441</v>
      </c>
      <c r="B2512" s="9" t="s">
        <v>63</v>
      </c>
      <c r="C2512" s="9">
        <v>40036161</v>
      </c>
      <c r="D2512" s="9" t="s">
        <v>107</v>
      </c>
      <c r="E2512" s="9" t="s">
        <v>116</v>
      </c>
      <c r="F2512" s="9" t="s">
        <v>38</v>
      </c>
      <c r="G2512" s="9">
        <v>1825</v>
      </c>
      <c r="H2512" s="10">
        <v>5990</v>
      </c>
      <c r="I2512" s="10">
        <v>11976</v>
      </c>
      <c r="J2512" s="10">
        <v>8</v>
      </c>
      <c r="K2512" s="10"/>
      <c r="L2512" s="10">
        <f>SUM(Table134[[#This Row],[Waste (Before Impression)]:[Waste (After Impression)2]])</f>
        <v>8</v>
      </c>
      <c r="M2512" s="10">
        <v>0</v>
      </c>
      <c r="N2512" s="10">
        <v>0</v>
      </c>
      <c r="O2512" s="11">
        <f>SUM(Table134[[#This Row],[Inspection Total]],Table134[[#This Row],[Waste (Before Impression)]])</f>
        <v>5998</v>
      </c>
      <c r="P2512" s="12" t="s">
        <v>34</v>
      </c>
      <c r="Q2512" s="9" t="s">
        <v>79</v>
      </c>
      <c r="R2512" s="9">
        <f>IF(Table134[[#This Row],[Balanced]]="YES",0,Table134[[#This Row],[Total]]-6000)</f>
        <v>-2</v>
      </c>
      <c r="S25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447481825805990NO</v>
      </c>
      <c r="T2512">
        <f>ROW()-3</f>
        <v>2509</v>
      </c>
      <c r="U2512" s="1">
        <f>INT(Table134[[#This Row],[Date]])</f>
        <v>44748</v>
      </c>
      <c r="V2512" s="13">
        <f>IFERROR(IF(OR(Table134[[#This Row],[Notasave Error]]&lt;0,Table134[[#This Row],[Notasave Error]]&gt;6000),"-",Table134[[#This Row],[Notasave Error]]/Table134[[#This Row],[Inspection Total]]),"NA")</f>
        <v>0</v>
      </c>
    </row>
    <row r="2513" spans="1:22" x14ac:dyDescent="0.35">
      <c r="A2513" s="8">
        <v>44748.429664351854</v>
      </c>
      <c r="B2513" s="9" t="s">
        <v>63</v>
      </c>
      <c r="C2513" s="9">
        <v>40036161</v>
      </c>
      <c r="D2513" s="9" t="s">
        <v>107</v>
      </c>
      <c r="E2513" s="9" t="s">
        <v>116</v>
      </c>
      <c r="F2513" s="9" t="s">
        <v>38</v>
      </c>
      <c r="G2513" s="9">
        <v>1824</v>
      </c>
      <c r="H2513" s="10">
        <v>5986</v>
      </c>
      <c r="I2513" s="10">
        <v>5986</v>
      </c>
      <c r="J2513" s="10">
        <v>14</v>
      </c>
      <c r="K2513" s="10"/>
      <c r="L2513" s="10">
        <f>SUM(Table134[[#This Row],[Waste (Before Impression)]:[Waste (After Impression)2]])</f>
        <v>14</v>
      </c>
      <c r="M2513" s="10">
        <v>0</v>
      </c>
      <c r="N2513" s="10">
        <v>0</v>
      </c>
      <c r="O2513" s="11">
        <f>SUM(Table134[[#This Row],[Inspection Total]],Table134[[#This Row],[Waste (Before Impression)]])</f>
        <v>6000</v>
      </c>
      <c r="P2513" s="12" t="s">
        <v>39</v>
      </c>
      <c r="Q2513" s="9"/>
      <c r="R2513" s="9">
        <f>IF(Table134[[#This Row],[Balanced]]="YES",0,Table134[[#This Row],[Total]]-6000)</f>
        <v>0</v>
      </c>
      <c r="S25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4474818241405986YES</v>
      </c>
      <c r="T2513">
        <f>ROW()-3</f>
        <v>2510</v>
      </c>
      <c r="U2513" s="1">
        <f>INT(Table134[[#This Row],[Date]])</f>
        <v>44748</v>
      </c>
      <c r="V2513" s="13">
        <f>IFERROR(IF(OR(Table134[[#This Row],[Notasave Error]]&lt;0,Table134[[#This Row],[Notasave Error]]&gt;6000),"-",Table134[[#This Row],[Notasave Error]]/Table134[[#This Row],[Inspection Total]]),"NA")</f>
        <v>0</v>
      </c>
    </row>
    <row r="2514" spans="1:22" x14ac:dyDescent="0.35">
      <c r="A2514" s="8">
        <v>44748.009895833333</v>
      </c>
      <c r="B2514" s="9" t="s">
        <v>63</v>
      </c>
      <c r="C2514" s="9">
        <v>40036161</v>
      </c>
      <c r="D2514" s="9" t="s">
        <v>107</v>
      </c>
      <c r="E2514" s="9" t="s">
        <v>51</v>
      </c>
      <c r="F2514" s="9" t="s">
        <v>40</v>
      </c>
      <c r="G2514" s="9">
        <v>1841</v>
      </c>
      <c r="H2514" s="10">
        <v>5984</v>
      </c>
      <c r="I2514" s="10">
        <v>29952</v>
      </c>
      <c r="J2514" s="10">
        <v>16</v>
      </c>
      <c r="K2514" s="10"/>
      <c r="L2514" s="10">
        <f>SUM(Table134[[#This Row],[Waste (Before Impression)]:[Waste (After Impression)2]])</f>
        <v>16</v>
      </c>
      <c r="M2514" s="10">
        <v>0</v>
      </c>
      <c r="N2514" s="10">
        <v>0</v>
      </c>
      <c r="O2514" s="11">
        <f>SUM(Table134[[#This Row],[Inspection Total]],Table134[[#This Row],[Waste (Before Impression)]])</f>
        <v>6000</v>
      </c>
      <c r="P2514" s="12" t="s">
        <v>39</v>
      </c>
      <c r="Q2514" s="9"/>
      <c r="R2514" s="9">
        <f>IF(Table134[[#This Row],[Balanced]]="YES",0,Table134[[#This Row],[Total]]-6000)</f>
        <v>0</v>
      </c>
      <c r="S25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4474818411605984YES</v>
      </c>
      <c r="T2514">
        <f>ROW()-3</f>
        <v>2511</v>
      </c>
      <c r="U2514" s="1">
        <f>INT(Table134[[#This Row],[Date]])</f>
        <v>44748</v>
      </c>
      <c r="V2514" s="13">
        <f>IFERROR(IF(OR(Table134[[#This Row],[Notasave Error]]&lt;0,Table134[[#This Row],[Notasave Error]]&gt;6000),"-",Table134[[#This Row],[Notasave Error]]/Table134[[#This Row],[Inspection Total]]),"NA")</f>
        <v>0</v>
      </c>
    </row>
    <row r="2515" spans="1:22" x14ac:dyDescent="0.35">
      <c r="A2515" s="8">
        <v>44747.96974537037</v>
      </c>
      <c r="B2515" s="9" t="s">
        <v>63</v>
      </c>
      <c r="C2515" s="9">
        <v>40036161</v>
      </c>
      <c r="D2515" s="9" t="s">
        <v>107</v>
      </c>
      <c r="E2515" s="9" t="s">
        <v>52</v>
      </c>
      <c r="F2515" s="9" t="s">
        <v>40</v>
      </c>
      <c r="G2515" s="9">
        <v>1813</v>
      </c>
      <c r="H2515" s="10">
        <v>5990</v>
      </c>
      <c r="I2515" s="10">
        <v>23983</v>
      </c>
      <c r="J2515" s="10">
        <v>10</v>
      </c>
      <c r="K2515" s="10"/>
      <c r="L2515" s="10">
        <f>SUM(Table134[[#This Row],[Waste (Before Impression)]:[Waste (After Impression)2]])</f>
        <v>10</v>
      </c>
      <c r="M2515" s="10">
        <v>0</v>
      </c>
      <c r="N2515" s="10">
        <v>0</v>
      </c>
      <c r="O2515" s="11">
        <f>SUM(Table134[[#This Row],[Inspection Total]],Table134[[#This Row],[Waste (Before Impression)]])</f>
        <v>6000</v>
      </c>
      <c r="P2515" s="12" t="s">
        <v>39</v>
      </c>
      <c r="Q2515" s="9"/>
      <c r="R2515" s="9">
        <f>IF(Table134[[#This Row],[Balanced]]="YES",0,Table134[[#This Row],[Total]]-6000)</f>
        <v>0</v>
      </c>
      <c r="S25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4474718131005990YES</v>
      </c>
      <c r="T2515">
        <f>ROW()-3</f>
        <v>2512</v>
      </c>
      <c r="U2515" s="1">
        <f>INT(Table134[[#This Row],[Date]])</f>
        <v>44747</v>
      </c>
      <c r="V2515" s="13">
        <f>IFERROR(IF(OR(Table134[[#This Row],[Notasave Error]]&lt;0,Table134[[#This Row],[Notasave Error]]&gt;6000),"-",Table134[[#This Row],[Notasave Error]]/Table134[[#This Row],[Inspection Total]]),"NA")</f>
        <v>0</v>
      </c>
    </row>
    <row r="2516" spans="1:22" x14ac:dyDescent="0.35">
      <c r="A2516" s="8">
        <v>44747.935717592591</v>
      </c>
      <c r="B2516" s="9" t="s">
        <v>63</v>
      </c>
      <c r="C2516" s="9">
        <v>40036161</v>
      </c>
      <c r="D2516" s="9" t="s">
        <v>107</v>
      </c>
      <c r="E2516" s="9" t="s">
        <v>52</v>
      </c>
      <c r="F2516" s="9" t="s">
        <v>40</v>
      </c>
      <c r="G2516" s="9">
        <v>1812</v>
      </c>
      <c r="H2516" s="10">
        <v>6000</v>
      </c>
      <c r="I2516" s="10">
        <v>17993</v>
      </c>
      <c r="J2516" s="10">
        <v>0</v>
      </c>
      <c r="K2516" s="10"/>
      <c r="L2516" s="10">
        <f>SUM(Table134[[#This Row],[Waste (Before Impression)]:[Waste (After Impression)2]])</f>
        <v>0</v>
      </c>
      <c r="M2516" s="10">
        <v>0</v>
      </c>
      <c r="N2516" s="10">
        <v>0</v>
      </c>
      <c r="O2516" s="11">
        <f>SUM(Table134[[#This Row],[Inspection Total]],Table134[[#This Row],[Waste (Before Impression)]])</f>
        <v>6000</v>
      </c>
      <c r="P2516" s="12" t="s">
        <v>39</v>
      </c>
      <c r="Q2516" s="9"/>
      <c r="R2516" s="9">
        <f>IF(Table134[[#This Row],[Balanced]]="YES",0,Table134[[#This Row],[Total]]-6000)</f>
        <v>0</v>
      </c>
      <c r="S25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447471812006000YES</v>
      </c>
      <c r="T2516">
        <f>ROW()-3</f>
        <v>2513</v>
      </c>
      <c r="U2516" s="1">
        <f>INT(Table134[[#This Row],[Date]])</f>
        <v>44747</v>
      </c>
      <c r="V2516" s="13">
        <f>IFERROR(IF(OR(Table134[[#This Row],[Notasave Error]]&lt;0,Table134[[#This Row],[Notasave Error]]&gt;6000),"-",Table134[[#This Row],[Notasave Error]]/Table134[[#This Row],[Inspection Total]]),"NA")</f>
        <v>0</v>
      </c>
    </row>
    <row r="2517" spans="1:22" x14ac:dyDescent="0.35">
      <c r="A2517" s="8">
        <v>44747.905740740738</v>
      </c>
      <c r="B2517" s="9" t="s">
        <v>63</v>
      </c>
      <c r="C2517" s="9">
        <v>40036161</v>
      </c>
      <c r="D2517" s="9" t="s">
        <v>107</v>
      </c>
      <c r="E2517" s="9" t="s">
        <v>52</v>
      </c>
      <c r="F2517" s="9" t="s">
        <v>40</v>
      </c>
      <c r="G2517" s="9">
        <v>1811</v>
      </c>
      <c r="H2517" s="10">
        <v>6000</v>
      </c>
      <c r="I2517" s="10">
        <v>11993</v>
      </c>
      <c r="J2517" s="10">
        <v>0</v>
      </c>
      <c r="K2517" s="10"/>
      <c r="L2517" s="10">
        <f>SUM(Table134[[#This Row],[Waste (Before Impression)]:[Waste (After Impression)2]])</f>
        <v>0</v>
      </c>
      <c r="M2517" s="10">
        <v>0</v>
      </c>
      <c r="N2517" s="10">
        <v>0</v>
      </c>
      <c r="O2517" s="11">
        <f>SUM(Table134[[#This Row],[Inspection Total]],Table134[[#This Row],[Waste (Before Impression)]])</f>
        <v>6000</v>
      </c>
      <c r="P2517" s="12" t="s">
        <v>39</v>
      </c>
      <c r="Q2517" s="9"/>
      <c r="R2517" s="9">
        <f>IF(Table134[[#This Row],[Balanced]]="YES",0,Table134[[#This Row],[Total]]-6000)</f>
        <v>0</v>
      </c>
      <c r="S25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447471811006000YES</v>
      </c>
      <c r="T2517">
        <f>ROW()-3</f>
        <v>2514</v>
      </c>
      <c r="U2517" s="1">
        <f>INT(Table134[[#This Row],[Date]])</f>
        <v>44747</v>
      </c>
      <c r="V2517" s="13">
        <f>IFERROR(IF(OR(Table134[[#This Row],[Notasave Error]]&lt;0,Table134[[#This Row],[Notasave Error]]&gt;6000),"-",Table134[[#This Row],[Notasave Error]]/Table134[[#This Row],[Inspection Total]]),"NA")</f>
        <v>0</v>
      </c>
    </row>
    <row r="2518" spans="1:22" x14ac:dyDescent="0.35">
      <c r="A2518" s="8">
        <v>44747.819641203707</v>
      </c>
      <c r="B2518" s="9" t="s">
        <v>63</v>
      </c>
      <c r="C2518" s="9">
        <v>40036161</v>
      </c>
      <c r="D2518" s="9" t="s">
        <v>107</v>
      </c>
      <c r="E2518" s="9" t="s">
        <v>52</v>
      </c>
      <c r="F2518" s="9" t="s">
        <v>40</v>
      </c>
      <c r="G2518" s="9">
        <v>1810</v>
      </c>
      <c r="H2518" s="10">
        <v>5993</v>
      </c>
      <c r="I2518" s="10">
        <v>5993</v>
      </c>
      <c r="J2518" s="10">
        <v>7</v>
      </c>
      <c r="K2518" s="10"/>
      <c r="L2518" s="10">
        <f>SUM(Table134[[#This Row],[Waste (Before Impression)]:[Waste (After Impression)2]])</f>
        <v>7</v>
      </c>
      <c r="M2518" s="10">
        <v>0</v>
      </c>
      <c r="N2518" s="10">
        <v>0</v>
      </c>
      <c r="O2518" s="11">
        <f>SUM(Table134[[#This Row],[Inspection Total]],Table134[[#This Row],[Waste (Before Impression)]])</f>
        <v>6000</v>
      </c>
      <c r="P2518" s="12" t="s">
        <v>39</v>
      </c>
      <c r="Q2518" s="9"/>
      <c r="R2518" s="9">
        <f>IF(Table134[[#This Row],[Balanced]]="YES",0,Table134[[#This Row],[Total]]-6000)</f>
        <v>0</v>
      </c>
      <c r="S25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447471810705993YES</v>
      </c>
      <c r="T2518">
        <f>ROW()-3</f>
        <v>2515</v>
      </c>
      <c r="U2518" s="1">
        <f>INT(Table134[[#This Row],[Date]])</f>
        <v>44747</v>
      </c>
      <c r="V2518" s="13">
        <f>IFERROR(IF(OR(Table134[[#This Row],[Notasave Error]]&lt;0,Table134[[#This Row],[Notasave Error]]&gt;6000),"-",Table134[[#This Row],[Notasave Error]]/Table134[[#This Row],[Inspection Total]]),"NA")</f>
        <v>0</v>
      </c>
    </row>
    <row r="2519" spans="1:22" x14ac:dyDescent="0.35">
      <c r="A2519" s="8">
        <v>44747.787858796299</v>
      </c>
      <c r="B2519" s="9" t="s">
        <v>63</v>
      </c>
      <c r="C2519" s="9">
        <v>40036161</v>
      </c>
      <c r="D2519" s="9" t="s">
        <v>107</v>
      </c>
      <c r="E2519" s="9" t="s">
        <v>55</v>
      </c>
      <c r="F2519" s="9" t="s">
        <v>38</v>
      </c>
      <c r="G2519" s="9">
        <v>1809</v>
      </c>
      <c r="H2519" s="10">
        <v>5996</v>
      </c>
      <c r="I2519" s="10">
        <v>77928</v>
      </c>
      <c r="J2519" s="10">
        <v>4</v>
      </c>
      <c r="K2519" s="10">
        <v>2</v>
      </c>
      <c r="L2519" s="10">
        <f>SUM(Table134[[#This Row],[Waste (Before Impression)]:[Waste (After Impression)2]])</f>
        <v>6</v>
      </c>
      <c r="M2519" s="10">
        <v>0</v>
      </c>
      <c r="N2519" s="10">
        <v>0</v>
      </c>
      <c r="O2519" s="11">
        <f>SUM(Table134[[#This Row],[Inspection Total]],Table134[[#This Row],[Waste (Before Impression)]])</f>
        <v>6000</v>
      </c>
      <c r="P2519" s="12" t="s">
        <v>39</v>
      </c>
      <c r="Q2519" s="9"/>
      <c r="R2519" s="9">
        <f>IF(Table134[[#This Row],[Balanced]]="YES",0,Table134[[#This Row],[Total]]-6000)</f>
        <v>0</v>
      </c>
      <c r="S25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447471809405996YES</v>
      </c>
      <c r="T2519">
        <f>ROW()-3</f>
        <v>2516</v>
      </c>
      <c r="U2519" s="1">
        <f>INT(Table134[[#This Row],[Date]])</f>
        <v>44747</v>
      </c>
      <c r="V2519" s="13">
        <f>IFERROR(IF(OR(Table134[[#This Row],[Notasave Error]]&lt;0,Table134[[#This Row],[Notasave Error]]&gt;6000),"-",Table134[[#This Row],[Notasave Error]]/Table134[[#This Row],[Inspection Total]]),"NA")</f>
        <v>0</v>
      </c>
    </row>
    <row r="2520" spans="1:22" x14ac:dyDescent="0.35">
      <c r="A2520" s="8">
        <v>44747.730856481481</v>
      </c>
      <c r="B2520" s="9" t="s">
        <v>63</v>
      </c>
      <c r="C2520" s="9">
        <v>40036161</v>
      </c>
      <c r="D2520" s="9" t="s">
        <v>107</v>
      </c>
      <c r="E2520" s="9" t="s">
        <v>55</v>
      </c>
      <c r="F2520" s="9" t="s">
        <v>38</v>
      </c>
      <c r="G2520" s="9">
        <v>1808</v>
      </c>
      <c r="H2520" s="10">
        <v>6000</v>
      </c>
      <c r="I2520" s="10">
        <v>71932</v>
      </c>
      <c r="J2520" s="10">
        <v>0</v>
      </c>
      <c r="K2520" s="10">
        <v>1</v>
      </c>
      <c r="L2520" s="10">
        <f>SUM(Table134[[#This Row],[Waste (Before Impression)]:[Waste (After Impression)2]])</f>
        <v>1</v>
      </c>
      <c r="M2520" s="10">
        <v>0</v>
      </c>
      <c r="N2520" s="10">
        <v>0</v>
      </c>
      <c r="O2520" s="11">
        <f>SUM(Table134[[#This Row],[Inspection Total]],Table134[[#This Row],[Waste (Before Impression)]])</f>
        <v>6000</v>
      </c>
      <c r="P2520" s="12" t="s">
        <v>39</v>
      </c>
      <c r="Q2520" s="9"/>
      <c r="R2520" s="9">
        <f>IF(Table134[[#This Row],[Balanced]]="YES",0,Table134[[#This Row],[Total]]-6000)</f>
        <v>0</v>
      </c>
      <c r="S25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447471808006000YES</v>
      </c>
      <c r="T2520">
        <f>ROW()-3</f>
        <v>2517</v>
      </c>
      <c r="U2520" s="1">
        <f>INT(Table134[[#This Row],[Date]])</f>
        <v>44747</v>
      </c>
      <c r="V2520" s="13">
        <f>IFERROR(IF(OR(Table134[[#This Row],[Notasave Error]]&lt;0,Table134[[#This Row],[Notasave Error]]&gt;6000),"-",Table134[[#This Row],[Notasave Error]]/Table134[[#This Row],[Inspection Total]]),"NA")</f>
        <v>0</v>
      </c>
    </row>
    <row r="2521" spans="1:22" x14ac:dyDescent="0.35">
      <c r="A2521" s="8">
        <v>44747.718009259261</v>
      </c>
      <c r="B2521" s="9" t="s">
        <v>63</v>
      </c>
      <c r="C2521" s="9">
        <v>40036161</v>
      </c>
      <c r="D2521" s="9" t="s">
        <v>107</v>
      </c>
      <c r="E2521" s="9" t="s">
        <v>55</v>
      </c>
      <c r="F2521" s="9" t="s">
        <v>38</v>
      </c>
      <c r="G2521" s="9">
        <v>1807</v>
      </c>
      <c r="H2521" s="10">
        <v>5995</v>
      </c>
      <c r="I2521" s="10">
        <v>65932</v>
      </c>
      <c r="J2521" s="10">
        <v>5</v>
      </c>
      <c r="K2521" s="10">
        <v>0</v>
      </c>
      <c r="L2521" s="10">
        <f>SUM(Table134[[#This Row],[Waste (Before Impression)]:[Waste (After Impression)2]])</f>
        <v>5</v>
      </c>
      <c r="M2521" s="10">
        <v>0</v>
      </c>
      <c r="N2521" s="10">
        <v>0</v>
      </c>
      <c r="O2521" s="11">
        <f>SUM(Table134[[#This Row],[Inspection Total]],Table134[[#This Row],[Waste (Before Impression)]])</f>
        <v>6000</v>
      </c>
      <c r="P2521" s="12" t="s">
        <v>39</v>
      </c>
      <c r="Q2521" s="9"/>
      <c r="R2521" s="9">
        <f>IF(Table134[[#This Row],[Balanced]]="YES",0,Table134[[#This Row],[Total]]-6000)</f>
        <v>0</v>
      </c>
      <c r="S25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447471807505995YES</v>
      </c>
      <c r="T2521">
        <f>ROW()-3</f>
        <v>2518</v>
      </c>
      <c r="U2521" s="1">
        <f>INT(Table134[[#This Row],[Date]])</f>
        <v>44747</v>
      </c>
      <c r="V2521" s="13">
        <f>IFERROR(IF(OR(Table134[[#This Row],[Notasave Error]]&lt;0,Table134[[#This Row],[Notasave Error]]&gt;6000),"-",Table134[[#This Row],[Notasave Error]]/Table134[[#This Row],[Inspection Total]]),"NA")</f>
        <v>0</v>
      </c>
    </row>
    <row r="2522" spans="1:22" x14ac:dyDescent="0.35">
      <c r="A2522" s="8">
        <v>44747.661458333336</v>
      </c>
      <c r="B2522" s="9" t="s">
        <v>63</v>
      </c>
      <c r="C2522" s="9">
        <v>40036161</v>
      </c>
      <c r="D2522" s="9" t="s">
        <v>107</v>
      </c>
      <c r="E2522" s="9" t="s">
        <v>55</v>
      </c>
      <c r="F2522" s="9" t="s">
        <v>38</v>
      </c>
      <c r="G2522" s="9">
        <v>1806</v>
      </c>
      <c r="H2522" s="10">
        <v>5998</v>
      </c>
      <c r="I2522" s="10">
        <v>59937</v>
      </c>
      <c r="J2522" s="10">
        <v>2</v>
      </c>
      <c r="K2522" s="10">
        <v>0</v>
      </c>
      <c r="L2522" s="10">
        <f>SUM(Table134[[#This Row],[Waste (Before Impression)]:[Waste (After Impression)2]])</f>
        <v>2</v>
      </c>
      <c r="M2522" s="10">
        <v>0</v>
      </c>
      <c r="N2522" s="10">
        <v>0</v>
      </c>
      <c r="O2522" s="11">
        <f>SUM(Table134[[#This Row],[Inspection Total]],Table134[[#This Row],[Waste (Before Impression)]])</f>
        <v>6000</v>
      </c>
      <c r="P2522" s="12" t="s">
        <v>39</v>
      </c>
      <c r="Q2522" s="9"/>
      <c r="R2522" s="9">
        <f>IF(Table134[[#This Row],[Balanced]]="YES",0,Table134[[#This Row],[Total]]-6000)</f>
        <v>0</v>
      </c>
      <c r="S25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447471806205998YES</v>
      </c>
      <c r="T2522">
        <f>ROW()-3</f>
        <v>2519</v>
      </c>
      <c r="U2522" s="1">
        <f>INT(Table134[[#This Row],[Date]])</f>
        <v>44747</v>
      </c>
      <c r="V2522" s="13">
        <f>IFERROR(IF(OR(Table134[[#This Row],[Notasave Error]]&lt;0,Table134[[#This Row],[Notasave Error]]&gt;6000),"-",Table134[[#This Row],[Notasave Error]]/Table134[[#This Row],[Inspection Total]]),"NA")</f>
        <v>0</v>
      </c>
    </row>
    <row r="2523" spans="1:22" x14ac:dyDescent="0.35">
      <c r="A2523" s="8">
        <v>44747.634976851848</v>
      </c>
      <c r="B2523" s="9" t="s">
        <v>63</v>
      </c>
      <c r="C2523" s="9">
        <v>40036161</v>
      </c>
      <c r="D2523" s="9" t="s">
        <v>107</v>
      </c>
      <c r="E2523" s="9" t="s">
        <v>55</v>
      </c>
      <c r="F2523" s="9" t="s">
        <v>38</v>
      </c>
      <c r="G2523" s="9">
        <v>1805</v>
      </c>
      <c r="H2523" s="10">
        <v>5999</v>
      </c>
      <c r="I2523" s="10">
        <v>53939</v>
      </c>
      <c r="J2523" s="10">
        <v>1</v>
      </c>
      <c r="K2523" s="10">
        <v>0</v>
      </c>
      <c r="L2523" s="10">
        <f>SUM(Table134[[#This Row],[Waste (Before Impression)]:[Waste (After Impression)2]])</f>
        <v>1</v>
      </c>
      <c r="M2523" s="10">
        <v>0</v>
      </c>
      <c r="N2523" s="10">
        <v>0</v>
      </c>
      <c r="O2523" s="11">
        <f>SUM(Table134[[#This Row],[Inspection Total]],Table134[[#This Row],[Waste (Before Impression)]])</f>
        <v>6000</v>
      </c>
      <c r="P2523" s="12" t="s">
        <v>39</v>
      </c>
      <c r="Q2523" s="9"/>
      <c r="R2523" s="9">
        <f>IF(Table134[[#This Row],[Balanced]]="YES",0,Table134[[#This Row],[Total]]-6000)</f>
        <v>0</v>
      </c>
      <c r="S25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447471805105999YES</v>
      </c>
      <c r="T2523">
        <f>ROW()-3</f>
        <v>2520</v>
      </c>
      <c r="U2523" s="1">
        <f>INT(Table134[[#This Row],[Date]])</f>
        <v>44747</v>
      </c>
      <c r="V2523" s="13">
        <f>IFERROR(IF(OR(Table134[[#This Row],[Notasave Error]]&lt;0,Table134[[#This Row],[Notasave Error]]&gt;6000),"-",Table134[[#This Row],[Notasave Error]]/Table134[[#This Row],[Inspection Total]]),"NA")</f>
        <v>0</v>
      </c>
    </row>
    <row r="2524" spans="1:22" x14ac:dyDescent="0.35">
      <c r="A2524" s="8">
        <v>44747.599189814813</v>
      </c>
      <c r="B2524" s="9" t="s">
        <v>63</v>
      </c>
      <c r="C2524" s="9">
        <v>40036161</v>
      </c>
      <c r="D2524" s="9" t="s">
        <v>107</v>
      </c>
      <c r="E2524" s="9" t="s">
        <v>55</v>
      </c>
      <c r="F2524" s="9" t="s">
        <v>38</v>
      </c>
      <c r="G2524" s="9">
        <v>1804</v>
      </c>
      <c r="H2524" s="10">
        <v>5996</v>
      </c>
      <c r="I2524" s="10">
        <v>47940</v>
      </c>
      <c r="J2524" s="10">
        <v>4</v>
      </c>
      <c r="K2524" s="10">
        <v>4</v>
      </c>
      <c r="L2524" s="10">
        <f>SUM(Table134[[#This Row],[Waste (Before Impression)]:[Waste (After Impression)2]])</f>
        <v>8</v>
      </c>
      <c r="M2524" s="10">
        <v>0</v>
      </c>
      <c r="N2524" s="10">
        <v>0</v>
      </c>
      <c r="O2524" s="11">
        <f>SUM(Table134[[#This Row],[Inspection Total]],Table134[[#This Row],[Waste (Before Impression)]])</f>
        <v>6000</v>
      </c>
      <c r="P2524" s="12" t="s">
        <v>39</v>
      </c>
      <c r="Q2524" s="9"/>
      <c r="R2524" s="9">
        <f>IF(Table134[[#This Row],[Balanced]]="YES",0,Table134[[#This Row],[Total]]-6000)</f>
        <v>0</v>
      </c>
      <c r="S25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447471804405996YES</v>
      </c>
      <c r="T2524">
        <f>ROW()-3</f>
        <v>2521</v>
      </c>
      <c r="U2524" s="1">
        <f>INT(Table134[[#This Row],[Date]])</f>
        <v>44747</v>
      </c>
      <c r="V2524" s="13">
        <f>IFERROR(IF(OR(Table134[[#This Row],[Notasave Error]]&lt;0,Table134[[#This Row],[Notasave Error]]&gt;6000),"-",Table134[[#This Row],[Notasave Error]]/Table134[[#This Row],[Inspection Total]]),"NA")</f>
        <v>0</v>
      </c>
    </row>
    <row r="2525" spans="1:22" x14ac:dyDescent="0.35">
      <c r="A2525" s="8">
        <v>44747.598553240743</v>
      </c>
      <c r="B2525" s="9" t="s">
        <v>63</v>
      </c>
      <c r="C2525" s="9">
        <v>40036161</v>
      </c>
      <c r="D2525" s="9" t="s">
        <v>107</v>
      </c>
      <c r="E2525" s="9" t="s">
        <v>55</v>
      </c>
      <c r="F2525" s="9" t="s">
        <v>38</v>
      </c>
      <c r="G2525" s="9">
        <v>1803</v>
      </c>
      <c r="H2525" s="10">
        <v>5994</v>
      </c>
      <c r="I2525" s="10">
        <v>41944</v>
      </c>
      <c r="J2525" s="10">
        <v>6</v>
      </c>
      <c r="K2525" s="10">
        <v>4</v>
      </c>
      <c r="L2525" s="10">
        <f>SUM(Table134[[#This Row],[Waste (Before Impression)]:[Waste (After Impression)2]])</f>
        <v>10</v>
      </c>
      <c r="M2525" s="10">
        <v>0</v>
      </c>
      <c r="N2525" s="10">
        <v>0</v>
      </c>
      <c r="O2525" s="11">
        <f>SUM(Table134[[#This Row],[Inspection Total]],Table134[[#This Row],[Waste (Before Impression)]])</f>
        <v>6000</v>
      </c>
      <c r="P2525" s="12" t="s">
        <v>39</v>
      </c>
      <c r="Q2525" s="9"/>
      <c r="R2525" s="9">
        <f>IF(Table134[[#This Row],[Balanced]]="YES",0,Table134[[#This Row],[Total]]-6000)</f>
        <v>0</v>
      </c>
      <c r="S25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447471803605994YES</v>
      </c>
      <c r="T2525">
        <f>ROW()-3</f>
        <v>2522</v>
      </c>
      <c r="U2525" s="1">
        <f>INT(Table134[[#This Row],[Date]])</f>
        <v>44747</v>
      </c>
      <c r="V2525" s="13">
        <f>IFERROR(IF(OR(Table134[[#This Row],[Notasave Error]]&lt;0,Table134[[#This Row],[Notasave Error]]&gt;6000),"-",Table134[[#This Row],[Notasave Error]]/Table134[[#This Row],[Inspection Total]]),"NA")</f>
        <v>0</v>
      </c>
    </row>
    <row r="2526" spans="1:22" x14ac:dyDescent="0.35">
      <c r="A2526" s="8">
        <v>44747.534050925926</v>
      </c>
      <c r="B2526" s="9" t="s">
        <v>63</v>
      </c>
      <c r="C2526" s="9">
        <v>40036161</v>
      </c>
      <c r="D2526" s="9" t="s">
        <v>107</v>
      </c>
      <c r="E2526" s="9" t="s">
        <v>55</v>
      </c>
      <c r="F2526" s="9" t="s">
        <v>38</v>
      </c>
      <c r="G2526" s="9">
        <v>1802</v>
      </c>
      <c r="H2526" s="10">
        <v>5998</v>
      </c>
      <c r="I2526" s="10">
        <v>35950</v>
      </c>
      <c r="J2526" s="10">
        <v>2</v>
      </c>
      <c r="K2526" s="10">
        <v>0</v>
      </c>
      <c r="L2526" s="10">
        <f>SUM(Table134[[#This Row],[Waste (Before Impression)]:[Waste (After Impression)2]])</f>
        <v>2</v>
      </c>
      <c r="M2526" s="10">
        <v>0</v>
      </c>
      <c r="N2526" s="10">
        <v>0</v>
      </c>
      <c r="O2526" s="11">
        <f>SUM(Table134[[#This Row],[Inspection Total]],Table134[[#This Row],[Waste (Before Impression)]])</f>
        <v>6000</v>
      </c>
      <c r="P2526" s="12" t="s">
        <v>39</v>
      </c>
      <c r="Q2526" s="9"/>
      <c r="R2526" s="9">
        <f>IF(Table134[[#This Row],[Balanced]]="YES",0,Table134[[#This Row],[Total]]-6000)</f>
        <v>0</v>
      </c>
      <c r="S25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447471802205998YES</v>
      </c>
      <c r="T2526">
        <f>ROW()-3</f>
        <v>2523</v>
      </c>
      <c r="U2526" s="1">
        <f>INT(Table134[[#This Row],[Date]])</f>
        <v>44747</v>
      </c>
      <c r="V2526" s="13">
        <f>IFERROR(IF(OR(Table134[[#This Row],[Notasave Error]]&lt;0,Table134[[#This Row],[Notasave Error]]&gt;6000),"-",Table134[[#This Row],[Notasave Error]]/Table134[[#This Row],[Inspection Total]]),"NA")</f>
        <v>0</v>
      </c>
    </row>
    <row r="2527" spans="1:22" x14ac:dyDescent="0.35">
      <c r="A2527" s="8">
        <v>44747.503206018519</v>
      </c>
      <c r="B2527" s="9" t="s">
        <v>63</v>
      </c>
      <c r="C2527" s="9">
        <v>40036161</v>
      </c>
      <c r="D2527" s="9" t="s">
        <v>107</v>
      </c>
      <c r="E2527" s="9" t="s">
        <v>55</v>
      </c>
      <c r="F2527" s="9" t="s">
        <v>38</v>
      </c>
      <c r="G2527" s="9">
        <v>1801</v>
      </c>
      <c r="H2527" s="10">
        <v>5993</v>
      </c>
      <c r="I2527" s="10">
        <v>29952</v>
      </c>
      <c r="J2527" s="10">
        <v>7</v>
      </c>
      <c r="K2527" s="10">
        <v>3</v>
      </c>
      <c r="L2527" s="10">
        <f>SUM(Table134[[#This Row],[Waste (Before Impression)]:[Waste (After Impression)2]])</f>
        <v>10</v>
      </c>
      <c r="M2527" s="10">
        <v>0</v>
      </c>
      <c r="N2527" s="10">
        <v>0</v>
      </c>
      <c r="O2527" s="11">
        <f>SUM(Table134[[#This Row],[Inspection Total]],Table134[[#This Row],[Waste (Before Impression)]])</f>
        <v>6000</v>
      </c>
      <c r="P2527" s="12" t="s">
        <v>39</v>
      </c>
      <c r="Q2527" s="9"/>
      <c r="R2527" s="9">
        <f>IF(Table134[[#This Row],[Balanced]]="YES",0,Table134[[#This Row],[Total]]-6000)</f>
        <v>0</v>
      </c>
      <c r="S25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447471801705993YES</v>
      </c>
      <c r="T2527">
        <f>ROW()-3</f>
        <v>2524</v>
      </c>
      <c r="U2527" s="1">
        <f>INT(Table134[[#This Row],[Date]])</f>
        <v>44747</v>
      </c>
      <c r="V2527" s="13">
        <f>IFERROR(IF(OR(Table134[[#This Row],[Notasave Error]]&lt;0,Table134[[#This Row],[Notasave Error]]&gt;6000),"-",Table134[[#This Row],[Notasave Error]]/Table134[[#This Row],[Inspection Total]]),"NA")</f>
        <v>0</v>
      </c>
    </row>
    <row r="2528" spans="1:22" x14ac:dyDescent="0.35">
      <c r="A2528" s="8">
        <v>44747.474942129629</v>
      </c>
      <c r="B2528" s="9" t="s">
        <v>63</v>
      </c>
      <c r="C2528" s="9">
        <v>40036161</v>
      </c>
      <c r="D2528" s="9" t="s">
        <v>107</v>
      </c>
      <c r="E2528" s="9" t="s">
        <v>55</v>
      </c>
      <c r="F2528" s="9" t="s">
        <v>38</v>
      </c>
      <c r="G2528" s="9">
        <v>1800</v>
      </c>
      <c r="H2528" s="10">
        <v>5988</v>
      </c>
      <c r="I2528" s="10">
        <v>23959</v>
      </c>
      <c r="J2528" s="10">
        <v>12</v>
      </c>
      <c r="K2528" s="10">
        <v>4</v>
      </c>
      <c r="L2528" s="10">
        <f>SUM(Table134[[#This Row],[Waste (Before Impression)]:[Waste (After Impression)2]])</f>
        <v>16</v>
      </c>
      <c r="M2528" s="10">
        <v>0</v>
      </c>
      <c r="N2528" s="10">
        <v>0</v>
      </c>
      <c r="O2528" s="11">
        <f>SUM(Table134[[#This Row],[Inspection Total]],Table134[[#This Row],[Waste (Before Impression)]])</f>
        <v>6000</v>
      </c>
      <c r="P2528" s="12" t="s">
        <v>39</v>
      </c>
      <c r="Q2528" s="9"/>
      <c r="R2528" s="9">
        <f>IF(Table134[[#This Row],[Balanced]]="YES",0,Table134[[#This Row],[Total]]-6000)</f>
        <v>0</v>
      </c>
      <c r="S25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4474718001205988YES</v>
      </c>
      <c r="T2528">
        <f>ROW()-3</f>
        <v>2525</v>
      </c>
      <c r="U2528" s="1">
        <f>INT(Table134[[#This Row],[Date]])</f>
        <v>44747</v>
      </c>
      <c r="V2528" s="13">
        <f>IFERROR(IF(OR(Table134[[#This Row],[Notasave Error]]&lt;0,Table134[[#This Row],[Notasave Error]]&gt;6000),"-",Table134[[#This Row],[Notasave Error]]/Table134[[#This Row],[Inspection Total]]),"NA")</f>
        <v>0</v>
      </c>
    </row>
    <row r="2529" spans="1:22" x14ac:dyDescent="0.35">
      <c r="A2529" s="8">
        <v>44747.434837962966</v>
      </c>
      <c r="B2529" s="9" t="s">
        <v>63</v>
      </c>
      <c r="C2529" s="9">
        <v>40036161</v>
      </c>
      <c r="D2529" s="9" t="s">
        <v>107</v>
      </c>
      <c r="E2529" s="9" t="s">
        <v>55</v>
      </c>
      <c r="F2529" s="9" t="s">
        <v>38</v>
      </c>
      <c r="G2529" s="9">
        <v>1799</v>
      </c>
      <c r="H2529" s="10">
        <v>5991</v>
      </c>
      <c r="I2529" s="10">
        <v>17971</v>
      </c>
      <c r="J2529" s="10">
        <v>9</v>
      </c>
      <c r="K2529" s="10">
        <v>0</v>
      </c>
      <c r="L2529" s="10">
        <f>SUM(Table134[[#This Row],[Waste (Before Impression)]:[Waste (After Impression)2]])</f>
        <v>9</v>
      </c>
      <c r="M2529" s="10">
        <v>0</v>
      </c>
      <c r="N2529" s="10">
        <v>0</v>
      </c>
      <c r="O2529" s="11">
        <f>SUM(Table134[[#This Row],[Inspection Total]],Table134[[#This Row],[Waste (Before Impression)]])</f>
        <v>6000</v>
      </c>
      <c r="P2529" s="12" t="s">
        <v>39</v>
      </c>
      <c r="Q2529" s="9"/>
      <c r="R2529" s="9">
        <f>IF(Table134[[#This Row],[Balanced]]="YES",0,Table134[[#This Row],[Total]]-6000)</f>
        <v>0</v>
      </c>
      <c r="S25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447471799905991YES</v>
      </c>
      <c r="T2529">
        <f>ROW()-3</f>
        <v>2526</v>
      </c>
      <c r="U2529" s="1">
        <f>INT(Table134[[#This Row],[Date]])</f>
        <v>44747</v>
      </c>
      <c r="V2529" s="13">
        <f>IFERROR(IF(OR(Table134[[#This Row],[Notasave Error]]&lt;0,Table134[[#This Row],[Notasave Error]]&gt;6000),"-",Table134[[#This Row],[Notasave Error]]/Table134[[#This Row],[Inspection Total]]),"NA")</f>
        <v>0</v>
      </c>
    </row>
    <row r="2530" spans="1:22" x14ac:dyDescent="0.35">
      <c r="A2530" s="8">
        <v>44747.414085648146</v>
      </c>
      <c r="B2530" s="9" t="s">
        <v>63</v>
      </c>
      <c r="C2530" s="9">
        <v>40036161</v>
      </c>
      <c r="D2530" s="9" t="s">
        <v>107</v>
      </c>
      <c r="E2530" s="9" t="s">
        <v>55</v>
      </c>
      <c r="F2530" s="9" t="s">
        <v>38</v>
      </c>
      <c r="G2530" s="9">
        <v>1798</v>
      </c>
      <c r="H2530" s="10">
        <v>5989</v>
      </c>
      <c r="I2530" s="10">
        <v>11980</v>
      </c>
      <c r="J2530" s="10">
        <v>11</v>
      </c>
      <c r="K2530" s="10">
        <v>0</v>
      </c>
      <c r="L2530" s="10">
        <f>SUM(Table134[[#This Row],[Waste (Before Impression)]:[Waste (After Impression)2]])</f>
        <v>11</v>
      </c>
      <c r="M2530" s="10">
        <v>0</v>
      </c>
      <c r="N2530" s="10">
        <v>0</v>
      </c>
      <c r="O2530" s="11">
        <f>SUM(Table134[[#This Row],[Inspection Total]],Table134[[#This Row],[Waste (Before Impression)]])</f>
        <v>6000</v>
      </c>
      <c r="P2530" s="12" t="s">
        <v>39</v>
      </c>
      <c r="Q2530" s="9"/>
      <c r="R2530" s="9">
        <f>IF(Table134[[#This Row],[Balanced]]="YES",0,Table134[[#This Row],[Total]]-6000)</f>
        <v>0</v>
      </c>
      <c r="S25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4474717981105989YES</v>
      </c>
      <c r="T2530">
        <f>ROW()-3</f>
        <v>2527</v>
      </c>
      <c r="U2530" s="1">
        <f>INT(Table134[[#This Row],[Date]])</f>
        <v>44747</v>
      </c>
      <c r="V2530" s="13">
        <f>IFERROR(IF(OR(Table134[[#This Row],[Notasave Error]]&lt;0,Table134[[#This Row],[Notasave Error]]&gt;6000),"-",Table134[[#This Row],[Notasave Error]]/Table134[[#This Row],[Inspection Total]]),"NA")</f>
        <v>0</v>
      </c>
    </row>
    <row r="2531" spans="1:22" x14ac:dyDescent="0.35">
      <c r="A2531" s="8">
        <v>44747.413622685184</v>
      </c>
      <c r="B2531" s="9" t="s">
        <v>63</v>
      </c>
      <c r="C2531" s="9">
        <v>40036161</v>
      </c>
      <c r="D2531" s="9" t="s">
        <v>107</v>
      </c>
      <c r="E2531" s="9" t="s">
        <v>55</v>
      </c>
      <c r="F2531" s="9" t="s">
        <v>38</v>
      </c>
      <c r="G2531" s="9">
        <v>1797</v>
      </c>
      <c r="H2531" s="10">
        <v>5991</v>
      </c>
      <c r="I2531" s="10">
        <v>5991</v>
      </c>
      <c r="J2531" s="10">
        <v>9</v>
      </c>
      <c r="K2531" s="10">
        <v>0</v>
      </c>
      <c r="L2531" s="10">
        <f>SUM(Table134[[#This Row],[Waste (Before Impression)]:[Waste (After Impression)2]])</f>
        <v>9</v>
      </c>
      <c r="M2531" s="10">
        <v>0</v>
      </c>
      <c r="N2531" s="10">
        <v>0</v>
      </c>
      <c r="O2531" s="11">
        <f>SUM(Table134[[#This Row],[Inspection Total]],Table134[[#This Row],[Waste (Before Impression)]])</f>
        <v>6000</v>
      </c>
      <c r="P2531" s="12" t="s">
        <v>39</v>
      </c>
      <c r="Q2531" s="9"/>
      <c r="R2531" s="9">
        <f>IF(Table134[[#This Row],[Balanced]]="YES",0,Table134[[#This Row],[Total]]-6000)</f>
        <v>0</v>
      </c>
      <c r="S25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447471797905991YES</v>
      </c>
      <c r="T2531">
        <f>ROW()-3</f>
        <v>2528</v>
      </c>
      <c r="U2531" s="1">
        <f>INT(Table134[[#This Row],[Date]])</f>
        <v>44747</v>
      </c>
      <c r="V2531" s="13">
        <f>IFERROR(IF(OR(Table134[[#This Row],[Notasave Error]]&lt;0,Table134[[#This Row],[Notasave Error]]&gt;6000),"-",Table134[[#This Row],[Notasave Error]]/Table134[[#This Row],[Inspection Total]]),"NA")</f>
        <v>0</v>
      </c>
    </row>
    <row r="2532" spans="1:22" x14ac:dyDescent="0.35">
      <c r="A2532" s="8">
        <v>44747.360081018516</v>
      </c>
      <c r="B2532" s="9" t="s">
        <v>63</v>
      </c>
      <c r="C2532" s="9">
        <v>40036161</v>
      </c>
      <c r="D2532" s="9" t="s">
        <v>107</v>
      </c>
      <c r="E2532" s="9" t="s">
        <v>52</v>
      </c>
      <c r="F2532" s="9" t="s">
        <v>40</v>
      </c>
      <c r="G2532" s="9">
        <v>1823</v>
      </c>
      <c r="H2532" s="10">
        <v>5986</v>
      </c>
      <c r="I2532" s="10">
        <v>83938</v>
      </c>
      <c r="J2532" s="10">
        <v>14</v>
      </c>
      <c r="K2532" s="10">
        <v>0</v>
      </c>
      <c r="L2532" s="10">
        <f>SUM(Table134[[#This Row],[Waste (Before Impression)]:[Waste (After Impression)2]])</f>
        <v>14</v>
      </c>
      <c r="M2532" s="10">
        <v>0</v>
      </c>
      <c r="N2532" s="10">
        <v>0</v>
      </c>
      <c r="O2532" s="11">
        <f>SUM(Table134[[#This Row],[Inspection Total]],Table134[[#This Row],[Waste (Before Impression)]])</f>
        <v>6000</v>
      </c>
      <c r="P2532" s="12" t="s">
        <v>39</v>
      </c>
      <c r="Q2532" s="9"/>
      <c r="R2532" s="9">
        <f>IF(Table134[[#This Row],[Balanced]]="YES",0,Table134[[#This Row],[Total]]-6000)</f>
        <v>0</v>
      </c>
      <c r="S25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4474718231405986YES</v>
      </c>
      <c r="T2532">
        <f>ROW()-3</f>
        <v>2529</v>
      </c>
      <c r="U2532" s="1">
        <f>INT(Table134[[#This Row],[Date]])</f>
        <v>44747</v>
      </c>
      <c r="V2532" s="13">
        <f>IFERROR(IF(OR(Table134[[#This Row],[Notasave Error]]&lt;0,Table134[[#This Row],[Notasave Error]]&gt;6000),"-",Table134[[#This Row],[Notasave Error]]/Table134[[#This Row],[Inspection Total]]),"NA")</f>
        <v>0</v>
      </c>
    </row>
    <row r="2533" spans="1:22" x14ac:dyDescent="0.35">
      <c r="A2533" s="8">
        <v>44747.267187500001</v>
      </c>
      <c r="B2533" s="9" t="s">
        <v>63</v>
      </c>
      <c r="C2533" s="9">
        <v>40036161</v>
      </c>
      <c r="D2533" s="9" t="s">
        <v>107</v>
      </c>
      <c r="E2533" s="9" t="s">
        <v>52</v>
      </c>
      <c r="F2533" s="9" t="s">
        <v>40</v>
      </c>
      <c r="G2533" s="9">
        <v>1822</v>
      </c>
      <c r="H2533" s="10">
        <v>5989</v>
      </c>
      <c r="I2533" s="10">
        <v>77952</v>
      </c>
      <c r="J2533" s="10">
        <v>11</v>
      </c>
      <c r="K2533" s="10"/>
      <c r="L2533" s="10">
        <f>SUM(Table134[[#This Row],[Waste (Before Impression)]:[Waste (After Impression)2]])</f>
        <v>11</v>
      </c>
      <c r="M2533" s="10">
        <v>0</v>
      </c>
      <c r="N2533" s="10">
        <v>0</v>
      </c>
      <c r="O2533" s="11">
        <f>SUM(Table134[[#This Row],[Inspection Total]],Table134[[#This Row],[Waste (Before Impression)]])</f>
        <v>6000</v>
      </c>
      <c r="P2533" s="12" t="s">
        <v>39</v>
      </c>
      <c r="Q2533" s="9"/>
      <c r="R2533" s="9">
        <f>IF(Table134[[#This Row],[Balanced]]="YES",0,Table134[[#This Row],[Total]]-6000)</f>
        <v>0</v>
      </c>
      <c r="S25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4474718221105989YES</v>
      </c>
      <c r="T2533">
        <f>ROW()-3</f>
        <v>2530</v>
      </c>
      <c r="U2533" s="1">
        <f>INT(Table134[[#This Row],[Date]])</f>
        <v>44747</v>
      </c>
      <c r="V2533" s="13">
        <f>IFERROR(IF(OR(Table134[[#This Row],[Notasave Error]]&lt;0,Table134[[#This Row],[Notasave Error]]&gt;6000),"-",Table134[[#This Row],[Notasave Error]]/Table134[[#This Row],[Inspection Total]]),"NA")</f>
        <v>0</v>
      </c>
    </row>
    <row r="2534" spans="1:22" x14ac:dyDescent="0.35">
      <c r="A2534" s="8">
        <v>44747.245416666665</v>
      </c>
      <c r="B2534" s="9" t="s">
        <v>63</v>
      </c>
      <c r="C2534" s="9">
        <v>40036161</v>
      </c>
      <c r="D2534" s="9" t="s">
        <v>107</v>
      </c>
      <c r="E2534" s="9" t="s">
        <v>52</v>
      </c>
      <c r="F2534" s="9" t="s">
        <v>40</v>
      </c>
      <c r="G2534" s="9">
        <v>1821</v>
      </c>
      <c r="H2534" s="10">
        <v>5998</v>
      </c>
      <c r="I2534" s="10">
        <v>71963</v>
      </c>
      <c r="J2534" s="10">
        <v>2</v>
      </c>
      <c r="K2534" s="10"/>
      <c r="L2534" s="10">
        <f>SUM(Table134[[#This Row],[Waste (Before Impression)]:[Waste (After Impression)2]])</f>
        <v>2</v>
      </c>
      <c r="M2534" s="10">
        <v>0</v>
      </c>
      <c r="N2534" s="10">
        <v>0</v>
      </c>
      <c r="O2534" s="11">
        <f>SUM(Table134[[#This Row],[Inspection Total]],Table134[[#This Row],[Waste (Before Impression)]])</f>
        <v>6000</v>
      </c>
      <c r="P2534" s="12" t="s">
        <v>39</v>
      </c>
      <c r="Q2534" s="9"/>
      <c r="R2534" s="9">
        <f>IF(Table134[[#This Row],[Balanced]]="YES",0,Table134[[#This Row],[Total]]-6000)</f>
        <v>0</v>
      </c>
      <c r="S25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447471821205998YES</v>
      </c>
      <c r="T2534">
        <f>ROW()-3</f>
        <v>2531</v>
      </c>
      <c r="U2534" s="1">
        <f>INT(Table134[[#This Row],[Date]])</f>
        <v>44747</v>
      </c>
      <c r="V2534" s="13">
        <f>IFERROR(IF(OR(Table134[[#This Row],[Notasave Error]]&lt;0,Table134[[#This Row],[Notasave Error]]&gt;6000),"-",Table134[[#This Row],[Notasave Error]]/Table134[[#This Row],[Inspection Total]]),"NA")</f>
        <v>0</v>
      </c>
    </row>
    <row r="2535" spans="1:22" x14ac:dyDescent="0.35">
      <c r="A2535" s="8">
        <v>44747.19939814815</v>
      </c>
      <c r="B2535" s="9" t="s">
        <v>63</v>
      </c>
      <c r="C2535" s="9">
        <v>40036161</v>
      </c>
      <c r="D2535" s="9" t="s">
        <v>107</v>
      </c>
      <c r="E2535" s="9" t="s">
        <v>52</v>
      </c>
      <c r="F2535" s="9" t="s">
        <v>40</v>
      </c>
      <c r="G2535" s="9">
        <v>1820</v>
      </c>
      <c r="H2535" s="10">
        <v>5999</v>
      </c>
      <c r="I2535" s="10">
        <v>65965</v>
      </c>
      <c r="J2535" s="10">
        <v>1</v>
      </c>
      <c r="K2535" s="10"/>
      <c r="L2535" s="10">
        <f>SUM(Table134[[#This Row],[Waste (Before Impression)]:[Waste (After Impression)2]])</f>
        <v>1</v>
      </c>
      <c r="M2535" s="10">
        <v>0</v>
      </c>
      <c r="N2535" s="10">
        <v>0</v>
      </c>
      <c r="O2535" s="11">
        <f>SUM(Table134[[#This Row],[Inspection Total]],Table134[[#This Row],[Waste (Before Impression)]])</f>
        <v>6000</v>
      </c>
      <c r="P2535" s="12" t="s">
        <v>39</v>
      </c>
      <c r="Q2535" s="9"/>
      <c r="R2535" s="9">
        <f>IF(Table134[[#This Row],[Balanced]]="YES",0,Table134[[#This Row],[Total]]-6000)</f>
        <v>0</v>
      </c>
      <c r="S25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447471820105999YES</v>
      </c>
      <c r="T2535">
        <f>ROW()-3</f>
        <v>2532</v>
      </c>
      <c r="U2535" s="1">
        <f>INT(Table134[[#This Row],[Date]])</f>
        <v>44747</v>
      </c>
      <c r="V2535" s="13">
        <f>IFERROR(IF(OR(Table134[[#This Row],[Notasave Error]]&lt;0,Table134[[#This Row],[Notasave Error]]&gt;6000),"-",Table134[[#This Row],[Notasave Error]]/Table134[[#This Row],[Inspection Total]]),"NA")</f>
        <v>0</v>
      </c>
    </row>
    <row r="2536" spans="1:22" x14ac:dyDescent="0.35">
      <c r="A2536" s="8">
        <v>44747.166979166665</v>
      </c>
      <c r="B2536" s="9" t="s">
        <v>63</v>
      </c>
      <c r="C2536" s="9">
        <v>40036161</v>
      </c>
      <c r="D2536" s="9" t="s">
        <v>107</v>
      </c>
      <c r="E2536" s="9" t="s">
        <v>52</v>
      </c>
      <c r="F2536" s="9" t="s">
        <v>40</v>
      </c>
      <c r="G2536" s="9">
        <v>1819</v>
      </c>
      <c r="H2536" s="10">
        <v>5988</v>
      </c>
      <c r="I2536" s="10">
        <v>59966</v>
      </c>
      <c r="J2536" s="10">
        <v>12</v>
      </c>
      <c r="K2536" s="10"/>
      <c r="L2536" s="10">
        <f>SUM(Table134[[#This Row],[Waste (Before Impression)]:[Waste (After Impression)2]])</f>
        <v>12</v>
      </c>
      <c r="M2536" s="10">
        <v>0</v>
      </c>
      <c r="N2536" s="10">
        <v>0</v>
      </c>
      <c r="O2536" s="11">
        <f>SUM(Table134[[#This Row],[Inspection Total]],Table134[[#This Row],[Waste (Before Impression)]])</f>
        <v>6000</v>
      </c>
      <c r="P2536" s="12" t="s">
        <v>39</v>
      </c>
      <c r="Q2536" s="9"/>
      <c r="R2536" s="9">
        <f>IF(Table134[[#This Row],[Balanced]]="YES",0,Table134[[#This Row],[Total]]-6000)</f>
        <v>0</v>
      </c>
      <c r="S25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4474718191205988YES</v>
      </c>
      <c r="T2536">
        <f>ROW()-3</f>
        <v>2533</v>
      </c>
      <c r="U2536" s="1">
        <f>INT(Table134[[#This Row],[Date]])</f>
        <v>44747</v>
      </c>
      <c r="V2536" s="13">
        <f>IFERROR(IF(OR(Table134[[#This Row],[Notasave Error]]&lt;0,Table134[[#This Row],[Notasave Error]]&gt;6000),"-",Table134[[#This Row],[Notasave Error]]/Table134[[#This Row],[Inspection Total]]),"NA")</f>
        <v>0</v>
      </c>
    </row>
    <row r="2537" spans="1:22" x14ac:dyDescent="0.35">
      <c r="A2537" s="8">
        <v>44747.127743055556</v>
      </c>
      <c r="B2537" s="9" t="s">
        <v>63</v>
      </c>
      <c r="C2537" s="9">
        <v>40036161</v>
      </c>
      <c r="D2537" s="9" t="s">
        <v>107</v>
      </c>
      <c r="E2537" s="9" t="s">
        <v>52</v>
      </c>
      <c r="F2537" s="9" t="s">
        <v>40</v>
      </c>
      <c r="G2537" s="9">
        <v>1818</v>
      </c>
      <c r="H2537" s="10">
        <v>6000</v>
      </c>
      <c r="I2537" s="10">
        <v>53978</v>
      </c>
      <c r="J2537" s="10">
        <v>0</v>
      </c>
      <c r="K2537" s="10"/>
      <c r="L2537" s="10">
        <f>SUM(Table134[[#This Row],[Waste (Before Impression)]:[Waste (After Impression)2]])</f>
        <v>0</v>
      </c>
      <c r="M2537" s="10">
        <v>0</v>
      </c>
      <c r="N2537" s="10">
        <v>0</v>
      </c>
      <c r="O2537" s="11">
        <f>SUM(Table134[[#This Row],[Inspection Total]],Table134[[#This Row],[Waste (Before Impression)]])</f>
        <v>6000</v>
      </c>
      <c r="P2537" s="12" t="s">
        <v>39</v>
      </c>
      <c r="Q2537" s="9"/>
      <c r="R2537" s="9">
        <f>IF(Table134[[#This Row],[Balanced]]="YES",0,Table134[[#This Row],[Total]]-6000)</f>
        <v>0</v>
      </c>
      <c r="S25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447471818006000YES</v>
      </c>
      <c r="T2537">
        <f>ROW()-3</f>
        <v>2534</v>
      </c>
      <c r="U2537" s="1">
        <f>INT(Table134[[#This Row],[Date]])</f>
        <v>44747</v>
      </c>
      <c r="V2537" s="13">
        <f>IFERROR(IF(OR(Table134[[#This Row],[Notasave Error]]&lt;0,Table134[[#This Row],[Notasave Error]]&gt;6000),"-",Table134[[#This Row],[Notasave Error]]/Table134[[#This Row],[Inspection Total]]),"NA")</f>
        <v>0</v>
      </c>
    </row>
    <row r="2538" spans="1:22" x14ac:dyDescent="0.35">
      <c r="A2538" s="8">
        <v>44747.091689814813</v>
      </c>
      <c r="B2538" s="9" t="s">
        <v>63</v>
      </c>
      <c r="C2538" s="9">
        <v>40036161</v>
      </c>
      <c r="D2538" s="9" t="s">
        <v>107</v>
      </c>
      <c r="E2538" s="9" t="s">
        <v>52</v>
      </c>
      <c r="F2538" s="9" t="s">
        <v>40</v>
      </c>
      <c r="G2538" s="9">
        <v>1817</v>
      </c>
      <c r="H2538" s="10">
        <v>6000</v>
      </c>
      <c r="I2538" s="10">
        <v>47978</v>
      </c>
      <c r="J2538" s="10">
        <v>0</v>
      </c>
      <c r="K2538" s="10"/>
      <c r="L2538" s="10">
        <f>SUM(Table134[[#This Row],[Waste (Before Impression)]:[Waste (After Impression)2]])</f>
        <v>0</v>
      </c>
      <c r="M2538" s="10">
        <v>0</v>
      </c>
      <c r="N2538" s="10">
        <v>0</v>
      </c>
      <c r="O2538" s="11">
        <f>SUM(Table134[[#This Row],[Inspection Total]],Table134[[#This Row],[Waste (Before Impression)]])</f>
        <v>6000</v>
      </c>
      <c r="P2538" s="12" t="s">
        <v>39</v>
      </c>
      <c r="Q2538" s="9"/>
      <c r="R2538" s="9">
        <f>IF(Table134[[#This Row],[Balanced]]="YES",0,Table134[[#This Row],[Total]]-6000)</f>
        <v>0</v>
      </c>
      <c r="S25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447471817006000YES</v>
      </c>
      <c r="T2538">
        <f>ROW()-3</f>
        <v>2535</v>
      </c>
      <c r="U2538" s="1">
        <f>INT(Table134[[#This Row],[Date]])</f>
        <v>44747</v>
      </c>
      <c r="V2538" s="13">
        <f>IFERROR(IF(OR(Table134[[#This Row],[Notasave Error]]&lt;0,Table134[[#This Row],[Notasave Error]]&gt;6000),"-",Table134[[#This Row],[Notasave Error]]/Table134[[#This Row],[Inspection Total]]),"NA")</f>
        <v>0</v>
      </c>
    </row>
    <row r="2539" spans="1:22" x14ac:dyDescent="0.35">
      <c r="A2539" s="8">
        <v>44747.062604166669</v>
      </c>
      <c r="B2539" s="9" t="s">
        <v>63</v>
      </c>
      <c r="C2539" s="9">
        <v>40036161</v>
      </c>
      <c r="D2539" s="9" t="s">
        <v>107</v>
      </c>
      <c r="E2539" s="9" t="s">
        <v>52</v>
      </c>
      <c r="F2539" s="9" t="s">
        <v>40</v>
      </c>
      <c r="G2539" s="9">
        <v>1816</v>
      </c>
      <c r="H2539" s="10">
        <v>5997</v>
      </c>
      <c r="I2539" s="10">
        <v>41978</v>
      </c>
      <c r="J2539" s="10">
        <v>3</v>
      </c>
      <c r="K2539" s="10"/>
      <c r="L2539" s="10">
        <f>SUM(Table134[[#This Row],[Waste (Before Impression)]:[Waste (After Impression)2]])</f>
        <v>3</v>
      </c>
      <c r="M2539" s="10">
        <v>0</v>
      </c>
      <c r="N2539" s="10">
        <v>0</v>
      </c>
      <c r="O2539" s="11">
        <f>SUM(Table134[[#This Row],[Inspection Total]],Table134[[#This Row],[Waste (Before Impression)]])</f>
        <v>6000</v>
      </c>
      <c r="P2539" s="12" t="s">
        <v>39</v>
      </c>
      <c r="Q2539" s="9"/>
      <c r="R2539" s="9">
        <f>IF(Table134[[#This Row],[Balanced]]="YES",0,Table134[[#This Row],[Total]]-6000)</f>
        <v>0</v>
      </c>
      <c r="S25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447471816305997YES</v>
      </c>
      <c r="T2539">
        <f>ROW()-3</f>
        <v>2536</v>
      </c>
      <c r="U2539" s="1">
        <f>INT(Table134[[#This Row],[Date]])</f>
        <v>44747</v>
      </c>
      <c r="V2539" s="13">
        <f>IFERROR(IF(OR(Table134[[#This Row],[Notasave Error]]&lt;0,Table134[[#This Row],[Notasave Error]]&gt;6000),"-",Table134[[#This Row],[Notasave Error]]/Table134[[#This Row],[Inspection Total]]),"NA")</f>
        <v>0</v>
      </c>
    </row>
    <row r="2540" spans="1:22" x14ac:dyDescent="0.35">
      <c r="A2540" s="8">
        <v>44747.032199074078</v>
      </c>
      <c r="B2540" s="9" t="s">
        <v>63</v>
      </c>
      <c r="C2540" s="9">
        <v>40036161</v>
      </c>
      <c r="D2540" s="9" t="s">
        <v>107</v>
      </c>
      <c r="E2540" s="9" t="s">
        <v>52</v>
      </c>
      <c r="F2540" s="9" t="s">
        <v>40</v>
      </c>
      <c r="G2540" s="9">
        <v>1815</v>
      </c>
      <c r="H2540" s="10">
        <v>5999</v>
      </c>
      <c r="I2540" s="10">
        <v>35981</v>
      </c>
      <c r="J2540" s="10">
        <v>1</v>
      </c>
      <c r="K2540" s="10"/>
      <c r="L2540" s="10">
        <f>SUM(Table134[[#This Row],[Waste (Before Impression)]:[Waste (After Impression)2]])</f>
        <v>1</v>
      </c>
      <c r="M2540" s="10">
        <v>0</v>
      </c>
      <c r="N2540" s="10">
        <v>0</v>
      </c>
      <c r="O2540" s="11">
        <f>SUM(Table134[[#This Row],[Inspection Total]],Table134[[#This Row],[Waste (Before Impression)]])</f>
        <v>6000</v>
      </c>
      <c r="P2540" s="12" t="s">
        <v>39</v>
      </c>
      <c r="Q2540" s="9"/>
      <c r="R2540" s="9">
        <f>IF(Table134[[#This Row],[Balanced]]="YES",0,Table134[[#This Row],[Total]]-6000)</f>
        <v>0</v>
      </c>
      <c r="S25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447471815105999YES</v>
      </c>
      <c r="T2540">
        <f>ROW()-3</f>
        <v>2537</v>
      </c>
      <c r="U2540" s="1">
        <f>INT(Table134[[#This Row],[Date]])</f>
        <v>44747</v>
      </c>
      <c r="V2540" s="13">
        <f>IFERROR(IF(OR(Table134[[#This Row],[Notasave Error]]&lt;0,Table134[[#This Row],[Notasave Error]]&gt;6000),"-",Table134[[#This Row],[Notasave Error]]/Table134[[#This Row],[Inspection Total]]),"NA")</f>
        <v>0</v>
      </c>
    </row>
    <row r="2541" spans="1:22" x14ac:dyDescent="0.35">
      <c r="A2541" s="8">
        <v>44747.002210648148</v>
      </c>
      <c r="B2541" s="9" t="s">
        <v>63</v>
      </c>
      <c r="C2541" s="9">
        <v>40036161</v>
      </c>
      <c r="D2541" s="9" t="s">
        <v>107</v>
      </c>
      <c r="E2541" s="9" t="s">
        <v>52</v>
      </c>
      <c r="F2541" s="9" t="s">
        <v>40</v>
      </c>
      <c r="G2541" s="9">
        <v>1814</v>
      </c>
      <c r="H2541" s="10">
        <v>5999</v>
      </c>
      <c r="I2541" s="10">
        <v>29982</v>
      </c>
      <c r="J2541" s="10">
        <v>0</v>
      </c>
      <c r="K2541" s="10"/>
      <c r="L2541" s="10">
        <f>SUM(Table134[[#This Row],[Waste (Before Impression)]:[Waste (After Impression)2]])</f>
        <v>0</v>
      </c>
      <c r="M2541" s="10">
        <v>0</v>
      </c>
      <c r="N2541" s="10">
        <v>0</v>
      </c>
      <c r="O2541" s="11">
        <f>SUM(Table134[[#This Row],[Inspection Total]],Table134[[#This Row],[Waste (Before Impression)]])</f>
        <v>5999</v>
      </c>
      <c r="P2541" s="12" t="s">
        <v>34</v>
      </c>
      <c r="Q2541" s="9"/>
      <c r="R2541" s="9">
        <f>IF(Table134[[#This Row],[Balanced]]="YES",0,Table134[[#This Row],[Total]]-6000)</f>
        <v>-1</v>
      </c>
      <c r="S25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447471814005999NO</v>
      </c>
      <c r="T2541">
        <f>ROW()-3</f>
        <v>2538</v>
      </c>
      <c r="U2541" s="1">
        <f>INT(Table134[[#This Row],[Date]])</f>
        <v>44747</v>
      </c>
      <c r="V2541" s="13">
        <f>IFERROR(IF(OR(Table134[[#This Row],[Notasave Error]]&lt;0,Table134[[#This Row],[Notasave Error]]&gt;6000),"-",Table134[[#This Row],[Notasave Error]]/Table134[[#This Row],[Inspection Total]]),"NA")</f>
        <v>0</v>
      </c>
    </row>
    <row r="2542" spans="1:22" x14ac:dyDescent="0.35">
      <c r="A2542" s="8">
        <v>44746.772303240738</v>
      </c>
      <c r="B2542" s="9" t="s">
        <v>63</v>
      </c>
      <c r="C2542" s="9">
        <v>40036161</v>
      </c>
      <c r="D2542" s="9" t="s">
        <v>107</v>
      </c>
      <c r="E2542" s="9" t="s">
        <v>55</v>
      </c>
      <c r="F2542" s="9" t="s">
        <v>38</v>
      </c>
      <c r="G2542" s="9">
        <v>1783</v>
      </c>
      <c r="H2542" s="10">
        <v>5997</v>
      </c>
      <c r="I2542" s="10">
        <v>47952</v>
      </c>
      <c r="J2542" s="10">
        <v>3</v>
      </c>
      <c r="K2542" s="10"/>
      <c r="L2542" s="10">
        <f>SUM(Table134[[#This Row],[Waste (Before Impression)]:[Waste (After Impression)2]])</f>
        <v>3</v>
      </c>
      <c r="M2542" s="10">
        <v>0</v>
      </c>
      <c r="N2542" s="10">
        <v>0</v>
      </c>
      <c r="O2542" s="11">
        <f>SUM(Table134[[#This Row],[Inspection Total]],Table134[[#This Row],[Waste (Before Impression)]])</f>
        <v>6000</v>
      </c>
      <c r="P2542" s="12" t="s">
        <v>39</v>
      </c>
      <c r="Q2542" s="9" t="s">
        <v>71</v>
      </c>
      <c r="R2542" s="9">
        <f>IF(Table134[[#This Row],[Balanced]]="YES",0,Table134[[#This Row],[Total]]-6000)</f>
        <v>0</v>
      </c>
      <c r="S25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447461783305997YES</v>
      </c>
      <c r="T2542">
        <f>ROW()-3</f>
        <v>2539</v>
      </c>
      <c r="U2542" s="1">
        <f>INT(Table134[[#This Row],[Date]])</f>
        <v>44746</v>
      </c>
      <c r="V2542" s="13">
        <f>IFERROR(IF(OR(Table134[[#This Row],[Notasave Error]]&lt;0,Table134[[#This Row],[Notasave Error]]&gt;6000),"-",Table134[[#This Row],[Notasave Error]]/Table134[[#This Row],[Inspection Total]]),"NA")</f>
        <v>0</v>
      </c>
    </row>
    <row r="2543" spans="1:22" x14ac:dyDescent="0.35">
      <c r="A2543" s="8">
        <v>44746.733784722222</v>
      </c>
      <c r="B2543" s="9" t="s">
        <v>63</v>
      </c>
      <c r="C2543" s="9">
        <v>40036161</v>
      </c>
      <c r="D2543" s="9" t="s">
        <v>107</v>
      </c>
      <c r="E2543" s="9" t="s">
        <v>55</v>
      </c>
      <c r="F2543" s="9" t="s">
        <v>38</v>
      </c>
      <c r="G2543" s="9">
        <v>1782</v>
      </c>
      <c r="H2543" s="10">
        <v>5995</v>
      </c>
      <c r="I2543" s="10">
        <v>41955</v>
      </c>
      <c r="J2543" s="10">
        <v>5</v>
      </c>
      <c r="K2543" s="10"/>
      <c r="L2543" s="10">
        <f>SUM(Table134[[#This Row],[Waste (Before Impression)]:[Waste (After Impression)2]])</f>
        <v>5</v>
      </c>
      <c r="M2543" s="10">
        <v>0</v>
      </c>
      <c r="N2543" s="10">
        <v>0</v>
      </c>
      <c r="O2543" s="11">
        <f>SUM(Table134[[#This Row],[Inspection Total]],Table134[[#This Row],[Waste (Before Impression)]])</f>
        <v>6000</v>
      </c>
      <c r="P2543" s="12" t="s">
        <v>39</v>
      </c>
      <c r="Q2543" s="9"/>
      <c r="R2543" s="9">
        <f>IF(Table134[[#This Row],[Balanced]]="YES",0,Table134[[#This Row],[Total]]-6000)</f>
        <v>0</v>
      </c>
      <c r="S25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447461782505995YES</v>
      </c>
      <c r="T2543">
        <f>ROW()-3</f>
        <v>2540</v>
      </c>
      <c r="U2543" s="1">
        <f>INT(Table134[[#This Row],[Date]])</f>
        <v>44746</v>
      </c>
      <c r="V2543" s="13">
        <f>IFERROR(IF(OR(Table134[[#This Row],[Notasave Error]]&lt;0,Table134[[#This Row],[Notasave Error]]&gt;6000),"-",Table134[[#This Row],[Notasave Error]]/Table134[[#This Row],[Inspection Total]]),"NA")</f>
        <v>0</v>
      </c>
    </row>
    <row r="2544" spans="1:22" x14ac:dyDescent="0.35">
      <c r="A2544" s="8">
        <v>44746.690370370372</v>
      </c>
      <c r="B2544" s="9" t="s">
        <v>63</v>
      </c>
      <c r="C2544" s="9">
        <v>40036161</v>
      </c>
      <c r="D2544" s="9" t="s">
        <v>107</v>
      </c>
      <c r="E2544" s="9" t="s">
        <v>55</v>
      </c>
      <c r="F2544" s="9" t="s">
        <v>38</v>
      </c>
      <c r="G2544" s="9">
        <v>1781</v>
      </c>
      <c r="H2544" s="10">
        <v>5992</v>
      </c>
      <c r="I2544" s="10">
        <v>35960</v>
      </c>
      <c r="J2544" s="10">
        <v>8</v>
      </c>
      <c r="K2544" s="10"/>
      <c r="L2544" s="10">
        <f>SUM(Table134[[#This Row],[Waste (Before Impression)]:[Waste (After Impression)2]])</f>
        <v>8</v>
      </c>
      <c r="M2544" s="10">
        <v>0</v>
      </c>
      <c r="N2544" s="10">
        <v>0</v>
      </c>
      <c r="O2544" s="11">
        <f>SUM(Table134[[#This Row],[Inspection Total]],Table134[[#This Row],[Waste (Before Impression)]])</f>
        <v>6000</v>
      </c>
      <c r="P2544" s="12" t="s">
        <v>39</v>
      </c>
      <c r="Q2544" s="9" t="s">
        <v>71</v>
      </c>
      <c r="R2544" s="9">
        <f>IF(Table134[[#This Row],[Balanced]]="YES",0,Table134[[#This Row],[Total]]-6000)</f>
        <v>0</v>
      </c>
      <c r="S25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447461781805992YES</v>
      </c>
      <c r="T2544">
        <f>ROW()-3</f>
        <v>2541</v>
      </c>
      <c r="U2544" s="1">
        <f>INT(Table134[[#This Row],[Date]])</f>
        <v>44746</v>
      </c>
      <c r="V2544" s="13">
        <f>IFERROR(IF(OR(Table134[[#This Row],[Notasave Error]]&lt;0,Table134[[#This Row],[Notasave Error]]&gt;6000),"-",Table134[[#This Row],[Notasave Error]]/Table134[[#This Row],[Inspection Total]]),"NA")</f>
        <v>0</v>
      </c>
    </row>
    <row r="2545" spans="1:22" x14ac:dyDescent="0.35">
      <c r="A2545" s="8">
        <v>44746.68886574074</v>
      </c>
      <c r="B2545" s="9" t="s">
        <v>63</v>
      </c>
      <c r="C2545" s="9">
        <v>40036161</v>
      </c>
      <c r="D2545" s="9" t="s">
        <v>107</v>
      </c>
      <c r="E2545" s="9" t="s">
        <v>55</v>
      </c>
      <c r="F2545" s="9" t="s">
        <v>38</v>
      </c>
      <c r="G2545" s="9">
        <v>1780</v>
      </c>
      <c r="H2545" s="10">
        <v>5990</v>
      </c>
      <c r="I2545" s="10">
        <v>29968</v>
      </c>
      <c r="J2545" s="10">
        <v>10</v>
      </c>
      <c r="K2545" s="10"/>
      <c r="L2545" s="10">
        <f>SUM(Table134[[#This Row],[Waste (Before Impression)]:[Waste (After Impression)2]])</f>
        <v>10</v>
      </c>
      <c r="M2545" s="10">
        <v>0</v>
      </c>
      <c r="N2545" s="10">
        <v>0</v>
      </c>
      <c r="O2545" s="11">
        <f>SUM(Table134[[#This Row],[Inspection Total]],Table134[[#This Row],[Waste (Before Impression)]])</f>
        <v>6000</v>
      </c>
      <c r="P2545" s="12" t="s">
        <v>39</v>
      </c>
      <c r="Q2545" s="9" t="s">
        <v>71</v>
      </c>
      <c r="R2545" s="9">
        <f>IF(Table134[[#This Row],[Balanced]]="YES",0,Table134[[#This Row],[Total]]-6000)</f>
        <v>0</v>
      </c>
      <c r="S25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4474617801005990YES</v>
      </c>
      <c r="T2545">
        <f>ROW()-3</f>
        <v>2542</v>
      </c>
      <c r="U2545" s="1">
        <f>INT(Table134[[#This Row],[Date]])</f>
        <v>44746</v>
      </c>
      <c r="V2545" s="13">
        <f>IFERROR(IF(OR(Table134[[#This Row],[Notasave Error]]&lt;0,Table134[[#This Row],[Notasave Error]]&gt;6000),"-",Table134[[#This Row],[Notasave Error]]/Table134[[#This Row],[Inspection Total]]),"NA")</f>
        <v>0</v>
      </c>
    </row>
    <row r="2546" spans="1:22" x14ac:dyDescent="0.35">
      <c r="A2546" s="8">
        <v>44746.638171296298</v>
      </c>
      <c r="B2546" s="9" t="s">
        <v>63</v>
      </c>
      <c r="C2546" s="9">
        <v>40036161</v>
      </c>
      <c r="D2546" s="9" t="s">
        <v>107</v>
      </c>
      <c r="E2546" s="9" t="s">
        <v>55</v>
      </c>
      <c r="F2546" s="9" t="s">
        <v>38</v>
      </c>
      <c r="G2546" s="9">
        <v>1779</v>
      </c>
      <c r="H2546" s="10">
        <v>5992</v>
      </c>
      <c r="I2546" s="10">
        <v>23978</v>
      </c>
      <c r="J2546" s="10">
        <v>8</v>
      </c>
      <c r="K2546" s="10"/>
      <c r="L2546" s="10">
        <f>SUM(Table134[[#This Row],[Waste (Before Impression)]:[Waste (After Impression)2]])</f>
        <v>8</v>
      </c>
      <c r="M2546" s="10">
        <v>0</v>
      </c>
      <c r="N2546" s="10">
        <v>0</v>
      </c>
      <c r="O2546" s="11">
        <f>SUM(Table134[[#This Row],[Inspection Total]],Table134[[#This Row],[Waste (Before Impression)]])</f>
        <v>6000</v>
      </c>
      <c r="P2546" s="12" t="s">
        <v>74</v>
      </c>
      <c r="Q2546" s="9" t="s">
        <v>71</v>
      </c>
      <c r="R2546" s="9">
        <f>IF(Table134[[#This Row],[Balanced]]="YES",0,Table134[[#This Row],[Total]]-6000)</f>
        <v>0</v>
      </c>
      <c r="S25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447461779805992yes</v>
      </c>
      <c r="T2546">
        <f>ROW()-3</f>
        <v>2543</v>
      </c>
      <c r="U2546" s="1">
        <f>INT(Table134[[#This Row],[Date]])</f>
        <v>44746</v>
      </c>
      <c r="V2546" s="13">
        <f>IFERROR(IF(OR(Table134[[#This Row],[Notasave Error]]&lt;0,Table134[[#This Row],[Notasave Error]]&gt;6000),"-",Table134[[#This Row],[Notasave Error]]/Table134[[#This Row],[Inspection Total]]),"NA")</f>
        <v>0</v>
      </c>
    </row>
    <row r="2547" spans="1:22" x14ac:dyDescent="0.35">
      <c r="A2547" s="8">
        <v>44746.63685185185</v>
      </c>
      <c r="B2547" s="9" t="s">
        <v>63</v>
      </c>
      <c r="C2547" s="9">
        <v>40036161</v>
      </c>
      <c r="D2547" s="9" t="s">
        <v>107</v>
      </c>
      <c r="E2547" s="9" t="s">
        <v>55</v>
      </c>
      <c r="F2547" s="9" t="s">
        <v>38</v>
      </c>
      <c r="G2547" s="9">
        <v>1778</v>
      </c>
      <c r="H2547" s="10">
        <v>5998</v>
      </c>
      <c r="I2547" s="10">
        <v>17986</v>
      </c>
      <c r="J2547" s="10">
        <v>2</v>
      </c>
      <c r="K2547" s="10"/>
      <c r="L2547" s="10">
        <f>SUM(Table134[[#This Row],[Waste (Before Impression)]:[Waste (After Impression)2]])</f>
        <v>2</v>
      </c>
      <c r="M2547" s="10">
        <v>0</v>
      </c>
      <c r="N2547" s="10">
        <v>0</v>
      </c>
      <c r="O2547" s="11">
        <f>SUM(Table134[[#This Row],[Inspection Total]],Table134[[#This Row],[Waste (Before Impression)]])</f>
        <v>6000</v>
      </c>
      <c r="P2547" s="12" t="s">
        <v>74</v>
      </c>
      <c r="Q2547" s="9" t="s">
        <v>71</v>
      </c>
      <c r="R2547" s="9">
        <f>IF(Table134[[#This Row],[Balanced]]="YES",0,Table134[[#This Row],[Total]]-6000)</f>
        <v>0</v>
      </c>
      <c r="S25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447461778205998yes</v>
      </c>
      <c r="T2547">
        <f>ROW()-3</f>
        <v>2544</v>
      </c>
      <c r="U2547" s="1">
        <f>INT(Table134[[#This Row],[Date]])</f>
        <v>44746</v>
      </c>
      <c r="V2547" s="13">
        <f>IFERROR(IF(OR(Table134[[#This Row],[Notasave Error]]&lt;0,Table134[[#This Row],[Notasave Error]]&gt;6000),"-",Table134[[#This Row],[Notasave Error]]/Table134[[#This Row],[Inspection Total]]),"NA")</f>
        <v>0</v>
      </c>
    </row>
    <row r="2548" spans="1:22" x14ac:dyDescent="0.35">
      <c r="A2548" s="8">
        <v>44746.635324074072</v>
      </c>
      <c r="B2548" s="9" t="s">
        <v>63</v>
      </c>
      <c r="C2548" s="9">
        <v>40036161</v>
      </c>
      <c r="D2548" s="9" t="s">
        <v>107</v>
      </c>
      <c r="E2548" s="9" t="s">
        <v>55</v>
      </c>
      <c r="F2548" s="9" t="s">
        <v>38</v>
      </c>
      <c r="G2548" s="9">
        <v>1777</v>
      </c>
      <c r="H2548" s="10">
        <v>5997</v>
      </c>
      <c r="I2548" s="10">
        <v>11988</v>
      </c>
      <c r="J2548" s="10">
        <v>3</v>
      </c>
      <c r="K2548" s="10"/>
      <c r="L2548" s="10">
        <f>SUM(Table134[[#This Row],[Waste (Before Impression)]:[Waste (After Impression)2]])</f>
        <v>3</v>
      </c>
      <c r="M2548" s="10">
        <v>0</v>
      </c>
      <c r="N2548" s="10">
        <v>0</v>
      </c>
      <c r="O2548" s="11">
        <f>SUM(Table134[[#This Row],[Inspection Total]],Table134[[#This Row],[Waste (Before Impression)]])</f>
        <v>6000</v>
      </c>
      <c r="P2548" s="12" t="s">
        <v>74</v>
      </c>
      <c r="Q2548" s="9" t="s">
        <v>71</v>
      </c>
      <c r="R2548" s="9">
        <f>IF(Table134[[#This Row],[Balanced]]="YES",0,Table134[[#This Row],[Total]]-6000)</f>
        <v>0</v>
      </c>
      <c r="S25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447461777305997yes</v>
      </c>
      <c r="T2548">
        <f>ROW()-3</f>
        <v>2545</v>
      </c>
      <c r="U2548" s="1">
        <f>INT(Table134[[#This Row],[Date]])</f>
        <v>44746</v>
      </c>
      <c r="V2548" s="13">
        <f>IFERROR(IF(OR(Table134[[#This Row],[Notasave Error]]&lt;0,Table134[[#This Row],[Notasave Error]]&gt;6000),"-",Table134[[#This Row],[Notasave Error]]/Table134[[#This Row],[Inspection Total]]),"NA")</f>
        <v>0</v>
      </c>
    </row>
    <row r="2549" spans="1:22" x14ac:dyDescent="0.35">
      <c r="A2549" s="8">
        <v>44746.634340277778</v>
      </c>
      <c r="B2549" s="9" t="s">
        <v>63</v>
      </c>
      <c r="C2549" s="9">
        <v>40036161</v>
      </c>
      <c r="D2549" s="9" t="s">
        <v>107</v>
      </c>
      <c r="E2549" s="9" t="s">
        <v>55</v>
      </c>
      <c r="F2549" s="9" t="s">
        <v>38</v>
      </c>
      <c r="G2549" s="9">
        <v>1776</v>
      </c>
      <c r="H2549" s="10">
        <v>5991</v>
      </c>
      <c r="I2549" s="10">
        <v>5991</v>
      </c>
      <c r="J2549" s="10">
        <v>4</v>
      </c>
      <c r="K2549" s="10"/>
      <c r="L2549" s="10">
        <f>SUM(Table134[[#This Row],[Waste (Before Impression)]:[Waste (After Impression)2]])</f>
        <v>4</v>
      </c>
      <c r="M2549" s="10">
        <v>0</v>
      </c>
      <c r="N2549" s="10">
        <v>0</v>
      </c>
      <c r="O2549" s="11">
        <f>SUM(Table134[[#This Row],[Inspection Total]],Table134[[#This Row],[Waste (Before Impression)]])</f>
        <v>5995</v>
      </c>
      <c r="P2549" s="12" t="s">
        <v>34</v>
      </c>
      <c r="Q2549" s="9" t="s">
        <v>72</v>
      </c>
      <c r="R2549" s="9">
        <f>IF(Table134[[#This Row],[Balanced]]="YES",0,Table134[[#This Row],[Total]]-6000)</f>
        <v>-5</v>
      </c>
      <c r="S25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447461776405991NO</v>
      </c>
      <c r="T2549">
        <f>ROW()-3</f>
        <v>2546</v>
      </c>
      <c r="U2549" s="1">
        <f>INT(Table134[[#This Row],[Date]])</f>
        <v>44746</v>
      </c>
      <c r="V2549" s="13">
        <f>IFERROR(IF(OR(Table134[[#This Row],[Notasave Error]]&lt;0,Table134[[#This Row],[Notasave Error]]&gt;6000),"-",Table134[[#This Row],[Notasave Error]]/Table134[[#This Row],[Inspection Total]]),"NA")</f>
        <v>0</v>
      </c>
    </row>
    <row r="2550" spans="1:22" x14ac:dyDescent="0.35">
      <c r="A2550" s="8">
        <v>44746.301342592589</v>
      </c>
      <c r="B2550" s="9" t="s">
        <v>63</v>
      </c>
      <c r="C2550" s="9">
        <v>40036161</v>
      </c>
      <c r="D2550" s="9" t="s">
        <v>107</v>
      </c>
      <c r="E2550" s="9" t="s">
        <v>52</v>
      </c>
      <c r="F2550" s="9" t="s">
        <v>40</v>
      </c>
      <c r="G2550" s="9">
        <v>1796</v>
      </c>
      <c r="H2550" s="10">
        <v>5998</v>
      </c>
      <c r="I2550" s="10">
        <v>77970</v>
      </c>
      <c r="J2550" s="10">
        <v>1</v>
      </c>
      <c r="K2550" s="10">
        <v>0</v>
      </c>
      <c r="L2550" s="10">
        <f>SUM(Table134[[#This Row],[Waste (Before Impression)]:[Waste (After Impression)2]])</f>
        <v>1</v>
      </c>
      <c r="M2550" s="10">
        <v>0</v>
      </c>
      <c r="N2550" s="10">
        <v>0</v>
      </c>
      <c r="O2550" s="11">
        <f>SUM(Table134[[#This Row],[Inspection Total]],Table134[[#This Row],[Waste (Before Impression)]])</f>
        <v>5999</v>
      </c>
      <c r="P2550" s="12" t="s">
        <v>34</v>
      </c>
      <c r="Q2550" s="9" t="s">
        <v>71</v>
      </c>
      <c r="R2550" s="9">
        <f>IF(Table134[[#This Row],[Balanced]]="YES",0,Table134[[#This Row],[Total]]-6000)</f>
        <v>-1</v>
      </c>
      <c r="S25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447461796105998NO</v>
      </c>
      <c r="T2550">
        <f>ROW()-3</f>
        <v>2547</v>
      </c>
      <c r="U2550" s="1">
        <f>INT(Table134[[#This Row],[Date]])</f>
        <v>44746</v>
      </c>
      <c r="V2550" s="13">
        <f>IFERROR(IF(OR(Table134[[#This Row],[Notasave Error]]&lt;0,Table134[[#This Row],[Notasave Error]]&gt;6000),"-",Table134[[#This Row],[Notasave Error]]/Table134[[#This Row],[Inspection Total]]),"NA")</f>
        <v>0</v>
      </c>
    </row>
    <row r="2551" spans="1:22" x14ac:dyDescent="0.35">
      <c r="A2551" s="8">
        <v>44746.274618055555</v>
      </c>
      <c r="B2551" s="9" t="s">
        <v>63</v>
      </c>
      <c r="C2551" s="9">
        <v>40036161</v>
      </c>
      <c r="D2551" s="9" t="s">
        <v>107</v>
      </c>
      <c r="E2551" s="9" t="s">
        <v>52</v>
      </c>
      <c r="F2551" s="9" t="s">
        <v>40</v>
      </c>
      <c r="G2551" s="9">
        <v>1795</v>
      </c>
      <c r="H2551" s="10">
        <v>6000</v>
      </c>
      <c r="I2551" s="10">
        <v>71972</v>
      </c>
      <c r="J2551" s="10">
        <v>0</v>
      </c>
      <c r="K2551" s="10"/>
      <c r="L2551" s="10">
        <f>SUM(Table134[[#This Row],[Waste (Before Impression)]:[Waste (After Impression)2]])</f>
        <v>0</v>
      </c>
      <c r="M2551" s="10">
        <v>0</v>
      </c>
      <c r="N2551" s="10">
        <v>0</v>
      </c>
      <c r="O2551" s="11">
        <f>SUM(Table134[[#This Row],[Inspection Total]],Table134[[#This Row],[Waste (Before Impression)]])</f>
        <v>6000</v>
      </c>
      <c r="P2551" s="12" t="s">
        <v>39</v>
      </c>
      <c r="Q2551" s="9"/>
      <c r="R2551" s="9">
        <f>IF(Table134[[#This Row],[Balanced]]="YES",0,Table134[[#This Row],[Total]]-6000)</f>
        <v>0</v>
      </c>
      <c r="S25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447461795006000YES</v>
      </c>
      <c r="T2551">
        <f>ROW()-3</f>
        <v>2548</v>
      </c>
      <c r="U2551" s="1">
        <f>INT(Table134[[#This Row],[Date]])</f>
        <v>44746</v>
      </c>
      <c r="V2551" s="13">
        <f>IFERROR(IF(OR(Table134[[#This Row],[Notasave Error]]&lt;0,Table134[[#This Row],[Notasave Error]]&gt;6000),"-",Table134[[#This Row],[Notasave Error]]/Table134[[#This Row],[Inspection Total]]),"NA")</f>
        <v>0</v>
      </c>
    </row>
    <row r="2552" spans="1:22" x14ac:dyDescent="0.35">
      <c r="A2552" s="8">
        <v>44746.245208333334</v>
      </c>
      <c r="B2552" s="9" t="s">
        <v>63</v>
      </c>
      <c r="C2552" s="9">
        <v>40036161</v>
      </c>
      <c r="D2552" s="9" t="s">
        <v>107</v>
      </c>
      <c r="E2552" s="9" t="s">
        <v>52</v>
      </c>
      <c r="F2552" s="9" t="s">
        <v>40</v>
      </c>
      <c r="G2552" s="9">
        <v>1794</v>
      </c>
      <c r="H2552" s="10">
        <v>6000</v>
      </c>
      <c r="I2552" s="10">
        <v>65972</v>
      </c>
      <c r="J2552" s="10">
        <v>0</v>
      </c>
      <c r="K2552" s="10"/>
      <c r="L2552" s="10">
        <f>SUM(Table134[[#This Row],[Waste (Before Impression)]:[Waste (After Impression)2]])</f>
        <v>0</v>
      </c>
      <c r="M2552" s="10">
        <v>0</v>
      </c>
      <c r="N2552" s="10">
        <v>0</v>
      </c>
      <c r="O2552" s="11">
        <f>SUM(Table134[[#This Row],[Inspection Total]],Table134[[#This Row],[Waste (Before Impression)]])</f>
        <v>6000</v>
      </c>
      <c r="P2552" s="12" t="s">
        <v>39</v>
      </c>
      <c r="Q2552" s="9"/>
      <c r="R2552" s="9">
        <f>IF(Table134[[#This Row],[Balanced]]="YES",0,Table134[[#This Row],[Total]]-6000)</f>
        <v>0</v>
      </c>
      <c r="S25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447461794006000YES</v>
      </c>
      <c r="T2552">
        <f>ROW()-3</f>
        <v>2549</v>
      </c>
      <c r="U2552" s="1">
        <f>INT(Table134[[#This Row],[Date]])</f>
        <v>44746</v>
      </c>
      <c r="V2552" s="13">
        <f>IFERROR(IF(OR(Table134[[#This Row],[Notasave Error]]&lt;0,Table134[[#This Row],[Notasave Error]]&gt;6000),"-",Table134[[#This Row],[Notasave Error]]/Table134[[#This Row],[Inspection Total]]),"NA")</f>
        <v>0</v>
      </c>
    </row>
    <row r="2553" spans="1:22" x14ac:dyDescent="0.35">
      <c r="A2553" s="8">
        <v>44746.215277777781</v>
      </c>
      <c r="B2553" s="9" t="s">
        <v>63</v>
      </c>
      <c r="C2553" s="9">
        <v>40036161</v>
      </c>
      <c r="D2553" s="9" t="s">
        <v>107</v>
      </c>
      <c r="E2553" s="9" t="s">
        <v>52</v>
      </c>
      <c r="F2553" s="9" t="s">
        <v>40</v>
      </c>
      <c r="G2553" s="9">
        <v>1793</v>
      </c>
      <c r="H2553" s="10">
        <v>5996</v>
      </c>
      <c r="I2553" s="10">
        <v>59972</v>
      </c>
      <c r="J2553" s="10">
        <v>4</v>
      </c>
      <c r="K2553" s="10"/>
      <c r="L2553" s="10">
        <f>SUM(Table134[[#This Row],[Waste (Before Impression)]:[Waste (After Impression)2]])</f>
        <v>4</v>
      </c>
      <c r="M2553" s="10">
        <v>0</v>
      </c>
      <c r="N2553" s="10">
        <v>0</v>
      </c>
      <c r="O2553" s="11">
        <f>SUM(Table134[[#This Row],[Inspection Total]],Table134[[#This Row],[Waste (Before Impression)]])</f>
        <v>6000</v>
      </c>
      <c r="P2553" s="12" t="s">
        <v>39</v>
      </c>
      <c r="Q2553" s="9"/>
      <c r="R2553" s="9">
        <f>IF(Table134[[#This Row],[Balanced]]="YES",0,Table134[[#This Row],[Total]]-6000)</f>
        <v>0</v>
      </c>
      <c r="S25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447461793405996YES</v>
      </c>
      <c r="T2553">
        <f>ROW()-3</f>
        <v>2550</v>
      </c>
      <c r="U2553" s="1">
        <f>INT(Table134[[#This Row],[Date]])</f>
        <v>44746</v>
      </c>
      <c r="V2553" s="13">
        <f>IFERROR(IF(OR(Table134[[#This Row],[Notasave Error]]&lt;0,Table134[[#This Row],[Notasave Error]]&gt;6000),"-",Table134[[#This Row],[Notasave Error]]/Table134[[#This Row],[Inspection Total]]),"NA")</f>
        <v>0</v>
      </c>
    </row>
    <row r="2554" spans="1:22" x14ac:dyDescent="0.35">
      <c r="A2554" s="8">
        <v>44746.187141203707</v>
      </c>
      <c r="B2554" s="9" t="s">
        <v>63</v>
      </c>
      <c r="C2554" s="9">
        <v>40036161</v>
      </c>
      <c r="D2554" s="9" t="s">
        <v>107</v>
      </c>
      <c r="E2554" s="9" t="s">
        <v>52</v>
      </c>
      <c r="F2554" s="9" t="s">
        <v>40</v>
      </c>
      <c r="G2554" s="9">
        <v>1792</v>
      </c>
      <c r="H2554" s="10">
        <v>5998</v>
      </c>
      <c r="I2554" s="10">
        <v>53976</v>
      </c>
      <c r="J2554" s="10">
        <v>2</v>
      </c>
      <c r="K2554" s="10"/>
      <c r="L2554" s="10">
        <f>SUM(Table134[[#This Row],[Waste (Before Impression)]:[Waste (After Impression)2]])</f>
        <v>2</v>
      </c>
      <c r="M2554" s="10">
        <v>0</v>
      </c>
      <c r="N2554" s="10">
        <v>0</v>
      </c>
      <c r="O2554" s="11">
        <f>SUM(Table134[[#This Row],[Inspection Total]],Table134[[#This Row],[Waste (Before Impression)]])</f>
        <v>6000</v>
      </c>
      <c r="P2554" s="12" t="s">
        <v>39</v>
      </c>
      <c r="Q2554" s="9"/>
      <c r="R2554" s="9">
        <f>IF(Table134[[#This Row],[Balanced]]="YES",0,Table134[[#This Row],[Total]]-6000)</f>
        <v>0</v>
      </c>
      <c r="S25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447461792205998YES</v>
      </c>
      <c r="T2554">
        <f>ROW()-3</f>
        <v>2551</v>
      </c>
      <c r="U2554" s="1">
        <f>INT(Table134[[#This Row],[Date]])</f>
        <v>44746</v>
      </c>
      <c r="V2554" s="13">
        <f>IFERROR(IF(OR(Table134[[#This Row],[Notasave Error]]&lt;0,Table134[[#This Row],[Notasave Error]]&gt;6000),"-",Table134[[#This Row],[Notasave Error]]/Table134[[#This Row],[Inspection Total]]),"NA")</f>
        <v>0</v>
      </c>
    </row>
    <row r="2555" spans="1:22" x14ac:dyDescent="0.35">
      <c r="A2555" s="8">
        <v>44746.165659722225</v>
      </c>
      <c r="B2555" s="9" t="s">
        <v>63</v>
      </c>
      <c r="C2555" s="9">
        <v>40036161</v>
      </c>
      <c r="D2555" s="9" t="s">
        <v>107</v>
      </c>
      <c r="E2555" s="9" t="s">
        <v>52</v>
      </c>
      <c r="F2555" s="9" t="s">
        <v>40</v>
      </c>
      <c r="G2555" s="9">
        <v>1791</v>
      </c>
      <c r="H2555" s="10">
        <v>5996</v>
      </c>
      <c r="I2555" s="10">
        <v>47978</v>
      </c>
      <c r="J2555" s="10">
        <v>4</v>
      </c>
      <c r="K2555" s="10"/>
      <c r="L2555" s="10">
        <f>SUM(Table134[[#This Row],[Waste (Before Impression)]:[Waste (After Impression)2]])</f>
        <v>4</v>
      </c>
      <c r="M2555" s="10">
        <v>0</v>
      </c>
      <c r="N2555" s="10">
        <v>0</v>
      </c>
      <c r="O2555" s="11">
        <f>SUM(Table134[[#This Row],[Inspection Total]],Table134[[#This Row],[Waste (Before Impression)]])</f>
        <v>6000</v>
      </c>
      <c r="P2555" s="12" t="s">
        <v>39</v>
      </c>
      <c r="Q2555" s="9"/>
      <c r="R2555" s="9">
        <f>IF(Table134[[#This Row],[Balanced]]="YES",0,Table134[[#This Row],[Total]]-6000)</f>
        <v>0</v>
      </c>
      <c r="S25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447461791405996YES</v>
      </c>
      <c r="T2555">
        <f>ROW()-3</f>
        <v>2552</v>
      </c>
      <c r="U2555" s="1">
        <f>INT(Table134[[#This Row],[Date]])</f>
        <v>44746</v>
      </c>
      <c r="V2555" s="13">
        <f>IFERROR(IF(OR(Table134[[#This Row],[Notasave Error]]&lt;0,Table134[[#This Row],[Notasave Error]]&gt;6000),"-",Table134[[#This Row],[Notasave Error]]/Table134[[#This Row],[Inspection Total]]),"NA")</f>
        <v>0</v>
      </c>
    </row>
    <row r="2556" spans="1:22" x14ac:dyDescent="0.35">
      <c r="A2556" s="8">
        <v>44746.126793981479</v>
      </c>
      <c r="B2556" s="9" t="s">
        <v>63</v>
      </c>
      <c r="C2556" s="9">
        <v>40036161</v>
      </c>
      <c r="D2556" s="9" t="s">
        <v>107</v>
      </c>
      <c r="E2556" s="9" t="s">
        <v>52</v>
      </c>
      <c r="F2556" s="9" t="s">
        <v>40</v>
      </c>
      <c r="G2556" s="9">
        <v>1790</v>
      </c>
      <c r="H2556" s="10">
        <v>6000</v>
      </c>
      <c r="I2556" s="10">
        <v>41982</v>
      </c>
      <c r="J2556" s="10">
        <v>0</v>
      </c>
      <c r="K2556" s="10"/>
      <c r="L2556" s="10">
        <f>SUM(Table134[[#This Row],[Waste (Before Impression)]:[Waste (After Impression)2]])</f>
        <v>0</v>
      </c>
      <c r="M2556" s="10">
        <v>0</v>
      </c>
      <c r="N2556" s="10">
        <v>0</v>
      </c>
      <c r="O2556" s="11">
        <f>SUM(Table134[[#This Row],[Inspection Total]],Table134[[#This Row],[Waste (Before Impression)]])</f>
        <v>6000</v>
      </c>
      <c r="P2556" s="12" t="s">
        <v>39</v>
      </c>
      <c r="Q2556" s="9"/>
      <c r="R2556" s="9">
        <f>IF(Table134[[#This Row],[Balanced]]="YES",0,Table134[[#This Row],[Total]]-6000)</f>
        <v>0</v>
      </c>
      <c r="S25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447461790006000YES</v>
      </c>
      <c r="T2556">
        <f>ROW()-3</f>
        <v>2553</v>
      </c>
      <c r="U2556" s="1">
        <f>INT(Table134[[#This Row],[Date]])</f>
        <v>44746</v>
      </c>
      <c r="V2556" s="13">
        <f>IFERROR(IF(OR(Table134[[#This Row],[Notasave Error]]&lt;0,Table134[[#This Row],[Notasave Error]]&gt;6000),"-",Table134[[#This Row],[Notasave Error]]/Table134[[#This Row],[Inspection Total]]),"NA")</f>
        <v>0</v>
      </c>
    </row>
    <row r="2557" spans="1:22" x14ac:dyDescent="0.35">
      <c r="A2557" s="8">
        <v>44746.097268518519</v>
      </c>
      <c r="B2557" s="9" t="s">
        <v>63</v>
      </c>
      <c r="C2557" s="9">
        <v>40036161</v>
      </c>
      <c r="D2557" s="9" t="s">
        <v>107</v>
      </c>
      <c r="E2557" s="9" t="s">
        <v>52</v>
      </c>
      <c r="F2557" s="9" t="s">
        <v>40</v>
      </c>
      <c r="G2557" s="9">
        <v>1789</v>
      </c>
      <c r="H2557" s="10">
        <v>5997</v>
      </c>
      <c r="I2557" s="10">
        <v>35982</v>
      </c>
      <c r="J2557" s="10">
        <v>3</v>
      </c>
      <c r="K2557" s="10"/>
      <c r="L2557" s="10">
        <f>SUM(Table134[[#This Row],[Waste (Before Impression)]:[Waste (After Impression)2]])</f>
        <v>3</v>
      </c>
      <c r="M2557" s="10">
        <v>0</v>
      </c>
      <c r="N2557" s="10">
        <v>0</v>
      </c>
      <c r="O2557" s="11">
        <f>SUM(Table134[[#This Row],[Inspection Total]],Table134[[#This Row],[Waste (Before Impression)]])</f>
        <v>6000</v>
      </c>
      <c r="P2557" s="12" t="s">
        <v>39</v>
      </c>
      <c r="Q2557" s="9"/>
      <c r="R2557" s="9">
        <f>IF(Table134[[#This Row],[Balanced]]="YES",0,Table134[[#This Row],[Total]]-6000)</f>
        <v>0</v>
      </c>
      <c r="S25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447461789305997YES</v>
      </c>
      <c r="T2557">
        <f>ROW()-3</f>
        <v>2554</v>
      </c>
      <c r="U2557" s="1">
        <f>INT(Table134[[#This Row],[Date]])</f>
        <v>44746</v>
      </c>
      <c r="V2557" s="13">
        <f>IFERROR(IF(OR(Table134[[#This Row],[Notasave Error]]&lt;0,Table134[[#This Row],[Notasave Error]]&gt;6000),"-",Table134[[#This Row],[Notasave Error]]/Table134[[#This Row],[Inspection Total]]),"NA")</f>
        <v>0</v>
      </c>
    </row>
    <row r="2558" spans="1:22" x14ac:dyDescent="0.35">
      <c r="A2558" s="8">
        <v>44746.066261574073</v>
      </c>
      <c r="B2558" s="9" t="s">
        <v>63</v>
      </c>
      <c r="C2558" s="9">
        <v>40036161</v>
      </c>
      <c r="D2558" s="9" t="s">
        <v>107</v>
      </c>
      <c r="E2558" s="9" t="s">
        <v>52</v>
      </c>
      <c r="F2558" s="9" t="s">
        <v>40</v>
      </c>
      <c r="G2558" s="9">
        <v>1788</v>
      </c>
      <c r="H2558" s="10">
        <v>6000</v>
      </c>
      <c r="I2558" s="10">
        <v>29985</v>
      </c>
      <c r="J2558" s="10">
        <v>0</v>
      </c>
      <c r="K2558" s="10"/>
      <c r="L2558" s="10">
        <f>SUM(Table134[[#This Row],[Waste (Before Impression)]:[Waste (After Impression)2]])</f>
        <v>0</v>
      </c>
      <c r="M2558" s="10">
        <v>0</v>
      </c>
      <c r="N2558" s="10">
        <v>0</v>
      </c>
      <c r="O2558" s="11">
        <f>SUM(Table134[[#This Row],[Inspection Total]],Table134[[#This Row],[Waste (Before Impression)]])</f>
        <v>6000</v>
      </c>
      <c r="P2558" s="12" t="s">
        <v>39</v>
      </c>
      <c r="Q2558" s="9"/>
      <c r="R2558" s="9">
        <f>IF(Table134[[#This Row],[Balanced]]="YES",0,Table134[[#This Row],[Total]]-6000)</f>
        <v>0</v>
      </c>
      <c r="S25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447461788006000YES</v>
      </c>
      <c r="T2558">
        <f>ROW()-3</f>
        <v>2555</v>
      </c>
      <c r="U2558" s="1">
        <f>INT(Table134[[#This Row],[Date]])</f>
        <v>44746</v>
      </c>
      <c r="V2558" s="13">
        <f>IFERROR(IF(OR(Table134[[#This Row],[Notasave Error]]&lt;0,Table134[[#This Row],[Notasave Error]]&gt;6000),"-",Table134[[#This Row],[Notasave Error]]/Table134[[#This Row],[Inspection Total]]),"NA")</f>
        <v>0</v>
      </c>
    </row>
    <row r="2559" spans="1:22" x14ac:dyDescent="0.35">
      <c r="A2559" s="8">
        <v>44746.037152777775</v>
      </c>
      <c r="B2559" s="9" t="s">
        <v>63</v>
      </c>
      <c r="C2559" s="9">
        <v>40036161</v>
      </c>
      <c r="D2559" s="9" t="s">
        <v>107</v>
      </c>
      <c r="E2559" s="9" t="s">
        <v>52</v>
      </c>
      <c r="F2559" s="9" t="s">
        <v>40</v>
      </c>
      <c r="G2559" s="9">
        <v>1787</v>
      </c>
      <c r="H2559" s="10">
        <v>6000</v>
      </c>
      <c r="I2559" s="10">
        <v>23985</v>
      </c>
      <c r="J2559" s="10">
        <v>0</v>
      </c>
      <c r="K2559" s="10"/>
      <c r="L2559" s="10">
        <f>SUM(Table134[[#This Row],[Waste (Before Impression)]:[Waste (After Impression)2]])</f>
        <v>0</v>
      </c>
      <c r="M2559" s="10">
        <v>0</v>
      </c>
      <c r="N2559" s="10">
        <v>0</v>
      </c>
      <c r="O2559" s="11">
        <f>SUM(Table134[[#This Row],[Inspection Total]],Table134[[#This Row],[Waste (Before Impression)]])</f>
        <v>6000</v>
      </c>
      <c r="P2559" s="12" t="s">
        <v>39</v>
      </c>
      <c r="Q2559" s="9"/>
      <c r="R2559" s="9">
        <f>IF(Table134[[#This Row],[Balanced]]="YES",0,Table134[[#This Row],[Total]]-6000)</f>
        <v>0</v>
      </c>
      <c r="S25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447461787006000YES</v>
      </c>
      <c r="T2559">
        <f>ROW()-3</f>
        <v>2556</v>
      </c>
      <c r="U2559" s="1">
        <f>INT(Table134[[#This Row],[Date]])</f>
        <v>44746</v>
      </c>
      <c r="V2559" s="13">
        <f>IFERROR(IF(OR(Table134[[#This Row],[Notasave Error]]&lt;0,Table134[[#This Row],[Notasave Error]]&gt;6000),"-",Table134[[#This Row],[Notasave Error]]/Table134[[#This Row],[Inspection Total]]),"NA")</f>
        <v>0</v>
      </c>
    </row>
    <row r="2560" spans="1:22" x14ac:dyDescent="0.35">
      <c r="A2560" s="8">
        <v>44746.036874999998</v>
      </c>
      <c r="B2560" s="9" t="s">
        <v>63</v>
      </c>
      <c r="C2560" s="9">
        <v>40036161</v>
      </c>
      <c r="D2560" s="9" t="s">
        <v>107</v>
      </c>
      <c r="E2560" s="9" t="s">
        <v>52</v>
      </c>
      <c r="F2560" s="9" t="s">
        <v>40</v>
      </c>
      <c r="G2560" s="9">
        <v>1786</v>
      </c>
      <c r="H2560" s="10">
        <v>5991</v>
      </c>
      <c r="I2560" s="10">
        <v>17985</v>
      </c>
      <c r="J2560" s="10">
        <v>9</v>
      </c>
      <c r="K2560" s="10"/>
      <c r="L2560" s="10">
        <f>SUM(Table134[[#This Row],[Waste (Before Impression)]:[Waste (After Impression)2]])</f>
        <v>9</v>
      </c>
      <c r="M2560" s="10">
        <v>0</v>
      </c>
      <c r="N2560" s="10">
        <v>0</v>
      </c>
      <c r="O2560" s="11">
        <f>SUM(Table134[[#This Row],[Inspection Total]],Table134[[#This Row],[Waste (Before Impression)]])</f>
        <v>6000</v>
      </c>
      <c r="P2560" s="12" t="s">
        <v>39</v>
      </c>
      <c r="Q2560" s="9"/>
      <c r="R2560" s="9">
        <f>IF(Table134[[#This Row],[Balanced]]="YES",0,Table134[[#This Row],[Total]]-6000)</f>
        <v>0</v>
      </c>
      <c r="S25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447461786905991YES</v>
      </c>
      <c r="T2560">
        <f>ROW()-3</f>
        <v>2557</v>
      </c>
      <c r="U2560" s="1">
        <f>INT(Table134[[#This Row],[Date]])</f>
        <v>44746</v>
      </c>
      <c r="V2560" s="13">
        <f>IFERROR(IF(OR(Table134[[#This Row],[Notasave Error]]&lt;0,Table134[[#This Row],[Notasave Error]]&gt;6000),"-",Table134[[#This Row],[Notasave Error]]/Table134[[#This Row],[Inspection Total]]),"NA")</f>
        <v>0</v>
      </c>
    </row>
    <row r="2561" spans="1:22" x14ac:dyDescent="0.35">
      <c r="A2561" s="8">
        <v>44746.036539351851</v>
      </c>
      <c r="B2561" s="9" t="s">
        <v>63</v>
      </c>
      <c r="C2561" s="9">
        <v>40036161</v>
      </c>
      <c r="D2561" s="9" t="s">
        <v>107</v>
      </c>
      <c r="E2561" s="9" t="s">
        <v>52</v>
      </c>
      <c r="F2561" s="9" t="s">
        <v>40</v>
      </c>
      <c r="G2561" s="9">
        <v>1785</v>
      </c>
      <c r="H2561" s="10">
        <v>5997</v>
      </c>
      <c r="I2561" s="10">
        <v>11994</v>
      </c>
      <c r="J2561" s="10">
        <v>3</v>
      </c>
      <c r="K2561" s="10"/>
      <c r="L2561" s="10">
        <f>SUM(Table134[[#This Row],[Waste (Before Impression)]:[Waste (After Impression)2]])</f>
        <v>3</v>
      </c>
      <c r="M2561" s="10">
        <v>0</v>
      </c>
      <c r="N2561" s="10">
        <v>0</v>
      </c>
      <c r="O2561" s="11">
        <f>SUM(Table134[[#This Row],[Inspection Total]],Table134[[#This Row],[Waste (Before Impression)]])</f>
        <v>6000</v>
      </c>
      <c r="P2561" s="12" t="s">
        <v>39</v>
      </c>
      <c r="Q2561" s="9"/>
      <c r="R2561" s="9">
        <f>IF(Table134[[#This Row],[Balanced]]="YES",0,Table134[[#This Row],[Total]]-6000)</f>
        <v>0</v>
      </c>
      <c r="S25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447461785305997YES</v>
      </c>
      <c r="T2561">
        <f>ROW()-3</f>
        <v>2558</v>
      </c>
      <c r="U2561" s="1">
        <f>INT(Table134[[#This Row],[Date]])</f>
        <v>44746</v>
      </c>
      <c r="V2561" s="13">
        <f>IFERROR(IF(OR(Table134[[#This Row],[Notasave Error]]&lt;0,Table134[[#This Row],[Notasave Error]]&gt;6000),"-",Table134[[#This Row],[Notasave Error]]/Table134[[#This Row],[Inspection Total]]),"NA")</f>
        <v>0</v>
      </c>
    </row>
    <row r="2562" spans="1:22" x14ac:dyDescent="0.35">
      <c r="A2562" s="8">
        <v>44746.035995370374</v>
      </c>
      <c r="B2562" s="9" t="s">
        <v>63</v>
      </c>
      <c r="C2562" s="9">
        <v>40036161</v>
      </c>
      <c r="D2562" s="9" t="s">
        <v>107</v>
      </c>
      <c r="E2562" s="9" t="s">
        <v>52</v>
      </c>
      <c r="F2562" s="9" t="s">
        <v>40</v>
      </c>
      <c r="G2562" s="9">
        <v>1784</v>
      </c>
      <c r="H2562" s="10">
        <v>5997</v>
      </c>
      <c r="I2562" s="10">
        <v>5997</v>
      </c>
      <c r="J2562" s="10">
        <v>3</v>
      </c>
      <c r="K2562" s="10"/>
      <c r="L2562" s="10">
        <f>SUM(Table134[[#This Row],[Waste (Before Impression)]:[Waste (After Impression)2]])</f>
        <v>3</v>
      </c>
      <c r="M2562" s="10">
        <v>0</v>
      </c>
      <c r="N2562" s="10">
        <v>0</v>
      </c>
      <c r="O2562" s="11">
        <f>SUM(Table134[[#This Row],[Inspection Total]],Table134[[#This Row],[Waste (Before Impression)]])</f>
        <v>6000</v>
      </c>
      <c r="P2562" s="12" t="s">
        <v>39</v>
      </c>
      <c r="Q2562" s="9"/>
      <c r="R2562" s="9">
        <f>IF(Table134[[#This Row],[Balanced]]="YES",0,Table134[[#This Row],[Total]]-6000)</f>
        <v>0</v>
      </c>
      <c r="S25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447461784305997YES</v>
      </c>
      <c r="T2562">
        <f>ROW()-3</f>
        <v>2559</v>
      </c>
      <c r="U2562" s="1">
        <f>INT(Table134[[#This Row],[Date]])</f>
        <v>44746</v>
      </c>
      <c r="V2562" s="13">
        <f>IFERROR(IF(OR(Table134[[#This Row],[Notasave Error]]&lt;0,Table134[[#This Row],[Notasave Error]]&gt;6000),"-",Table134[[#This Row],[Notasave Error]]/Table134[[#This Row],[Inspection Total]]),"NA")</f>
        <v>0</v>
      </c>
    </row>
    <row r="2563" spans="1:22" x14ac:dyDescent="0.35">
      <c r="A2563" s="8">
        <v>44745.671678240738</v>
      </c>
      <c r="B2563" s="9" t="s">
        <v>63</v>
      </c>
      <c r="C2563" s="9">
        <v>40036161</v>
      </c>
      <c r="D2563" s="9" t="s">
        <v>107</v>
      </c>
      <c r="E2563" s="9" t="s">
        <v>60</v>
      </c>
      <c r="F2563" s="9" t="s">
        <v>38</v>
      </c>
      <c r="G2563" s="9">
        <v>1775</v>
      </c>
      <c r="H2563" s="10">
        <v>5992</v>
      </c>
      <c r="I2563" s="10">
        <v>5992</v>
      </c>
      <c r="J2563" s="10">
        <v>8</v>
      </c>
      <c r="K2563" s="10"/>
      <c r="L2563" s="10">
        <f>SUM(Table134[[#This Row],[Waste (Before Impression)]:[Waste (After Impression)2]])</f>
        <v>8</v>
      </c>
      <c r="M2563" s="10">
        <v>0</v>
      </c>
      <c r="N2563" s="10">
        <v>0</v>
      </c>
      <c r="O2563" s="11">
        <f>SUM(Table134[[#This Row],[Inspection Total]],Table134[[#This Row],[Waste (Before Impression)]])</f>
        <v>6000</v>
      </c>
      <c r="P2563" s="12" t="s">
        <v>74</v>
      </c>
      <c r="Q2563" s="9" t="s">
        <v>71</v>
      </c>
      <c r="R2563" s="9">
        <f>IF(Table134[[#This Row],[Balanced]]="YES",0,Table134[[#This Row],[Total]]-6000)</f>
        <v>0</v>
      </c>
      <c r="S25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447451775805992yes</v>
      </c>
      <c r="T2563">
        <f>ROW()-3</f>
        <v>2560</v>
      </c>
      <c r="U2563" s="1">
        <f>INT(Table134[[#This Row],[Date]])</f>
        <v>44745</v>
      </c>
      <c r="V2563" s="13">
        <f>IFERROR(IF(OR(Table134[[#This Row],[Notasave Error]]&lt;0,Table134[[#This Row],[Notasave Error]]&gt;6000),"-",Table134[[#This Row],[Notasave Error]]/Table134[[#This Row],[Inspection Total]]),"NA")</f>
        <v>0</v>
      </c>
    </row>
    <row r="2564" spans="1:22" x14ac:dyDescent="0.35">
      <c r="A2564" s="8">
        <v>44745.555717592593</v>
      </c>
      <c r="B2564" s="9" t="s">
        <v>63</v>
      </c>
      <c r="C2564" s="9">
        <v>40036161</v>
      </c>
      <c r="D2564" s="9" t="s">
        <v>107</v>
      </c>
      <c r="E2564" s="9" t="s">
        <v>60</v>
      </c>
      <c r="F2564" s="9" t="s">
        <v>38</v>
      </c>
      <c r="G2564" s="9">
        <v>1774</v>
      </c>
      <c r="H2564" s="10">
        <v>5994</v>
      </c>
      <c r="I2564" s="10">
        <v>5994</v>
      </c>
      <c r="J2564" s="10">
        <v>6</v>
      </c>
      <c r="K2564" s="10"/>
      <c r="L2564" s="10">
        <f>SUM(Table134[[#This Row],[Waste (Before Impression)]:[Waste (After Impression)2]])</f>
        <v>6</v>
      </c>
      <c r="M2564" s="10">
        <v>0</v>
      </c>
      <c r="N2564" s="10">
        <v>0</v>
      </c>
      <c r="O2564" s="11">
        <f>SUM(Table134[[#This Row],[Inspection Total]],Table134[[#This Row],[Waste (Before Impression)]])</f>
        <v>6000</v>
      </c>
      <c r="P2564" s="12" t="s">
        <v>74</v>
      </c>
      <c r="Q2564" s="9" t="s">
        <v>71</v>
      </c>
      <c r="R2564" s="9">
        <f>IF(Table134[[#This Row],[Balanced]]="YES",0,Table134[[#This Row],[Total]]-6000)</f>
        <v>0</v>
      </c>
      <c r="S25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447451774605994yes</v>
      </c>
      <c r="T2564">
        <f>ROW()-3</f>
        <v>2561</v>
      </c>
      <c r="U2564" s="1">
        <f>INT(Table134[[#This Row],[Date]])</f>
        <v>44745</v>
      </c>
      <c r="V2564" s="13">
        <f>IFERROR(IF(OR(Table134[[#This Row],[Notasave Error]]&lt;0,Table134[[#This Row],[Notasave Error]]&gt;6000),"-",Table134[[#This Row],[Notasave Error]]/Table134[[#This Row],[Inspection Total]]),"NA")</f>
        <v>0</v>
      </c>
    </row>
    <row r="2565" spans="1:22" x14ac:dyDescent="0.35">
      <c r="A2565" s="8">
        <v>44745.55505787037</v>
      </c>
      <c r="B2565" s="9" t="s">
        <v>63</v>
      </c>
      <c r="C2565" s="9">
        <v>40036161</v>
      </c>
      <c r="D2565" s="9" t="s">
        <v>107</v>
      </c>
      <c r="E2565" s="9" t="s">
        <v>60</v>
      </c>
      <c r="F2565" s="9" t="s">
        <v>38</v>
      </c>
      <c r="G2565" s="9">
        <v>1773</v>
      </c>
      <c r="H2565" s="10">
        <v>5985</v>
      </c>
      <c r="I2565" s="10">
        <v>5985</v>
      </c>
      <c r="J2565" s="10">
        <v>15</v>
      </c>
      <c r="K2565" s="10"/>
      <c r="L2565" s="10">
        <f>SUM(Table134[[#This Row],[Waste (Before Impression)]:[Waste (After Impression)2]])</f>
        <v>15</v>
      </c>
      <c r="M2565" s="10">
        <v>0</v>
      </c>
      <c r="N2565" s="10">
        <v>0</v>
      </c>
      <c r="O2565" s="11">
        <f>SUM(Table134[[#This Row],[Inspection Total]],Table134[[#This Row],[Waste (Before Impression)]])</f>
        <v>6000</v>
      </c>
      <c r="P2565" s="12" t="s">
        <v>74</v>
      </c>
      <c r="Q2565" s="9" t="s">
        <v>71</v>
      </c>
      <c r="R2565" s="9">
        <f>IF(Table134[[#This Row],[Balanced]]="YES",0,Table134[[#This Row],[Total]]-6000)</f>
        <v>0</v>
      </c>
      <c r="S25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4474517731505985yes</v>
      </c>
      <c r="T2565">
        <f>ROW()-3</f>
        <v>2562</v>
      </c>
      <c r="U2565" s="1">
        <f>INT(Table134[[#This Row],[Date]])</f>
        <v>44745</v>
      </c>
      <c r="V2565" s="13">
        <f>IFERROR(IF(OR(Table134[[#This Row],[Notasave Error]]&lt;0,Table134[[#This Row],[Notasave Error]]&gt;6000),"-",Table134[[#This Row],[Notasave Error]]/Table134[[#This Row],[Inspection Total]]),"NA")</f>
        <v>0</v>
      </c>
    </row>
    <row r="2566" spans="1:22" x14ac:dyDescent="0.35">
      <c r="A2566" s="8">
        <v>44745.553472222222</v>
      </c>
      <c r="B2566" s="9" t="s">
        <v>63</v>
      </c>
      <c r="C2566" s="9">
        <v>40036161</v>
      </c>
      <c r="D2566" s="9" t="s">
        <v>107</v>
      </c>
      <c r="E2566" s="9" t="s">
        <v>60</v>
      </c>
      <c r="F2566" s="9" t="s">
        <v>38</v>
      </c>
      <c r="G2566" s="9">
        <v>1772</v>
      </c>
      <c r="H2566" s="10">
        <v>5992</v>
      </c>
      <c r="I2566" s="10">
        <v>5992</v>
      </c>
      <c r="J2566" s="10">
        <v>8</v>
      </c>
      <c r="K2566" s="10"/>
      <c r="L2566" s="10">
        <f>SUM(Table134[[#This Row],[Waste (Before Impression)]:[Waste (After Impression)2]])</f>
        <v>8</v>
      </c>
      <c r="M2566" s="10">
        <v>0</v>
      </c>
      <c r="N2566" s="10">
        <v>0</v>
      </c>
      <c r="O2566" s="11">
        <f>SUM(Table134[[#This Row],[Inspection Total]],Table134[[#This Row],[Waste (Before Impression)]])</f>
        <v>6000</v>
      </c>
      <c r="P2566" s="12" t="s">
        <v>74</v>
      </c>
      <c r="Q2566" s="9" t="s">
        <v>71</v>
      </c>
      <c r="R2566" s="9">
        <f>IF(Table134[[#This Row],[Balanced]]="YES",0,Table134[[#This Row],[Total]]-6000)</f>
        <v>0</v>
      </c>
      <c r="S25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447451772805992yes</v>
      </c>
      <c r="T2566">
        <f>ROW()-3</f>
        <v>2563</v>
      </c>
      <c r="U2566" s="1">
        <f>INT(Table134[[#This Row],[Date]])</f>
        <v>44745</v>
      </c>
      <c r="V2566" s="13">
        <f>IFERROR(IF(OR(Table134[[#This Row],[Notasave Error]]&lt;0,Table134[[#This Row],[Notasave Error]]&gt;6000),"-",Table134[[#This Row],[Notasave Error]]/Table134[[#This Row],[Inspection Total]]),"NA")</f>
        <v>0</v>
      </c>
    </row>
    <row r="2567" spans="1:22" x14ac:dyDescent="0.35">
      <c r="A2567" s="8">
        <v>44745.552847222221</v>
      </c>
      <c r="B2567" s="9" t="s">
        <v>63</v>
      </c>
      <c r="C2567" s="9">
        <v>40036161</v>
      </c>
      <c r="D2567" s="9" t="s">
        <v>107</v>
      </c>
      <c r="E2567" s="9" t="s">
        <v>60</v>
      </c>
      <c r="F2567" s="9" t="s">
        <v>38</v>
      </c>
      <c r="G2567" s="9">
        <v>1771</v>
      </c>
      <c r="H2567" s="10">
        <v>5999</v>
      </c>
      <c r="I2567" s="10">
        <v>5999</v>
      </c>
      <c r="J2567" s="10">
        <v>1</v>
      </c>
      <c r="K2567" s="10"/>
      <c r="L2567" s="10">
        <f>SUM(Table134[[#This Row],[Waste (Before Impression)]:[Waste (After Impression)2]])</f>
        <v>1</v>
      </c>
      <c r="M2567" s="10">
        <v>0</v>
      </c>
      <c r="N2567" s="10">
        <v>0</v>
      </c>
      <c r="O2567" s="11">
        <f>SUM(Table134[[#This Row],[Inspection Total]],Table134[[#This Row],[Waste (Before Impression)]])</f>
        <v>6000</v>
      </c>
      <c r="P2567" s="12" t="s">
        <v>74</v>
      </c>
      <c r="Q2567" s="9" t="s">
        <v>71</v>
      </c>
      <c r="R2567" s="9">
        <f>IF(Table134[[#This Row],[Balanced]]="YES",0,Table134[[#This Row],[Total]]-6000)</f>
        <v>0</v>
      </c>
      <c r="S25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447451771105999yes</v>
      </c>
      <c r="T2567">
        <f>ROW()-3</f>
        <v>2564</v>
      </c>
      <c r="U2567" s="1">
        <f>INT(Table134[[#This Row],[Date]])</f>
        <v>44745</v>
      </c>
      <c r="V2567" s="13">
        <f>IFERROR(IF(OR(Table134[[#This Row],[Notasave Error]]&lt;0,Table134[[#This Row],[Notasave Error]]&gt;6000),"-",Table134[[#This Row],[Notasave Error]]/Table134[[#This Row],[Inspection Total]]),"NA")</f>
        <v>0</v>
      </c>
    </row>
    <row r="2568" spans="1:22" x14ac:dyDescent="0.35">
      <c r="A2568" s="8">
        <v>44745.550775462965</v>
      </c>
      <c r="B2568" s="9" t="s">
        <v>63</v>
      </c>
      <c r="C2568" s="9">
        <v>40036161</v>
      </c>
      <c r="D2568" s="9" t="s">
        <v>107</v>
      </c>
      <c r="E2568" s="9" t="s">
        <v>60</v>
      </c>
      <c r="F2568" s="9" t="s">
        <v>38</v>
      </c>
      <c r="G2568" s="9">
        <v>1770</v>
      </c>
      <c r="H2568" s="10">
        <v>5985</v>
      </c>
      <c r="I2568" s="10">
        <v>5985</v>
      </c>
      <c r="J2568" s="10">
        <v>2</v>
      </c>
      <c r="K2568" s="10"/>
      <c r="L2568" s="10">
        <f>SUM(Table134[[#This Row],[Waste (Before Impression)]:[Waste (After Impression)2]])</f>
        <v>2</v>
      </c>
      <c r="M2568" s="10">
        <v>0</v>
      </c>
      <c r="N2568" s="10">
        <v>0</v>
      </c>
      <c r="O2568" s="11">
        <f>SUM(Table134[[#This Row],[Inspection Total]],Table134[[#This Row],[Waste (Before Impression)]])</f>
        <v>5987</v>
      </c>
      <c r="P2568" s="12" t="s">
        <v>34</v>
      </c>
      <c r="Q2568" s="9" t="s">
        <v>121</v>
      </c>
      <c r="R2568" s="9">
        <f>IF(Table134[[#This Row],[Balanced]]="YES",0,Table134[[#This Row],[Total]]-6000)</f>
        <v>-13</v>
      </c>
      <c r="S25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447451770205985NO</v>
      </c>
      <c r="T2568">
        <f>ROW()-3</f>
        <v>2565</v>
      </c>
      <c r="U2568" s="1">
        <f>INT(Table134[[#This Row],[Date]])</f>
        <v>44745</v>
      </c>
      <c r="V2568" s="13">
        <f>IFERROR(IF(OR(Table134[[#This Row],[Notasave Error]]&lt;0,Table134[[#This Row],[Notasave Error]]&gt;6000),"-",Table134[[#This Row],[Notasave Error]]/Table134[[#This Row],[Inspection Total]]),"NA")</f>
        <v>0</v>
      </c>
    </row>
    <row r="2569" spans="1:22" x14ac:dyDescent="0.35">
      <c r="A2569" s="8">
        <v>44745.471539351849</v>
      </c>
      <c r="B2569" s="9" t="s">
        <v>63</v>
      </c>
      <c r="C2569" s="9">
        <v>40036161</v>
      </c>
      <c r="D2569" s="9" t="s">
        <v>107</v>
      </c>
      <c r="E2569" s="9" t="s">
        <v>45</v>
      </c>
      <c r="F2569" s="9" t="s">
        <v>40</v>
      </c>
      <c r="G2569" s="9">
        <v>1769</v>
      </c>
      <c r="H2569" s="10">
        <v>5998</v>
      </c>
      <c r="I2569" s="10">
        <v>77944</v>
      </c>
      <c r="J2569" s="10">
        <v>2</v>
      </c>
      <c r="K2569" s="10"/>
      <c r="L2569" s="10">
        <f>SUM(Table134[[#This Row],[Waste (Before Impression)]:[Waste (After Impression)2]])</f>
        <v>2</v>
      </c>
      <c r="M2569" s="10">
        <v>0</v>
      </c>
      <c r="N2569" s="10">
        <v>0</v>
      </c>
      <c r="O2569" s="11">
        <f>SUM(Table134[[#This Row],[Inspection Total]],Table134[[#This Row],[Waste (Before Impression)]])</f>
        <v>6000</v>
      </c>
      <c r="P2569" s="12" t="s">
        <v>39</v>
      </c>
      <c r="Q2569" s="9"/>
      <c r="R2569" s="9">
        <f>IF(Table134[[#This Row],[Balanced]]="YES",0,Table134[[#This Row],[Total]]-6000)</f>
        <v>0</v>
      </c>
      <c r="S25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447451769205998YES</v>
      </c>
      <c r="T2569">
        <f>ROW()-3</f>
        <v>2566</v>
      </c>
      <c r="U2569" s="1">
        <f>INT(Table134[[#This Row],[Date]])</f>
        <v>44745</v>
      </c>
      <c r="V2569" s="13">
        <f>IFERROR(IF(OR(Table134[[#This Row],[Notasave Error]]&lt;0,Table134[[#This Row],[Notasave Error]]&gt;6000),"-",Table134[[#This Row],[Notasave Error]]/Table134[[#This Row],[Inspection Total]]),"NA")</f>
        <v>0</v>
      </c>
    </row>
    <row r="2570" spans="1:22" x14ac:dyDescent="0.35">
      <c r="A2570" s="8">
        <v>44744.991354166668</v>
      </c>
      <c r="B2570" s="9" t="s">
        <v>63</v>
      </c>
      <c r="C2570" s="9">
        <v>40036161</v>
      </c>
      <c r="D2570" s="9" t="s">
        <v>107</v>
      </c>
      <c r="E2570" s="9" t="s">
        <v>45</v>
      </c>
      <c r="F2570" s="9" t="s">
        <v>40</v>
      </c>
      <c r="G2570" s="9">
        <v>1760</v>
      </c>
      <c r="H2570" s="10">
        <v>5993</v>
      </c>
      <c r="I2570" s="10">
        <v>23987</v>
      </c>
      <c r="J2570" s="10">
        <v>7</v>
      </c>
      <c r="K2570" s="10"/>
      <c r="L2570" s="10">
        <f>SUM(Table134[[#This Row],[Waste (Before Impression)]:[Waste (After Impression)2]])</f>
        <v>7</v>
      </c>
      <c r="M2570" s="10">
        <v>0</v>
      </c>
      <c r="N2570" s="10">
        <v>0</v>
      </c>
      <c r="O2570" s="11">
        <f>SUM(Table134[[#This Row],[Inspection Total]],Table134[[#This Row],[Waste (Before Impression)]])</f>
        <v>6000</v>
      </c>
      <c r="P2570" s="12" t="s">
        <v>39</v>
      </c>
      <c r="Q2570" s="9"/>
      <c r="R2570" s="9">
        <f>IF(Table134[[#This Row],[Balanced]]="YES",0,Table134[[#This Row],[Total]]-6000)</f>
        <v>0</v>
      </c>
      <c r="S25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447441760705993YES</v>
      </c>
      <c r="T2570">
        <f>ROW()-3</f>
        <v>2567</v>
      </c>
      <c r="U2570" s="1">
        <f>INT(Table134[[#This Row],[Date]])</f>
        <v>44744</v>
      </c>
      <c r="V2570" s="13">
        <f>IFERROR(IF(OR(Table134[[#This Row],[Notasave Error]]&lt;0,Table134[[#This Row],[Notasave Error]]&gt;6000),"-",Table134[[#This Row],[Notasave Error]]/Table134[[#This Row],[Inspection Total]]),"NA")</f>
        <v>0</v>
      </c>
    </row>
    <row r="2571" spans="1:22" x14ac:dyDescent="0.35">
      <c r="A2571" s="8">
        <v>44744.955057870371</v>
      </c>
      <c r="B2571" s="9" t="s">
        <v>63</v>
      </c>
      <c r="C2571" s="9">
        <v>40036161</v>
      </c>
      <c r="D2571" s="9" t="s">
        <v>107</v>
      </c>
      <c r="E2571" s="9" t="s">
        <v>45</v>
      </c>
      <c r="F2571" s="9" t="s">
        <v>40</v>
      </c>
      <c r="G2571" s="9">
        <v>1759</v>
      </c>
      <c r="H2571" s="10">
        <v>5998</v>
      </c>
      <c r="I2571" s="10">
        <v>17994</v>
      </c>
      <c r="J2571" s="10">
        <v>2</v>
      </c>
      <c r="K2571" s="10"/>
      <c r="L2571" s="10">
        <f>SUM(Table134[[#This Row],[Waste (Before Impression)]:[Waste (After Impression)2]])</f>
        <v>2</v>
      </c>
      <c r="M2571" s="10">
        <v>0</v>
      </c>
      <c r="N2571" s="10">
        <v>0</v>
      </c>
      <c r="O2571" s="11">
        <f>SUM(Table134[[#This Row],[Inspection Total]],Table134[[#This Row],[Waste (Before Impression)]])</f>
        <v>6000</v>
      </c>
      <c r="P2571" s="12" t="s">
        <v>39</v>
      </c>
      <c r="Q2571" s="9"/>
      <c r="R2571" s="9">
        <f>IF(Table134[[#This Row],[Balanced]]="YES",0,Table134[[#This Row],[Total]]-6000)</f>
        <v>0</v>
      </c>
      <c r="S25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447441759205998YES</v>
      </c>
      <c r="T2571">
        <f>ROW()-3</f>
        <v>2568</v>
      </c>
      <c r="U2571" s="1">
        <f>INT(Table134[[#This Row],[Date]])</f>
        <v>44744</v>
      </c>
      <c r="V2571" s="13">
        <f>IFERROR(IF(OR(Table134[[#This Row],[Notasave Error]]&lt;0,Table134[[#This Row],[Notasave Error]]&gt;6000),"-",Table134[[#This Row],[Notasave Error]]/Table134[[#This Row],[Inspection Total]]),"NA")</f>
        <v>0</v>
      </c>
    </row>
    <row r="2572" spans="1:22" x14ac:dyDescent="0.35">
      <c r="A2572" s="8">
        <v>44744.910729166666</v>
      </c>
      <c r="B2572" s="9" t="s">
        <v>63</v>
      </c>
      <c r="C2572" s="9">
        <v>40036161</v>
      </c>
      <c r="D2572" s="9" t="s">
        <v>107</v>
      </c>
      <c r="E2572" s="9" t="s">
        <v>45</v>
      </c>
      <c r="F2572" s="9" t="s">
        <v>40</v>
      </c>
      <c r="G2572" s="9">
        <v>1758</v>
      </c>
      <c r="H2572" s="10">
        <v>5996</v>
      </c>
      <c r="I2572" s="10">
        <v>11996</v>
      </c>
      <c r="J2572" s="10">
        <v>4</v>
      </c>
      <c r="K2572" s="10"/>
      <c r="L2572" s="10">
        <f>SUM(Table134[[#This Row],[Waste (Before Impression)]:[Waste (After Impression)2]])</f>
        <v>4</v>
      </c>
      <c r="M2572" s="10">
        <v>0</v>
      </c>
      <c r="N2572" s="10">
        <v>0</v>
      </c>
      <c r="O2572" s="11">
        <f>SUM(Table134[[#This Row],[Inspection Total]],Table134[[#This Row],[Waste (Before Impression)]])</f>
        <v>6000</v>
      </c>
      <c r="P2572" s="12" t="s">
        <v>39</v>
      </c>
      <c r="Q2572" s="9"/>
      <c r="R2572" s="9">
        <f>IF(Table134[[#This Row],[Balanced]]="YES",0,Table134[[#This Row],[Total]]-6000)</f>
        <v>0</v>
      </c>
      <c r="S25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447441758405996YES</v>
      </c>
      <c r="T2572">
        <f>ROW()-3</f>
        <v>2569</v>
      </c>
      <c r="U2572" s="1">
        <f>INT(Table134[[#This Row],[Date]])</f>
        <v>44744</v>
      </c>
      <c r="V2572" s="13">
        <f>IFERROR(IF(OR(Table134[[#This Row],[Notasave Error]]&lt;0,Table134[[#This Row],[Notasave Error]]&gt;6000),"-",Table134[[#This Row],[Notasave Error]]/Table134[[#This Row],[Inspection Total]]),"NA")</f>
        <v>0</v>
      </c>
    </row>
    <row r="2573" spans="1:22" x14ac:dyDescent="0.35">
      <c r="A2573" s="8">
        <v>44744.884791666664</v>
      </c>
      <c r="B2573" s="9" t="s">
        <v>63</v>
      </c>
      <c r="C2573" s="9">
        <v>40036161</v>
      </c>
      <c r="D2573" s="9" t="s">
        <v>107</v>
      </c>
      <c r="E2573" s="9" t="s">
        <v>45</v>
      </c>
      <c r="F2573" s="9" t="s">
        <v>40</v>
      </c>
      <c r="G2573" s="9">
        <v>1757</v>
      </c>
      <c r="H2573" s="10">
        <v>6000</v>
      </c>
      <c r="I2573" s="10">
        <v>6000</v>
      </c>
      <c r="J2573" s="10">
        <v>0</v>
      </c>
      <c r="K2573" s="10"/>
      <c r="L2573" s="10">
        <f>SUM(Table134[[#This Row],[Waste (Before Impression)]:[Waste (After Impression)2]])</f>
        <v>0</v>
      </c>
      <c r="M2573" s="10">
        <v>0</v>
      </c>
      <c r="N2573" s="10">
        <v>0</v>
      </c>
      <c r="O2573" s="11">
        <f>SUM(Table134[[#This Row],[Inspection Total]],Table134[[#This Row],[Waste (Before Impression)]])</f>
        <v>6000</v>
      </c>
      <c r="P2573" s="12" t="s">
        <v>39</v>
      </c>
      <c r="Q2573" s="9"/>
      <c r="R2573" s="9">
        <f>IF(Table134[[#This Row],[Balanced]]="YES",0,Table134[[#This Row],[Total]]-6000)</f>
        <v>0</v>
      </c>
      <c r="S25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447441757006000YES</v>
      </c>
      <c r="T2573">
        <f>ROW()-3</f>
        <v>2570</v>
      </c>
      <c r="U2573" s="1">
        <f>INT(Table134[[#This Row],[Date]])</f>
        <v>44744</v>
      </c>
      <c r="V2573" s="13">
        <f>IFERROR(IF(OR(Table134[[#This Row],[Notasave Error]]&lt;0,Table134[[#This Row],[Notasave Error]]&gt;6000),"-",Table134[[#This Row],[Notasave Error]]/Table134[[#This Row],[Inspection Total]]),"NA")</f>
        <v>0</v>
      </c>
    </row>
    <row r="2574" spans="1:22" x14ac:dyDescent="0.35">
      <c r="A2574" s="8">
        <v>44744.78570601852</v>
      </c>
      <c r="B2574" s="9" t="s">
        <v>63</v>
      </c>
      <c r="C2574" s="9">
        <v>40036161</v>
      </c>
      <c r="D2574" s="9" t="s">
        <v>107</v>
      </c>
      <c r="E2574" s="9" t="s">
        <v>60</v>
      </c>
      <c r="F2574" s="9" t="s">
        <v>38</v>
      </c>
      <c r="G2574" s="9">
        <v>1756</v>
      </c>
      <c r="H2574" s="10">
        <v>5995</v>
      </c>
      <c r="I2574" s="10">
        <v>5995</v>
      </c>
      <c r="J2574" s="10">
        <v>5</v>
      </c>
      <c r="K2574" s="10"/>
      <c r="L2574" s="10">
        <f>SUM(Table134[[#This Row],[Waste (Before Impression)]:[Waste (After Impression)2]])</f>
        <v>5</v>
      </c>
      <c r="M2574" s="10">
        <v>0</v>
      </c>
      <c r="N2574" s="10">
        <v>0</v>
      </c>
      <c r="O2574" s="11">
        <f>SUM(Table134[[#This Row],[Inspection Total]],Table134[[#This Row],[Waste (Before Impression)]])</f>
        <v>6000</v>
      </c>
      <c r="P2574" s="12" t="s">
        <v>39</v>
      </c>
      <c r="Q2574" s="9"/>
      <c r="R2574" s="9">
        <f>IF(Table134[[#This Row],[Balanced]]="YES",0,Table134[[#This Row],[Total]]-6000)</f>
        <v>0</v>
      </c>
      <c r="S25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447441756505995YES</v>
      </c>
      <c r="T2574">
        <f>ROW()-3</f>
        <v>2571</v>
      </c>
      <c r="U2574" s="1">
        <f>INT(Table134[[#This Row],[Date]])</f>
        <v>44744</v>
      </c>
      <c r="V2574" s="13">
        <f>IFERROR(IF(OR(Table134[[#This Row],[Notasave Error]]&lt;0,Table134[[#This Row],[Notasave Error]]&gt;6000),"-",Table134[[#This Row],[Notasave Error]]/Table134[[#This Row],[Inspection Total]]),"NA")</f>
        <v>0</v>
      </c>
    </row>
    <row r="2575" spans="1:22" x14ac:dyDescent="0.35">
      <c r="A2575" s="8">
        <v>44744.785300925927</v>
      </c>
      <c r="B2575" s="9" t="s">
        <v>63</v>
      </c>
      <c r="C2575" s="9">
        <v>40036161</v>
      </c>
      <c r="D2575" s="9" t="s">
        <v>107</v>
      </c>
      <c r="E2575" s="9" t="s">
        <v>60</v>
      </c>
      <c r="F2575" s="9" t="s">
        <v>38</v>
      </c>
      <c r="G2575" s="9">
        <v>1755</v>
      </c>
      <c r="H2575" s="10">
        <v>6000</v>
      </c>
      <c r="I2575" s="10">
        <v>6000</v>
      </c>
      <c r="J2575" s="10">
        <v>0</v>
      </c>
      <c r="K2575" s="10"/>
      <c r="L2575" s="10">
        <f>SUM(Table134[[#This Row],[Waste (Before Impression)]:[Waste (After Impression)2]])</f>
        <v>0</v>
      </c>
      <c r="M2575" s="10">
        <v>0</v>
      </c>
      <c r="N2575" s="10">
        <v>0</v>
      </c>
      <c r="O2575" s="11">
        <f>SUM(Table134[[#This Row],[Inspection Total]],Table134[[#This Row],[Waste (Before Impression)]])</f>
        <v>6000</v>
      </c>
      <c r="P2575" s="12" t="s">
        <v>39</v>
      </c>
      <c r="Q2575" s="9"/>
      <c r="R2575" s="9">
        <f>IF(Table134[[#This Row],[Balanced]]="YES",0,Table134[[#This Row],[Total]]-6000)</f>
        <v>0</v>
      </c>
      <c r="S25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447441755006000YES</v>
      </c>
      <c r="T2575">
        <f>ROW()-3</f>
        <v>2572</v>
      </c>
      <c r="U2575" s="1">
        <f>INT(Table134[[#This Row],[Date]])</f>
        <v>44744</v>
      </c>
      <c r="V2575" s="13">
        <f>IFERROR(IF(OR(Table134[[#This Row],[Notasave Error]]&lt;0,Table134[[#This Row],[Notasave Error]]&gt;6000),"-",Table134[[#This Row],[Notasave Error]]/Table134[[#This Row],[Inspection Total]]),"NA")</f>
        <v>0</v>
      </c>
    </row>
    <row r="2576" spans="1:22" x14ac:dyDescent="0.35">
      <c r="A2576" s="8">
        <v>44744.785046296296</v>
      </c>
      <c r="B2576" s="9" t="s">
        <v>63</v>
      </c>
      <c r="C2576" s="9">
        <v>40036161</v>
      </c>
      <c r="D2576" s="9" t="s">
        <v>107</v>
      </c>
      <c r="E2576" s="9" t="s">
        <v>60</v>
      </c>
      <c r="F2576" s="9" t="s">
        <v>38</v>
      </c>
      <c r="G2576" s="9">
        <v>1754</v>
      </c>
      <c r="H2576" s="10">
        <v>5999</v>
      </c>
      <c r="I2576" s="10">
        <v>11991</v>
      </c>
      <c r="J2576" s="10">
        <v>1</v>
      </c>
      <c r="K2576" s="10"/>
      <c r="L2576" s="10">
        <f>SUM(Table134[[#This Row],[Waste (Before Impression)]:[Waste (After Impression)2]])</f>
        <v>1</v>
      </c>
      <c r="M2576" s="10">
        <v>0</v>
      </c>
      <c r="N2576" s="10">
        <v>0</v>
      </c>
      <c r="O2576" s="11">
        <f>SUM(Table134[[#This Row],[Inspection Total]],Table134[[#This Row],[Waste (Before Impression)]])</f>
        <v>6000</v>
      </c>
      <c r="P2576" s="12" t="s">
        <v>39</v>
      </c>
      <c r="Q2576" s="9"/>
      <c r="R2576" s="9">
        <f>IF(Table134[[#This Row],[Balanced]]="YES",0,Table134[[#This Row],[Total]]-6000)</f>
        <v>0</v>
      </c>
      <c r="S25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447441754105999YES</v>
      </c>
      <c r="T2576">
        <f>ROW()-3</f>
        <v>2573</v>
      </c>
      <c r="U2576" s="1">
        <f>INT(Table134[[#This Row],[Date]])</f>
        <v>44744</v>
      </c>
      <c r="V2576" s="13">
        <f>IFERROR(IF(OR(Table134[[#This Row],[Notasave Error]]&lt;0,Table134[[#This Row],[Notasave Error]]&gt;6000),"-",Table134[[#This Row],[Notasave Error]]/Table134[[#This Row],[Inspection Total]]),"NA")</f>
        <v>0</v>
      </c>
    </row>
    <row r="2577" spans="1:22" x14ac:dyDescent="0.35">
      <c r="A2577" s="8">
        <v>44744.784074074072</v>
      </c>
      <c r="B2577" s="9" t="s">
        <v>63</v>
      </c>
      <c r="C2577" s="9">
        <v>40036161</v>
      </c>
      <c r="D2577" s="9" t="s">
        <v>107</v>
      </c>
      <c r="E2577" s="9" t="s">
        <v>60</v>
      </c>
      <c r="F2577" s="9" t="s">
        <v>38</v>
      </c>
      <c r="G2577" s="9">
        <v>1753</v>
      </c>
      <c r="H2577" s="10">
        <v>5992</v>
      </c>
      <c r="I2577" s="10">
        <v>5992</v>
      </c>
      <c r="J2577" s="10">
        <v>8</v>
      </c>
      <c r="K2577" s="10"/>
      <c r="L2577" s="10">
        <f>SUM(Table134[[#This Row],[Waste (Before Impression)]:[Waste (After Impression)2]])</f>
        <v>8</v>
      </c>
      <c r="M2577" s="10">
        <v>0</v>
      </c>
      <c r="N2577" s="10">
        <v>0</v>
      </c>
      <c r="O2577" s="11">
        <f>SUM(Table134[[#This Row],[Inspection Total]],Table134[[#This Row],[Waste (Before Impression)]])</f>
        <v>6000</v>
      </c>
      <c r="P2577" s="12" t="s">
        <v>39</v>
      </c>
      <c r="Q2577" s="9"/>
      <c r="R2577" s="9">
        <f>IF(Table134[[#This Row],[Balanced]]="YES",0,Table134[[#This Row],[Total]]-6000)</f>
        <v>0</v>
      </c>
      <c r="S25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447441753805992YES</v>
      </c>
      <c r="T2577">
        <f>ROW()-3</f>
        <v>2574</v>
      </c>
      <c r="U2577" s="1">
        <f>INT(Table134[[#This Row],[Date]])</f>
        <v>44744</v>
      </c>
      <c r="V2577" s="13">
        <f>IFERROR(IF(OR(Table134[[#This Row],[Notasave Error]]&lt;0,Table134[[#This Row],[Notasave Error]]&gt;6000),"-",Table134[[#This Row],[Notasave Error]]/Table134[[#This Row],[Inspection Total]]),"NA")</f>
        <v>0</v>
      </c>
    </row>
    <row r="2578" spans="1:22" x14ac:dyDescent="0.35">
      <c r="A2578" s="8">
        <v>44744.783831018518</v>
      </c>
      <c r="B2578" s="9" t="s">
        <v>63</v>
      </c>
      <c r="C2578" s="9">
        <v>40036161</v>
      </c>
      <c r="D2578" s="9" t="s">
        <v>107</v>
      </c>
      <c r="E2578" s="9" t="s">
        <v>60</v>
      </c>
      <c r="F2578" s="9" t="s">
        <v>38</v>
      </c>
      <c r="G2578" s="9">
        <v>1752</v>
      </c>
      <c r="H2578" s="10">
        <v>5992</v>
      </c>
      <c r="I2578" s="10">
        <v>5992</v>
      </c>
      <c r="J2578" s="10">
        <v>8</v>
      </c>
      <c r="K2578" s="10"/>
      <c r="L2578" s="10">
        <f>SUM(Table134[[#This Row],[Waste (Before Impression)]:[Waste (After Impression)2]])</f>
        <v>8</v>
      </c>
      <c r="M2578" s="10">
        <v>0</v>
      </c>
      <c r="N2578" s="10">
        <v>0</v>
      </c>
      <c r="O2578" s="11">
        <f>SUM(Table134[[#This Row],[Inspection Total]],Table134[[#This Row],[Waste (Before Impression)]])</f>
        <v>6000</v>
      </c>
      <c r="P2578" s="12" t="s">
        <v>39</v>
      </c>
      <c r="Q2578" s="9"/>
      <c r="R2578" s="9">
        <f>IF(Table134[[#This Row],[Balanced]]="YES",0,Table134[[#This Row],[Total]]-6000)</f>
        <v>0</v>
      </c>
      <c r="S25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447441752805992YES</v>
      </c>
      <c r="T2578">
        <f>ROW()-3</f>
        <v>2575</v>
      </c>
      <c r="U2578" s="1">
        <f>INT(Table134[[#This Row],[Date]])</f>
        <v>44744</v>
      </c>
      <c r="V2578" s="13">
        <f>IFERROR(IF(OR(Table134[[#This Row],[Notasave Error]]&lt;0,Table134[[#This Row],[Notasave Error]]&gt;6000),"-",Table134[[#This Row],[Notasave Error]]/Table134[[#This Row],[Inspection Total]]),"NA")</f>
        <v>0</v>
      </c>
    </row>
    <row r="2579" spans="1:22" x14ac:dyDescent="0.35">
      <c r="A2579" s="8">
        <v>44744.783263888887</v>
      </c>
      <c r="B2579" s="9" t="s">
        <v>63</v>
      </c>
      <c r="C2579" s="9">
        <v>40036161</v>
      </c>
      <c r="D2579" s="9" t="s">
        <v>107</v>
      </c>
      <c r="E2579" s="9" t="s">
        <v>60</v>
      </c>
      <c r="F2579" s="9" t="s">
        <v>38</v>
      </c>
      <c r="G2579" s="9">
        <v>1751</v>
      </c>
      <c r="H2579" s="10">
        <v>6000</v>
      </c>
      <c r="I2579" s="10">
        <v>6000</v>
      </c>
      <c r="J2579" s="10">
        <v>0</v>
      </c>
      <c r="K2579" s="10"/>
      <c r="L2579" s="10">
        <f>SUM(Table134[[#This Row],[Waste (Before Impression)]:[Waste (After Impression)2]])</f>
        <v>0</v>
      </c>
      <c r="M2579" s="10">
        <v>0</v>
      </c>
      <c r="N2579" s="10">
        <v>0</v>
      </c>
      <c r="O2579" s="11">
        <f>SUM(Table134[[#This Row],[Inspection Total]],Table134[[#This Row],[Waste (Before Impression)]])</f>
        <v>6000</v>
      </c>
      <c r="P2579" s="12" t="s">
        <v>39</v>
      </c>
      <c r="Q2579" s="9"/>
      <c r="R2579" s="9">
        <f>IF(Table134[[#This Row],[Balanced]]="YES",0,Table134[[#This Row],[Total]]-6000)</f>
        <v>0</v>
      </c>
      <c r="S25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447441751006000YES</v>
      </c>
      <c r="T2579">
        <f>ROW()-3</f>
        <v>2576</v>
      </c>
      <c r="U2579" s="1">
        <f>INT(Table134[[#This Row],[Date]])</f>
        <v>44744</v>
      </c>
      <c r="V2579" s="13">
        <f>IFERROR(IF(OR(Table134[[#This Row],[Notasave Error]]&lt;0,Table134[[#This Row],[Notasave Error]]&gt;6000),"-",Table134[[#This Row],[Notasave Error]]/Table134[[#This Row],[Inspection Total]]),"NA")</f>
        <v>0</v>
      </c>
    </row>
    <row r="2580" spans="1:22" x14ac:dyDescent="0.35">
      <c r="A2580" s="8">
        <v>44744.581643518519</v>
      </c>
      <c r="B2580" s="9" t="s">
        <v>63</v>
      </c>
      <c r="C2580" s="9">
        <v>40036161</v>
      </c>
      <c r="D2580" s="9" t="s">
        <v>107</v>
      </c>
      <c r="E2580" s="9" t="s">
        <v>60</v>
      </c>
      <c r="F2580" s="9" t="s">
        <v>38</v>
      </c>
      <c r="G2580" s="9">
        <v>1750</v>
      </c>
      <c r="H2580" s="10">
        <v>5989</v>
      </c>
      <c r="I2580" s="10">
        <v>5989</v>
      </c>
      <c r="J2580" s="10">
        <v>11</v>
      </c>
      <c r="K2580" s="10"/>
      <c r="L2580" s="10">
        <f>SUM(Table134[[#This Row],[Waste (Before Impression)]:[Waste (After Impression)2]])</f>
        <v>11</v>
      </c>
      <c r="M2580" s="10">
        <v>0</v>
      </c>
      <c r="N2580" s="10">
        <v>0</v>
      </c>
      <c r="O2580" s="11">
        <f>SUM(Table134[[#This Row],[Inspection Total]],Table134[[#This Row],[Waste (Before Impression)]])</f>
        <v>6000</v>
      </c>
      <c r="P2580" s="12" t="s">
        <v>39</v>
      </c>
      <c r="Q2580" s="9"/>
      <c r="R2580" s="9">
        <f>IF(Table134[[#This Row],[Balanced]]="YES",0,Table134[[#This Row],[Total]]-6000)</f>
        <v>0</v>
      </c>
      <c r="S25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4474417501105989YES</v>
      </c>
      <c r="T2580">
        <f>ROW()-3</f>
        <v>2577</v>
      </c>
      <c r="U2580" s="1">
        <f>INT(Table134[[#This Row],[Date]])</f>
        <v>44744</v>
      </c>
      <c r="V2580" s="13">
        <f>IFERROR(IF(OR(Table134[[#This Row],[Notasave Error]]&lt;0,Table134[[#This Row],[Notasave Error]]&gt;6000),"-",Table134[[#This Row],[Notasave Error]]/Table134[[#This Row],[Inspection Total]]),"NA")</f>
        <v>0</v>
      </c>
    </row>
    <row r="2581" spans="1:22" x14ac:dyDescent="0.35">
      <c r="A2581" s="8">
        <v>44744.581365740742</v>
      </c>
      <c r="B2581" s="9" t="s">
        <v>63</v>
      </c>
      <c r="C2581" s="9">
        <v>40036161</v>
      </c>
      <c r="D2581" s="9" t="s">
        <v>107</v>
      </c>
      <c r="E2581" s="9" t="s">
        <v>60</v>
      </c>
      <c r="F2581" s="9" t="s">
        <v>38</v>
      </c>
      <c r="G2581" s="9">
        <v>1749</v>
      </c>
      <c r="H2581" s="10">
        <v>5989</v>
      </c>
      <c r="I2581" s="10">
        <v>5989</v>
      </c>
      <c r="J2581" s="10">
        <v>11</v>
      </c>
      <c r="K2581" s="10"/>
      <c r="L2581" s="10">
        <f>SUM(Table134[[#This Row],[Waste (Before Impression)]:[Waste (After Impression)2]])</f>
        <v>11</v>
      </c>
      <c r="M2581" s="10">
        <v>0</v>
      </c>
      <c r="N2581" s="10">
        <v>0</v>
      </c>
      <c r="O2581" s="11">
        <f>SUM(Table134[[#This Row],[Inspection Total]],Table134[[#This Row],[Waste (Before Impression)]])</f>
        <v>6000</v>
      </c>
      <c r="P2581" s="12" t="s">
        <v>39</v>
      </c>
      <c r="Q2581" s="9"/>
      <c r="R2581" s="9">
        <f>IF(Table134[[#This Row],[Balanced]]="YES",0,Table134[[#This Row],[Total]]-6000)</f>
        <v>0</v>
      </c>
      <c r="S25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4474417491105989YES</v>
      </c>
      <c r="T2581">
        <f>ROW()-3</f>
        <v>2578</v>
      </c>
      <c r="U2581" s="1">
        <f>INT(Table134[[#This Row],[Date]])</f>
        <v>44744</v>
      </c>
      <c r="V2581" s="13">
        <f>IFERROR(IF(OR(Table134[[#This Row],[Notasave Error]]&lt;0,Table134[[#This Row],[Notasave Error]]&gt;6000),"-",Table134[[#This Row],[Notasave Error]]/Table134[[#This Row],[Inspection Total]]),"NA")</f>
        <v>0</v>
      </c>
    </row>
    <row r="2582" spans="1:22" x14ac:dyDescent="0.35">
      <c r="A2582" s="8">
        <v>44744.581018518518</v>
      </c>
      <c r="B2582" s="9" t="s">
        <v>63</v>
      </c>
      <c r="C2582" s="9">
        <v>40036161</v>
      </c>
      <c r="D2582" s="9" t="s">
        <v>107</v>
      </c>
      <c r="E2582" s="9" t="s">
        <v>60</v>
      </c>
      <c r="F2582" s="9" t="s">
        <v>38</v>
      </c>
      <c r="G2582" s="9">
        <v>1748</v>
      </c>
      <c r="H2582" s="10">
        <v>5984</v>
      </c>
      <c r="I2582" s="10">
        <v>5984</v>
      </c>
      <c r="J2582" s="10">
        <v>16</v>
      </c>
      <c r="K2582" s="10"/>
      <c r="L2582" s="10">
        <f>SUM(Table134[[#This Row],[Waste (Before Impression)]:[Waste (After Impression)2]])</f>
        <v>16</v>
      </c>
      <c r="M2582" s="10">
        <v>0</v>
      </c>
      <c r="N2582" s="10">
        <v>0</v>
      </c>
      <c r="O2582" s="11">
        <f>SUM(Table134[[#This Row],[Inspection Total]],Table134[[#This Row],[Waste (Before Impression)]])</f>
        <v>6000</v>
      </c>
      <c r="P2582" s="12" t="s">
        <v>39</v>
      </c>
      <c r="Q2582" s="9"/>
      <c r="R2582" s="9">
        <f>IF(Table134[[#This Row],[Balanced]]="YES",0,Table134[[#This Row],[Total]]-6000)</f>
        <v>0</v>
      </c>
      <c r="S25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4474417481605984YES</v>
      </c>
      <c r="T2582">
        <f>ROW()-3</f>
        <v>2579</v>
      </c>
      <c r="U2582" s="1">
        <f>INT(Table134[[#This Row],[Date]])</f>
        <v>44744</v>
      </c>
      <c r="V2582" s="13">
        <f>IFERROR(IF(OR(Table134[[#This Row],[Notasave Error]]&lt;0,Table134[[#This Row],[Notasave Error]]&gt;6000),"-",Table134[[#This Row],[Notasave Error]]/Table134[[#This Row],[Inspection Total]]),"NA")</f>
        <v>0</v>
      </c>
    </row>
    <row r="2583" spans="1:22" x14ac:dyDescent="0.35">
      <c r="A2583" s="8">
        <v>44744.580509259256</v>
      </c>
      <c r="B2583" s="9" t="s">
        <v>63</v>
      </c>
      <c r="C2583" s="9">
        <v>40036161</v>
      </c>
      <c r="D2583" s="9" t="s">
        <v>107</v>
      </c>
      <c r="E2583" s="9" t="s">
        <v>60</v>
      </c>
      <c r="F2583" s="9" t="s">
        <v>38</v>
      </c>
      <c r="G2583" s="9">
        <v>1747</v>
      </c>
      <c r="H2583" s="10">
        <v>5993</v>
      </c>
      <c r="I2583" s="10">
        <v>5993</v>
      </c>
      <c r="J2583" s="10">
        <v>8</v>
      </c>
      <c r="K2583" s="10"/>
      <c r="L2583" s="10">
        <f>SUM(Table134[[#This Row],[Waste (Before Impression)]:[Waste (After Impression)2]])</f>
        <v>8</v>
      </c>
      <c r="M2583" s="10">
        <v>0</v>
      </c>
      <c r="N2583" s="10">
        <v>0</v>
      </c>
      <c r="O2583" s="11">
        <f>SUM(Table134[[#This Row],[Inspection Total]],Table134[[#This Row],[Waste (Before Impression)]])</f>
        <v>6001</v>
      </c>
      <c r="P2583" s="12" t="s">
        <v>34</v>
      </c>
      <c r="Q2583" s="9" t="s">
        <v>114</v>
      </c>
      <c r="R2583" s="9">
        <f>IF(Table134[[#This Row],[Balanced]]="YES",0,Table134[[#This Row],[Total]]-6000)</f>
        <v>1</v>
      </c>
      <c r="S25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447441747805993NO</v>
      </c>
      <c r="T2583">
        <f>ROW()-3</f>
        <v>2580</v>
      </c>
      <c r="U2583" s="1">
        <f>INT(Table134[[#This Row],[Date]])</f>
        <v>44744</v>
      </c>
      <c r="V2583" s="13">
        <f>IFERROR(IF(OR(Table134[[#This Row],[Notasave Error]]&lt;0,Table134[[#This Row],[Notasave Error]]&gt;6000),"-",Table134[[#This Row],[Notasave Error]]/Table134[[#This Row],[Inspection Total]]),"NA")</f>
        <v>0</v>
      </c>
    </row>
    <row r="2584" spans="1:22" x14ac:dyDescent="0.35">
      <c r="A2584" s="8">
        <v>44744.58016203704</v>
      </c>
      <c r="B2584" s="9" t="s">
        <v>63</v>
      </c>
      <c r="C2584" s="9">
        <v>40036161</v>
      </c>
      <c r="D2584" s="9" t="s">
        <v>107</v>
      </c>
      <c r="E2584" s="9" t="s">
        <v>60</v>
      </c>
      <c r="F2584" s="9" t="s">
        <v>38</v>
      </c>
      <c r="G2584" s="9">
        <v>1746</v>
      </c>
      <c r="H2584" s="10">
        <v>5998</v>
      </c>
      <c r="I2584" s="10">
        <v>5998</v>
      </c>
      <c r="J2584" s="10">
        <v>2</v>
      </c>
      <c r="K2584" s="10"/>
      <c r="L2584" s="10">
        <f>SUM(Table134[[#This Row],[Waste (Before Impression)]:[Waste (After Impression)2]])</f>
        <v>2</v>
      </c>
      <c r="M2584" s="10">
        <v>0</v>
      </c>
      <c r="N2584" s="10">
        <v>0</v>
      </c>
      <c r="O2584" s="11">
        <f>SUM(Table134[[#This Row],[Inspection Total]],Table134[[#This Row],[Waste (Before Impression)]])</f>
        <v>6000</v>
      </c>
      <c r="P2584" s="12" t="s">
        <v>39</v>
      </c>
      <c r="Q2584" s="9"/>
      <c r="R2584" s="9">
        <f>IF(Table134[[#This Row],[Balanced]]="YES",0,Table134[[#This Row],[Total]]-6000)</f>
        <v>0</v>
      </c>
      <c r="S25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447441746205998YES</v>
      </c>
      <c r="T2584">
        <f>ROW()-3</f>
        <v>2581</v>
      </c>
      <c r="U2584" s="1">
        <f>INT(Table134[[#This Row],[Date]])</f>
        <v>44744</v>
      </c>
      <c r="V2584" s="13">
        <f>IFERROR(IF(OR(Table134[[#This Row],[Notasave Error]]&lt;0,Table134[[#This Row],[Notasave Error]]&gt;6000),"-",Table134[[#This Row],[Notasave Error]]/Table134[[#This Row],[Inspection Total]]),"NA")</f>
        <v>0</v>
      </c>
    </row>
    <row r="2585" spans="1:22" x14ac:dyDescent="0.35">
      <c r="A2585" s="8">
        <v>44744.579930555556</v>
      </c>
      <c r="B2585" s="9" t="s">
        <v>63</v>
      </c>
      <c r="C2585" s="9">
        <v>40036161</v>
      </c>
      <c r="D2585" s="9" t="s">
        <v>107</v>
      </c>
      <c r="E2585" s="9" t="s">
        <v>60</v>
      </c>
      <c r="F2585" s="9" t="s">
        <v>38</v>
      </c>
      <c r="G2585" s="9">
        <v>1745</v>
      </c>
      <c r="H2585" s="10">
        <v>5999</v>
      </c>
      <c r="I2585" s="10">
        <v>5999</v>
      </c>
      <c r="J2585" s="10">
        <v>1</v>
      </c>
      <c r="K2585" s="10"/>
      <c r="L2585" s="10">
        <f>SUM(Table134[[#This Row],[Waste (Before Impression)]:[Waste (After Impression)2]])</f>
        <v>1</v>
      </c>
      <c r="M2585" s="10">
        <v>0</v>
      </c>
      <c r="N2585" s="10">
        <v>0</v>
      </c>
      <c r="O2585" s="11">
        <f>SUM(Table134[[#This Row],[Inspection Total]],Table134[[#This Row],[Waste (Before Impression)]])</f>
        <v>6000</v>
      </c>
      <c r="P2585" s="12" t="s">
        <v>39</v>
      </c>
      <c r="Q2585" s="9"/>
      <c r="R2585" s="9">
        <f>IF(Table134[[#This Row],[Balanced]]="YES",0,Table134[[#This Row],[Total]]-6000)</f>
        <v>0</v>
      </c>
      <c r="S25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447441745105999YES</v>
      </c>
      <c r="T2585">
        <f>ROW()-3</f>
        <v>2582</v>
      </c>
      <c r="U2585" s="1">
        <f>INT(Table134[[#This Row],[Date]])</f>
        <v>44744</v>
      </c>
      <c r="V2585" s="13">
        <f>IFERROR(IF(OR(Table134[[#This Row],[Notasave Error]]&lt;0,Table134[[#This Row],[Notasave Error]]&gt;6000),"-",Table134[[#This Row],[Notasave Error]]/Table134[[#This Row],[Inspection Total]]),"NA")</f>
        <v>0</v>
      </c>
    </row>
    <row r="2586" spans="1:22" x14ac:dyDescent="0.35">
      <c r="A2586" s="8">
        <v>44744.578738425924</v>
      </c>
      <c r="B2586" s="9" t="s">
        <v>63</v>
      </c>
      <c r="C2586" s="9">
        <v>40036161</v>
      </c>
      <c r="D2586" s="9" t="s">
        <v>107</v>
      </c>
      <c r="E2586" s="9" t="s">
        <v>60</v>
      </c>
      <c r="F2586" s="9" t="s">
        <v>38</v>
      </c>
      <c r="G2586" s="9">
        <v>1744</v>
      </c>
      <c r="H2586" s="10">
        <v>5994</v>
      </c>
      <c r="I2586" s="10">
        <v>5994</v>
      </c>
      <c r="J2586" s="10">
        <v>4</v>
      </c>
      <c r="K2586" s="10"/>
      <c r="L2586" s="10">
        <f>SUM(Table134[[#This Row],[Waste (Before Impression)]:[Waste (After Impression)2]])</f>
        <v>4</v>
      </c>
      <c r="M2586" s="10">
        <v>0</v>
      </c>
      <c r="N2586" s="10">
        <v>0</v>
      </c>
      <c r="O2586" s="11">
        <f>SUM(Table134[[#This Row],[Inspection Total]],Table134[[#This Row],[Waste (Before Impression)]])</f>
        <v>5998</v>
      </c>
      <c r="P2586" s="12" t="s">
        <v>34</v>
      </c>
      <c r="Q2586" s="9" t="s">
        <v>120</v>
      </c>
      <c r="R2586" s="9">
        <f>IF(Table134[[#This Row],[Balanced]]="YES",0,Table134[[#This Row],[Total]]-6000)</f>
        <v>-2</v>
      </c>
      <c r="S25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447441744405994NO</v>
      </c>
      <c r="T2586">
        <f>ROW()-3</f>
        <v>2583</v>
      </c>
      <c r="U2586" s="1">
        <f>INT(Table134[[#This Row],[Date]])</f>
        <v>44744</v>
      </c>
      <c r="V2586" s="13">
        <f>IFERROR(IF(OR(Table134[[#This Row],[Notasave Error]]&lt;0,Table134[[#This Row],[Notasave Error]]&gt;6000),"-",Table134[[#This Row],[Notasave Error]]/Table134[[#This Row],[Inspection Total]]),"NA")</f>
        <v>0</v>
      </c>
    </row>
    <row r="2587" spans="1:22" x14ac:dyDescent="0.35">
      <c r="A2587" s="8">
        <v>44744.240208333336</v>
      </c>
      <c r="B2587" s="9" t="s">
        <v>63</v>
      </c>
      <c r="C2587" s="9">
        <v>40036161</v>
      </c>
      <c r="D2587" s="9" t="s">
        <v>107</v>
      </c>
      <c r="E2587" s="9" t="s">
        <v>45</v>
      </c>
      <c r="F2587" s="9" t="s">
        <v>40</v>
      </c>
      <c r="G2587" s="9">
        <v>1768</v>
      </c>
      <c r="H2587" s="10">
        <v>5996</v>
      </c>
      <c r="I2587" s="10">
        <v>71946</v>
      </c>
      <c r="J2587" s="10">
        <v>4</v>
      </c>
      <c r="K2587" s="10"/>
      <c r="L2587" s="10">
        <f>SUM(Table134[[#This Row],[Waste (Before Impression)]:[Waste (After Impression)2]])</f>
        <v>4</v>
      </c>
      <c r="M2587" s="10">
        <v>0</v>
      </c>
      <c r="N2587" s="10">
        <v>0</v>
      </c>
      <c r="O2587" s="11">
        <f>SUM(Table134[[#This Row],[Inspection Total]],Table134[[#This Row],[Waste (Before Impression)]])</f>
        <v>6000</v>
      </c>
      <c r="P2587" s="12" t="s">
        <v>39</v>
      </c>
      <c r="Q2587" s="9"/>
      <c r="R2587" s="9">
        <f>IF(Table134[[#This Row],[Balanced]]="YES",0,Table134[[#This Row],[Total]]-6000)</f>
        <v>0</v>
      </c>
      <c r="S25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447441768405996YES</v>
      </c>
      <c r="T2587">
        <f>ROW()-3</f>
        <v>2584</v>
      </c>
      <c r="U2587" s="1">
        <f>INT(Table134[[#This Row],[Date]])</f>
        <v>44744</v>
      </c>
      <c r="V2587" s="13">
        <f>IFERROR(IF(OR(Table134[[#This Row],[Notasave Error]]&lt;0,Table134[[#This Row],[Notasave Error]]&gt;6000),"-",Table134[[#This Row],[Notasave Error]]/Table134[[#This Row],[Inspection Total]]),"NA")</f>
        <v>0</v>
      </c>
    </row>
    <row r="2588" spans="1:22" x14ac:dyDescent="0.35">
      <c r="A2588" s="8">
        <v>44744.239166666666</v>
      </c>
      <c r="B2588" s="9" t="s">
        <v>63</v>
      </c>
      <c r="C2588" s="9">
        <v>40036161</v>
      </c>
      <c r="D2588" s="9" t="s">
        <v>107</v>
      </c>
      <c r="E2588" s="9" t="s">
        <v>45</v>
      </c>
      <c r="F2588" s="9" t="s">
        <v>40</v>
      </c>
      <c r="G2588" s="9">
        <v>1767</v>
      </c>
      <c r="H2588" s="10">
        <v>5996</v>
      </c>
      <c r="I2588" s="10">
        <v>65950</v>
      </c>
      <c r="J2588" s="10">
        <v>4</v>
      </c>
      <c r="K2588" s="10"/>
      <c r="L2588" s="10">
        <f>SUM(Table134[[#This Row],[Waste (Before Impression)]:[Waste (After Impression)2]])</f>
        <v>4</v>
      </c>
      <c r="M2588" s="10">
        <v>0</v>
      </c>
      <c r="N2588" s="10">
        <v>0</v>
      </c>
      <c r="O2588" s="11">
        <f>SUM(Table134[[#This Row],[Inspection Total]],Table134[[#This Row],[Waste (Before Impression)]])</f>
        <v>6000</v>
      </c>
      <c r="P2588" s="12" t="s">
        <v>39</v>
      </c>
      <c r="Q2588" s="9"/>
      <c r="R2588" s="9">
        <f>IF(Table134[[#This Row],[Balanced]]="YES",0,Table134[[#This Row],[Total]]-6000)</f>
        <v>0</v>
      </c>
      <c r="S25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447441767405996YES</v>
      </c>
      <c r="T2588">
        <f>ROW()-3</f>
        <v>2585</v>
      </c>
      <c r="U2588" s="1">
        <f>INT(Table134[[#This Row],[Date]])</f>
        <v>44744</v>
      </c>
      <c r="V2588" s="13">
        <f>IFERROR(IF(OR(Table134[[#This Row],[Notasave Error]]&lt;0,Table134[[#This Row],[Notasave Error]]&gt;6000),"-",Table134[[#This Row],[Notasave Error]]/Table134[[#This Row],[Inspection Total]]),"NA")</f>
        <v>0</v>
      </c>
    </row>
    <row r="2589" spans="1:22" x14ac:dyDescent="0.35">
      <c r="A2589" s="8">
        <v>44744.198101851849</v>
      </c>
      <c r="B2589" s="9" t="s">
        <v>63</v>
      </c>
      <c r="C2589" s="9">
        <v>40036161</v>
      </c>
      <c r="D2589" s="9" t="s">
        <v>107</v>
      </c>
      <c r="E2589" s="9" t="s">
        <v>45</v>
      </c>
      <c r="F2589" s="9" t="s">
        <v>40</v>
      </c>
      <c r="G2589" s="9">
        <v>1766</v>
      </c>
      <c r="H2589" s="10">
        <v>5996</v>
      </c>
      <c r="I2589" s="10">
        <v>59954</v>
      </c>
      <c r="J2589" s="10">
        <v>4</v>
      </c>
      <c r="K2589" s="10"/>
      <c r="L2589" s="10">
        <f>SUM(Table134[[#This Row],[Waste (Before Impression)]:[Waste (After Impression)2]])</f>
        <v>4</v>
      </c>
      <c r="M2589" s="10">
        <v>0</v>
      </c>
      <c r="N2589" s="10">
        <v>0</v>
      </c>
      <c r="O2589" s="11">
        <f>SUM(Table134[[#This Row],[Inspection Total]],Table134[[#This Row],[Waste (Before Impression)]])</f>
        <v>6000</v>
      </c>
      <c r="P2589" s="12" t="s">
        <v>39</v>
      </c>
      <c r="Q2589" s="9"/>
      <c r="R2589" s="9">
        <f>IF(Table134[[#This Row],[Balanced]]="YES",0,Table134[[#This Row],[Total]]-6000)</f>
        <v>0</v>
      </c>
      <c r="S25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447441766405996YES</v>
      </c>
      <c r="T2589">
        <f>ROW()-3</f>
        <v>2586</v>
      </c>
      <c r="U2589" s="1">
        <f>INT(Table134[[#This Row],[Date]])</f>
        <v>44744</v>
      </c>
      <c r="V2589" s="13">
        <f>IFERROR(IF(OR(Table134[[#This Row],[Notasave Error]]&lt;0,Table134[[#This Row],[Notasave Error]]&gt;6000),"-",Table134[[#This Row],[Notasave Error]]/Table134[[#This Row],[Inspection Total]]),"NA")</f>
        <v>0</v>
      </c>
    </row>
    <row r="2590" spans="1:22" x14ac:dyDescent="0.35">
      <c r="A2590" s="8">
        <v>44744.161006944443</v>
      </c>
      <c r="B2590" s="9" t="s">
        <v>63</v>
      </c>
      <c r="C2590" s="9">
        <v>40036161</v>
      </c>
      <c r="D2590" s="9" t="s">
        <v>107</v>
      </c>
      <c r="E2590" s="9" t="s">
        <v>45</v>
      </c>
      <c r="F2590" s="9" t="s">
        <v>40</v>
      </c>
      <c r="G2590" s="9">
        <v>1765</v>
      </c>
      <c r="H2590" s="10">
        <v>5998</v>
      </c>
      <c r="I2590" s="10">
        <v>53958</v>
      </c>
      <c r="J2590" s="10">
        <v>2</v>
      </c>
      <c r="K2590" s="10"/>
      <c r="L2590" s="10">
        <f>SUM(Table134[[#This Row],[Waste (Before Impression)]:[Waste (After Impression)2]])</f>
        <v>2</v>
      </c>
      <c r="M2590" s="10">
        <v>0</v>
      </c>
      <c r="N2590" s="10">
        <v>0</v>
      </c>
      <c r="O2590" s="11">
        <f>SUM(Table134[[#This Row],[Inspection Total]],Table134[[#This Row],[Waste (Before Impression)]])</f>
        <v>6000</v>
      </c>
      <c r="P2590" s="12" t="s">
        <v>39</v>
      </c>
      <c r="Q2590" s="9"/>
      <c r="R2590" s="9">
        <f>IF(Table134[[#This Row],[Balanced]]="YES",0,Table134[[#This Row],[Total]]-6000)</f>
        <v>0</v>
      </c>
      <c r="S25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447441765205998YES</v>
      </c>
      <c r="T2590">
        <f>ROW()-3</f>
        <v>2587</v>
      </c>
      <c r="U2590" s="1">
        <f>INT(Table134[[#This Row],[Date]])</f>
        <v>44744</v>
      </c>
      <c r="V2590" s="13">
        <f>IFERROR(IF(OR(Table134[[#This Row],[Notasave Error]]&lt;0,Table134[[#This Row],[Notasave Error]]&gt;6000),"-",Table134[[#This Row],[Notasave Error]]/Table134[[#This Row],[Inspection Total]]),"NA")</f>
        <v>0</v>
      </c>
    </row>
    <row r="2591" spans="1:22" x14ac:dyDescent="0.35">
      <c r="A2591" s="8">
        <v>44744.126423611109</v>
      </c>
      <c r="B2591" s="9" t="s">
        <v>63</v>
      </c>
      <c r="C2591" s="9">
        <v>40036161</v>
      </c>
      <c r="D2591" s="9" t="s">
        <v>107</v>
      </c>
      <c r="E2591" s="9" t="s">
        <v>45</v>
      </c>
      <c r="F2591" s="9" t="s">
        <v>40</v>
      </c>
      <c r="G2591" s="9">
        <v>1764</v>
      </c>
      <c r="H2591" s="10">
        <v>5996</v>
      </c>
      <c r="I2591" s="10">
        <v>47960</v>
      </c>
      <c r="J2591" s="10">
        <v>4</v>
      </c>
      <c r="K2591" s="10"/>
      <c r="L2591" s="10">
        <f>SUM(Table134[[#This Row],[Waste (Before Impression)]:[Waste (After Impression)2]])</f>
        <v>4</v>
      </c>
      <c r="M2591" s="10">
        <v>0</v>
      </c>
      <c r="N2591" s="10">
        <v>0</v>
      </c>
      <c r="O2591" s="11">
        <f>SUM(Table134[[#This Row],[Inspection Total]],Table134[[#This Row],[Waste (Before Impression)]])</f>
        <v>6000</v>
      </c>
      <c r="P2591" s="12" t="s">
        <v>39</v>
      </c>
      <c r="Q2591" s="9"/>
      <c r="R2591" s="9">
        <f>IF(Table134[[#This Row],[Balanced]]="YES",0,Table134[[#This Row],[Total]]-6000)</f>
        <v>0</v>
      </c>
      <c r="S25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447441764405996YES</v>
      </c>
      <c r="T2591">
        <f>ROW()-3</f>
        <v>2588</v>
      </c>
      <c r="U2591" s="1">
        <f>INT(Table134[[#This Row],[Date]])</f>
        <v>44744</v>
      </c>
      <c r="V2591" s="13">
        <f>IFERROR(IF(OR(Table134[[#This Row],[Notasave Error]]&lt;0,Table134[[#This Row],[Notasave Error]]&gt;6000),"-",Table134[[#This Row],[Notasave Error]]/Table134[[#This Row],[Inspection Total]]),"NA")</f>
        <v>0</v>
      </c>
    </row>
    <row r="2592" spans="1:22" x14ac:dyDescent="0.35">
      <c r="A2592" s="8">
        <v>44744.12605324074</v>
      </c>
      <c r="B2592" s="9" t="s">
        <v>63</v>
      </c>
      <c r="C2592" s="9">
        <v>40036161</v>
      </c>
      <c r="D2592" s="9" t="s">
        <v>107</v>
      </c>
      <c r="E2592" s="9" t="s">
        <v>45</v>
      </c>
      <c r="F2592" s="9" t="s">
        <v>40</v>
      </c>
      <c r="G2592" s="9">
        <v>1763</v>
      </c>
      <c r="H2592" s="10">
        <v>5990</v>
      </c>
      <c r="I2592" s="10">
        <v>41964</v>
      </c>
      <c r="J2592" s="10">
        <v>10</v>
      </c>
      <c r="K2592" s="10"/>
      <c r="L2592" s="10">
        <f>SUM(Table134[[#This Row],[Waste (Before Impression)]:[Waste (After Impression)2]])</f>
        <v>10</v>
      </c>
      <c r="M2592" s="10">
        <v>0</v>
      </c>
      <c r="N2592" s="10">
        <v>0</v>
      </c>
      <c r="O2592" s="11">
        <f>SUM(Table134[[#This Row],[Inspection Total]],Table134[[#This Row],[Waste (Before Impression)]])</f>
        <v>6000</v>
      </c>
      <c r="P2592" s="12" t="s">
        <v>39</v>
      </c>
      <c r="Q2592" s="9"/>
      <c r="R2592" s="9">
        <f>IF(Table134[[#This Row],[Balanced]]="YES",0,Table134[[#This Row],[Total]]-6000)</f>
        <v>0</v>
      </c>
      <c r="S25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4474417631005990YES</v>
      </c>
      <c r="T2592">
        <f>ROW()-3</f>
        <v>2589</v>
      </c>
      <c r="U2592" s="1">
        <f>INT(Table134[[#This Row],[Date]])</f>
        <v>44744</v>
      </c>
      <c r="V2592" s="13">
        <f>IFERROR(IF(OR(Table134[[#This Row],[Notasave Error]]&lt;0,Table134[[#This Row],[Notasave Error]]&gt;6000),"-",Table134[[#This Row],[Notasave Error]]/Table134[[#This Row],[Inspection Total]]),"NA")</f>
        <v>0</v>
      </c>
    </row>
    <row r="2593" spans="1:22" x14ac:dyDescent="0.35">
      <c r="A2593" s="8">
        <v>44744.057916666665</v>
      </c>
      <c r="B2593" s="9" t="s">
        <v>63</v>
      </c>
      <c r="C2593" s="9">
        <v>40036161</v>
      </c>
      <c r="D2593" s="9" t="s">
        <v>107</v>
      </c>
      <c r="E2593" s="9" t="s">
        <v>45</v>
      </c>
      <c r="F2593" s="9" t="s">
        <v>40</v>
      </c>
      <c r="G2593" s="9">
        <v>1762</v>
      </c>
      <c r="H2593" s="10">
        <v>5996</v>
      </c>
      <c r="I2593" s="10">
        <v>35974</v>
      </c>
      <c r="J2593" s="10">
        <v>4</v>
      </c>
      <c r="K2593" s="10"/>
      <c r="L2593" s="10">
        <f>SUM(Table134[[#This Row],[Waste (Before Impression)]:[Waste (After Impression)2]])</f>
        <v>4</v>
      </c>
      <c r="M2593" s="10">
        <v>0</v>
      </c>
      <c r="N2593" s="10">
        <v>0</v>
      </c>
      <c r="O2593" s="11">
        <f>SUM(Table134[[#This Row],[Inspection Total]],Table134[[#This Row],[Waste (Before Impression)]])</f>
        <v>6000</v>
      </c>
      <c r="P2593" s="12" t="s">
        <v>39</v>
      </c>
      <c r="Q2593" s="9"/>
      <c r="R2593" s="9">
        <f>IF(Table134[[#This Row],[Balanced]]="YES",0,Table134[[#This Row],[Total]]-6000)</f>
        <v>0</v>
      </c>
      <c r="S25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447441762405996YES</v>
      </c>
      <c r="T2593">
        <f>ROW()-3</f>
        <v>2590</v>
      </c>
      <c r="U2593" s="1">
        <f>INT(Table134[[#This Row],[Date]])</f>
        <v>44744</v>
      </c>
      <c r="V2593" s="13">
        <f>IFERROR(IF(OR(Table134[[#This Row],[Notasave Error]]&lt;0,Table134[[#This Row],[Notasave Error]]&gt;6000),"-",Table134[[#This Row],[Notasave Error]]/Table134[[#This Row],[Inspection Total]]),"NA")</f>
        <v>0</v>
      </c>
    </row>
    <row r="2594" spans="1:22" x14ac:dyDescent="0.35">
      <c r="A2594" s="8">
        <v>44744.032164351855</v>
      </c>
      <c r="B2594" s="9" t="s">
        <v>63</v>
      </c>
      <c r="C2594" s="9">
        <v>40036161</v>
      </c>
      <c r="D2594" s="9" t="s">
        <v>107</v>
      </c>
      <c r="E2594" s="9" t="s">
        <v>45</v>
      </c>
      <c r="F2594" s="9" t="s">
        <v>40</v>
      </c>
      <c r="G2594" s="9">
        <v>1761</v>
      </c>
      <c r="H2594" s="10">
        <v>5991</v>
      </c>
      <c r="I2594" s="10">
        <v>29978</v>
      </c>
      <c r="J2594" s="10">
        <v>7</v>
      </c>
      <c r="K2594" s="10"/>
      <c r="L2594" s="10">
        <f>SUM(Table134[[#This Row],[Waste (Before Impression)]:[Waste (After Impression)2]])</f>
        <v>7</v>
      </c>
      <c r="M2594" s="10">
        <v>0</v>
      </c>
      <c r="N2594" s="10">
        <v>0</v>
      </c>
      <c r="O2594" s="11">
        <f>SUM(Table134[[#This Row],[Inspection Total]],Table134[[#This Row],[Waste (Before Impression)]])</f>
        <v>5998</v>
      </c>
      <c r="P2594" s="12" t="s">
        <v>34</v>
      </c>
      <c r="Q2594" s="9" t="s">
        <v>75</v>
      </c>
      <c r="R2594" s="9">
        <f>IF(Table134[[#This Row],[Balanced]]="YES",0,Table134[[#This Row],[Total]]-6000)</f>
        <v>-2</v>
      </c>
      <c r="S25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447441761705991NO</v>
      </c>
      <c r="T2594">
        <f>ROW()-3</f>
        <v>2591</v>
      </c>
      <c r="U2594" s="1">
        <f>INT(Table134[[#This Row],[Date]])</f>
        <v>44744</v>
      </c>
      <c r="V2594" s="13">
        <f>IFERROR(IF(OR(Table134[[#This Row],[Notasave Error]]&lt;0,Table134[[#This Row],[Notasave Error]]&gt;6000),"-",Table134[[#This Row],[Notasave Error]]/Table134[[#This Row],[Inspection Total]]),"NA")</f>
        <v>0</v>
      </c>
    </row>
    <row r="2595" spans="1:22" x14ac:dyDescent="0.35">
      <c r="A2595" s="8">
        <v>44743.982789351852</v>
      </c>
      <c r="B2595" s="9" t="s">
        <v>63</v>
      </c>
      <c r="C2595" s="9">
        <v>40036161</v>
      </c>
      <c r="D2595" s="9" t="s">
        <v>107</v>
      </c>
      <c r="E2595" s="9" t="s">
        <v>45</v>
      </c>
      <c r="F2595" s="9" t="s">
        <v>40</v>
      </c>
      <c r="G2595" s="9">
        <v>1735</v>
      </c>
      <c r="H2595" s="10">
        <v>6000</v>
      </c>
      <c r="I2595" s="10">
        <v>29982</v>
      </c>
      <c r="J2595" s="10"/>
      <c r="K2595" s="10"/>
      <c r="L2595" s="10">
        <f>SUM(Table134[[#This Row],[Waste (Before Impression)]:[Waste (After Impression)2]])</f>
        <v>0</v>
      </c>
      <c r="M2595" s="10">
        <v>0</v>
      </c>
      <c r="N2595" s="10">
        <v>0</v>
      </c>
      <c r="O2595" s="11">
        <f>SUM(Table134[[#This Row],[Inspection Total]],Table134[[#This Row],[Waste (Before Impression)]])</f>
        <v>6000</v>
      </c>
      <c r="P2595" s="12" t="s">
        <v>39</v>
      </c>
      <c r="Q2595" s="9"/>
      <c r="R2595" s="9">
        <f>IF(Table134[[#This Row],[Balanced]]="YES",0,Table134[[#This Row],[Total]]-6000)</f>
        <v>0</v>
      </c>
      <c r="S25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44743173506000YES</v>
      </c>
      <c r="T2595">
        <f>ROW()-3</f>
        <v>2592</v>
      </c>
      <c r="U2595" s="1">
        <f>INT(Table134[[#This Row],[Date]])</f>
        <v>44743</v>
      </c>
      <c r="V2595" s="13">
        <f>IFERROR(IF(OR(Table134[[#This Row],[Notasave Error]]&lt;0,Table134[[#This Row],[Notasave Error]]&gt;6000),"-",Table134[[#This Row],[Notasave Error]]/Table134[[#This Row],[Inspection Total]]),"NA")</f>
        <v>0</v>
      </c>
    </row>
    <row r="2596" spans="1:22" x14ac:dyDescent="0.35">
      <c r="A2596" s="8">
        <v>44743.95107638889</v>
      </c>
      <c r="B2596" s="9" t="s">
        <v>63</v>
      </c>
      <c r="C2596" s="9">
        <v>40036161</v>
      </c>
      <c r="D2596" s="9" t="s">
        <v>107</v>
      </c>
      <c r="E2596" s="9" t="s">
        <v>45</v>
      </c>
      <c r="F2596" s="9" t="s">
        <v>40</v>
      </c>
      <c r="G2596" s="9">
        <v>1734</v>
      </c>
      <c r="H2596" s="10">
        <v>5994</v>
      </c>
      <c r="I2596" s="10">
        <v>23982</v>
      </c>
      <c r="J2596" s="10">
        <v>6</v>
      </c>
      <c r="K2596" s="10"/>
      <c r="L2596" s="10">
        <f>SUM(Table134[[#This Row],[Waste (Before Impression)]:[Waste (After Impression)2]])</f>
        <v>6</v>
      </c>
      <c r="M2596" s="10">
        <v>0</v>
      </c>
      <c r="N2596" s="10">
        <v>0</v>
      </c>
      <c r="O2596" s="11">
        <f>SUM(Table134[[#This Row],[Inspection Total]],Table134[[#This Row],[Waste (Before Impression)]])</f>
        <v>6000</v>
      </c>
      <c r="P2596" s="12" t="s">
        <v>39</v>
      </c>
      <c r="Q2596" s="9"/>
      <c r="R2596" s="9">
        <f>IF(Table134[[#This Row],[Balanced]]="YES",0,Table134[[#This Row],[Total]]-6000)</f>
        <v>0</v>
      </c>
      <c r="S25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447431734605994YES</v>
      </c>
      <c r="T2596">
        <f>ROW()-3</f>
        <v>2593</v>
      </c>
      <c r="U2596" s="1">
        <f>INT(Table134[[#This Row],[Date]])</f>
        <v>44743</v>
      </c>
      <c r="V2596" s="13">
        <f>IFERROR(IF(OR(Table134[[#This Row],[Notasave Error]]&lt;0,Table134[[#This Row],[Notasave Error]]&gt;6000),"-",Table134[[#This Row],[Notasave Error]]/Table134[[#This Row],[Inspection Total]]),"NA")</f>
        <v>0</v>
      </c>
    </row>
    <row r="2597" spans="1:22" x14ac:dyDescent="0.35">
      <c r="A2597" s="8">
        <v>44743.950659722221</v>
      </c>
      <c r="B2597" s="9" t="s">
        <v>63</v>
      </c>
      <c r="C2597" s="9">
        <v>40036161</v>
      </c>
      <c r="D2597" s="9" t="s">
        <v>107</v>
      </c>
      <c r="E2597" s="9" t="s">
        <v>45</v>
      </c>
      <c r="F2597" s="9" t="s">
        <v>40</v>
      </c>
      <c r="G2597" s="9">
        <v>1733</v>
      </c>
      <c r="H2597" s="10">
        <v>5996</v>
      </c>
      <c r="I2597" s="10">
        <v>17988</v>
      </c>
      <c r="J2597" s="10">
        <v>4</v>
      </c>
      <c r="K2597" s="10"/>
      <c r="L2597" s="10">
        <f>SUM(Table134[[#This Row],[Waste (Before Impression)]:[Waste (After Impression)2]])</f>
        <v>4</v>
      </c>
      <c r="M2597" s="10">
        <v>0</v>
      </c>
      <c r="N2597" s="10">
        <v>0</v>
      </c>
      <c r="O2597" s="11">
        <f>SUM(Table134[[#This Row],[Inspection Total]],Table134[[#This Row],[Waste (Before Impression)]])</f>
        <v>6000</v>
      </c>
      <c r="P2597" s="12" t="s">
        <v>39</v>
      </c>
      <c r="Q2597" s="9"/>
      <c r="R2597" s="9">
        <f>IF(Table134[[#This Row],[Balanced]]="YES",0,Table134[[#This Row],[Total]]-6000)</f>
        <v>0</v>
      </c>
      <c r="S25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447431733405996YES</v>
      </c>
      <c r="T2597">
        <f>ROW()-3</f>
        <v>2594</v>
      </c>
      <c r="U2597" s="1">
        <f>INT(Table134[[#This Row],[Date]])</f>
        <v>44743</v>
      </c>
      <c r="V2597" s="13">
        <f>IFERROR(IF(OR(Table134[[#This Row],[Notasave Error]]&lt;0,Table134[[#This Row],[Notasave Error]]&gt;6000),"-",Table134[[#This Row],[Notasave Error]]/Table134[[#This Row],[Inspection Total]]),"NA")</f>
        <v>0</v>
      </c>
    </row>
    <row r="2598" spans="1:22" x14ac:dyDescent="0.35">
      <c r="A2598" s="8">
        <v>44743.842916666668</v>
      </c>
      <c r="B2598" s="9" t="s">
        <v>63</v>
      </c>
      <c r="C2598" s="9">
        <v>40036161</v>
      </c>
      <c r="D2598" s="9" t="s">
        <v>107</v>
      </c>
      <c r="E2598" s="9" t="s">
        <v>45</v>
      </c>
      <c r="F2598" s="9" t="s">
        <v>40</v>
      </c>
      <c r="G2598" s="9">
        <v>1732</v>
      </c>
      <c r="H2598" s="10">
        <v>5996</v>
      </c>
      <c r="I2598" s="10">
        <v>11992</v>
      </c>
      <c r="J2598" s="10">
        <v>4</v>
      </c>
      <c r="K2598" s="10">
        <v>0</v>
      </c>
      <c r="L2598" s="10">
        <f>SUM(Table134[[#This Row],[Waste (Before Impression)]:[Waste (After Impression)2]])</f>
        <v>4</v>
      </c>
      <c r="M2598" s="10">
        <v>0</v>
      </c>
      <c r="N2598" s="10">
        <v>0</v>
      </c>
      <c r="O2598" s="11">
        <f>SUM(Table134[[#This Row],[Inspection Total]],Table134[[#This Row],[Waste (Before Impression)]])</f>
        <v>6000</v>
      </c>
      <c r="P2598" s="12" t="s">
        <v>39</v>
      </c>
      <c r="Q2598" s="9"/>
      <c r="R2598" s="9">
        <f>IF(Table134[[#This Row],[Balanced]]="YES",0,Table134[[#This Row],[Total]]-6000)</f>
        <v>0</v>
      </c>
      <c r="S25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447431732405996YES</v>
      </c>
      <c r="T2598">
        <f>ROW()-3</f>
        <v>2595</v>
      </c>
      <c r="U2598" s="1">
        <f>INT(Table134[[#This Row],[Date]])</f>
        <v>44743</v>
      </c>
      <c r="V2598" s="13">
        <f>IFERROR(IF(OR(Table134[[#This Row],[Notasave Error]]&lt;0,Table134[[#This Row],[Notasave Error]]&gt;6000),"-",Table134[[#This Row],[Notasave Error]]/Table134[[#This Row],[Inspection Total]]),"NA")</f>
        <v>0</v>
      </c>
    </row>
    <row r="2599" spans="1:22" x14ac:dyDescent="0.35">
      <c r="A2599" s="8">
        <v>44743.834675925929</v>
      </c>
      <c r="B2599" s="9" t="s">
        <v>63</v>
      </c>
      <c r="C2599" s="9">
        <v>40036161</v>
      </c>
      <c r="D2599" s="9" t="s">
        <v>107</v>
      </c>
      <c r="E2599" s="9" t="s">
        <v>45</v>
      </c>
      <c r="F2599" s="9" t="s">
        <v>40</v>
      </c>
      <c r="G2599" s="9">
        <v>1731</v>
      </c>
      <c r="H2599" s="10">
        <v>5996</v>
      </c>
      <c r="I2599" s="10">
        <v>5996</v>
      </c>
      <c r="J2599" s="10">
        <v>3</v>
      </c>
      <c r="K2599" s="10"/>
      <c r="L2599" s="10">
        <f>SUM(Table134[[#This Row],[Waste (Before Impression)]:[Waste (After Impression)2]])</f>
        <v>3</v>
      </c>
      <c r="M2599" s="10">
        <v>0</v>
      </c>
      <c r="N2599" s="10">
        <v>0</v>
      </c>
      <c r="O2599" s="11">
        <f>SUM(Table134[[#This Row],[Inspection Total]],Table134[[#This Row],[Waste (Before Impression)]])</f>
        <v>5999</v>
      </c>
      <c r="P2599" s="12" t="s">
        <v>34</v>
      </c>
      <c r="Q2599" s="9" t="s">
        <v>119</v>
      </c>
      <c r="R2599" s="9">
        <f>IF(Table134[[#This Row],[Balanced]]="YES",0,Table134[[#This Row],[Total]]-6000)</f>
        <v>-1</v>
      </c>
      <c r="S25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447431731305996NO</v>
      </c>
      <c r="T2599">
        <f>ROW()-3</f>
        <v>2596</v>
      </c>
      <c r="U2599" s="1">
        <f>INT(Table134[[#This Row],[Date]])</f>
        <v>44743</v>
      </c>
      <c r="V2599" s="13">
        <f>IFERROR(IF(OR(Table134[[#This Row],[Notasave Error]]&lt;0,Table134[[#This Row],[Notasave Error]]&gt;6000),"-",Table134[[#This Row],[Notasave Error]]/Table134[[#This Row],[Inspection Total]]),"NA")</f>
        <v>0</v>
      </c>
    </row>
    <row r="2600" spans="1:22" x14ac:dyDescent="0.35">
      <c r="A2600" s="8">
        <v>44743.781284722223</v>
      </c>
      <c r="B2600" s="9" t="s">
        <v>63</v>
      </c>
      <c r="C2600" s="9">
        <v>40036161</v>
      </c>
      <c r="D2600" s="9" t="s">
        <v>107</v>
      </c>
      <c r="E2600" s="9" t="s">
        <v>42</v>
      </c>
      <c r="F2600" s="9" t="s">
        <v>38</v>
      </c>
      <c r="G2600" s="9">
        <v>1730</v>
      </c>
      <c r="H2600" s="10">
        <v>5995</v>
      </c>
      <c r="I2600" s="10">
        <v>77964</v>
      </c>
      <c r="J2600" s="10">
        <v>5</v>
      </c>
      <c r="K2600" s="10"/>
      <c r="L2600" s="10">
        <f>SUM(Table134[[#This Row],[Waste (Before Impression)]:[Waste (After Impression)2]])</f>
        <v>5</v>
      </c>
      <c r="M2600" s="10">
        <v>0</v>
      </c>
      <c r="N2600" s="10">
        <v>0</v>
      </c>
      <c r="O2600" s="11">
        <f>SUM(Table134[[#This Row],[Inspection Total]],Table134[[#This Row],[Waste (Before Impression)]])</f>
        <v>6000</v>
      </c>
      <c r="P2600" s="12" t="s">
        <v>39</v>
      </c>
      <c r="Q2600" s="9"/>
      <c r="R2600" s="9">
        <f>IF(Table134[[#This Row],[Balanced]]="YES",0,Table134[[#This Row],[Total]]-6000)</f>
        <v>0</v>
      </c>
      <c r="S26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447431730505995YES</v>
      </c>
      <c r="T2600">
        <f>ROW()-3</f>
        <v>2597</v>
      </c>
      <c r="U2600" s="1">
        <f>INT(Table134[[#This Row],[Date]])</f>
        <v>44743</v>
      </c>
      <c r="V2600" s="13">
        <f>IFERROR(IF(OR(Table134[[#This Row],[Notasave Error]]&lt;0,Table134[[#This Row],[Notasave Error]]&gt;6000),"-",Table134[[#This Row],[Notasave Error]]/Table134[[#This Row],[Inspection Total]]),"NA")</f>
        <v>0</v>
      </c>
    </row>
    <row r="2601" spans="1:22" x14ac:dyDescent="0.35">
      <c r="A2601" s="8">
        <v>44743.769444444442</v>
      </c>
      <c r="B2601" s="9" t="s">
        <v>63</v>
      </c>
      <c r="C2601" s="9">
        <v>40036161</v>
      </c>
      <c r="D2601" s="9" t="s">
        <v>107</v>
      </c>
      <c r="E2601" s="9" t="s">
        <v>42</v>
      </c>
      <c r="F2601" s="9" t="s">
        <v>38</v>
      </c>
      <c r="G2601" s="9">
        <v>1729</v>
      </c>
      <c r="H2601" s="10">
        <v>6000</v>
      </c>
      <c r="I2601" s="10">
        <v>71969</v>
      </c>
      <c r="J2601" s="10">
        <v>0</v>
      </c>
      <c r="K2601" s="10"/>
      <c r="L2601" s="10">
        <f>SUM(Table134[[#This Row],[Waste (Before Impression)]:[Waste (After Impression)2]])</f>
        <v>0</v>
      </c>
      <c r="M2601" s="10">
        <v>0</v>
      </c>
      <c r="N2601" s="10">
        <v>0</v>
      </c>
      <c r="O2601" s="11">
        <f>SUM(Table134[[#This Row],[Inspection Total]],Table134[[#This Row],[Waste (Before Impression)]])</f>
        <v>6000</v>
      </c>
      <c r="P2601" s="12" t="s">
        <v>39</v>
      </c>
      <c r="Q2601" s="9"/>
      <c r="R2601" s="9">
        <f>IF(Table134[[#This Row],[Balanced]]="YES",0,Table134[[#This Row],[Total]]-6000)</f>
        <v>0</v>
      </c>
      <c r="S26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447431729006000YES</v>
      </c>
      <c r="T2601">
        <f>ROW()-3</f>
        <v>2598</v>
      </c>
      <c r="U2601" s="1">
        <f>INT(Table134[[#This Row],[Date]])</f>
        <v>44743</v>
      </c>
      <c r="V2601" s="13">
        <f>IFERROR(IF(OR(Table134[[#This Row],[Notasave Error]]&lt;0,Table134[[#This Row],[Notasave Error]]&gt;6000),"-",Table134[[#This Row],[Notasave Error]]/Table134[[#This Row],[Inspection Total]]),"NA")</f>
        <v>0</v>
      </c>
    </row>
    <row r="2602" spans="1:22" x14ac:dyDescent="0.35">
      <c r="A2602" s="8">
        <v>44743.767141203702</v>
      </c>
      <c r="B2602" s="9" t="s">
        <v>63</v>
      </c>
      <c r="C2602" s="9">
        <v>40036161</v>
      </c>
      <c r="D2602" s="9" t="s">
        <v>107</v>
      </c>
      <c r="E2602" s="9" t="s">
        <v>42</v>
      </c>
      <c r="F2602" s="9" t="s">
        <v>38</v>
      </c>
      <c r="G2602" s="9">
        <v>1728</v>
      </c>
      <c r="H2602" s="10">
        <v>5999</v>
      </c>
      <c r="I2602" s="10">
        <v>65969</v>
      </c>
      <c r="J2602" s="10">
        <v>1</v>
      </c>
      <c r="K2602" s="10"/>
      <c r="L2602" s="10">
        <f>SUM(Table134[[#This Row],[Waste (Before Impression)]:[Waste (After Impression)2]])</f>
        <v>1</v>
      </c>
      <c r="M2602" s="10">
        <v>0</v>
      </c>
      <c r="N2602" s="10">
        <v>0</v>
      </c>
      <c r="O2602" s="11">
        <f>SUM(Table134[[#This Row],[Inspection Total]],Table134[[#This Row],[Waste (Before Impression)]])</f>
        <v>6000</v>
      </c>
      <c r="P2602" s="12" t="s">
        <v>39</v>
      </c>
      <c r="Q2602" s="9"/>
      <c r="R2602" s="9">
        <f>IF(Table134[[#This Row],[Balanced]]="YES",0,Table134[[#This Row],[Total]]-6000)</f>
        <v>0</v>
      </c>
      <c r="S26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447431728105999YES</v>
      </c>
      <c r="T2602">
        <f>ROW()-3</f>
        <v>2599</v>
      </c>
      <c r="U2602" s="1">
        <f>INT(Table134[[#This Row],[Date]])</f>
        <v>44743</v>
      </c>
      <c r="V2602" s="13">
        <f>IFERROR(IF(OR(Table134[[#This Row],[Notasave Error]]&lt;0,Table134[[#This Row],[Notasave Error]]&gt;6000),"-",Table134[[#This Row],[Notasave Error]]/Table134[[#This Row],[Inspection Total]]),"NA")</f>
        <v>0</v>
      </c>
    </row>
    <row r="2603" spans="1:22" x14ac:dyDescent="0.35">
      <c r="A2603" s="8">
        <v>44743.719953703701</v>
      </c>
      <c r="B2603" s="9" t="s">
        <v>63</v>
      </c>
      <c r="C2603" s="9">
        <v>40036161</v>
      </c>
      <c r="D2603" s="9" t="s">
        <v>107</v>
      </c>
      <c r="E2603" s="9" t="s">
        <v>42</v>
      </c>
      <c r="F2603" s="9" t="s">
        <v>38</v>
      </c>
      <c r="G2603" s="9">
        <v>1728</v>
      </c>
      <c r="H2603" s="10">
        <v>5999</v>
      </c>
      <c r="I2603" s="10">
        <v>59970</v>
      </c>
      <c r="J2603" s="10">
        <v>1</v>
      </c>
      <c r="K2603" s="10"/>
      <c r="L2603" s="10">
        <f>SUM(Table134[[#This Row],[Waste (Before Impression)]:[Waste (After Impression)2]])</f>
        <v>1</v>
      </c>
      <c r="M2603" s="10">
        <v>0</v>
      </c>
      <c r="N2603" s="10">
        <v>0</v>
      </c>
      <c r="O2603" s="11">
        <f>SUM(Table134[[#This Row],[Inspection Total]],Table134[[#This Row],[Waste (Before Impression)]])</f>
        <v>6000</v>
      </c>
      <c r="P2603" s="12" t="s">
        <v>39</v>
      </c>
      <c r="Q2603" s="9"/>
      <c r="R2603" s="9">
        <f>IF(Table134[[#This Row],[Balanced]]="YES",0,Table134[[#This Row],[Total]]-6000)</f>
        <v>0</v>
      </c>
      <c r="S26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447431728105999YES</v>
      </c>
      <c r="T2603">
        <f>ROW()-3</f>
        <v>2600</v>
      </c>
      <c r="U2603" s="1">
        <f>INT(Table134[[#This Row],[Date]])</f>
        <v>44743</v>
      </c>
      <c r="V2603" s="13">
        <f>IFERROR(IF(OR(Table134[[#This Row],[Notasave Error]]&lt;0,Table134[[#This Row],[Notasave Error]]&gt;6000),"-",Table134[[#This Row],[Notasave Error]]/Table134[[#This Row],[Inspection Total]]),"NA")</f>
        <v>0</v>
      </c>
    </row>
    <row r="2604" spans="1:22" x14ac:dyDescent="0.35">
      <c r="A2604" s="8">
        <v>44743.687604166669</v>
      </c>
      <c r="B2604" s="9" t="s">
        <v>63</v>
      </c>
      <c r="C2604" s="9">
        <v>40036161</v>
      </c>
      <c r="D2604" s="9" t="s">
        <v>107</v>
      </c>
      <c r="E2604" s="9" t="s">
        <v>42</v>
      </c>
      <c r="F2604" s="9" t="s">
        <v>38</v>
      </c>
      <c r="G2604" s="9">
        <v>1727</v>
      </c>
      <c r="H2604" s="10">
        <v>5998</v>
      </c>
      <c r="I2604" s="10">
        <v>53971</v>
      </c>
      <c r="J2604" s="10">
        <v>2</v>
      </c>
      <c r="K2604" s="10"/>
      <c r="L2604" s="10">
        <f>SUM(Table134[[#This Row],[Waste (Before Impression)]:[Waste (After Impression)2]])</f>
        <v>2</v>
      </c>
      <c r="M2604" s="10">
        <v>0</v>
      </c>
      <c r="N2604" s="10">
        <v>0</v>
      </c>
      <c r="O2604" s="11">
        <f>SUM(Table134[[#This Row],[Inspection Total]],Table134[[#This Row],[Waste (Before Impression)]])</f>
        <v>6000</v>
      </c>
      <c r="P2604" s="12" t="s">
        <v>39</v>
      </c>
      <c r="Q2604" s="9"/>
      <c r="R2604" s="9">
        <f>IF(Table134[[#This Row],[Balanced]]="YES",0,Table134[[#This Row],[Total]]-6000)</f>
        <v>0</v>
      </c>
      <c r="S26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447431727205998YES</v>
      </c>
      <c r="T2604">
        <f>ROW()-3</f>
        <v>2601</v>
      </c>
      <c r="U2604" s="1">
        <f>INT(Table134[[#This Row],[Date]])</f>
        <v>44743</v>
      </c>
      <c r="V2604" s="13">
        <f>IFERROR(IF(OR(Table134[[#This Row],[Notasave Error]]&lt;0,Table134[[#This Row],[Notasave Error]]&gt;6000),"-",Table134[[#This Row],[Notasave Error]]/Table134[[#This Row],[Inspection Total]]),"NA")</f>
        <v>0</v>
      </c>
    </row>
    <row r="2605" spans="1:22" x14ac:dyDescent="0.35">
      <c r="A2605" s="8">
        <v>44743.687071759261</v>
      </c>
      <c r="B2605" s="9" t="s">
        <v>63</v>
      </c>
      <c r="C2605" s="9">
        <v>40036161</v>
      </c>
      <c r="D2605" s="9" t="s">
        <v>107</v>
      </c>
      <c r="E2605" s="9" t="s">
        <v>42</v>
      </c>
      <c r="F2605" s="9" t="s">
        <v>38</v>
      </c>
      <c r="G2605" s="9">
        <v>1726</v>
      </c>
      <c r="H2605" s="10">
        <v>5999</v>
      </c>
      <c r="I2605" s="10">
        <v>47973</v>
      </c>
      <c r="J2605" s="10">
        <v>1</v>
      </c>
      <c r="K2605" s="10"/>
      <c r="L2605" s="10">
        <f>SUM(Table134[[#This Row],[Waste (Before Impression)]:[Waste (After Impression)2]])</f>
        <v>1</v>
      </c>
      <c r="M2605" s="10">
        <v>0</v>
      </c>
      <c r="N2605" s="10">
        <v>0</v>
      </c>
      <c r="O2605" s="11">
        <f>SUM(Table134[[#This Row],[Inspection Total]],Table134[[#This Row],[Waste (Before Impression)]])</f>
        <v>6000</v>
      </c>
      <c r="P2605" s="12" t="s">
        <v>39</v>
      </c>
      <c r="Q2605" s="9"/>
      <c r="R2605" s="9">
        <f>IF(Table134[[#This Row],[Balanced]]="YES",0,Table134[[#This Row],[Total]]-6000)</f>
        <v>0</v>
      </c>
      <c r="S26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447431726105999YES</v>
      </c>
      <c r="T2605">
        <f>ROW()-3</f>
        <v>2602</v>
      </c>
      <c r="U2605" s="1">
        <f>INT(Table134[[#This Row],[Date]])</f>
        <v>44743</v>
      </c>
      <c r="V2605" s="13">
        <f>IFERROR(IF(OR(Table134[[#This Row],[Notasave Error]]&lt;0,Table134[[#This Row],[Notasave Error]]&gt;6000),"-",Table134[[#This Row],[Notasave Error]]/Table134[[#This Row],[Inspection Total]]),"NA")</f>
        <v>0</v>
      </c>
    </row>
    <row r="2606" spans="1:22" x14ac:dyDescent="0.35">
      <c r="A2606" s="8">
        <v>44743.686608796299</v>
      </c>
      <c r="B2606" s="9" t="s">
        <v>63</v>
      </c>
      <c r="C2606" s="9">
        <v>40036161</v>
      </c>
      <c r="D2606" s="9" t="s">
        <v>107</v>
      </c>
      <c r="E2606" s="9" t="s">
        <v>42</v>
      </c>
      <c r="F2606" s="9" t="s">
        <v>38</v>
      </c>
      <c r="G2606" s="9">
        <v>1725</v>
      </c>
      <c r="H2606" s="10">
        <v>5994</v>
      </c>
      <c r="I2606" s="10">
        <v>41974</v>
      </c>
      <c r="J2606" s="10">
        <v>6</v>
      </c>
      <c r="K2606" s="10"/>
      <c r="L2606" s="10">
        <f>SUM(Table134[[#This Row],[Waste (Before Impression)]:[Waste (After Impression)2]])</f>
        <v>6</v>
      </c>
      <c r="M2606" s="10">
        <v>0</v>
      </c>
      <c r="N2606" s="10">
        <v>0</v>
      </c>
      <c r="O2606" s="11">
        <f>SUM(Table134[[#This Row],[Inspection Total]],Table134[[#This Row],[Waste (Before Impression)]])</f>
        <v>6000</v>
      </c>
      <c r="P2606" s="12" t="s">
        <v>39</v>
      </c>
      <c r="Q2606" s="9"/>
      <c r="R2606" s="9">
        <f>IF(Table134[[#This Row],[Balanced]]="YES",0,Table134[[#This Row],[Total]]-6000)</f>
        <v>0</v>
      </c>
      <c r="S26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447431725605994YES</v>
      </c>
      <c r="T2606">
        <f>ROW()-3</f>
        <v>2603</v>
      </c>
      <c r="U2606" s="1">
        <f>INT(Table134[[#This Row],[Date]])</f>
        <v>44743</v>
      </c>
      <c r="V2606" s="13">
        <f>IFERROR(IF(OR(Table134[[#This Row],[Notasave Error]]&lt;0,Table134[[#This Row],[Notasave Error]]&gt;6000),"-",Table134[[#This Row],[Notasave Error]]/Table134[[#This Row],[Inspection Total]]),"NA")</f>
        <v>0</v>
      </c>
    </row>
    <row r="2607" spans="1:22" x14ac:dyDescent="0.35">
      <c r="A2607" s="8">
        <v>44743.586331018516</v>
      </c>
      <c r="B2607" s="9" t="s">
        <v>63</v>
      </c>
      <c r="C2607" s="9">
        <v>40036161</v>
      </c>
      <c r="D2607" s="9" t="s">
        <v>107</v>
      </c>
      <c r="E2607" s="9" t="s">
        <v>42</v>
      </c>
      <c r="F2607" s="9" t="s">
        <v>38</v>
      </c>
      <c r="G2607" s="9">
        <v>1724</v>
      </c>
      <c r="H2607" s="10">
        <v>5996</v>
      </c>
      <c r="I2607" s="10">
        <v>35980</v>
      </c>
      <c r="J2607" s="10">
        <v>4</v>
      </c>
      <c r="K2607" s="10"/>
      <c r="L2607" s="10">
        <f>SUM(Table134[[#This Row],[Waste (Before Impression)]:[Waste (After Impression)2]])</f>
        <v>4</v>
      </c>
      <c r="M2607" s="10">
        <v>0</v>
      </c>
      <c r="N2607" s="10">
        <v>0</v>
      </c>
      <c r="O2607" s="11">
        <f>SUM(Table134[[#This Row],[Inspection Total]],Table134[[#This Row],[Waste (Before Impression)]])</f>
        <v>6000</v>
      </c>
      <c r="P2607" s="12" t="s">
        <v>39</v>
      </c>
      <c r="Q2607" s="9"/>
      <c r="R2607" s="9">
        <f>IF(Table134[[#This Row],[Balanced]]="YES",0,Table134[[#This Row],[Total]]-6000)</f>
        <v>0</v>
      </c>
      <c r="S26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447431724405996YES</v>
      </c>
      <c r="T2607">
        <f>ROW()-3</f>
        <v>2604</v>
      </c>
      <c r="U2607" s="1">
        <f>INT(Table134[[#This Row],[Date]])</f>
        <v>44743</v>
      </c>
      <c r="V2607" s="13">
        <f>IFERROR(IF(OR(Table134[[#This Row],[Notasave Error]]&lt;0,Table134[[#This Row],[Notasave Error]]&gt;6000),"-",Table134[[#This Row],[Notasave Error]]/Table134[[#This Row],[Inspection Total]]),"NA")</f>
        <v>0</v>
      </c>
    </row>
    <row r="2608" spans="1:22" x14ac:dyDescent="0.35">
      <c r="A2608" s="8">
        <v>44743.522777777776</v>
      </c>
      <c r="B2608" s="9" t="s">
        <v>63</v>
      </c>
      <c r="C2608" s="9">
        <v>40036161</v>
      </c>
      <c r="D2608" s="9" t="s">
        <v>107</v>
      </c>
      <c r="E2608" s="9" t="s">
        <v>42</v>
      </c>
      <c r="F2608" s="9" t="s">
        <v>38</v>
      </c>
      <c r="G2608" s="9">
        <v>1723</v>
      </c>
      <c r="H2608" s="10">
        <v>5999</v>
      </c>
      <c r="I2608" s="10">
        <v>29984</v>
      </c>
      <c r="J2608" s="10">
        <v>1</v>
      </c>
      <c r="K2608" s="10"/>
      <c r="L2608" s="10">
        <f>SUM(Table134[[#This Row],[Waste (Before Impression)]:[Waste (After Impression)2]])</f>
        <v>1</v>
      </c>
      <c r="M2608" s="10">
        <v>0</v>
      </c>
      <c r="N2608" s="10">
        <v>0</v>
      </c>
      <c r="O2608" s="11">
        <f>SUM(Table134[[#This Row],[Inspection Total]],Table134[[#This Row],[Waste (Before Impression)]])</f>
        <v>6000</v>
      </c>
      <c r="P2608" s="12" t="s">
        <v>39</v>
      </c>
      <c r="Q2608" s="9"/>
      <c r="R2608" s="9">
        <f>IF(Table134[[#This Row],[Balanced]]="YES",0,Table134[[#This Row],[Total]]-6000)</f>
        <v>0</v>
      </c>
      <c r="S26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447431723105999YES</v>
      </c>
      <c r="T2608">
        <f>ROW()-3</f>
        <v>2605</v>
      </c>
      <c r="U2608" s="1">
        <f>INT(Table134[[#This Row],[Date]])</f>
        <v>44743</v>
      </c>
      <c r="V2608" s="13">
        <f>IFERROR(IF(OR(Table134[[#This Row],[Notasave Error]]&lt;0,Table134[[#This Row],[Notasave Error]]&gt;6000),"-",Table134[[#This Row],[Notasave Error]]/Table134[[#This Row],[Inspection Total]]),"NA")</f>
        <v>0</v>
      </c>
    </row>
    <row r="2609" spans="1:22" x14ac:dyDescent="0.35">
      <c r="A2609" s="8">
        <v>44743.482233796298</v>
      </c>
      <c r="B2609" s="9" t="s">
        <v>63</v>
      </c>
      <c r="C2609" s="9">
        <v>40036161</v>
      </c>
      <c r="D2609" s="9" t="s">
        <v>107</v>
      </c>
      <c r="E2609" s="9" t="s">
        <v>42</v>
      </c>
      <c r="F2609" s="9" t="s">
        <v>38</v>
      </c>
      <c r="G2609" s="9">
        <v>1722</v>
      </c>
      <c r="H2609" s="10">
        <v>5998</v>
      </c>
      <c r="I2609" s="10">
        <v>23985</v>
      </c>
      <c r="J2609" s="10">
        <v>2</v>
      </c>
      <c r="K2609" s="10"/>
      <c r="L2609" s="10">
        <f>SUM(Table134[[#This Row],[Waste (Before Impression)]:[Waste (After Impression)2]])</f>
        <v>2</v>
      </c>
      <c r="M2609" s="10">
        <v>0</v>
      </c>
      <c r="N2609" s="10">
        <v>0</v>
      </c>
      <c r="O2609" s="11">
        <f>SUM(Table134[[#This Row],[Inspection Total]],Table134[[#This Row],[Waste (Before Impression)]])</f>
        <v>6000</v>
      </c>
      <c r="P2609" s="12" t="s">
        <v>39</v>
      </c>
      <c r="Q2609" s="9"/>
      <c r="R2609" s="9">
        <f>IF(Table134[[#This Row],[Balanced]]="YES",0,Table134[[#This Row],[Total]]-6000)</f>
        <v>0</v>
      </c>
      <c r="S26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447431722205998YES</v>
      </c>
      <c r="T2609">
        <f>ROW()-3</f>
        <v>2606</v>
      </c>
      <c r="U2609" s="1">
        <f>INT(Table134[[#This Row],[Date]])</f>
        <v>44743</v>
      </c>
      <c r="V2609" s="13">
        <f>IFERROR(IF(OR(Table134[[#This Row],[Notasave Error]]&lt;0,Table134[[#This Row],[Notasave Error]]&gt;6000),"-",Table134[[#This Row],[Notasave Error]]/Table134[[#This Row],[Inspection Total]]),"NA")</f>
        <v>0</v>
      </c>
    </row>
    <row r="2610" spans="1:22" x14ac:dyDescent="0.35">
      <c r="A2610" s="8">
        <v>44743.481724537036</v>
      </c>
      <c r="B2610" s="9" t="s">
        <v>63</v>
      </c>
      <c r="C2610" s="9">
        <v>40036161</v>
      </c>
      <c r="D2610" s="9" t="s">
        <v>107</v>
      </c>
      <c r="E2610" s="9" t="s">
        <v>42</v>
      </c>
      <c r="F2610" s="9" t="s">
        <v>38</v>
      </c>
      <c r="G2610" s="9">
        <v>1721</v>
      </c>
      <c r="H2610" s="10">
        <v>5998</v>
      </c>
      <c r="I2610" s="10">
        <v>17987</v>
      </c>
      <c r="J2610" s="10">
        <v>2</v>
      </c>
      <c r="K2610" s="10"/>
      <c r="L2610" s="10">
        <f>SUM(Table134[[#This Row],[Waste (Before Impression)]:[Waste (After Impression)2]])</f>
        <v>2</v>
      </c>
      <c r="M2610" s="10">
        <v>0</v>
      </c>
      <c r="N2610" s="10">
        <v>0</v>
      </c>
      <c r="O2610" s="11">
        <f>SUM(Table134[[#This Row],[Inspection Total]],Table134[[#This Row],[Waste (Before Impression)]])</f>
        <v>6000</v>
      </c>
      <c r="P2610" s="12" t="s">
        <v>39</v>
      </c>
      <c r="Q2610" s="9"/>
      <c r="R2610" s="9">
        <f>IF(Table134[[#This Row],[Balanced]]="YES",0,Table134[[#This Row],[Total]]-6000)</f>
        <v>0</v>
      </c>
      <c r="S26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447431721205998YES</v>
      </c>
      <c r="T2610">
        <f>ROW()-3</f>
        <v>2607</v>
      </c>
      <c r="U2610" s="1">
        <f>INT(Table134[[#This Row],[Date]])</f>
        <v>44743</v>
      </c>
      <c r="V2610" s="13">
        <f>IFERROR(IF(OR(Table134[[#This Row],[Notasave Error]]&lt;0,Table134[[#This Row],[Notasave Error]]&gt;6000),"-",Table134[[#This Row],[Notasave Error]]/Table134[[#This Row],[Inspection Total]]),"NA")</f>
        <v>0</v>
      </c>
    </row>
    <row r="2611" spans="1:22" x14ac:dyDescent="0.35">
      <c r="A2611" s="8">
        <v>44743.345208333332</v>
      </c>
      <c r="B2611" s="9" t="s">
        <v>63</v>
      </c>
      <c r="C2611" s="9">
        <v>40036161</v>
      </c>
      <c r="D2611" s="9" t="s">
        <v>107</v>
      </c>
      <c r="E2611" s="9" t="s">
        <v>42</v>
      </c>
      <c r="F2611" s="9" t="s">
        <v>38</v>
      </c>
      <c r="G2611" s="9">
        <v>1720</v>
      </c>
      <c r="H2611" s="10">
        <v>5989</v>
      </c>
      <c r="I2611" s="10">
        <v>11989</v>
      </c>
      <c r="J2611" s="10">
        <v>11</v>
      </c>
      <c r="K2611" s="10"/>
      <c r="L2611" s="10">
        <f>SUM(Table134[[#This Row],[Waste (Before Impression)]:[Waste (After Impression)2]])</f>
        <v>11</v>
      </c>
      <c r="M2611" s="10">
        <v>0</v>
      </c>
      <c r="N2611" s="10">
        <v>0</v>
      </c>
      <c r="O2611" s="11">
        <f>SUM(Table134[[#This Row],[Inspection Total]],Table134[[#This Row],[Waste (Before Impression)]])</f>
        <v>6000</v>
      </c>
      <c r="P2611" s="12" t="s">
        <v>39</v>
      </c>
      <c r="Q2611" s="9"/>
      <c r="R2611" s="9">
        <f>IF(Table134[[#This Row],[Balanced]]="YES",0,Table134[[#This Row],[Total]]-6000)</f>
        <v>0</v>
      </c>
      <c r="S26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4474317201105989YES</v>
      </c>
      <c r="T2611">
        <f>ROW()-3</f>
        <v>2608</v>
      </c>
      <c r="U2611" s="1">
        <f>INT(Table134[[#This Row],[Date]])</f>
        <v>44743</v>
      </c>
      <c r="V2611" s="13">
        <f>IFERROR(IF(OR(Table134[[#This Row],[Notasave Error]]&lt;0,Table134[[#This Row],[Notasave Error]]&gt;6000),"-",Table134[[#This Row],[Notasave Error]]/Table134[[#This Row],[Inspection Total]]),"NA")</f>
        <v>0</v>
      </c>
    </row>
    <row r="2612" spans="1:22" x14ac:dyDescent="0.35">
      <c r="A2612" s="8">
        <v>44743.344826388886</v>
      </c>
      <c r="B2612" s="9" t="s">
        <v>63</v>
      </c>
      <c r="C2612" s="9">
        <v>40036161</v>
      </c>
      <c r="D2612" s="9" t="s">
        <v>107</v>
      </c>
      <c r="E2612" s="9" t="s">
        <v>42</v>
      </c>
      <c r="F2612" s="9" t="s">
        <v>38</v>
      </c>
      <c r="G2612" s="9">
        <v>1719</v>
      </c>
      <c r="H2612" s="10">
        <v>6000</v>
      </c>
      <c r="I2612" s="10">
        <v>6000</v>
      </c>
      <c r="J2612" s="10">
        <v>0</v>
      </c>
      <c r="K2612" s="10"/>
      <c r="L2612" s="10">
        <f>SUM(Table134[[#This Row],[Waste (Before Impression)]:[Waste (After Impression)2]])</f>
        <v>0</v>
      </c>
      <c r="M2612" s="10">
        <v>0</v>
      </c>
      <c r="N2612" s="10">
        <v>0</v>
      </c>
      <c r="O2612" s="11">
        <f>SUM(Table134[[#This Row],[Inspection Total]],Table134[[#This Row],[Waste (Before Impression)]])</f>
        <v>6000</v>
      </c>
      <c r="P2612" s="12" t="s">
        <v>39</v>
      </c>
      <c r="Q2612" s="9"/>
      <c r="R2612" s="9">
        <f>IF(Table134[[#This Row],[Balanced]]="YES",0,Table134[[#This Row],[Total]]-6000)</f>
        <v>0</v>
      </c>
      <c r="S26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447431719006000YES</v>
      </c>
      <c r="T2612">
        <f>ROW()-3</f>
        <v>2609</v>
      </c>
      <c r="U2612" s="1">
        <f>INT(Table134[[#This Row],[Date]])</f>
        <v>44743</v>
      </c>
      <c r="V2612" s="13">
        <f>IFERROR(IF(OR(Table134[[#This Row],[Notasave Error]]&lt;0,Table134[[#This Row],[Notasave Error]]&gt;6000),"-",Table134[[#This Row],[Notasave Error]]/Table134[[#This Row],[Inspection Total]]),"NA")</f>
        <v>0</v>
      </c>
    </row>
    <row r="2613" spans="1:22" x14ac:dyDescent="0.35">
      <c r="A2613" s="8">
        <v>44743.272974537038</v>
      </c>
      <c r="B2613" s="9" t="s">
        <v>63</v>
      </c>
      <c r="C2613" s="9">
        <v>40036161</v>
      </c>
      <c r="D2613" s="9" t="s">
        <v>107</v>
      </c>
      <c r="E2613" s="9" t="s">
        <v>45</v>
      </c>
      <c r="F2613" s="9" t="s">
        <v>40</v>
      </c>
      <c r="G2613" s="9">
        <v>1743</v>
      </c>
      <c r="H2613" s="10">
        <v>6000</v>
      </c>
      <c r="I2613" s="10">
        <v>77968</v>
      </c>
      <c r="J2613" s="10">
        <v>0</v>
      </c>
      <c r="K2613" s="10"/>
      <c r="L2613" s="10">
        <f>SUM(Table134[[#This Row],[Waste (Before Impression)]:[Waste (After Impression)2]])</f>
        <v>0</v>
      </c>
      <c r="M2613" s="10">
        <v>0</v>
      </c>
      <c r="N2613" s="10">
        <v>0</v>
      </c>
      <c r="O2613" s="11">
        <f>SUM(Table134[[#This Row],[Inspection Total]],Table134[[#This Row],[Waste (Before Impression)]])</f>
        <v>6000</v>
      </c>
      <c r="P2613" s="12" t="s">
        <v>39</v>
      </c>
      <c r="Q2613" s="9"/>
      <c r="R2613" s="9">
        <f>IF(Table134[[#This Row],[Balanced]]="YES",0,Table134[[#This Row],[Total]]-6000)</f>
        <v>0</v>
      </c>
      <c r="S26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447431743006000YES</v>
      </c>
      <c r="T2613">
        <f>ROW()-3</f>
        <v>2610</v>
      </c>
      <c r="U2613" s="1">
        <f>INT(Table134[[#This Row],[Date]])</f>
        <v>44743</v>
      </c>
      <c r="V2613" s="13">
        <f>IFERROR(IF(OR(Table134[[#This Row],[Notasave Error]]&lt;0,Table134[[#This Row],[Notasave Error]]&gt;6000),"-",Table134[[#This Row],[Notasave Error]]/Table134[[#This Row],[Inspection Total]]),"NA")</f>
        <v>0</v>
      </c>
    </row>
    <row r="2614" spans="1:22" x14ac:dyDescent="0.35">
      <c r="A2614" s="8">
        <v>44743.244722222225</v>
      </c>
      <c r="B2614" s="9" t="s">
        <v>63</v>
      </c>
      <c r="C2614" s="9">
        <v>40036161</v>
      </c>
      <c r="D2614" s="9" t="s">
        <v>107</v>
      </c>
      <c r="E2614" s="9" t="s">
        <v>45</v>
      </c>
      <c r="F2614" s="9" t="s">
        <v>40</v>
      </c>
      <c r="G2614" s="9">
        <v>1742</v>
      </c>
      <c r="H2614" s="10">
        <v>6000</v>
      </c>
      <c r="I2614" s="10">
        <v>71968</v>
      </c>
      <c r="J2614" s="10">
        <v>0</v>
      </c>
      <c r="K2614" s="10"/>
      <c r="L2614" s="10">
        <f>SUM(Table134[[#This Row],[Waste (Before Impression)]:[Waste (After Impression)2]])</f>
        <v>0</v>
      </c>
      <c r="M2614" s="10">
        <v>0</v>
      </c>
      <c r="N2614" s="10">
        <v>0</v>
      </c>
      <c r="O2614" s="11">
        <f>SUM(Table134[[#This Row],[Inspection Total]],Table134[[#This Row],[Waste (Before Impression)]])</f>
        <v>6000</v>
      </c>
      <c r="P2614" s="12" t="s">
        <v>39</v>
      </c>
      <c r="Q2614" s="9" t="s">
        <v>71</v>
      </c>
      <c r="R2614" s="9">
        <f>IF(Table134[[#This Row],[Balanced]]="YES",0,Table134[[#This Row],[Total]]-6000)</f>
        <v>0</v>
      </c>
      <c r="S26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447431742006000YES</v>
      </c>
      <c r="T2614">
        <f>ROW()-3</f>
        <v>2611</v>
      </c>
      <c r="U2614" s="1">
        <f>INT(Table134[[#This Row],[Date]])</f>
        <v>44743</v>
      </c>
      <c r="V2614" s="13">
        <f>IFERROR(IF(OR(Table134[[#This Row],[Notasave Error]]&lt;0,Table134[[#This Row],[Notasave Error]]&gt;6000),"-",Table134[[#This Row],[Notasave Error]]/Table134[[#This Row],[Inspection Total]]),"NA")</f>
        <v>0</v>
      </c>
    </row>
    <row r="2615" spans="1:22" x14ac:dyDescent="0.35">
      <c r="A2615" s="8">
        <v>44743.172581018516</v>
      </c>
      <c r="B2615" s="9" t="s">
        <v>63</v>
      </c>
      <c r="C2615" s="9">
        <v>40036161</v>
      </c>
      <c r="D2615" s="9" t="s">
        <v>107</v>
      </c>
      <c r="E2615" s="9" t="s">
        <v>45</v>
      </c>
      <c r="F2615" s="9" t="s">
        <v>40</v>
      </c>
      <c r="G2615" s="9">
        <v>1741</v>
      </c>
      <c r="H2615" s="10">
        <v>5998</v>
      </c>
      <c r="I2615" s="10">
        <v>65968</v>
      </c>
      <c r="J2615" s="10">
        <v>2</v>
      </c>
      <c r="K2615" s="10"/>
      <c r="L2615" s="10">
        <f>SUM(Table134[[#This Row],[Waste (Before Impression)]:[Waste (After Impression)2]])</f>
        <v>2</v>
      </c>
      <c r="M2615" s="10">
        <v>0</v>
      </c>
      <c r="N2615" s="10">
        <v>0</v>
      </c>
      <c r="O2615" s="11">
        <f>SUM(Table134[[#This Row],[Inspection Total]],Table134[[#This Row],[Waste (Before Impression)]])</f>
        <v>6000</v>
      </c>
      <c r="P2615" s="12" t="s">
        <v>39</v>
      </c>
      <c r="Q2615" s="9"/>
      <c r="R2615" s="9">
        <f>IF(Table134[[#This Row],[Balanced]]="YES",0,Table134[[#This Row],[Total]]-6000)</f>
        <v>0</v>
      </c>
      <c r="S26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447431741205998YES</v>
      </c>
      <c r="T2615">
        <f>ROW()-3</f>
        <v>2612</v>
      </c>
      <c r="U2615" s="1">
        <f>INT(Table134[[#This Row],[Date]])</f>
        <v>44743</v>
      </c>
      <c r="V2615" s="13">
        <f>IFERROR(IF(OR(Table134[[#This Row],[Notasave Error]]&lt;0,Table134[[#This Row],[Notasave Error]]&gt;6000),"-",Table134[[#This Row],[Notasave Error]]/Table134[[#This Row],[Inspection Total]]),"NA")</f>
        <v>0</v>
      </c>
    </row>
    <row r="2616" spans="1:22" x14ac:dyDescent="0.35">
      <c r="A2616" s="8">
        <v>44743.135694444441</v>
      </c>
      <c r="B2616" s="9" t="s">
        <v>63</v>
      </c>
      <c r="C2616" s="9">
        <v>40036161</v>
      </c>
      <c r="D2616" s="9" t="s">
        <v>107</v>
      </c>
      <c r="E2616" s="9" t="s">
        <v>45</v>
      </c>
      <c r="F2616" s="9" t="s">
        <v>40</v>
      </c>
      <c r="G2616" s="9">
        <v>1740</v>
      </c>
      <c r="H2616" s="10">
        <v>5995</v>
      </c>
      <c r="I2616" s="10">
        <v>59970</v>
      </c>
      <c r="J2616" s="10">
        <v>5</v>
      </c>
      <c r="K2616" s="10"/>
      <c r="L2616" s="10">
        <f>SUM(Table134[[#This Row],[Waste (Before Impression)]:[Waste (After Impression)2]])</f>
        <v>5</v>
      </c>
      <c r="M2616" s="10">
        <v>0</v>
      </c>
      <c r="N2616" s="10">
        <v>0</v>
      </c>
      <c r="O2616" s="11">
        <f>SUM(Table134[[#This Row],[Inspection Total]],Table134[[#This Row],[Waste (Before Impression)]])</f>
        <v>6000</v>
      </c>
      <c r="P2616" s="12" t="s">
        <v>39</v>
      </c>
      <c r="Q2616" s="9"/>
      <c r="R2616" s="9">
        <f>IF(Table134[[#This Row],[Balanced]]="YES",0,Table134[[#This Row],[Total]]-6000)</f>
        <v>0</v>
      </c>
      <c r="S26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447431740505995YES</v>
      </c>
      <c r="T2616">
        <f>ROW()-3</f>
        <v>2613</v>
      </c>
      <c r="U2616" s="1">
        <f>INT(Table134[[#This Row],[Date]])</f>
        <v>44743</v>
      </c>
      <c r="V2616" s="13">
        <f>IFERROR(IF(OR(Table134[[#This Row],[Notasave Error]]&lt;0,Table134[[#This Row],[Notasave Error]]&gt;6000),"-",Table134[[#This Row],[Notasave Error]]/Table134[[#This Row],[Inspection Total]]),"NA")</f>
        <v>0</v>
      </c>
    </row>
    <row r="2617" spans="1:22" x14ac:dyDescent="0.35">
      <c r="A2617" s="8">
        <v>44743.1093287037</v>
      </c>
      <c r="B2617" s="9" t="s">
        <v>63</v>
      </c>
      <c r="C2617" s="9">
        <v>40036161</v>
      </c>
      <c r="D2617" s="9" t="s">
        <v>107</v>
      </c>
      <c r="E2617" s="9" t="s">
        <v>45</v>
      </c>
      <c r="F2617" s="9" t="s">
        <v>40</v>
      </c>
      <c r="G2617" s="9">
        <v>1739</v>
      </c>
      <c r="H2617" s="10">
        <v>5999</v>
      </c>
      <c r="I2617" s="10">
        <v>53975</v>
      </c>
      <c r="J2617" s="10">
        <v>0</v>
      </c>
      <c r="K2617" s="10"/>
      <c r="L2617" s="10">
        <f>SUM(Table134[[#This Row],[Waste (Before Impression)]:[Waste (After Impression)2]])</f>
        <v>0</v>
      </c>
      <c r="M2617" s="10">
        <v>0</v>
      </c>
      <c r="N2617" s="10">
        <v>0</v>
      </c>
      <c r="O2617" s="11">
        <f>SUM(Table134[[#This Row],[Inspection Total]],Table134[[#This Row],[Waste (Before Impression)]])</f>
        <v>5999</v>
      </c>
      <c r="P2617" s="12" t="s">
        <v>34</v>
      </c>
      <c r="Q2617" s="9" t="s">
        <v>76</v>
      </c>
      <c r="R2617" s="9">
        <f>IF(Table134[[#This Row],[Balanced]]="YES",0,Table134[[#This Row],[Total]]-6000)</f>
        <v>-1</v>
      </c>
      <c r="S26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447431739005999NO</v>
      </c>
      <c r="T2617">
        <f>ROW()-3</f>
        <v>2614</v>
      </c>
      <c r="U2617" s="1">
        <f>INT(Table134[[#This Row],[Date]])</f>
        <v>44743</v>
      </c>
      <c r="V2617" s="13">
        <f>IFERROR(IF(OR(Table134[[#This Row],[Notasave Error]]&lt;0,Table134[[#This Row],[Notasave Error]]&gt;6000),"-",Table134[[#This Row],[Notasave Error]]/Table134[[#This Row],[Inspection Total]]),"NA")</f>
        <v>0</v>
      </c>
    </row>
    <row r="2618" spans="1:22" x14ac:dyDescent="0.35">
      <c r="A2618" s="8">
        <v>44743.094236111108</v>
      </c>
      <c r="B2618" s="9" t="s">
        <v>63</v>
      </c>
      <c r="C2618" s="9">
        <v>40036161</v>
      </c>
      <c r="D2618" s="9" t="s">
        <v>107</v>
      </c>
      <c r="E2618" s="9" t="s">
        <v>45</v>
      </c>
      <c r="F2618" s="9" t="s">
        <v>40</v>
      </c>
      <c r="G2618" s="9">
        <v>1738</v>
      </c>
      <c r="H2618" s="10">
        <v>6000</v>
      </c>
      <c r="I2618" s="10">
        <v>47976</v>
      </c>
      <c r="J2618" s="10">
        <v>0</v>
      </c>
      <c r="K2618" s="10"/>
      <c r="L2618" s="10">
        <f>SUM(Table134[[#This Row],[Waste (Before Impression)]:[Waste (After Impression)2]])</f>
        <v>0</v>
      </c>
      <c r="M2618" s="10">
        <v>0</v>
      </c>
      <c r="N2618" s="10">
        <v>0</v>
      </c>
      <c r="O2618" s="11">
        <f>SUM(Table134[[#This Row],[Inspection Total]],Table134[[#This Row],[Waste (Before Impression)]])</f>
        <v>6000</v>
      </c>
      <c r="P2618" s="12" t="s">
        <v>39</v>
      </c>
      <c r="Q2618" s="9"/>
      <c r="R2618" s="9">
        <f>IF(Table134[[#This Row],[Balanced]]="YES",0,Table134[[#This Row],[Total]]-6000)</f>
        <v>0</v>
      </c>
      <c r="S26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447431738006000YES</v>
      </c>
      <c r="T2618">
        <f>ROW()-3</f>
        <v>2615</v>
      </c>
      <c r="U2618" s="1">
        <f>INT(Table134[[#This Row],[Date]])</f>
        <v>44743</v>
      </c>
      <c r="V2618" s="13">
        <f>IFERROR(IF(OR(Table134[[#This Row],[Notasave Error]]&lt;0,Table134[[#This Row],[Notasave Error]]&gt;6000),"-",Table134[[#This Row],[Notasave Error]]/Table134[[#This Row],[Inspection Total]]),"NA")</f>
        <v>0</v>
      </c>
    </row>
    <row r="2619" spans="1:22" x14ac:dyDescent="0.35">
      <c r="A2619" s="8">
        <v>44743.093692129631</v>
      </c>
      <c r="B2619" s="9" t="s">
        <v>63</v>
      </c>
      <c r="C2619" s="9">
        <v>40036161</v>
      </c>
      <c r="D2619" s="9" t="s">
        <v>107</v>
      </c>
      <c r="E2619" s="9" t="s">
        <v>45</v>
      </c>
      <c r="F2619" s="9" t="s">
        <v>40</v>
      </c>
      <c r="G2619" s="9">
        <v>1737</v>
      </c>
      <c r="H2619" s="10">
        <v>5999</v>
      </c>
      <c r="I2619" s="10">
        <v>41976</v>
      </c>
      <c r="J2619" s="10">
        <v>1</v>
      </c>
      <c r="K2619" s="10"/>
      <c r="L2619" s="10">
        <f>SUM(Table134[[#This Row],[Waste (Before Impression)]:[Waste (After Impression)2]])</f>
        <v>1</v>
      </c>
      <c r="M2619" s="10">
        <v>0</v>
      </c>
      <c r="N2619" s="10">
        <v>0</v>
      </c>
      <c r="O2619" s="11">
        <f>SUM(Table134[[#This Row],[Inspection Total]],Table134[[#This Row],[Waste (Before Impression)]])</f>
        <v>6000</v>
      </c>
      <c r="P2619" s="12" t="s">
        <v>39</v>
      </c>
      <c r="Q2619" s="9"/>
      <c r="R2619" s="9">
        <f>IF(Table134[[#This Row],[Balanced]]="YES",0,Table134[[#This Row],[Total]]-6000)</f>
        <v>0</v>
      </c>
      <c r="S26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447431737105999YES</v>
      </c>
      <c r="T2619">
        <f>ROW()-3</f>
        <v>2616</v>
      </c>
      <c r="U2619" s="1">
        <f>INT(Table134[[#This Row],[Date]])</f>
        <v>44743</v>
      </c>
      <c r="V2619" s="13">
        <f>IFERROR(IF(OR(Table134[[#This Row],[Notasave Error]]&lt;0,Table134[[#This Row],[Notasave Error]]&gt;6000),"-",Table134[[#This Row],[Notasave Error]]/Table134[[#This Row],[Inspection Total]]),"NA")</f>
        <v>0</v>
      </c>
    </row>
    <row r="2620" spans="1:22" x14ac:dyDescent="0.35">
      <c r="A2620" s="8">
        <v>44743.016053240739</v>
      </c>
      <c r="B2620" s="9" t="s">
        <v>63</v>
      </c>
      <c r="C2620" s="9">
        <v>40036161</v>
      </c>
      <c r="D2620" s="9" t="s">
        <v>107</v>
      </c>
      <c r="E2620" s="9" t="s">
        <v>45</v>
      </c>
      <c r="F2620" s="9" t="s">
        <v>40</v>
      </c>
      <c r="G2620" s="9">
        <v>1736</v>
      </c>
      <c r="H2620" s="10">
        <v>5995</v>
      </c>
      <c r="I2620" s="10">
        <v>35977</v>
      </c>
      <c r="J2620" s="10">
        <v>5</v>
      </c>
      <c r="K2620" s="10"/>
      <c r="L2620" s="10">
        <f>SUM(Table134[[#This Row],[Waste (Before Impression)]:[Waste (After Impression)2]])</f>
        <v>5</v>
      </c>
      <c r="M2620" s="10">
        <v>0</v>
      </c>
      <c r="N2620" s="10">
        <v>0</v>
      </c>
      <c r="O2620" s="11">
        <f>SUM(Table134[[#This Row],[Inspection Total]],Table134[[#This Row],[Waste (Before Impression)]])</f>
        <v>6000</v>
      </c>
      <c r="P2620" s="12" t="s">
        <v>39</v>
      </c>
      <c r="Q2620" s="9"/>
      <c r="R2620" s="9">
        <f>IF(Table134[[#This Row],[Balanced]]="YES",0,Table134[[#This Row],[Total]]-6000)</f>
        <v>0</v>
      </c>
      <c r="S26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447431736505995YES</v>
      </c>
      <c r="T2620">
        <f>ROW()-3</f>
        <v>2617</v>
      </c>
      <c r="U2620" s="1">
        <f>INT(Table134[[#This Row],[Date]])</f>
        <v>44743</v>
      </c>
      <c r="V2620" s="13">
        <f>IFERROR(IF(OR(Table134[[#This Row],[Notasave Error]]&lt;0,Table134[[#This Row],[Notasave Error]]&gt;6000),"-",Table134[[#This Row],[Notasave Error]]/Table134[[#This Row],[Inspection Total]]),"NA")</f>
        <v>0</v>
      </c>
    </row>
    <row r="2621" spans="1:22" x14ac:dyDescent="0.35">
      <c r="A2621" s="8">
        <v>44743.013692129629</v>
      </c>
      <c r="B2621" s="9" t="s">
        <v>63</v>
      </c>
      <c r="C2621" s="9">
        <v>40036161</v>
      </c>
      <c r="D2621" s="9" t="s">
        <v>107</v>
      </c>
      <c r="E2621" s="9" t="s">
        <v>45</v>
      </c>
      <c r="F2621" s="9" t="s">
        <v>40</v>
      </c>
      <c r="G2621" s="9">
        <v>0</v>
      </c>
      <c r="H2621" s="10">
        <v>0</v>
      </c>
      <c r="I2621" s="10">
        <v>29982</v>
      </c>
      <c r="J2621" s="10">
        <v>0</v>
      </c>
      <c r="K2621" s="10"/>
      <c r="L2621" s="10">
        <f>SUM(Table134[[#This Row],[Waste (Before Impression)]:[Waste (After Impression)2]])</f>
        <v>0</v>
      </c>
      <c r="M2621" s="10">
        <v>0</v>
      </c>
      <c r="N2621" s="10">
        <v>0</v>
      </c>
      <c r="O2621" s="11">
        <f>SUM(Table134[[#This Row],[Inspection Total]],Table134[[#This Row],[Waste (Before Impression)]])</f>
        <v>0</v>
      </c>
      <c r="P2621" s="12">
        <v>0</v>
      </c>
      <c r="Q2621" s="9" t="s">
        <v>71</v>
      </c>
      <c r="R2621" s="9">
        <f>IF(Table134[[#This Row],[Balanced]]="YES",0,Table134[[#This Row],[Total]]-6000)</f>
        <v>-6000</v>
      </c>
      <c r="S26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4474300000</v>
      </c>
      <c r="T2621">
        <f>ROW()-3</f>
        <v>2618</v>
      </c>
      <c r="U2621" s="1">
        <f>INT(Table134[[#This Row],[Date]])</f>
        <v>44743</v>
      </c>
      <c r="V2621" s="13" t="str">
        <f>IFERROR(IF(OR(Table134[[#This Row],[Notasave Error]]&lt;0,Table134[[#This Row],[Notasave Error]]&gt;6000),"-",Table134[[#This Row],[Notasave Error]]/Table134[[#This Row],[Inspection Total]]),"NA")</f>
        <v>NA</v>
      </c>
    </row>
    <row r="2622" spans="1:22" x14ac:dyDescent="0.35">
      <c r="A2622" s="8">
        <v>44742.958275462966</v>
      </c>
      <c r="B2622" s="9" t="s">
        <v>63</v>
      </c>
      <c r="C2622" s="9">
        <v>40036161</v>
      </c>
      <c r="D2622" s="9" t="s">
        <v>107</v>
      </c>
      <c r="E2622" s="9" t="s">
        <v>55</v>
      </c>
      <c r="F2622" s="9" t="s">
        <v>40</v>
      </c>
      <c r="G2622" s="9">
        <v>1709</v>
      </c>
      <c r="H2622" s="10">
        <v>5999</v>
      </c>
      <c r="I2622" s="10">
        <v>29931</v>
      </c>
      <c r="J2622" s="10">
        <v>1</v>
      </c>
      <c r="K2622" s="10">
        <v>0</v>
      </c>
      <c r="L2622" s="10">
        <f>SUM(Table134[[#This Row],[Waste (Before Impression)]:[Waste (After Impression)2]])</f>
        <v>1</v>
      </c>
      <c r="M2622" s="10">
        <v>0</v>
      </c>
      <c r="N2622" s="10">
        <v>0</v>
      </c>
      <c r="O2622" s="11">
        <f>SUM(Table134[[#This Row],[Inspection Total]],Table134[[#This Row],[Waste (Before Impression)]])</f>
        <v>6000</v>
      </c>
      <c r="P2622" s="12" t="s">
        <v>39</v>
      </c>
      <c r="Q2622" s="9"/>
      <c r="R2622" s="9">
        <f>IF(Table134[[#This Row],[Balanced]]="YES",0,Table134[[#This Row],[Total]]-6000)</f>
        <v>0</v>
      </c>
      <c r="S26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447421709105999YES</v>
      </c>
      <c r="T2622">
        <f>ROW()-3</f>
        <v>2619</v>
      </c>
      <c r="U2622" s="1">
        <f>INT(Table134[[#This Row],[Date]])</f>
        <v>44742</v>
      </c>
      <c r="V2622" s="13">
        <f>IFERROR(IF(OR(Table134[[#This Row],[Notasave Error]]&lt;0,Table134[[#This Row],[Notasave Error]]&gt;6000),"-",Table134[[#This Row],[Notasave Error]]/Table134[[#This Row],[Inspection Total]]),"NA")</f>
        <v>0</v>
      </c>
    </row>
    <row r="2623" spans="1:22" x14ac:dyDescent="0.35">
      <c r="A2623" s="8">
        <v>44742.934618055559</v>
      </c>
      <c r="B2623" s="9" t="s">
        <v>63</v>
      </c>
      <c r="C2623" s="9">
        <v>40036161</v>
      </c>
      <c r="D2623" s="9" t="s">
        <v>107</v>
      </c>
      <c r="E2623" s="9" t="s">
        <v>55</v>
      </c>
      <c r="F2623" s="9" t="s">
        <v>40</v>
      </c>
      <c r="G2623" s="9">
        <v>1708</v>
      </c>
      <c r="H2623" s="10">
        <v>5993</v>
      </c>
      <c r="I2623" s="10">
        <v>23932</v>
      </c>
      <c r="J2623" s="10">
        <v>7</v>
      </c>
      <c r="K2623" s="10">
        <v>0</v>
      </c>
      <c r="L2623" s="10">
        <f>SUM(Table134[[#This Row],[Waste (Before Impression)]:[Waste (After Impression)2]])</f>
        <v>7</v>
      </c>
      <c r="M2623" s="10">
        <v>0</v>
      </c>
      <c r="N2623" s="10">
        <v>0</v>
      </c>
      <c r="O2623" s="11">
        <f>SUM(Table134[[#This Row],[Inspection Total]],Table134[[#This Row],[Waste (Before Impression)]])</f>
        <v>6000</v>
      </c>
      <c r="P2623" s="12" t="s">
        <v>39</v>
      </c>
      <c r="Q2623" s="9"/>
      <c r="R2623" s="9">
        <f>IF(Table134[[#This Row],[Balanced]]="YES",0,Table134[[#This Row],[Total]]-6000)</f>
        <v>0</v>
      </c>
      <c r="S26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447421708705993YES</v>
      </c>
      <c r="T2623">
        <f>ROW()-3</f>
        <v>2620</v>
      </c>
      <c r="U2623" s="1">
        <f>INT(Table134[[#This Row],[Date]])</f>
        <v>44742</v>
      </c>
      <c r="V2623" s="13">
        <f>IFERROR(IF(OR(Table134[[#This Row],[Notasave Error]]&lt;0,Table134[[#This Row],[Notasave Error]]&gt;6000),"-",Table134[[#This Row],[Notasave Error]]/Table134[[#This Row],[Inspection Total]]),"NA")</f>
        <v>0</v>
      </c>
    </row>
    <row r="2624" spans="1:22" x14ac:dyDescent="0.35">
      <c r="A2624" s="8">
        <v>44742.881956018522</v>
      </c>
      <c r="B2624" s="9" t="s">
        <v>63</v>
      </c>
      <c r="C2624" s="9">
        <v>40036161</v>
      </c>
      <c r="D2624" s="9" t="s">
        <v>107</v>
      </c>
      <c r="E2624" s="9" t="s">
        <v>55</v>
      </c>
      <c r="F2624" s="9" t="s">
        <v>40</v>
      </c>
      <c r="G2624" s="9">
        <v>1707</v>
      </c>
      <c r="H2624" s="10">
        <v>5999</v>
      </c>
      <c r="I2624" s="10">
        <v>17939</v>
      </c>
      <c r="J2624" s="10">
        <v>1</v>
      </c>
      <c r="K2624" s="10">
        <v>3</v>
      </c>
      <c r="L2624" s="10">
        <f>SUM(Table134[[#This Row],[Waste (Before Impression)]:[Waste (After Impression)2]])</f>
        <v>4</v>
      </c>
      <c r="M2624" s="10">
        <v>0</v>
      </c>
      <c r="N2624" s="10">
        <v>0</v>
      </c>
      <c r="O2624" s="11">
        <f>SUM(Table134[[#This Row],[Inspection Total]],Table134[[#This Row],[Waste (Before Impression)]])</f>
        <v>6000</v>
      </c>
      <c r="P2624" s="12" t="s">
        <v>39</v>
      </c>
      <c r="Q2624" s="9"/>
      <c r="R2624" s="9">
        <f>IF(Table134[[#This Row],[Balanced]]="YES",0,Table134[[#This Row],[Total]]-6000)</f>
        <v>0</v>
      </c>
      <c r="S26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447421707105999YES</v>
      </c>
      <c r="T2624">
        <f>ROW()-3</f>
        <v>2621</v>
      </c>
      <c r="U2624" s="1">
        <f>INT(Table134[[#This Row],[Date]])</f>
        <v>44742</v>
      </c>
      <c r="V2624" s="13">
        <f>IFERROR(IF(OR(Table134[[#This Row],[Notasave Error]]&lt;0,Table134[[#This Row],[Notasave Error]]&gt;6000),"-",Table134[[#This Row],[Notasave Error]]/Table134[[#This Row],[Inspection Total]]),"NA")</f>
        <v>0</v>
      </c>
    </row>
    <row r="2625" spans="1:22" x14ac:dyDescent="0.35">
      <c r="A2625" s="8">
        <v>44742.848819444444</v>
      </c>
      <c r="B2625" s="9" t="s">
        <v>63</v>
      </c>
      <c r="C2625" s="9">
        <v>40036161</v>
      </c>
      <c r="D2625" s="9" t="s">
        <v>107</v>
      </c>
      <c r="E2625" s="9" t="s">
        <v>55</v>
      </c>
      <c r="F2625" s="9" t="s">
        <v>40</v>
      </c>
      <c r="G2625" s="9">
        <v>1706</v>
      </c>
      <c r="H2625" s="10">
        <v>5988</v>
      </c>
      <c r="I2625" s="10">
        <v>11940</v>
      </c>
      <c r="J2625" s="10">
        <v>12</v>
      </c>
      <c r="K2625" s="10">
        <v>0</v>
      </c>
      <c r="L2625" s="10">
        <f>SUM(Table134[[#This Row],[Waste (Before Impression)]:[Waste (After Impression)2]])</f>
        <v>12</v>
      </c>
      <c r="M2625" s="10">
        <v>0</v>
      </c>
      <c r="N2625" s="10">
        <v>0</v>
      </c>
      <c r="O2625" s="11">
        <f>SUM(Table134[[#This Row],[Inspection Total]],Table134[[#This Row],[Waste (Before Impression)]])</f>
        <v>6000</v>
      </c>
      <c r="P2625" s="12" t="s">
        <v>39</v>
      </c>
      <c r="Q2625" s="9"/>
      <c r="R2625" s="9">
        <f>IF(Table134[[#This Row],[Balanced]]="YES",0,Table134[[#This Row],[Total]]-6000)</f>
        <v>0</v>
      </c>
      <c r="S26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4474217061205988YES</v>
      </c>
      <c r="T2625">
        <f>ROW()-3</f>
        <v>2622</v>
      </c>
      <c r="U2625" s="1">
        <f>INT(Table134[[#This Row],[Date]])</f>
        <v>44742</v>
      </c>
      <c r="V2625" s="13">
        <f>IFERROR(IF(OR(Table134[[#This Row],[Notasave Error]]&lt;0,Table134[[#This Row],[Notasave Error]]&gt;6000),"-",Table134[[#This Row],[Notasave Error]]/Table134[[#This Row],[Inspection Total]]),"NA")</f>
        <v>0</v>
      </c>
    </row>
    <row r="2626" spans="1:22" x14ac:dyDescent="0.35">
      <c r="A2626" s="8">
        <v>44742.829224537039</v>
      </c>
      <c r="B2626" s="9" t="s">
        <v>63</v>
      </c>
      <c r="C2626" s="9">
        <v>40036161</v>
      </c>
      <c r="D2626" s="9" t="s">
        <v>107</v>
      </c>
      <c r="E2626" s="9" t="s">
        <v>55</v>
      </c>
      <c r="F2626" s="9" t="s">
        <v>40</v>
      </c>
      <c r="G2626" s="9">
        <v>1705</v>
      </c>
      <c r="H2626" s="10">
        <v>5952</v>
      </c>
      <c r="I2626" s="10">
        <v>5952</v>
      </c>
      <c r="J2626" s="10">
        <v>48</v>
      </c>
      <c r="K2626" s="10">
        <v>1</v>
      </c>
      <c r="L2626" s="10">
        <f>SUM(Table134[[#This Row],[Waste (Before Impression)]:[Waste (After Impression)2]])</f>
        <v>49</v>
      </c>
      <c r="M2626" s="10">
        <v>0</v>
      </c>
      <c r="N2626" s="10">
        <v>0</v>
      </c>
      <c r="O2626" s="11">
        <f>SUM(Table134[[#This Row],[Inspection Total]],Table134[[#This Row],[Waste (Before Impression)]])</f>
        <v>6000</v>
      </c>
      <c r="P2626" s="12" t="s">
        <v>39</v>
      </c>
      <c r="Q2626" s="9"/>
      <c r="R2626" s="9">
        <f>IF(Table134[[#This Row],[Balanced]]="YES",0,Table134[[#This Row],[Total]]-6000)</f>
        <v>0</v>
      </c>
      <c r="S26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4474217054805952YES</v>
      </c>
      <c r="T2626">
        <f>ROW()-3</f>
        <v>2623</v>
      </c>
      <c r="U2626" s="1">
        <f>INT(Table134[[#This Row],[Date]])</f>
        <v>44742</v>
      </c>
      <c r="V2626" s="13">
        <f>IFERROR(IF(OR(Table134[[#This Row],[Notasave Error]]&lt;0,Table134[[#This Row],[Notasave Error]]&gt;6000),"-",Table134[[#This Row],[Notasave Error]]/Table134[[#This Row],[Inspection Total]]),"NA")</f>
        <v>0</v>
      </c>
    </row>
    <row r="2627" spans="1:22" x14ac:dyDescent="0.35">
      <c r="A2627" s="8">
        <v>44742.786099537036</v>
      </c>
      <c r="B2627" s="9" t="s">
        <v>63</v>
      </c>
      <c r="C2627" s="9">
        <v>40036161</v>
      </c>
      <c r="D2627" s="9" t="s">
        <v>107</v>
      </c>
      <c r="E2627" s="9" t="s">
        <v>51</v>
      </c>
      <c r="F2627" s="9" t="s">
        <v>38</v>
      </c>
      <c r="G2627" s="9">
        <v>1704</v>
      </c>
      <c r="H2627" s="10">
        <v>5989</v>
      </c>
      <c r="I2627" s="10">
        <v>47923</v>
      </c>
      <c r="J2627" s="10">
        <v>11</v>
      </c>
      <c r="K2627" s="10"/>
      <c r="L2627" s="10">
        <f>SUM(Table134[[#This Row],[Waste (Before Impression)]:[Waste (After Impression)2]])</f>
        <v>11</v>
      </c>
      <c r="M2627" s="10">
        <v>0</v>
      </c>
      <c r="N2627" s="10">
        <v>0</v>
      </c>
      <c r="O2627" s="11">
        <f>SUM(Table134[[#This Row],[Inspection Total]],Table134[[#This Row],[Waste (Before Impression)]])</f>
        <v>6000</v>
      </c>
      <c r="P2627" s="12" t="s">
        <v>39</v>
      </c>
      <c r="Q2627" s="9"/>
      <c r="R2627" s="9">
        <f>IF(Table134[[#This Row],[Balanced]]="YES",0,Table134[[#This Row],[Total]]-6000)</f>
        <v>0</v>
      </c>
      <c r="S26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4474217041105989YES</v>
      </c>
      <c r="T2627">
        <f>ROW()-3</f>
        <v>2624</v>
      </c>
      <c r="U2627" s="1">
        <f>INT(Table134[[#This Row],[Date]])</f>
        <v>44742</v>
      </c>
      <c r="V2627" s="13">
        <f>IFERROR(IF(OR(Table134[[#This Row],[Notasave Error]]&lt;0,Table134[[#This Row],[Notasave Error]]&gt;6000),"-",Table134[[#This Row],[Notasave Error]]/Table134[[#This Row],[Inspection Total]]),"NA")</f>
        <v>0</v>
      </c>
    </row>
    <row r="2628" spans="1:22" x14ac:dyDescent="0.35">
      <c r="A2628" s="8">
        <v>44742.75708333333</v>
      </c>
      <c r="B2628" s="9" t="s">
        <v>63</v>
      </c>
      <c r="C2628" s="9">
        <v>40036161</v>
      </c>
      <c r="D2628" s="9" t="s">
        <v>107</v>
      </c>
      <c r="E2628" s="9" t="s">
        <v>51</v>
      </c>
      <c r="F2628" s="9" t="s">
        <v>38</v>
      </c>
      <c r="G2628" s="9">
        <v>1703</v>
      </c>
      <c r="H2628" s="10">
        <v>5987</v>
      </c>
      <c r="I2628" s="10">
        <v>41934</v>
      </c>
      <c r="J2628" s="10">
        <v>14</v>
      </c>
      <c r="K2628" s="10"/>
      <c r="L2628" s="10">
        <f>SUM(Table134[[#This Row],[Waste (Before Impression)]:[Waste (After Impression)2]])</f>
        <v>14</v>
      </c>
      <c r="M2628" s="10">
        <v>0</v>
      </c>
      <c r="N2628" s="10">
        <v>0</v>
      </c>
      <c r="O2628" s="11">
        <f>SUM(Table134[[#This Row],[Inspection Total]],Table134[[#This Row],[Waste (Before Impression)]])</f>
        <v>6001</v>
      </c>
      <c r="P2628" s="12" t="s">
        <v>34</v>
      </c>
      <c r="Q2628" s="9" t="s">
        <v>109</v>
      </c>
      <c r="R2628" s="9">
        <f>IF(Table134[[#This Row],[Balanced]]="YES",0,Table134[[#This Row],[Total]]-6000)</f>
        <v>1</v>
      </c>
      <c r="S26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4474217031405987NO</v>
      </c>
      <c r="T2628">
        <f>ROW()-3</f>
        <v>2625</v>
      </c>
      <c r="U2628" s="1">
        <f>INT(Table134[[#This Row],[Date]])</f>
        <v>44742</v>
      </c>
      <c r="V2628" s="13">
        <f>IFERROR(IF(OR(Table134[[#This Row],[Notasave Error]]&lt;0,Table134[[#This Row],[Notasave Error]]&gt;6000),"-",Table134[[#This Row],[Notasave Error]]/Table134[[#This Row],[Inspection Total]]),"NA")</f>
        <v>0</v>
      </c>
    </row>
    <row r="2629" spans="1:22" x14ac:dyDescent="0.35">
      <c r="A2629" s="8">
        <v>44742.724398148152</v>
      </c>
      <c r="B2629" s="9" t="s">
        <v>63</v>
      </c>
      <c r="C2629" s="9">
        <v>40036161</v>
      </c>
      <c r="D2629" s="9" t="s">
        <v>107</v>
      </c>
      <c r="E2629" s="9" t="s">
        <v>51</v>
      </c>
      <c r="F2629" s="9" t="s">
        <v>38</v>
      </c>
      <c r="G2629" s="9">
        <v>1702</v>
      </c>
      <c r="H2629" s="10">
        <v>5996</v>
      </c>
      <c r="I2629" s="10">
        <v>35947</v>
      </c>
      <c r="J2629" s="10">
        <v>2</v>
      </c>
      <c r="K2629" s="10"/>
      <c r="L2629" s="10">
        <f>SUM(Table134[[#This Row],[Waste (Before Impression)]:[Waste (After Impression)2]])</f>
        <v>2</v>
      </c>
      <c r="M2629" s="10">
        <v>0</v>
      </c>
      <c r="N2629" s="10">
        <v>0</v>
      </c>
      <c r="O2629" s="11">
        <f>SUM(Table134[[#This Row],[Inspection Total]],Table134[[#This Row],[Waste (Before Impression)]])</f>
        <v>5998</v>
      </c>
      <c r="P2629" s="12" t="s">
        <v>34</v>
      </c>
      <c r="Q2629" s="9" t="s">
        <v>109</v>
      </c>
      <c r="R2629" s="9">
        <f>IF(Table134[[#This Row],[Balanced]]="YES",0,Table134[[#This Row],[Total]]-6000)</f>
        <v>-2</v>
      </c>
      <c r="S26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447421702205996NO</v>
      </c>
      <c r="T2629">
        <f>ROW()-3</f>
        <v>2626</v>
      </c>
      <c r="U2629" s="1">
        <f>INT(Table134[[#This Row],[Date]])</f>
        <v>44742</v>
      </c>
      <c r="V2629" s="13">
        <f>IFERROR(IF(OR(Table134[[#This Row],[Notasave Error]]&lt;0,Table134[[#This Row],[Notasave Error]]&gt;6000),"-",Table134[[#This Row],[Notasave Error]]/Table134[[#This Row],[Inspection Total]]),"NA")</f>
        <v>0</v>
      </c>
    </row>
    <row r="2630" spans="1:22" x14ac:dyDescent="0.35">
      <c r="A2630" s="8">
        <v>44742.666990740741</v>
      </c>
      <c r="B2630" s="9" t="s">
        <v>63</v>
      </c>
      <c r="C2630" s="9">
        <v>40036161</v>
      </c>
      <c r="D2630" s="9" t="s">
        <v>107</v>
      </c>
      <c r="E2630" s="9" t="s">
        <v>51</v>
      </c>
      <c r="F2630" s="9" t="s">
        <v>38</v>
      </c>
      <c r="G2630" s="9">
        <v>1701</v>
      </c>
      <c r="H2630" s="10">
        <v>5961</v>
      </c>
      <c r="I2630" s="10">
        <v>29951</v>
      </c>
      <c r="J2630" s="10">
        <v>38</v>
      </c>
      <c r="K2630" s="10"/>
      <c r="L2630" s="10">
        <f>SUM(Table134[[#This Row],[Waste (Before Impression)]:[Waste (After Impression)2]])</f>
        <v>38</v>
      </c>
      <c r="M2630" s="10">
        <v>0</v>
      </c>
      <c r="N2630" s="10">
        <v>0</v>
      </c>
      <c r="O2630" s="11">
        <f>SUM(Table134[[#This Row],[Inspection Total]],Table134[[#This Row],[Waste (Before Impression)]])</f>
        <v>5999</v>
      </c>
      <c r="P2630" s="12" t="s">
        <v>34</v>
      </c>
      <c r="Q2630" s="9" t="s">
        <v>109</v>
      </c>
      <c r="R2630" s="9">
        <f>IF(Table134[[#This Row],[Balanced]]="YES",0,Table134[[#This Row],[Total]]-6000)</f>
        <v>-1</v>
      </c>
      <c r="S26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4474217013805961NO</v>
      </c>
      <c r="T2630">
        <f>ROW()-3</f>
        <v>2627</v>
      </c>
      <c r="U2630" s="1">
        <f>INT(Table134[[#This Row],[Date]])</f>
        <v>44742</v>
      </c>
      <c r="V2630" s="13">
        <f>IFERROR(IF(OR(Table134[[#This Row],[Notasave Error]]&lt;0,Table134[[#This Row],[Notasave Error]]&gt;6000),"-",Table134[[#This Row],[Notasave Error]]/Table134[[#This Row],[Inspection Total]]),"NA")</f>
        <v>0</v>
      </c>
    </row>
    <row r="2631" spans="1:22" x14ac:dyDescent="0.35">
      <c r="A2631" s="8">
        <v>44742.623136574075</v>
      </c>
      <c r="B2631" s="9" t="s">
        <v>63</v>
      </c>
      <c r="C2631" s="9">
        <v>40036161</v>
      </c>
      <c r="D2631" s="9" t="s">
        <v>107</v>
      </c>
      <c r="E2631" s="9" t="s">
        <v>51</v>
      </c>
      <c r="F2631" s="9" t="s">
        <v>38</v>
      </c>
      <c r="G2631" s="9">
        <v>1700</v>
      </c>
      <c r="H2631" s="10">
        <v>5994</v>
      </c>
      <c r="I2631" s="10">
        <v>23990</v>
      </c>
      <c r="J2631" s="10">
        <v>4</v>
      </c>
      <c r="K2631" s="10"/>
      <c r="L2631" s="10">
        <f>SUM(Table134[[#This Row],[Waste (Before Impression)]:[Waste (After Impression)2]])</f>
        <v>4</v>
      </c>
      <c r="M2631" s="10">
        <v>0</v>
      </c>
      <c r="N2631" s="10">
        <v>0</v>
      </c>
      <c r="O2631" s="11">
        <f>SUM(Table134[[#This Row],[Inspection Total]],Table134[[#This Row],[Waste (Before Impression)]])</f>
        <v>5998</v>
      </c>
      <c r="P2631" s="12" t="s">
        <v>34</v>
      </c>
      <c r="Q2631" s="9" t="s">
        <v>109</v>
      </c>
      <c r="R2631" s="9">
        <f>IF(Table134[[#This Row],[Balanced]]="YES",0,Table134[[#This Row],[Total]]-6000)</f>
        <v>-2</v>
      </c>
      <c r="S26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447421700405994NO</v>
      </c>
      <c r="T2631">
        <f>ROW()-3</f>
        <v>2628</v>
      </c>
      <c r="U2631" s="1">
        <f>INT(Table134[[#This Row],[Date]])</f>
        <v>44742</v>
      </c>
      <c r="V2631" s="13">
        <f>IFERROR(IF(OR(Table134[[#This Row],[Notasave Error]]&lt;0,Table134[[#This Row],[Notasave Error]]&gt;6000),"-",Table134[[#This Row],[Notasave Error]]/Table134[[#This Row],[Inspection Total]]),"NA")</f>
        <v>0</v>
      </c>
    </row>
    <row r="2632" spans="1:22" x14ac:dyDescent="0.35">
      <c r="A2632" s="8">
        <v>44742.588391203702</v>
      </c>
      <c r="B2632" s="9" t="s">
        <v>63</v>
      </c>
      <c r="C2632" s="9">
        <v>40036161</v>
      </c>
      <c r="D2632" s="9" t="s">
        <v>107</v>
      </c>
      <c r="E2632" s="9" t="s">
        <v>51</v>
      </c>
      <c r="F2632" s="9" t="s">
        <v>38</v>
      </c>
      <c r="G2632" s="9">
        <v>1699</v>
      </c>
      <c r="H2632" s="10">
        <v>5997</v>
      </c>
      <c r="I2632" s="10">
        <v>17996</v>
      </c>
      <c r="J2632" s="10">
        <v>1</v>
      </c>
      <c r="K2632" s="10"/>
      <c r="L2632" s="10">
        <f>SUM(Table134[[#This Row],[Waste (Before Impression)]:[Waste (After Impression)2]])</f>
        <v>1</v>
      </c>
      <c r="M2632" s="10">
        <v>0</v>
      </c>
      <c r="N2632" s="10">
        <v>0</v>
      </c>
      <c r="O2632" s="11">
        <f>SUM(Table134[[#This Row],[Inspection Total]],Table134[[#This Row],[Waste (Before Impression)]])</f>
        <v>5998</v>
      </c>
      <c r="P2632" s="12" t="s">
        <v>34</v>
      </c>
      <c r="Q2632" s="9" t="s">
        <v>109</v>
      </c>
      <c r="R2632" s="9">
        <f>IF(Table134[[#This Row],[Balanced]]="YES",0,Table134[[#This Row],[Total]]-6000)</f>
        <v>-2</v>
      </c>
      <c r="S26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447421699105997NO</v>
      </c>
      <c r="T2632">
        <f>ROW()-3</f>
        <v>2629</v>
      </c>
      <c r="U2632" s="1">
        <f>INT(Table134[[#This Row],[Date]])</f>
        <v>44742</v>
      </c>
      <c r="V2632" s="13">
        <f>IFERROR(IF(OR(Table134[[#This Row],[Notasave Error]]&lt;0,Table134[[#This Row],[Notasave Error]]&gt;6000),"-",Table134[[#This Row],[Notasave Error]]/Table134[[#This Row],[Inspection Total]]),"NA")</f>
        <v>0</v>
      </c>
    </row>
    <row r="2633" spans="1:22" x14ac:dyDescent="0.35">
      <c r="A2633" s="8">
        <v>44742.335520833331</v>
      </c>
      <c r="B2633" s="9" t="s">
        <v>63</v>
      </c>
      <c r="C2633" s="9">
        <v>40036161</v>
      </c>
      <c r="D2633" s="9" t="s">
        <v>107</v>
      </c>
      <c r="E2633" s="9" t="s">
        <v>51</v>
      </c>
      <c r="F2633" s="9" t="s">
        <v>38</v>
      </c>
      <c r="G2633" s="9">
        <v>1698</v>
      </c>
      <c r="H2633" s="10">
        <v>5999</v>
      </c>
      <c r="I2633" s="10">
        <v>11999</v>
      </c>
      <c r="J2633" s="10">
        <v>1</v>
      </c>
      <c r="K2633" s="10"/>
      <c r="L2633" s="10">
        <f>SUM(Table134[[#This Row],[Waste (Before Impression)]:[Waste (After Impression)2]])</f>
        <v>1</v>
      </c>
      <c r="M2633" s="10">
        <v>0</v>
      </c>
      <c r="N2633" s="10">
        <v>0</v>
      </c>
      <c r="O2633" s="11">
        <f>SUM(Table134[[#This Row],[Inspection Total]],Table134[[#This Row],[Waste (Before Impression)]])</f>
        <v>6000</v>
      </c>
      <c r="P2633" s="12" t="s">
        <v>39</v>
      </c>
      <c r="Q2633" s="9"/>
      <c r="R2633" s="9">
        <f>IF(Table134[[#This Row],[Balanced]]="YES",0,Table134[[#This Row],[Total]]-6000)</f>
        <v>0</v>
      </c>
      <c r="S26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447421698105999YES</v>
      </c>
      <c r="T2633">
        <f>ROW()-3</f>
        <v>2630</v>
      </c>
      <c r="U2633" s="1">
        <f>INT(Table134[[#This Row],[Date]])</f>
        <v>44742</v>
      </c>
      <c r="V2633" s="13">
        <f>IFERROR(IF(OR(Table134[[#This Row],[Notasave Error]]&lt;0,Table134[[#This Row],[Notasave Error]]&gt;6000),"-",Table134[[#This Row],[Notasave Error]]/Table134[[#This Row],[Inspection Total]]),"NA")</f>
        <v>0</v>
      </c>
    </row>
    <row r="2634" spans="1:22" x14ac:dyDescent="0.35">
      <c r="A2634" s="8">
        <v>44742.304201388892</v>
      </c>
      <c r="B2634" s="9" t="s">
        <v>63</v>
      </c>
      <c r="C2634" s="9">
        <v>40036161</v>
      </c>
      <c r="D2634" s="9" t="s">
        <v>107</v>
      </c>
      <c r="E2634" s="9" t="s">
        <v>51</v>
      </c>
      <c r="F2634" s="9" t="s">
        <v>38</v>
      </c>
      <c r="G2634" s="9">
        <v>1697</v>
      </c>
      <c r="H2634" s="10">
        <v>6000</v>
      </c>
      <c r="I2634" s="10">
        <v>6000</v>
      </c>
      <c r="J2634" s="10">
        <v>0</v>
      </c>
      <c r="K2634" s="10"/>
      <c r="L2634" s="10">
        <f>SUM(Table134[[#This Row],[Waste (Before Impression)]:[Waste (After Impression)2]])</f>
        <v>0</v>
      </c>
      <c r="M2634" s="10">
        <v>0</v>
      </c>
      <c r="N2634" s="10">
        <v>0</v>
      </c>
      <c r="O2634" s="11">
        <f>SUM(Table134[[#This Row],[Inspection Total]],Table134[[#This Row],[Waste (Before Impression)]])</f>
        <v>6000</v>
      </c>
      <c r="P2634" s="12" t="s">
        <v>39</v>
      </c>
      <c r="Q2634" s="9"/>
      <c r="R2634" s="9">
        <f>IF(Table134[[#This Row],[Balanced]]="YES",0,Table134[[#This Row],[Total]]-6000)</f>
        <v>0</v>
      </c>
      <c r="S26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447421697006000YES</v>
      </c>
      <c r="T2634">
        <f>ROW()-3</f>
        <v>2631</v>
      </c>
      <c r="U2634" s="1">
        <f>INT(Table134[[#This Row],[Date]])</f>
        <v>44742</v>
      </c>
      <c r="V2634" s="13">
        <f>IFERROR(IF(OR(Table134[[#This Row],[Notasave Error]]&lt;0,Table134[[#This Row],[Notasave Error]]&gt;6000),"-",Table134[[#This Row],[Notasave Error]]/Table134[[#This Row],[Inspection Total]]),"NA")</f>
        <v>0</v>
      </c>
    </row>
    <row r="2635" spans="1:22" x14ac:dyDescent="0.35">
      <c r="A2635" s="8">
        <v>44742.280729166669</v>
      </c>
      <c r="B2635" s="9" t="s">
        <v>63</v>
      </c>
      <c r="C2635" s="9">
        <v>40036161</v>
      </c>
      <c r="D2635" s="9" t="s">
        <v>107</v>
      </c>
      <c r="E2635" s="9" t="s">
        <v>55</v>
      </c>
      <c r="F2635" s="9" t="s">
        <v>40</v>
      </c>
      <c r="G2635" s="9">
        <v>1718</v>
      </c>
      <c r="H2635" s="10">
        <v>5999</v>
      </c>
      <c r="I2635" s="10">
        <v>83896</v>
      </c>
      <c r="J2635" s="10">
        <v>1</v>
      </c>
      <c r="K2635" s="10">
        <v>0</v>
      </c>
      <c r="L2635" s="10">
        <f>SUM(Table134[[#This Row],[Waste (Before Impression)]:[Waste (After Impression)2]])</f>
        <v>1</v>
      </c>
      <c r="M2635" s="10">
        <v>0</v>
      </c>
      <c r="N2635" s="10">
        <v>0</v>
      </c>
      <c r="O2635" s="11">
        <f>SUM(Table134[[#This Row],[Inspection Total]],Table134[[#This Row],[Waste (Before Impression)]])</f>
        <v>6000</v>
      </c>
      <c r="P2635" s="12" t="s">
        <v>39</v>
      </c>
      <c r="Q2635" s="9"/>
      <c r="R2635" s="9">
        <f>IF(Table134[[#This Row],[Balanced]]="YES",0,Table134[[#This Row],[Total]]-6000)</f>
        <v>0</v>
      </c>
      <c r="S26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447421718105999YES</v>
      </c>
      <c r="T2635">
        <f>ROW()-3</f>
        <v>2632</v>
      </c>
      <c r="U2635" s="1">
        <f>INT(Table134[[#This Row],[Date]])</f>
        <v>44742</v>
      </c>
      <c r="V2635" s="13">
        <f>IFERROR(IF(OR(Table134[[#This Row],[Notasave Error]]&lt;0,Table134[[#This Row],[Notasave Error]]&gt;6000),"-",Table134[[#This Row],[Notasave Error]]/Table134[[#This Row],[Inspection Total]]),"NA")</f>
        <v>0</v>
      </c>
    </row>
    <row r="2636" spans="1:22" x14ac:dyDescent="0.35">
      <c r="A2636" s="8">
        <v>44742.222349537034</v>
      </c>
      <c r="B2636" s="9" t="s">
        <v>63</v>
      </c>
      <c r="C2636" s="9">
        <v>40036161</v>
      </c>
      <c r="D2636" s="9" t="s">
        <v>107</v>
      </c>
      <c r="E2636" s="9" t="s">
        <v>55</v>
      </c>
      <c r="F2636" s="9" t="s">
        <v>40</v>
      </c>
      <c r="G2636" s="9">
        <v>1717</v>
      </c>
      <c r="H2636" s="10">
        <v>5999</v>
      </c>
      <c r="I2636" s="10">
        <v>77897</v>
      </c>
      <c r="J2636" s="10">
        <v>1</v>
      </c>
      <c r="K2636" s="10">
        <v>0</v>
      </c>
      <c r="L2636" s="10">
        <f>SUM(Table134[[#This Row],[Waste (Before Impression)]:[Waste (After Impression)2]])</f>
        <v>1</v>
      </c>
      <c r="M2636" s="10">
        <v>0</v>
      </c>
      <c r="N2636" s="10">
        <v>0</v>
      </c>
      <c r="O2636" s="11">
        <f>SUM(Table134[[#This Row],[Inspection Total]],Table134[[#This Row],[Waste (Before Impression)]])</f>
        <v>6000</v>
      </c>
      <c r="P2636" s="12" t="s">
        <v>39</v>
      </c>
      <c r="Q2636" s="9"/>
      <c r="R2636" s="9">
        <f>IF(Table134[[#This Row],[Balanced]]="YES",0,Table134[[#This Row],[Total]]-6000)</f>
        <v>0</v>
      </c>
      <c r="S26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447421717105999YES</v>
      </c>
      <c r="T2636">
        <f>ROW()-3</f>
        <v>2633</v>
      </c>
      <c r="U2636" s="1">
        <f>INT(Table134[[#This Row],[Date]])</f>
        <v>44742</v>
      </c>
      <c r="V2636" s="13">
        <f>IFERROR(IF(OR(Table134[[#This Row],[Notasave Error]]&lt;0,Table134[[#This Row],[Notasave Error]]&gt;6000),"-",Table134[[#This Row],[Notasave Error]]/Table134[[#This Row],[Inspection Total]]),"NA")</f>
        <v>0</v>
      </c>
    </row>
    <row r="2637" spans="1:22" x14ac:dyDescent="0.35">
      <c r="A2637" s="8">
        <v>44742.221134259256</v>
      </c>
      <c r="B2637" s="9" t="s">
        <v>63</v>
      </c>
      <c r="C2637" s="9">
        <v>40036161</v>
      </c>
      <c r="D2637" s="9" t="s">
        <v>107</v>
      </c>
      <c r="E2637" s="9" t="s">
        <v>55</v>
      </c>
      <c r="F2637" s="9" t="s">
        <v>40</v>
      </c>
      <c r="G2637" s="9">
        <v>1716</v>
      </c>
      <c r="H2637" s="10">
        <v>5999</v>
      </c>
      <c r="I2637" s="10">
        <v>71898</v>
      </c>
      <c r="J2637" s="10">
        <v>1</v>
      </c>
      <c r="K2637" s="10">
        <v>0</v>
      </c>
      <c r="L2637" s="10">
        <f>SUM(Table134[[#This Row],[Waste (Before Impression)]:[Waste (After Impression)2]])</f>
        <v>1</v>
      </c>
      <c r="M2637" s="10">
        <v>0</v>
      </c>
      <c r="N2637" s="10">
        <v>0</v>
      </c>
      <c r="O2637" s="11">
        <f>SUM(Table134[[#This Row],[Inspection Total]],Table134[[#This Row],[Waste (Before Impression)]])</f>
        <v>6000</v>
      </c>
      <c r="P2637" s="12" t="s">
        <v>39</v>
      </c>
      <c r="Q2637" s="9"/>
      <c r="R2637" s="9">
        <f>IF(Table134[[#This Row],[Balanced]]="YES",0,Table134[[#This Row],[Total]]-6000)</f>
        <v>0</v>
      </c>
      <c r="S26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447421716105999YES</v>
      </c>
      <c r="T2637">
        <f>ROW()-3</f>
        <v>2634</v>
      </c>
      <c r="U2637" s="1">
        <f>INT(Table134[[#This Row],[Date]])</f>
        <v>44742</v>
      </c>
      <c r="V2637" s="13">
        <f>IFERROR(IF(OR(Table134[[#This Row],[Notasave Error]]&lt;0,Table134[[#This Row],[Notasave Error]]&gt;6000),"-",Table134[[#This Row],[Notasave Error]]/Table134[[#This Row],[Inspection Total]]),"NA")</f>
        <v>0</v>
      </c>
    </row>
    <row r="2638" spans="1:22" x14ac:dyDescent="0.35">
      <c r="A2638" s="8">
        <v>44742.220081018517</v>
      </c>
      <c r="B2638" s="9" t="s">
        <v>63</v>
      </c>
      <c r="C2638" s="9">
        <v>40036161</v>
      </c>
      <c r="D2638" s="9" t="s">
        <v>107</v>
      </c>
      <c r="E2638" s="9" t="s">
        <v>55</v>
      </c>
      <c r="F2638" s="9" t="s">
        <v>40</v>
      </c>
      <c r="G2638" s="9">
        <v>1715</v>
      </c>
      <c r="H2638" s="10">
        <v>5987</v>
      </c>
      <c r="I2638" s="10">
        <v>65899</v>
      </c>
      <c r="J2638" s="10">
        <v>13</v>
      </c>
      <c r="K2638" s="10">
        <v>0</v>
      </c>
      <c r="L2638" s="10">
        <f>SUM(Table134[[#This Row],[Waste (Before Impression)]:[Waste (After Impression)2]])</f>
        <v>13</v>
      </c>
      <c r="M2638" s="10">
        <v>0</v>
      </c>
      <c r="N2638" s="10">
        <v>0</v>
      </c>
      <c r="O2638" s="11">
        <f>SUM(Table134[[#This Row],[Inspection Total]],Table134[[#This Row],[Waste (Before Impression)]])</f>
        <v>6000</v>
      </c>
      <c r="P2638" s="12" t="s">
        <v>39</v>
      </c>
      <c r="Q2638" s="9"/>
      <c r="R2638" s="9">
        <f>IF(Table134[[#This Row],[Balanced]]="YES",0,Table134[[#This Row],[Total]]-6000)</f>
        <v>0</v>
      </c>
      <c r="S26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4474217151305987YES</v>
      </c>
      <c r="T2638">
        <f>ROW()-3</f>
        <v>2635</v>
      </c>
      <c r="U2638" s="1">
        <f>INT(Table134[[#This Row],[Date]])</f>
        <v>44742</v>
      </c>
      <c r="V2638" s="13">
        <f>IFERROR(IF(OR(Table134[[#This Row],[Notasave Error]]&lt;0,Table134[[#This Row],[Notasave Error]]&gt;6000),"-",Table134[[#This Row],[Notasave Error]]/Table134[[#This Row],[Inspection Total]]),"NA")</f>
        <v>0</v>
      </c>
    </row>
    <row r="2639" spans="1:22" x14ac:dyDescent="0.35">
      <c r="A2639" s="8">
        <v>44742.131643518522</v>
      </c>
      <c r="B2639" s="9" t="s">
        <v>63</v>
      </c>
      <c r="C2639" s="9">
        <v>40036161</v>
      </c>
      <c r="D2639" s="9" t="s">
        <v>107</v>
      </c>
      <c r="E2639" s="9" t="s">
        <v>55</v>
      </c>
      <c r="F2639" s="9" t="s">
        <v>40</v>
      </c>
      <c r="G2639" s="9">
        <v>1714</v>
      </c>
      <c r="H2639" s="10">
        <v>5990</v>
      </c>
      <c r="I2639" s="10">
        <v>59912</v>
      </c>
      <c r="J2639" s="10">
        <v>10</v>
      </c>
      <c r="K2639" s="10">
        <v>0</v>
      </c>
      <c r="L2639" s="10">
        <f>SUM(Table134[[#This Row],[Waste (Before Impression)]:[Waste (After Impression)2]])</f>
        <v>10</v>
      </c>
      <c r="M2639" s="10">
        <v>0</v>
      </c>
      <c r="N2639" s="10">
        <v>0</v>
      </c>
      <c r="O2639" s="11">
        <f>SUM(Table134[[#This Row],[Inspection Total]],Table134[[#This Row],[Waste (Before Impression)]])</f>
        <v>6000</v>
      </c>
      <c r="P2639" s="12" t="s">
        <v>39</v>
      </c>
      <c r="Q2639" s="9"/>
      <c r="R2639" s="9">
        <f>IF(Table134[[#This Row],[Balanced]]="YES",0,Table134[[#This Row],[Total]]-6000)</f>
        <v>0</v>
      </c>
      <c r="S26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4474217141005990YES</v>
      </c>
      <c r="T2639">
        <f>ROW()-3</f>
        <v>2636</v>
      </c>
      <c r="U2639" s="1">
        <f>INT(Table134[[#This Row],[Date]])</f>
        <v>44742</v>
      </c>
      <c r="V2639" s="13">
        <f>IFERROR(IF(OR(Table134[[#This Row],[Notasave Error]]&lt;0,Table134[[#This Row],[Notasave Error]]&gt;6000),"-",Table134[[#This Row],[Notasave Error]]/Table134[[#This Row],[Inspection Total]]),"NA")</f>
        <v>0</v>
      </c>
    </row>
    <row r="2640" spans="1:22" x14ac:dyDescent="0.35">
      <c r="A2640" s="8">
        <v>44742.105763888889</v>
      </c>
      <c r="B2640" s="9" t="s">
        <v>63</v>
      </c>
      <c r="C2640" s="9">
        <v>40036161</v>
      </c>
      <c r="D2640" s="9" t="s">
        <v>107</v>
      </c>
      <c r="E2640" s="9" t="s">
        <v>55</v>
      </c>
      <c r="F2640" s="9" t="s">
        <v>40</v>
      </c>
      <c r="G2640" s="9">
        <v>1713</v>
      </c>
      <c r="H2640" s="10">
        <v>5999</v>
      </c>
      <c r="I2640" s="10">
        <v>53922</v>
      </c>
      <c r="J2640" s="10">
        <v>1</v>
      </c>
      <c r="K2640" s="10">
        <v>0</v>
      </c>
      <c r="L2640" s="10">
        <f>SUM(Table134[[#This Row],[Waste (Before Impression)]:[Waste (After Impression)2]])</f>
        <v>1</v>
      </c>
      <c r="M2640" s="10">
        <v>0</v>
      </c>
      <c r="N2640" s="10">
        <v>0</v>
      </c>
      <c r="O2640" s="11">
        <f>SUM(Table134[[#This Row],[Inspection Total]],Table134[[#This Row],[Waste (Before Impression)]])</f>
        <v>6000</v>
      </c>
      <c r="P2640" s="12" t="s">
        <v>39</v>
      </c>
      <c r="Q2640" s="9"/>
      <c r="R2640" s="9">
        <f>IF(Table134[[#This Row],[Balanced]]="YES",0,Table134[[#This Row],[Total]]-6000)</f>
        <v>0</v>
      </c>
      <c r="S26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447421713105999YES</v>
      </c>
      <c r="T2640">
        <f>ROW()-3</f>
        <v>2637</v>
      </c>
      <c r="U2640" s="1">
        <f>INT(Table134[[#This Row],[Date]])</f>
        <v>44742</v>
      </c>
      <c r="V2640" s="13">
        <f>IFERROR(IF(OR(Table134[[#This Row],[Notasave Error]]&lt;0,Table134[[#This Row],[Notasave Error]]&gt;6000),"-",Table134[[#This Row],[Notasave Error]]/Table134[[#This Row],[Inspection Total]]),"NA")</f>
        <v>0</v>
      </c>
    </row>
    <row r="2641" spans="1:22" x14ac:dyDescent="0.35">
      <c r="A2641" s="8">
        <v>44742.06349537037</v>
      </c>
      <c r="B2641" s="9" t="s">
        <v>63</v>
      </c>
      <c r="C2641" s="9">
        <v>40036161</v>
      </c>
      <c r="D2641" s="9" t="s">
        <v>107</v>
      </c>
      <c r="E2641" s="9" t="s">
        <v>55</v>
      </c>
      <c r="F2641" s="9" t="s">
        <v>40</v>
      </c>
      <c r="G2641" s="9">
        <v>1712</v>
      </c>
      <c r="H2641" s="10">
        <v>5998</v>
      </c>
      <c r="I2641" s="10">
        <v>47923</v>
      </c>
      <c r="J2641" s="10">
        <v>2</v>
      </c>
      <c r="K2641" s="10"/>
      <c r="L2641" s="10">
        <f>SUM(Table134[[#This Row],[Waste (Before Impression)]:[Waste (After Impression)2]])</f>
        <v>2</v>
      </c>
      <c r="M2641" s="10">
        <v>0</v>
      </c>
      <c r="N2641" s="10">
        <v>0</v>
      </c>
      <c r="O2641" s="11">
        <f>SUM(Table134[[#This Row],[Inspection Total]],Table134[[#This Row],[Waste (Before Impression)]])</f>
        <v>6000</v>
      </c>
      <c r="P2641" s="12" t="s">
        <v>39</v>
      </c>
      <c r="Q2641" s="9"/>
      <c r="R2641" s="9">
        <f>IF(Table134[[#This Row],[Balanced]]="YES",0,Table134[[#This Row],[Total]]-6000)</f>
        <v>0</v>
      </c>
      <c r="S26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447421712205998YES</v>
      </c>
      <c r="T2641">
        <f>ROW()-3</f>
        <v>2638</v>
      </c>
      <c r="U2641" s="1">
        <f>INT(Table134[[#This Row],[Date]])</f>
        <v>44742</v>
      </c>
      <c r="V2641" s="13">
        <f>IFERROR(IF(OR(Table134[[#This Row],[Notasave Error]]&lt;0,Table134[[#This Row],[Notasave Error]]&gt;6000),"-",Table134[[#This Row],[Notasave Error]]/Table134[[#This Row],[Inspection Total]]),"NA")</f>
        <v>0</v>
      </c>
    </row>
    <row r="2642" spans="1:22" x14ac:dyDescent="0.35">
      <c r="A2642" s="8">
        <v>44742.037835648145</v>
      </c>
      <c r="B2642" s="9" t="s">
        <v>63</v>
      </c>
      <c r="C2642" s="9">
        <v>40036161</v>
      </c>
      <c r="D2642" s="9" t="s">
        <v>107</v>
      </c>
      <c r="E2642" s="9" t="s">
        <v>55</v>
      </c>
      <c r="F2642" s="9" t="s">
        <v>40</v>
      </c>
      <c r="G2642" s="9">
        <v>1711</v>
      </c>
      <c r="H2642" s="10">
        <v>5995</v>
      </c>
      <c r="I2642" s="10">
        <v>41925</v>
      </c>
      <c r="J2642" s="10">
        <v>5</v>
      </c>
      <c r="K2642" s="10">
        <v>0</v>
      </c>
      <c r="L2642" s="10">
        <f>SUM(Table134[[#This Row],[Waste (Before Impression)]:[Waste (After Impression)2]])</f>
        <v>5</v>
      </c>
      <c r="M2642" s="10">
        <v>0</v>
      </c>
      <c r="N2642" s="10">
        <v>0</v>
      </c>
      <c r="O2642" s="11">
        <f>SUM(Table134[[#This Row],[Inspection Total]],Table134[[#This Row],[Waste (Before Impression)]])</f>
        <v>6000</v>
      </c>
      <c r="P2642" s="12" t="s">
        <v>39</v>
      </c>
      <c r="Q2642" s="9"/>
      <c r="R2642" s="9">
        <f>IF(Table134[[#This Row],[Balanced]]="YES",0,Table134[[#This Row],[Total]]-6000)</f>
        <v>0</v>
      </c>
      <c r="S26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447421711505995YES</v>
      </c>
      <c r="T2642">
        <f>ROW()-3</f>
        <v>2639</v>
      </c>
      <c r="U2642" s="1">
        <f>INT(Table134[[#This Row],[Date]])</f>
        <v>44742</v>
      </c>
      <c r="V2642" s="13">
        <f>IFERROR(IF(OR(Table134[[#This Row],[Notasave Error]]&lt;0,Table134[[#This Row],[Notasave Error]]&gt;6000),"-",Table134[[#This Row],[Notasave Error]]/Table134[[#This Row],[Inspection Total]]),"NA")</f>
        <v>0</v>
      </c>
    </row>
    <row r="2643" spans="1:22" x14ac:dyDescent="0.35">
      <c r="A2643" s="8">
        <v>44742.008449074077</v>
      </c>
      <c r="B2643" s="9" t="s">
        <v>63</v>
      </c>
      <c r="C2643" s="9">
        <v>40036161</v>
      </c>
      <c r="D2643" s="9" t="s">
        <v>107</v>
      </c>
      <c r="E2643" s="9" t="s">
        <v>55</v>
      </c>
      <c r="F2643" s="9" t="s">
        <v>40</v>
      </c>
      <c r="G2643" s="9">
        <v>1710</v>
      </c>
      <c r="H2643" s="10">
        <v>5999</v>
      </c>
      <c r="I2643" s="10">
        <v>35930</v>
      </c>
      <c r="J2643" s="10">
        <v>1</v>
      </c>
      <c r="K2643" s="10">
        <v>0</v>
      </c>
      <c r="L2643" s="10">
        <f>SUM(Table134[[#This Row],[Waste (Before Impression)]:[Waste (After Impression)2]])</f>
        <v>1</v>
      </c>
      <c r="M2643" s="10">
        <v>0</v>
      </c>
      <c r="N2643" s="10">
        <v>0</v>
      </c>
      <c r="O2643" s="11">
        <f>SUM(Table134[[#This Row],[Inspection Total]],Table134[[#This Row],[Waste (Before Impression)]])</f>
        <v>6000</v>
      </c>
      <c r="P2643" s="12" t="s">
        <v>39</v>
      </c>
      <c r="Q2643" s="9"/>
      <c r="R2643" s="9">
        <f>IF(Table134[[#This Row],[Balanced]]="YES",0,Table134[[#This Row],[Total]]-6000)</f>
        <v>0</v>
      </c>
      <c r="S26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447421710105999YES</v>
      </c>
      <c r="T2643">
        <f>ROW()-3</f>
        <v>2640</v>
      </c>
      <c r="U2643" s="1">
        <f>INT(Table134[[#This Row],[Date]])</f>
        <v>44742</v>
      </c>
      <c r="V2643" s="13">
        <f>IFERROR(IF(OR(Table134[[#This Row],[Notasave Error]]&lt;0,Table134[[#This Row],[Notasave Error]]&gt;6000),"-",Table134[[#This Row],[Notasave Error]]/Table134[[#This Row],[Inspection Total]]),"NA")</f>
        <v>0</v>
      </c>
    </row>
    <row r="2644" spans="1:22" x14ac:dyDescent="0.35">
      <c r="A2644" s="8">
        <v>44741.973495370374</v>
      </c>
      <c r="B2644" s="9" t="s">
        <v>63</v>
      </c>
      <c r="C2644" s="9">
        <v>40036161</v>
      </c>
      <c r="D2644" s="9" t="s">
        <v>107</v>
      </c>
      <c r="E2644" s="9" t="s">
        <v>55</v>
      </c>
      <c r="F2644" s="9" t="s">
        <v>40</v>
      </c>
      <c r="G2644" s="9">
        <v>1688</v>
      </c>
      <c r="H2644" s="10">
        <v>6000</v>
      </c>
      <c r="I2644" s="10">
        <v>35982</v>
      </c>
      <c r="J2644" s="10">
        <v>0</v>
      </c>
      <c r="K2644" s="10">
        <v>1</v>
      </c>
      <c r="L2644" s="10">
        <f>SUM(Table134[[#This Row],[Waste (Before Impression)]:[Waste (After Impression)2]])</f>
        <v>1</v>
      </c>
      <c r="M2644" s="10">
        <v>0</v>
      </c>
      <c r="N2644" s="10">
        <v>0</v>
      </c>
      <c r="O2644" s="11">
        <f>SUM(Table134[[#This Row],[Inspection Total]],Table134[[#This Row],[Waste (Before Impression)]])</f>
        <v>6000</v>
      </c>
      <c r="P2644" s="12" t="s">
        <v>39</v>
      </c>
      <c r="Q2644" s="9"/>
      <c r="R2644" s="9">
        <f>IF(Table134[[#This Row],[Balanced]]="YES",0,Table134[[#This Row],[Total]]-6000)</f>
        <v>0</v>
      </c>
      <c r="S26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447411688006000YES</v>
      </c>
      <c r="T2644">
        <f>ROW()-3</f>
        <v>2641</v>
      </c>
      <c r="U2644" s="1">
        <f>INT(Table134[[#This Row],[Date]])</f>
        <v>44741</v>
      </c>
      <c r="V2644" s="13">
        <f>IFERROR(IF(OR(Table134[[#This Row],[Notasave Error]]&lt;0,Table134[[#This Row],[Notasave Error]]&gt;6000),"-",Table134[[#This Row],[Notasave Error]]/Table134[[#This Row],[Inspection Total]]),"NA")</f>
        <v>0</v>
      </c>
    </row>
    <row r="2645" spans="1:22" x14ac:dyDescent="0.35">
      <c r="A2645" s="8">
        <v>44741.944884259261</v>
      </c>
      <c r="B2645" s="9" t="s">
        <v>63</v>
      </c>
      <c r="C2645" s="9">
        <v>40036161</v>
      </c>
      <c r="D2645" s="9" t="s">
        <v>107</v>
      </c>
      <c r="E2645" s="9" t="s">
        <v>55</v>
      </c>
      <c r="F2645" s="9" t="s">
        <v>40</v>
      </c>
      <c r="G2645" s="9">
        <v>1687</v>
      </c>
      <c r="H2645" s="10">
        <v>5998</v>
      </c>
      <c r="I2645" s="10">
        <v>29982</v>
      </c>
      <c r="J2645" s="10">
        <v>2</v>
      </c>
      <c r="K2645" s="10"/>
      <c r="L2645" s="10">
        <f>SUM(Table134[[#This Row],[Waste (Before Impression)]:[Waste (After Impression)2]])</f>
        <v>2</v>
      </c>
      <c r="M2645" s="10">
        <v>0</v>
      </c>
      <c r="N2645" s="10">
        <v>0</v>
      </c>
      <c r="O2645" s="11">
        <f>SUM(Table134[[#This Row],[Inspection Total]],Table134[[#This Row],[Waste (Before Impression)]])</f>
        <v>6000</v>
      </c>
      <c r="P2645" s="12" t="s">
        <v>39</v>
      </c>
      <c r="Q2645" s="9"/>
      <c r="R2645" s="9">
        <f>IF(Table134[[#This Row],[Balanced]]="YES",0,Table134[[#This Row],[Total]]-6000)</f>
        <v>0</v>
      </c>
      <c r="S26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447411687205998YES</v>
      </c>
      <c r="T2645">
        <f>ROW()-3</f>
        <v>2642</v>
      </c>
      <c r="U2645" s="1">
        <f>INT(Table134[[#This Row],[Date]])</f>
        <v>44741</v>
      </c>
      <c r="V2645" s="13">
        <f>IFERROR(IF(OR(Table134[[#This Row],[Notasave Error]]&lt;0,Table134[[#This Row],[Notasave Error]]&gt;6000),"-",Table134[[#This Row],[Notasave Error]]/Table134[[#This Row],[Inspection Total]]),"NA")</f>
        <v>0</v>
      </c>
    </row>
    <row r="2646" spans="1:22" x14ac:dyDescent="0.35">
      <c r="A2646" s="8">
        <v>44741.902650462966</v>
      </c>
      <c r="B2646" s="9" t="s">
        <v>63</v>
      </c>
      <c r="C2646" s="9">
        <v>40036161</v>
      </c>
      <c r="D2646" s="9" t="s">
        <v>107</v>
      </c>
      <c r="E2646" s="9" t="s">
        <v>55</v>
      </c>
      <c r="F2646" s="9" t="s">
        <v>40</v>
      </c>
      <c r="G2646" s="9">
        <v>1686</v>
      </c>
      <c r="H2646" s="10">
        <v>5993</v>
      </c>
      <c r="I2646" s="10">
        <v>23984</v>
      </c>
      <c r="J2646" s="10">
        <v>7</v>
      </c>
      <c r="K2646" s="10">
        <v>0</v>
      </c>
      <c r="L2646" s="10">
        <f>SUM(Table134[[#This Row],[Waste (Before Impression)]:[Waste (After Impression)2]])</f>
        <v>7</v>
      </c>
      <c r="M2646" s="10">
        <v>0</v>
      </c>
      <c r="N2646" s="10">
        <v>0</v>
      </c>
      <c r="O2646" s="11">
        <f>SUM(Table134[[#This Row],[Inspection Total]],Table134[[#This Row],[Waste (Before Impression)]])</f>
        <v>6000</v>
      </c>
      <c r="P2646" s="12" t="s">
        <v>39</v>
      </c>
      <c r="Q2646" s="9"/>
      <c r="R2646" s="9">
        <f>IF(Table134[[#This Row],[Balanced]]="YES",0,Table134[[#This Row],[Total]]-6000)</f>
        <v>0</v>
      </c>
      <c r="S26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447411686705993YES</v>
      </c>
      <c r="T2646">
        <f>ROW()-3</f>
        <v>2643</v>
      </c>
      <c r="U2646" s="1">
        <f>INT(Table134[[#This Row],[Date]])</f>
        <v>44741</v>
      </c>
      <c r="V2646" s="13">
        <f>IFERROR(IF(OR(Table134[[#This Row],[Notasave Error]]&lt;0,Table134[[#This Row],[Notasave Error]]&gt;6000),"-",Table134[[#This Row],[Notasave Error]]/Table134[[#This Row],[Inspection Total]]),"NA")</f>
        <v>0</v>
      </c>
    </row>
    <row r="2647" spans="1:22" x14ac:dyDescent="0.35">
      <c r="A2647" s="8">
        <v>44741.872974537036</v>
      </c>
      <c r="B2647" s="9" t="s">
        <v>63</v>
      </c>
      <c r="C2647" s="9">
        <v>40036161</v>
      </c>
      <c r="D2647" s="9" t="s">
        <v>107</v>
      </c>
      <c r="E2647" s="9" t="s">
        <v>55</v>
      </c>
      <c r="F2647" s="9" t="s">
        <v>40</v>
      </c>
      <c r="G2647" s="9">
        <v>1685</v>
      </c>
      <c r="H2647" s="10">
        <v>5996</v>
      </c>
      <c r="I2647" s="10">
        <v>17991</v>
      </c>
      <c r="J2647" s="10">
        <v>4</v>
      </c>
      <c r="K2647" s="10">
        <v>3</v>
      </c>
      <c r="L2647" s="10">
        <f>SUM(Table134[[#This Row],[Waste (Before Impression)]:[Waste (After Impression)2]])</f>
        <v>7</v>
      </c>
      <c r="M2647" s="10">
        <v>0</v>
      </c>
      <c r="N2647" s="10">
        <v>0</v>
      </c>
      <c r="O2647" s="11">
        <f>SUM(Table134[[#This Row],[Inspection Total]],Table134[[#This Row],[Waste (Before Impression)]])</f>
        <v>6000</v>
      </c>
      <c r="P2647" s="12" t="s">
        <v>39</v>
      </c>
      <c r="Q2647" s="9"/>
      <c r="R2647" s="9">
        <f>IF(Table134[[#This Row],[Balanced]]="YES",0,Table134[[#This Row],[Total]]-6000)</f>
        <v>0</v>
      </c>
      <c r="S26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447411685405996YES</v>
      </c>
      <c r="T2647">
        <f>ROW()-3</f>
        <v>2644</v>
      </c>
      <c r="U2647" s="1">
        <f>INT(Table134[[#This Row],[Date]])</f>
        <v>44741</v>
      </c>
      <c r="V2647" s="13">
        <f>IFERROR(IF(OR(Table134[[#This Row],[Notasave Error]]&lt;0,Table134[[#This Row],[Notasave Error]]&gt;6000),"-",Table134[[#This Row],[Notasave Error]]/Table134[[#This Row],[Inspection Total]]),"NA")</f>
        <v>0</v>
      </c>
    </row>
    <row r="2648" spans="1:22" x14ac:dyDescent="0.35">
      <c r="A2648" s="8">
        <v>44741.848194444443</v>
      </c>
      <c r="B2648" s="9" t="s">
        <v>63</v>
      </c>
      <c r="C2648" s="9">
        <v>40036161</v>
      </c>
      <c r="D2648" s="9" t="s">
        <v>107</v>
      </c>
      <c r="E2648" s="9" t="s">
        <v>55</v>
      </c>
      <c r="F2648" s="9" t="s">
        <v>40</v>
      </c>
      <c r="G2648" s="9">
        <v>1684</v>
      </c>
      <c r="H2648" s="10">
        <v>5995</v>
      </c>
      <c r="I2648" s="10">
        <v>11995</v>
      </c>
      <c r="J2648" s="10">
        <v>5</v>
      </c>
      <c r="K2648" s="10"/>
      <c r="L2648" s="10">
        <f>SUM(Table134[[#This Row],[Waste (Before Impression)]:[Waste (After Impression)2]])</f>
        <v>5</v>
      </c>
      <c r="M2648" s="10">
        <v>0</v>
      </c>
      <c r="N2648" s="10">
        <v>0</v>
      </c>
      <c r="O2648" s="11">
        <f>SUM(Table134[[#This Row],[Inspection Total]],Table134[[#This Row],[Waste (Before Impression)]])</f>
        <v>6000</v>
      </c>
      <c r="P2648" s="12" t="s">
        <v>39</v>
      </c>
      <c r="Q2648" s="9"/>
      <c r="R2648" s="9">
        <f>IF(Table134[[#This Row],[Balanced]]="YES",0,Table134[[#This Row],[Total]]-6000)</f>
        <v>0</v>
      </c>
      <c r="S26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447411684505995YES</v>
      </c>
      <c r="T2648">
        <f>ROW()-3</f>
        <v>2645</v>
      </c>
      <c r="U2648" s="1">
        <f>INT(Table134[[#This Row],[Date]])</f>
        <v>44741</v>
      </c>
      <c r="V2648" s="13">
        <f>IFERROR(IF(OR(Table134[[#This Row],[Notasave Error]]&lt;0,Table134[[#This Row],[Notasave Error]]&gt;6000),"-",Table134[[#This Row],[Notasave Error]]/Table134[[#This Row],[Inspection Total]]),"NA")</f>
        <v>0</v>
      </c>
    </row>
    <row r="2649" spans="1:22" x14ac:dyDescent="0.35">
      <c r="A2649" s="8">
        <v>44741.816863425927</v>
      </c>
      <c r="B2649" s="9" t="s">
        <v>63</v>
      </c>
      <c r="C2649" s="9">
        <v>40036161</v>
      </c>
      <c r="D2649" s="9" t="s">
        <v>107</v>
      </c>
      <c r="E2649" s="9" t="s">
        <v>55</v>
      </c>
      <c r="F2649" s="9" t="s">
        <v>40</v>
      </c>
      <c r="G2649" s="9">
        <v>1683</v>
      </c>
      <c r="H2649" s="10">
        <v>6000</v>
      </c>
      <c r="I2649" s="10">
        <v>6000</v>
      </c>
      <c r="J2649" s="10">
        <v>0</v>
      </c>
      <c r="K2649" s="10">
        <v>0</v>
      </c>
      <c r="L2649" s="10">
        <f>SUM(Table134[[#This Row],[Waste (Before Impression)]:[Waste (After Impression)2]])</f>
        <v>0</v>
      </c>
      <c r="M2649" s="10">
        <v>0</v>
      </c>
      <c r="N2649" s="10">
        <v>0</v>
      </c>
      <c r="O2649" s="11">
        <f>SUM(Table134[[#This Row],[Inspection Total]],Table134[[#This Row],[Waste (Before Impression)]])</f>
        <v>6000</v>
      </c>
      <c r="P2649" s="12" t="s">
        <v>39</v>
      </c>
      <c r="Q2649" s="9"/>
      <c r="R2649" s="9">
        <f>IF(Table134[[#This Row],[Balanced]]="YES",0,Table134[[#This Row],[Total]]-6000)</f>
        <v>0</v>
      </c>
      <c r="S26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447411683006000YES</v>
      </c>
      <c r="T2649">
        <f>ROW()-3</f>
        <v>2646</v>
      </c>
      <c r="U2649" s="1">
        <f>INT(Table134[[#This Row],[Date]])</f>
        <v>44741</v>
      </c>
      <c r="V2649" s="13">
        <f>IFERROR(IF(OR(Table134[[#This Row],[Notasave Error]]&lt;0,Table134[[#This Row],[Notasave Error]]&gt;6000),"-",Table134[[#This Row],[Notasave Error]]/Table134[[#This Row],[Inspection Total]]),"NA")</f>
        <v>0</v>
      </c>
    </row>
    <row r="2650" spans="1:22" x14ac:dyDescent="0.35">
      <c r="A2650" s="8">
        <v>44741.784826388888</v>
      </c>
      <c r="B2650" s="9" t="s">
        <v>63</v>
      </c>
      <c r="C2650" s="9">
        <v>40036161</v>
      </c>
      <c r="D2650" s="9" t="s">
        <v>107</v>
      </c>
      <c r="E2650" s="9" t="s">
        <v>51</v>
      </c>
      <c r="F2650" s="9" t="s">
        <v>38</v>
      </c>
      <c r="G2650" s="9">
        <v>1682</v>
      </c>
      <c r="H2650" s="10">
        <v>5997</v>
      </c>
      <c r="I2650" s="10">
        <v>65818</v>
      </c>
      <c r="J2650" s="10">
        <v>3</v>
      </c>
      <c r="K2650" s="10"/>
      <c r="L2650" s="10">
        <f>SUM(Table134[[#This Row],[Waste (Before Impression)]:[Waste (After Impression)2]])</f>
        <v>3</v>
      </c>
      <c r="M2650" s="10">
        <v>0</v>
      </c>
      <c r="N2650" s="10">
        <v>0</v>
      </c>
      <c r="O2650" s="11">
        <f>SUM(Table134[[#This Row],[Inspection Total]],Table134[[#This Row],[Waste (Before Impression)]])</f>
        <v>6000</v>
      </c>
      <c r="P2650" s="12" t="s">
        <v>39</v>
      </c>
      <c r="Q2650" s="9"/>
      <c r="R2650" s="9">
        <f>IF(Table134[[#This Row],[Balanced]]="YES",0,Table134[[#This Row],[Total]]-6000)</f>
        <v>0</v>
      </c>
      <c r="S26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447411682305997YES</v>
      </c>
      <c r="T2650">
        <f>ROW()-3</f>
        <v>2647</v>
      </c>
      <c r="U2650" s="1">
        <f>INT(Table134[[#This Row],[Date]])</f>
        <v>44741</v>
      </c>
      <c r="V2650" s="13">
        <f>IFERROR(IF(OR(Table134[[#This Row],[Notasave Error]]&lt;0,Table134[[#This Row],[Notasave Error]]&gt;6000),"-",Table134[[#This Row],[Notasave Error]]/Table134[[#This Row],[Inspection Total]]),"NA")</f>
        <v>0</v>
      </c>
    </row>
    <row r="2651" spans="1:22" x14ac:dyDescent="0.35">
      <c r="A2651" s="8">
        <v>44741.753946759258</v>
      </c>
      <c r="B2651" s="9" t="s">
        <v>63</v>
      </c>
      <c r="C2651" s="9">
        <v>40036161</v>
      </c>
      <c r="D2651" s="9" t="s">
        <v>107</v>
      </c>
      <c r="E2651" s="9" t="s">
        <v>51</v>
      </c>
      <c r="F2651" s="9" t="s">
        <v>38</v>
      </c>
      <c r="G2651" s="9">
        <v>1681</v>
      </c>
      <c r="H2651" s="10">
        <v>5999</v>
      </c>
      <c r="I2651" s="10">
        <v>59821</v>
      </c>
      <c r="J2651" s="10">
        <v>1</v>
      </c>
      <c r="K2651" s="10"/>
      <c r="L2651" s="10">
        <f>SUM(Table134[[#This Row],[Waste (Before Impression)]:[Waste (After Impression)2]])</f>
        <v>1</v>
      </c>
      <c r="M2651" s="10">
        <v>0</v>
      </c>
      <c r="N2651" s="10">
        <v>0</v>
      </c>
      <c r="O2651" s="11">
        <f>SUM(Table134[[#This Row],[Inspection Total]],Table134[[#This Row],[Waste (Before Impression)]])</f>
        <v>6000</v>
      </c>
      <c r="P2651" s="12" t="s">
        <v>39</v>
      </c>
      <c r="Q2651" s="9"/>
      <c r="R2651" s="9">
        <f>IF(Table134[[#This Row],[Balanced]]="YES",0,Table134[[#This Row],[Total]]-6000)</f>
        <v>0</v>
      </c>
      <c r="S26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447411681105999YES</v>
      </c>
      <c r="T2651">
        <f>ROW()-3</f>
        <v>2648</v>
      </c>
      <c r="U2651" s="1">
        <f>INT(Table134[[#This Row],[Date]])</f>
        <v>44741</v>
      </c>
      <c r="V2651" s="13">
        <f>IFERROR(IF(OR(Table134[[#This Row],[Notasave Error]]&lt;0,Table134[[#This Row],[Notasave Error]]&gt;6000),"-",Table134[[#This Row],[Notasave Error]]/Table134[[#This Row],[Inspection Total]]),"NA")</f>
        <v>0</v>
      </c>
    </row>
    <row r="2652" spans="1:22" x14ac:dyDescent="0.35">
      <c r="A2652" s="8">
        <v>44741.725405092591</v>
      </c>
      <c r="B2652" s="9" t="s">
        <v>63</v>
      </c>
      <c r="C2652" s="9">
        <v>40036161</v>
      </c>
      <c r="D2652" s="9" t="s">
        <v>107</v>
      </c>
      <c r="E2652" s="9" t="s">
        <v>51</v>
      </c>
      <c r="F2652" s="9" t="s">
        <v>38</v>
      </c>
      <c r="G2652" s="9">
        <v>1680</v>
      </c>
      <c r="H2652" s="10">
        <v>5994</v>
      </c>
      <c r="I2652" s="10">
        <v>53822</v>
      </c>
      <c r="J2652" s="10">
        <v>5</v>
      </c>
      <c r="K2652" s="10"/>
      <c r="L2652" s="10">
        <f>SUM(Table134[[#This Row],[Waste (Before Impression)]:[Waste (After Impression)2]])</f>
        <v>5</v>
      </c>
      <c r="M2652" s="10">
        <v>0</v>
      </c>
      <c r="N2652" s="10">
        <v>0</v>
      </c>
      <c r="O2652" s="11">
        <f>SUM(Table134[[#This Row],[Inspection Total]],Table134[[#This Row],[Waste (Before Impression)]])</f>
        <v>5999</v>
      </c>
      <c r="P2652" s="12" t="s">
        <v>34</v>
      </c>
      <c r="Q2652" s="9" t="s">
        <v>109</v>
      </c>
      <c r="R2652" s="9">
        <f>IF(Table134[[#This Row],[Balanced]]="YES",0,Table134[[#This Row],[Total]]-6000)</f>
        <v>-1</v>
      </c>
      <c r="S26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447411680505994NO</v>
      </c>
      <c r="T2652">
        <f>ROW()-3</f>
        <v>2649</v>
      </c>
      <c r="U2652" s="1">
        <f>INT(Table134[[#This Row],[Date]])</f>
        <v>44741</v>
      </c>
      <c r="V2652" s="13">
        <f>IFERROR(IF(OR(Table134[[#This Row],[Notasave Error]]&lt;0,Table134[[#This Row],[Notasave Error]]&gt;6000),"-",Table134[[#This Row],[Notasave Error]]/Table134[[#This Row],[Inspection Total]]),"NA")</f>
        <v>0</v>
      </c>
    </row>
    <row r="2653" spans="1:22" x14ac:dyDescent="0.35">
      <c r="A2653" s="8">
        <v>44741.618888888886</v>
      </c>
      <c r="B2653" s="9" t="s">
        <v>63</v>
      </c>
      <c r="C2653" s="9">
        <v>40036161</v>
      </c>
      <c r="D2653" s="9" t="s">
        <v>107</v>
      </c>
      <c r="E2653" s="9" t="s">
        <v>51</v>
      </c>
      <c r="F2653" s="9" t="s">
        <v>38</v>
      </c>
      <c r="G2653" s="9">
        <v>1679</v>
      </c>
      <c r="H2653" s="10">
        <v>5990</v>
      </c>
      <c r="I2653" s="10">
        <v>47828</v>
      </c>
      <c r="J2653" s="10">
        <v>10</v>
      </c>
      <c r="K2653" s="10"/>
      <c r="L2653" s="10">
        <f>SUM(Table134[[#This Row],[Waste (Before Impression)]:[Waste (After Impression)2]])</f>
        <v>10</v>
      </c>
      <c r="M2653" s="10">
        <v>0</v>
      </c>
      <c r="N2653" s="10">
        <v>0</v>
      </c>
      <c r="O2653" s="11">
        <f>SUM(Table134[[#This Row],[Inspection Total]],Table134[[#This Row],[Waste (Before Impression)]])</f>
        <v>6000</v>
      </c>
      <c r="P2653" s="12" t="s">
        <v>39</v>
      </c>
      <c r="Q2653" s="9"/>
      <c r="R2653" s="9">
        <f>IF(Table134[[#This Row],[Balanced]]="YES",0,Table134[[#This Row],[Total]]-6000)</f>
        <v>0</v>
      </c>
      <c r="S26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4474116791005990YES</v>
      </c>
      <c r="T2653">
        <f>ROW()-3</f>
        <v>2650</v>
      </c>
      <c r="U2653" s="1">
        <f>INT(Table134[[#This Row],[Date]])</f>
        <v>44741</v>
      </c>
      <c r="V2653" s="13">
        <f>IFERROR(IF(OR(Table134[[#This Row],[Notasave Error]]&lt;0,Table134[[#This Row],[Notasave Error]]&gt;6000),"-",Table134[[#This Row],[Notasave Error]]/Table134[[#This Row],[Inspection Total]]),"NA")</f>
        <v>0</v>
      </c>
    </row>
    <row r="2654" spans="1:22" x14ac:dyDescent="0.35">
      <c r="A2654" s="8">
        <v>44741.594722222224</v>
      </c>
      <c r="B2654" s="9" t="s">
        <v>63</v>
      </c>
      <c r="C2654" s="9">
        <v>40036161</v>
      </c>
      <c r="D2654" s="9" t="s">
        <v>107</v>
      </c>
      <c r="E2654" s="9" t="s">
        <v>51</v>
      </c>
      <c r="F2654" s="9" t="s">
        <v>38</v>
      </c>
      <c r="G2654" s="9">
        <v>1678</v>
      </c>
      <c r="H2654" s="10">
        <v>5995</v>
      </c>
      <c r="I2654" s="10">
        <v>41838</v>
      </c>
      <c r="J2654" s="10">
        <v>4</v>
      </c>
      <c r="K2654" s="10"/>
      <c r="L2654" s="10">
        <f>SUM(Table134[[#This Row],[Waste (Before Impression)]:[Waste (After Impression)2]])</f>
        <v>4</v>
      </c>
      <c r="M2654" s="10">
        <v>0</v>
      </c>
      <c r="N2654" s="10">
        <v>0</v>
      </c>
      <c r="O2654" s="11">
        <f>SUM(Table134[[#This Row],[Inspection Total]],Table134[[#This Row],[Waste (Before Impression)]])</f>
        <v>5999</v>
      </c>
      <c r="P2654" s="12" t="s">
        <v>34</v>
      </c>
      <c r="Q2654" s="9" t="s">
        <v>109</v>
      </c>
      <c r="R2654" s="9">
        <f>IF(Table134[[#This Row],[Balanced]]="YES",0,Table134[[#This Row],[Total]]-6000)</f>
        <v>-1</v>
      </c>
      <c r="S26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447411678405995NO</v>
      </c>
      <c r="T2654">
        <f>ROW()-3</f>
        <v>2651</v>
      </c>
      <c r="U2654" s="1">
        <f>INT(Table134[[#This Row],[Date]])</f>
        <v>44741</v>
      </c>
      <c r="V2654" s="13">
        <f>IFERROR(IF(OR(Table134[[#This Row],[Notasave Error]]&lt;0,Table134[[#This Row],[Notasave Error]]&gt;6000),"-",Table134[[#This Row],[Notasave Error]]/Table134[[#This Row],[Inspection Total]]),"NA")</f>
        <v>0</v>
      </c>
    </row>
    <row r="2655" spans="1:22" x14ac:dyDescent="0.35">
      <c r="A2655" s="8">
        <v>44741.566087962965</v>
      </c>
      <c r="B2655" s="9" t="s">
        <v>63</v>
      </c>
      <c r="C2655" s="9">
        <v>40036161</v>
      </c>
      <c r="D2655" s="9" t="s">
        <v>107</v>
      </c>
      <c r="E2655" s="9" t="s">
        <v>51</v>
      </c>
      <c r="F2655" s="9" t="s">
        <v>38</v>
      </c>
      <c r="G2655" s="9">
        <v>1677</v>
      </c>
      <c r="H2655" s="10">
        <v>5965</v>
      </c>
      <c r="I2655" s="10">
        <v>35843</v>
      </c>
      <c r="J2655" s="10">
        <v>35</v>
      </c>
      <c r="K2655" s="10"/>
      <c r="L2655" s="10">
        <f>SUM(Table134[[#This Row],[Waste (Before Impression)]:[Waste (After Impression)2]])</f>
        <v>35</v>
      </c>
      <c r="M2655" s="10">
        <v>0</v>
      </c>
      <c r="N2655" s="10">
        <v>0</v>
      </c>
      <c r="O2655" s="11">
        <f>SUM(Table134[[#This Row],[Inspection Total]],Table134[[#This Row],[Waste (Before Impression)]])</f>
        <v>6000</v>
      </c>
      <c r="P2655" s="12" t="s">
        <v>39</v>
      </c>
      <c r="Q2655" s="9"/>
      <c r="R2655" s="9">
        <f>IF(Table134[[#This Row],[Balanced]]="YES",0,Table134[[#This Row],[Total]]-6000)</f>
        <v>0</v>
      </c>
      <c r="S26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4474116773505965YES</v>
      </c>
      <c r="T2655">
        <f>ROW()-3</f>
        <v>2652</v>
      </c>
      <c r="U2655" s="1">
        <f>INT(Table134[[#This Row],[Date]])</f>
        <v>44741</v>
      </c>
      <c r="V2655" s="13">
        <f>IFERROR(IF(OR(Table134[[#This Row],[Notasave Error]]&lt;0,Table134[[#This Row],[Notasave Error]]&gt;6000),"-",Table134[[#This Row],[Notasave Error]]/Table134[[#This Row],[Inspection Total]]),"NA")</f>
        <v>0</v>
      </c>
    </row>
    <row r="2656" spans="1:22" x14ac:dyDescent="0.35">
      <c r="A2656" s="8">
        <v>44741.528425925928</v>
      </c>
      <c r="B2656" s="9" t="s">
        <v>63</v>
      </c>
      <c r="C2656" s="9">
        <v>40036161</v>
      </c>
      <c r="D2656" s="9" t="s">
        <v>107</v>
      </c>
      <c r="E2656" s="9" t="s">
        <v>51</v>
      </c>
      <c r="F2656" s="9" t="s">
        <v>38</v>
      </c>
      <c r="G2656" s="9">
        <v>1676</v>
      </c>
      <c r="H2656" s="10">
        <v>5962</v>
      </c>
      <c r="I2656" s="10">
        <v>29878</v>
      </c>
      <c r="J2656" s="10">
        <v>38</v>
      </c>
      <c r="K2656" s="10"/>
      <c r="L2656" s="10">
        <f>SUM(Table134[[#This Row],[Waste (Before Impression)]:[Waste (After Impression)2]])</f>
        <v>38</v>
      </c>
      <c r="M2656" s="10">
        <v>0</v>
      </c>
      <c r="N2656" s="10">
        <v>0</v>
      </c>
      <c r="O2656" s="11">
        <f>SUM(Table134[[#This Row],[Inspection Total]],Table134[[#This Row],[Waste (Before Impression)]])</f>
        <v>6000</v>
      </c>
      <c r="P2656" s="12" t="s">
        <v>39</v>
      </c>
      <c r="Q2656" s="9"/>
      <c r="R2656" s="9">
        <f>IF(Table134[[#This Row],[Balanced]]="YES",0,Table134[[#This Row],[Total]]-6000)</f>
        <v>0</v>
      </c>
      <c r="S26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4474116763805962YES</v>
      </c>
      <c r="T2656">
        <f>ROW()-3</f>
        <v>2653</v>
      </c>
      <c r="U2656" s="1">
        <f>INT(Table134[[#This Row],[Date]])</f>
        <v>44741</v>
      </c>
      <c r="V2656" s="13">
        <f>IFERROR(IF(OR(Table134[[#This Row],[Notasave Error]]&lt;0,Table134[[#This Row],[Notasave Error]]&gt;6000),"-",Table134[[#This Row],[Notasave Error]]/Table134[[#This Row],[Inspection Total]]),"NA")</f>
        <v>0</v>
      </c>
    </row>
    <row r="2657" spans="1:22" x14ac:dyDescent="0.35">
      <c r="A2657" s="8">
        <v>44741.45107638889</v>
      </c>
      <c r="B2657" s="9" t="s">
        <v>63</v>
      </c>
      <c r="C2657" s="9">
        <v>40036161</v>
      </c>
      <c r="D2657" s="9" t="s">
        <v>107</v>
      </c>
      <c r="E2657" s="9" t="s">
        <v>51</v>
      </c>
      <c r="F2657" s="9" t="s">
        <v>38</v>
      </c>
      <c r="G2657" s="9">
        <v>1675</v>
      </c>
      <c r="H2657" s="10">
        <v>5971</v>
      </c>
      <c r="I2657" s="10">
        <v>23916</v>
      </c>
      <c r="J2657" s="10">
        <v>30</v>
      </c>
      <c r="K2657" s="10"/>
      <c r="L2657" s="10">
        <f>SUM(Table134[[#This Row],[Waste (Before Impression)]:[Waste (After Impression)2]])</f>
        <v>30</v>
      </c>
      <c r="M2657" s="10">
        <v>0</v>
      </c>
      <c r="N2657" s="10">
        <v>0</v>
      </c>
      <c r="O2657" s="11">
        <f>SUM(Table134[[#This Row],[Inspection Total]],Table134[[#This Row],[Waste (Before Impression)]])</f>
        <v>6001</v>
      </c>
      <c r="P2657" s="12" t="s">
        <v>34</v>
      </c>
      <c r="Q2657" s="9" t="s">
        <v>109</v>
      </c>
      <c r="R2657" s="9">
        <f>IF(Table134[[#This Row],[Balanced]]="YES",0,Table134[[#This Row],[Total]]-6000)</f>
        <v>1</v>
      </c>
      <c r="S26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4474116753005971NO</v>
      </c>
      <c r="T2657">
        <f>ROW()-3</f>
        <v>2654</v>
      </c>
      <c r="U2657" s="1">
        <f>INT(Table134[[#This Row],[Date]])</f>
        <v>44741</v>
      </c>
      <c r="V2657" s="13">
        <f>IFERROR(IF(OR(Table134[[#This Row],[Notasave Error]]&lt;0,Table134[[#This Row],[Notasave Error]]&gt;6000),"-",Table134[[#This Row],[Notasave Error]]/Table134[[#This Row],[Inspection Total]]),"NA")</f>
        <v>0</v>
      </c>
    </row>
    <row r="2658" spans="1:22" x14ac:dyDescent="0.35">
      <c r="A2658" s="8">
        <v>44741.409074074072</v>
      </c>
      <c r="B2658" s="9" t="s">
        <v>63</v>
      </c>
      <c r="C2658" s="9">
        <v>40036161</v>
      </c>
      <c r="D2658" s="9" t="s">
        <v>107</v>
      </c>
      <c r="E2658" s="9" t="s">
        <v>51</v>
      </c>
      <c r="F2658" s="9" t="s">
        <v>38</v>
      </c>
      <c r="G2658" s="9">
        <v>1674</v>
      </c>
      <c r="H2658" s="10">
        <v>5979</v>
      </c>
      <c r="I2658" s="10">
        <v>17945</v>
      </c>
      <c r="J2658" s="10">
        <v>19</v>
      </c>
      <c r="K2658" s="10"/>
      <c r="L2658" s="10">
        <f>SUM(Table134[[#This Row],[Waste (Before Impression)]:[Waste (After Impression)2]])</f>
        <v>19</v>
      </c>
      <c r="M2658" s="10">
        <v>0</v>
      </c>
      <c r="N2658" s="10">
        <v>0</v>
      </c>
      <c r="O2658" s="11">
        <f>SUM(Table134[[#This Row],[Inspection Total]],Table134[[#This Row],[Waste (Before Impression)]])</f>
        <v>5998</v>
      </c>
      <c r="P2658" s="12" t="s">
        <v>34</v>
      </c>
      <c r="Q2658" s="9" t="s">
        <v>109</v>
      </c>
      <c r="R2658" s="9">
        <f>IF(Table134[[#This Row],[Balanced]]="YES",0,Table134[[#This Row],[Total]]-6000)</f>
        <v>-2</v>
      </c>
      <c r="S26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4474116741905979NO</v>
      </c>
      <c r="T2658">
        <f>ROW()-3</f>
        <v>2655</v>
      </c>
      <c r="U2658" s="1">
        <f>INT(Table134[[#This Row],[Date]])</f>
        <v>44741</v>
      </c>
      <c r="V2658" s="13">
        <f>IFERROR(IF(OR(Table134[[#This Row],[Notasave Error]]&lt;0,Table134[[#This Row],[Notasave Error]]&gt;6000),"-",Table134[[#This Row],[Notasave Error]]/Table134[[#This Row],[Inspection Total]]),"NA")</f>
        <v>0</v>
      </c>
    </row>
    <row r="2659" spans="1:22" x14ac:dyDescent="0.35">
      <c r="A2659" s="8">
        <v>44741.332268518519</v>
      </c>
      <c r="B2659" s="9" t="s">
        <v>63</v>
      </c>
      <c r="C2659" s="9">
        <v>40036161</v>
      </c>
      <c r="D2659" s="9" t="s">
        <v>107</v>
      </c>
      <c r="E2659" s="9" t="s">
        <v>51</v>
      </c>
      <c r="F2659" s="9" t="s">
        <v>38</v>
      </c>
      <c r="G2659" s="9">
        <v>1673</v>
      </c>
      <c r="H2659" s="10">
        <v>5993</v>
      </c>
      <c r="I2659" s="10">
        <v>11966</v>
      </c>
      <c r="J2659" s="10">
        <v>7</v>
      </c>
      <c r="K2659" s="10"/>
      <c r="L2659" s="10">
        <f>SUM(Table134[[#This Row],[Waste (Before Impression)]:[Waste (After Impression)2]])</f>
        <v>7</v>
      </c>
      <c r="M2659" s="10">
        <v>0</v>
      </c>
      <c r="N2659" s="10">
        <v>0</v>
      </c>
      <c r="O2659" s="11">
        <f>SUM(Table134[[#This Row],[Inspection Total]],Table134[[#This Row],[Waste (Before Impression)]])</f>
        <v>6000</v>
      </c>
      <c r="P2659" s="12" t="s">
        <v>39</v>
      </c>
      <c r="Q2659" s="9"/>
      <c r="R2659" s="9">
        <f>IF(Table134[[#This Row],[Balanced]]="YES",0,Table134[[#This Row],[Total]]-6000)</f>
        <v>0</v>
      </c>
      <c r="S26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447411673705993YES</v>
      </c>
      <c r="T2659">
        <f>ROW()-3</f>
        <v>2656</v>
      </c>
      <c r="U2659" s="1">
        <f>INT(Table134[[#This Row],[Date]])</f>
        <v>44741</v>
      </c>
      <c r="V2659" s="13">
        <f>IFERROR(IF(OR(Table134[[#This Row],[Notasave Error]]&lt;0,Table134[[#This Row],[Notasave Error]]&gt;6000),"-",Table134[[#This Row],[Notasave Error]]/Table134[[#This Row],[Inspection Total]]),"NA")</f>
        <v>0</v>
      </c>
    </row>
    <row r="2660" spans="1:22" x14ac:dyDescent="0.35">
      <c r="A2660" s="8">
        <v>44741.299745370372</v>
      </c>
      <c r="B2660" s="9" t="s">
        <v>63</v>
      </c>
      <c r="C2660" s="9">
        <v>40036161</v>
      </c>
      <c r="D2660" s="9" t="s">
        <v>107</v>
      </c>
      <c r="E2660" s="9" t="s">
        <v>51</v>
      </c>
      <c r="F2660" s="9" t="s">
        <v>38</v>
      </c>
      <c r="G2660" s="9">
        <v>1672</v>
      </c>
      <c r="H2660" s="10">
        <v>5973</v>
      </c>
      <c r="I2660" s="10">
        <v>5973</v>
      </c>
      <c r="J2660" s="10">
        <v>27</v>
      </c>
      <c r="K2660" s="10">
        <v>0</v>
      </c>
      <c r="L2660" s="10">
        <f>SUM(Table134[[#This Row],[Waste (Before Impression)]:[Waste (After Impression)2]])</f>
        <v>27</v>
      </c>
      <c r="M2660" s="10">
        <v>0</v>
      </c>
      <c r="N2660" s="10">
        <v>0</v>
      </c>
      <c r="O2660" s="11">
        <f>SUM(Table134[[#This Row],[Inspection Total]],Table134[[#This Row],[Waste (Before Impression)]])</f>
        <v>6000</v>
      </c>
      <c r="P2660" s="12" t="s">
        <v>39</v>
      </c>
      <c r="Q2660" s="9"/>
      <c r="R2660" s="9">
        <f>IF(Table134[[#This Row],[Balanced]]="YES",0,Table134[[#This Row],[Total]]-6000)</f>
        <v>0</v>
      </c>
      <c r="S26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4474116722705973YES</v>
      </c>
      <c r="T2660">
        <f>ROW()-3</f>
        <v>2657</v>
      </c>
      <c r="U2660" s="1">
        <f>INT(Table134[[#This Row],[Date]])</f>
        <v>44741</v>
      </c>
      <c r="V2660" s="13">
        <f>IFERROR(IF(OR(Table134[[#This Row],[Notasave Error]]&lt;0,Table134[[#This Row],[Notasave Error]]&gt;6000),"-",Table134[[#This Row],[Notasave Error]]/Table134[[#This Row],[Inspection Total]]),"NA")</f>
        <v>0</v>
      </c>
    </row>
    <row r="2661" spans="1:22" x14ac:dyDescent="0.35">
      <c r="A2661" s="8">
        <v>44741.2659375</v>
      </c>
      <c r="B2661" s="9" t="s">
        <v>63</v>
      </c>
      <c r="C2661" s="9">
        <v>40036161</v>
      </c>
      <c r="D2661" s="9" t="s">
        <v>107</v>
      </c>
      <c r="E2661" s="9" t="s">
        <v>55</v>
      </c>
      <c r="F2661" s="9" t="s">
        <v>40</v>
      </c>
      <c r="G2661" s="9">
        <v>1696</v>
      </c>
      <c r="H2661" s="10">
        <v>5999</v>
      </c>
      <c r="I2661" s="10">
        <v>83953</v>
      </c>
      <c r="J2661" s="10">
        <v>1</v>
      </c>
      <c r="K2661" s="10">
        <v>0</v>
      </c>
      <c r="L2661" s="10">
        <f>SUM(Table134[[#This Row],[Waste (Before Impression)]:[Waste (After Impression)2]])</f>
        <v>1</v>
      </c>
      <c r="M2661" s="10">
        <v>0</v>
      </c>
      <c r="N2661" s="10">
        <v>0</v>
      </c>
      <c r="O2661" s="11">
        <f>SUM(Table134[[#This Row],[Inspection Total]],Table134[[#This Row],[Waste (Before Impression)]])</f>
        <v>6000</v>
      </c>
      <c r="P2661" s="12" t="s">
        <v>39</v>
      </c>
      <c r="Q2661" s="9"/>
      <c r="R2661" s="9">
        <f>IF(Table134[[#This Row],[Balanced]]="YES",0,Table134[[#This Row],[Total]]-6000)</f>
        <v>0</v>
      </c>
      <c r="S26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447411696105999YES</v>
      </c>
      <c r="T2661">
        <f>ROW()-3</f>
        <v>2658</v>
      </c>
      <c r="U2661" s="1">
        <f>INT(Table134[[#This Row],[Date]])</f>
        <v>44741</v>
      </c>
      <c r="V2661" s="13">
        <f>IFERROR(IF(OR(Table134[[#This Row],[Notasave Error]]&lt;0,Table134[[#This Row],[Notasave Error]]&gt;6000),"-",Table134[[#This Row],[Notasave Error]]/Table134[[#This Row],[Inspection Total]]),"NA")</f>
        <v>0</v>
      </c>
    </row>
    <row r="2662" spans="1:22" x14ac:dyDescent="0.35">
      <c r="A2662" s="8">
        <v>44741.252025462964</v>
      </c>
      <c r="B2662" s="9" t="s">
        <v>63</v>
      </c>
      <c r="C2662" s="9">
        <v>40036161</v>
      </c>
      <c r="D2662" s="9" t="s">
        <v>107</v>
      </c>
      <c r="E2662" s="9" t="s">
        <v>55</v>
      </c>
      <c r="F2662" s="9" t="s">
        <v>40</v>
      </c>
      <c r="G2662" s="9">
        <v>1695</v>
      </c>
      <c r="H2662" s="10">
        <v>5999</v>
      </c>
      <c r="I2662" s="10">
        <v>77954</v>
      </c>
      <c r="J2662" s="10">
        <v>1</v>
      </c>
      <c r="K2662" s="10">
        <v>0</v>
      </c>
      <c r="L2662" s="10">
        <f>SUM(Table134[[#This Row],[Waste (Before Impression)]:[Waste (After Impression)2]])</f>
        <v>1</v>
      </c>
      <c r="M2662" s="10">
        <v>0</v>
      </c>
      <c r="N2662" s="10">
        <v>0</v>
      </c>
      <c r="O2662" s="11">
        <f>SUM(Table134[[#This Row],[Inspection Total]],Table134[[#This Row],[Waste (Before Impression)]])</f>
        <v>6000</v>
      </c>
      <c r="P2662" s="12" t="s">
        <v>39</v>
      </c>
      <c r="Q2662" s="9"/>
      <c r="R2662" s="9">
        <f>IF(Table134[[#This Row],[Balanced]]="YES",0,Table134[[#This Row],[Total]]-6000)</f>
        <v>0</v>
      </c>
      <c r="S26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447411695105999YES</v>
      </c>
      <c r="T2662">
        <f>ROW()-3</f>
        <v>2659</v>
      </c>
      <c r="U2662" s="1">
        <f>INT(Table134[[#This Row],[Date]])</f>
        <v>44741</v>
      </c>
      <c r="V2662" s="13">
        <f>IFERROR(IF(OR(Table134[[#This Row],[Notasave Error]]&lt;0,Table134[[#This Row],[Notasave Error]]&gt;6000),"-",Table134[[#This Row],[Notasave Error]]/Table134[[#This Row],[Inspection Total]]),"NA")</f>
        <v>0</v>
      </c>
    </row>
    <row r="2663" spans="1:22" x14ac:dyDescent="0.35">
      <c r="A2663" s="8">
        <v>44741.167141203703</v>
      </c>
      <c r="B2663" s="9" t="s">
        <v>63</v>
      </c>
      <c r="C2663" s="9">
        <v>40036161</v>
      </c>
      <c r="D2663" s="9" t="s">
        <v>107</v>
      </c>
      <c r="E2663" s="9" t="s">
        <v>55</v>
      </c>
      <c r="F2663" s="9" t="s">
        <v>40</v>
      </c>
      <c r="G2663" s="9">
        <v>1694</v>
      </c>
      <c r="H2663" s="10">
        <v>5995</v>
      </c>
      <c r="I2663" s="10">
        <v>71955</v>
      </c>
      <c r="J2663" s="10">
        <v>5</v>
      </c>
      <c r="K2663" s="10">
        <v>0</v>
      </c>
      <c r="L2663" s="10">
        <f>SUM(Table134[[#This Row],[Waste (Before Impression)]:[Waste (After Impression)2]])</f>
        <v>5</v>
      </c>
      <c r="M2663" s="10">
        <v>0</v>
      </c>
      <c r="N2663" s="10">
        <v>0</v>
      </c>
      <c r="O2663" s="11">
        <f>SUM(Table134[[#This Row],[Inspection Total]],Table134[[#This Row],[Waste (Before Impression)]])</f>
        <v>6000</v>
      </c>
      <c r="P2663" s="12" t="s">
        <v>39</v>
      </c>
      <c r="Q2663" s="9"/>
      <c r="R2663" s="9">
        <f>IF(Table134[[#This Row],[Balanced]]="YES",0,Table134[[#This Row],[Total]]-6000)</f>
        <v>0</v>
      </c>
      <c r="S26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447411694505995YES</v>
      </c>
      <c r="T2663">
        <f>ROW()-3</f>
        <v>2660</v>
      </c>
      <c r="U2663" s="1">
        <f>INT(Table134[[#This Row],[Date]])</f>
        <v>44741</v>
      </c>
      <c r="V2663" s="13">
        <f>IFERROR(IF(OR(Table134[[#This Row],[Notasave Error]]&lt;0,Table134[[#This Row],[Notasave Error]]&gt;6000),"-",Table134[[#This Row],[Notasave Error]]/Table134[[#This Row],[Inspection Total]]),"NA")</f>
        <v>0</v>
      </c>
    </row>
    <row r="2664" spans="1:22" x14ac:dyDescent="0.35">
      <c r="A2664" s="8">
        <v>44741.12363425926</v>
      </c>
      <c r="B2664" s="9" t="s">
        <v>63</v>
      </c>
      <c r="C2664" s="9">
        <v>40036161</v>
      </c>
      <c r="D2664" s="9" t="s">
        <v>107</v>
      </c>
      <c r="E2664" s="9" t="s">
        <v>55</v>
      </c>
      <c r="F2664" s="9" t="s">
        <v>40</v>
      </c>
      <c r="G2664" s="9">
        <v>1693</v>
      </c>
      <c r="H2664" s="10">
        <v>5991</v>
      </c>
      <c r="I2664" s="10">
        <v>65960</v>
      </c>
      <c r="J2664" s="10">
        <v>9</v>
      </c>
      <c r="K2664" s="10">
        <v>0</v>
      </c>
      <c r="L2664" s="10">
        <f>SUM(Table134[[#This Row],[Waste (Before Impression)]:[Waste (After Impression)2]])</f>
        <v>9</v>
      </c>
      <c r="M2664" s="10">
        <v>0</v>
      </c>
      <c r="N2664" s="10">
        <v>0</v>
      </c>
      <c r="O2664" s="11">
        <f>SUM(Table134[[#This Row],[Inspection Total]],Table134[[#This Row],[Waste (Before Impression)]])</f>
        <v>6000</v>
      </c>
      <c r="P2664" s="12" t="s">
        <v>39</v>
      </c>
      <c r="Q2664" s="9"/>
      <c r="R2664" s="9">
        <f>IF(Table134[[#This Row],[Balanced]]="YES",0,Table134[[#This Row],[Total]]-6000)</f>
        <v>0</v>
      </c>
      <c r="S26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447411693905991YES</v>
      </c>
      <c r="T2664">
        <f>ROW()-3</f>
        <v>2661</v>
      </c>
      <c r="U2664" s="1">
        <f>INT(Table134[[#This Row],[Date]])</f>
        <v>44741</v>
      </c>
      <c r="V2664" s="13">
        <f>IFERROR(IF(OR(Table134[[#This Row],[Notasave Error]]&lt;0,Table134[[#This Row],[Notasave Error]]&gt;6000),"-",Table134[[#This Row],[Notasave Error]]/Table134[[#This Row],[Inspection Total]]),"NA")</f>
        <v>0</v>
      </c>
    </row>
    <row r="2665" spans="1:22" x14ac:dyDescent="0.35">
      <c r="A2665" s="8">
        <v>44741.093287037038</v>
      </c>
      <c r="B2665" s="9" t="s">
        <v>63</v>
      </c>
      <c r="C2665" s="9">
        <v>40036161</v>
      </c>
      <c r="D2665" s="9" t="s">
        <v>107</v>
      </c>
      <c r="E2665" s="9" t="s">
        <v>55</v>
      </c>
      <c r="F2665" s="9" t="s">
        <v>40</v>
      </c>
      <c r="G2665" s="9">
        <v>1692</v>
      </c>
      <c r="H2665" s="10">
        <v>5999</v>
      </c>
      <c r="I2665" s="10">
        <v>59969</v>
      </c>
      <c r="J2665" s="10">
        <v>1</v>
      </c>
      <c r="K2665" s="10"/>
      <c r="L2665" s="10">
        <f>SUM(Table134[[#This Row],[Waste (Before Impression)]:[Waste (After Impression)2]])</f>
        <v>1</v>
      </c>
      <c r="M2665" s="10">
        <v>0</v>
      </c>
      <c r="N2665" s="10">
        <v>0</v>
      </c>
      <c r="O2665" s="11">
        <f>SUM(Table134[[#This Row],[Inspection Total]],Table134[[#This Row],[Waste (Before Impression)]])</f>
        <v>6000</v>
      </c>
      <c r="P2665" s="12" t="s">
        <v>39</v>
      </c>
      <c r="Q2665" s="9"/>
      <c r="R2665" s="9">
        <f>IF(Table134[[#This Row],[Balanced]]="YES",0,Table134[[#This Row],[Total]]-6000)</f>
        <v>0</v>
      </c>
      <c r="S26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447411692105999YES</v>
      </c>
      <c r="T2665">
        <f>ROW()-3</f>
        <v>2662</v>
      </c>
      <c r="U2665" s="1">
        <f>INT(Table134[[#This Row],[Date]])</f>
        <v>44741</v>
      </c>
      <c r="V2665" s="13">
        <f>IFERROR(IF(OR(Table134[[#This Row],[Notasave Error]]&lt;0,Table134[[#This Row],[Notasave Error]]&gt;6000),"-",Table134[[#This Row],[Notasave Error]]/Table134[[#This Row],[Inspection Total]]),"NA")</f>
        <v>0</v>
      </c>
    </row>
    <row r="2666" spans="1:22" x14ac:dyDescent="0.35">
      <c r="A2666" s="8">
        <v>44741.062708333331</v>
      </c>
      <c r="B2666" s="9" t="s">
        <v>63</v>
      </c>
      <c r="C2666" s="9">
        <v>40036161</v>
      </c>
      <c r="D2666" s="9" t="s">
        <v>107</v>
      </c>
      <c r="E2666" s="9" t="s">
        <v>55</v>
      </c>
      <c r="F2666" s="9" t="s">
        <v>40</v>
      </c>
      <c r="G2666" s="9">
        <v>1691</v>
      </c>
      <c r="H2666" s="10">
        <v>5998</v>
      </c>
      <c r="I2666" s="10">
        <v>53970</v>
      </c>
      <c r="J2666" s="10">
        <v>2</v>
      </c>
      <c r="K2666" s="10">
        <v>0</v>
      </c>
      <c r="L2666" s="10">
        <f>SUM(Table134[[#This Row],[Waste (Before Impression)]:[Waste (After Impression)2]])</f>
        <v>2</v>
      </c>
      <c r="M2666" s="10">
        <v>0</v>
      </c>
      <c r="N2666" s="10">
        <v>0</v>
      </c>
      <c r="O2666" s="11">
        <f>SUM(Table134[[#This Row],[Inspection Total]],Table134[[#This Row],[Waste (Before Impression)]])</f>
        <v>6000</v>
      </c>
      <c r="P2666" s="12" t="s">
        <v>39</v>
      </c>
      <c r="Q2666" s="9"/>
      <c r="R2666" s="9">
        <f>IF(Table134[[#This Row],[Balanced]]="YES",0,Table134[[#This Row],[Total]]-6000)</f>
        <v>0</v>
      </c>
      <c r="S26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447411691205998YES</v>
      </c>
      <c r="T2666">
        <f>ROW()-3</f>
        <v>2663</v>
      </c>
      <c r="U2666" s="1">
        <f>INT(Table134[[#This Row],[Date]])</f>
        <v>44741</v>
      </c>
      <c r="V2666" s="13">
        <f>IFERROR(IF(OR(Table134[[#This Row],[Notasave Error]]&lt;0,Table134[[#This Row],[Notasave Error]]&gt;6000),"-",Table134[[#This Row],[Notasave Error]]/Table134[[#This Row],[Inspection Total]]),"NA")</f>
        <v>0</v>
      </c>
    </row>
    <row r="2667" spans="1:22" x14ac:dyDescent="0.35">
      <c r="A2667" s="8">
        <v>44741.030891203707</v>
      </c>
      <c r="B2667" s="9" t="s">
        <v>63</v>
      </c>
      <c r="C2667" s="9">
        <v>40036161</v>
      </c>
      <c r="D2667" s="9" t="s">
        <v>107</v>
      </c>
      <c r="E2667" s="9" t="s">
        <v>55</v>
      </c>
      <c r="F2667" s="9" t="s">
        <v>40</v>
      </c>
      <c r="G2667" s="9">
        <v>1690</v>
      </c>
      <c r="H2667" s="10">
        <v>5990</v>
      </c>
      <c r="I2667" s="10">
        <v>47972</v>
      </c>
      <c r="J2667" s="10">
        <v>10</v>
      </c>
      <c r="K2667" s="10">
        <v>0</v>
      </c>
      <c r="L2667" s="10">
        <f>SUM(Table134[[#This Row],[Waste (Before Impression)]:[Waste (After Impression)2]])</f>
        <v>10</v>
      </c>
      <c r="M2667" s="10">
        <v>0</v>
      </c>
      <c r="N2667" s="10">
        <v>0</v>
      </c>
      <c r="O2667" s="11">
        <f>SUM(Table134[[#This Row],[Inspection Total]],Table134[[#This Row],[Waste (Before Impression)]])</f>
        <v>6000</v>
      </c>
      <c r="P2667" s="12" t="s">
        <v>39</v>
      </c>
      <c r="Q2667" s="9"/>
      <c r="R2667" s="9">
        <f>IF(Table134[[#This Row],[Balanced]]="YES",0,Table134[[#This Row],[Total]]-6000)</f>
        <v>0</v>
      </c>
      <c r="S26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4474116901005990YES</v>
      </c>
      <c r="T2667">
        <f>ROW()-3</f>
        <v>2664</v>
      </c>
      <c r="U2667" s="1">
        <f>INT(Table134[[#This Row],[Date]])</f>
        <v>44741</v>
      </c>
      <c r="V2667" s="13">
        <f>IFERROR(IF(OR(Table134[[#This Row],[Notasave Error]]&lt;0,Table134[[#This Row],[Notasave Error]]&gt;6000),"-",Table134[[#This Row],[Notasave Error]]/Table134[[#This Row],[Inspection Total]]),"NA")</f>
        <v>0</v>
      </c>
    </row>
    <row r="2668" spans="1:22" x14ac:dyDescent="0.35">
      <c r="A2668" s="8">
        <v>44741.000208333331</v>
      </c>
      <c r="B2668" s="9" t="s">
        <v>63</v>
      </c>
      <c r="C2668" s="9">
        <v>40036161</v>
      </c>
      <c r="D2668" s="9" t="s">
        <v>107</v>
      </c>
      <c r="E2668" s="9" t="s">
        <v>55</v>
      </c>
      <c r="F2668" s="9" t="s">
        <v>40</v>
      </c>
      <c r="G2668" s="9">
        <v>1689</v>
      </c>
      <c r="H2668" s="10">
        <v>6000</v>
      </c>
      <c r="I2668" s="10">
        <v>41982</v>
      </c>
      <c r="J2668" s="10">
        <v>0</v>
      </c>
      <c r="K2668" s="10">
        <v>0</v>
      </c>
      <c r="L2668" s="10">
        <f>SUM(Table134[[#This Row],[Waste (Before Impression)]:[Waste (After Impression)2]])</f>
        <v>0</v>
      </c>
      <c r="M2668" s="10">
        <v>0</v>
      </c>
      <c r="N2668" s="10">
        <v>0</v>
      </c>
      <c r="O2668" s="11">
        <f>SUM(Table134[[#This Row],[Inspection Total]],Table134[[#This Row],[Waste (Before Impression)]])</f>
        <v>6000</v>
      </c>
      <c r="P2668" s="12" t="s">
        <v>39</v>
      </c>
      <c r="Q2668" s="9"/>
      <c r="R2668" s="9">
        <f>IF(Table134[[#This Row],[Balanced]]="YES",0,Table134[[#This Row],[Total]]-6000)</f>
        <v>0</v>
      </c>
      <c r="S26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447411689006000YES</v>
      </c>
      <c r="T2668">
        <f>ROW()-3</f>
        <v>2665</v>
      </c>
      <c r="U2668" s="1">
        <f>INT(Table134[[#This Row],[Date]])</f>
        <v>44741</v>
      </c>
      <c r="V2668" s="13">
        <f>IFERROR(IF(OR(Table134[[#This Row],[Notasave Error]]&lt;0,Table134[[#This Row],[Notasave Error]]&gt;6000),"-",Table134[[#This Row],[Notasave Error]]/Table134[[#This Row],[Inspection Total]]),"NA")</f>
        <v>0</v>
      </c>
    </row>
    <row r="2669" spans="1:22" x14ac:dyDescent="0.35">
      <c r="A2669" s="8">
        <v>44740.985046296293</v>
      </c>
      <c r="B2669" s="9" t="s">
        <v>63</v>
      </c>
      <c r="C2669" s="9">
        <v>40036161</v>
      </c>
      <c r="D2669" s="9" t="s">
        <v>107</v>
      </c>
      <c r="E2669" s="9" t="s">
        <v>55</v>
      </c>
      <c r="F2669" s="9" t="s">
        <v>40</v>
      </c>
      <c r="G2669" s="9">
        <v>1663</v>
      </c>
      <c r="H2669" s="10">
        <v>5995</v>
      </c>
      <c r="I2669" s="10">
        <v>35886</v>
      </c>
      <c r="J2669" s="10">
        <v>5</v>
      </c>
      <c r="K2669" s="10">
        <v>0</v>
      </c>
      <c r="L2669" s="10">
        <f>SUM(Table134[[#This Row],[Waste (Before Impression)]:[Waste (After Impression)2]])</f>
        <v>5</v>
      </c>
      <c r="M2669" s="10">
        <v>0</v>
      </c>
      <c r="N2669" s="10">
        <v>0</v>
      </c>
      <c r="O2669" s="11">
        <f>SUM(Table134[[#This Row],[Inspection Total]],Table134[[#This Row],[Waste (Before Impression)]])</f>
        <v>6000</v>
      </c>
      <c r="P2669" s="12" t="s">
        <v>39</v>
      </c>
      <c r="Q2669" s="9"/>
      <c r="R2669" s="9">
        <f>IF(Table134[[#This Row],[Balanced]]="YES",0,Table134[[#This Row],[Total]]-6000)</f>
        <v>0</v>
      </c>
      <c r="S26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447401663505995YES</v>
      </c>
      <c r="T2669">
        <f>ROW()-3</f>
        <v>2666</v>
      </c>
      <c r="U2669" s="1">
        <f>INT(Table134[[#This Row],[Date]])</f>
        <v>44740</v>
      </c>
      <c r="V2669" s="13">
        <f>IFERROR(IF(OR(Table134[[#This Row],[Notasave Error]]&lt;0,Table134[[#This Row],[Notasave Error]]&gt;6000),"-",Table134[[#This Row],[Notasave Error]]/Table134[[#This Row],[Inspection Total]]),"NA")</f>
        <v>0</v>
      </c>
    </row>
    <row r="2670" spans="1:22" x14ac:dyDescent="0.35">
      <c r="A2670" s="8">
        <v>44740.957303240742</v>
      </c>
      <c r="B2670" s="9" t="s">
        <v>63</v>
      </c>
      <c r="C2670" s="9">
        <v>40036161</v>
      </c>
      <c r="D2670" s="9" t="s">
        <v>107</v>
      </c>
      <c r="E2670" s="9" t="s">
        <v>55</v>
      </c>
      <c r="F2670" s="9" t="s">
        <v>40</v>
      </c>
      <c r="G2670" s="9">
        <v>1662</v>
      </c>
      <c r="H2670" s="10">
        <v>5923</v>
      </c>
      <c r="I2670" s="10">
        <v>29891</v>
      </c>
      <c r="J2670" s="10">
        <v>77</v>
      </c>
      <c r="K2670" s="10">
        <v>0</v>
      </c>
      <c r="L2670" s="10">
        <f>SUM(Table134[[#This Row],[Waste (Before Impression)]:[Waste (After Impression)2]])</f>
        <v>77</v>
      </c>
      <c r="M2670" s="10">
        <v>0</v>
      </c>
      <c r="N2670" s="10">
        <v>0</v>
      </c>
      <c r="O2670" s="11">
        <f>SUM(Table134[[#This Row],[Inspection Total]],Table134[[#This Row],[Waste (Before Impression)]])</f>
        <v>6000</v>
      </c>
      <c r="P2670" s="12" t="s">
        <v>39</v>
      </c>
      <c r="Q2670" s="9"/>
      <c r="R2670" s="9">
        <f>IF(Table134[[#This Row],[Balanced]]="YES",0,Table134[[#This Row],[Total]]-6000)</f>
        <v>0</v>
      </c>
      <c r="S26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4474016627705923YES</v>
      </c>
      <c r="T2670">
        <f>ROW()-3</f>
        <v>2667</v>
      </c>
      <c r="U2670" s="1">
        <f>INT(Table134[[#This Row],[Date]])</f>
        <v>44740</v>
      </c>
      <c r="V2670" s="13">
        <f>IFERROR(IF(OR(Table134[[#This Row],[Notasave Error]]&lt;0,Table134[[#This Row],[Notasave Error]]&gt;6000),"-",Table134[[#This Row],[Notasave Error]]/Table134[[#This Row],[Inspection Total]]),"NA")</f>
        <v>0</v>
      </c>
    </row>
    <row r="2671" spans="1:22" x14ac:dyDescent="0.35">
      <c r="A2671" s="8">
        <v>44740.925254629627</v>
      </c>
      <c r="B2671" s="9" t="s">
        <v>63</v>
      </c>
      <c r="C2671" s="9">
        <v>40036161</v>
      </c>
      <c r="D2671" s="9" t="s">
        <v>107</v>
      </c>
      <c r="E2671" s="9" t="s">
        <v>55</v>
      </c>
      <c r="F2671" s="9" t="s">
        <v>40</v>
      </c>
      <c r="G2671" s="9">
        <v>1661</v>
      </c>
      <c r="H2671" s="10">
        <v>5996</v>
      </c>
      <c r="I2671" s="10">
        <v>23968</v>
      </c>
      <c r="J2671" s="10">
        <v>4</v>
      </c>
      <c r="K2671" s="10">
        <v>0</v>
      </c>
      <c r="L2671" s="10">
        <f>SUM(Table134[[#This Row],[Waste (Before Impression)]:[Waste (After Impression)2]])</f>
        <v>4</v>
      </c>
      <c r="M2671" s="10">
        <v>0</v>
      </c>
      <c r="N2671" s="10">
        <v>0</v>
      </c>
      <c r="O2671" s="11">
        <f>SUM(Table134[[#This Row],[Inspection Total]],Table134[[#This Row],[Waste (Before Impression)]])</f>
        <v>6000</v>
      </c>
      <c r="P2671" s="12" t="s">
        <v>39</v>
      </c>
      <c r="Q2671" s="9"/>
      <c r="R2671" s="9">
        <f>IF(Table134[[#This Row],[Balanced]]="YES",0,Table134[[#This Row],[Total]]-6000)</f>
        <v>0</v>
      </c>
      <c r="S26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447401661405996YES</v>
      </c>
      <c r="T2671">
        <f>ROW()-3</f>
        <v>2668</v>
      </c>
      <c r="U2671" s="1">
        <f>INT(Table134[[#This Row],[Date]])</f>
        <v>44740</v>
      </c>
      <c r="V2671" s="13">
        <f>IFERROR(IF(OR(Table134[[#This Row],[Notasave Error]]&lt;0,Table134[[#This Row],[Notasave Error]]&gt;6000),"-",Table134[[#This Row],[Notasave Error]]/Table134[[#This Row],[Inspection Total]]),"NA")</f>
        <v>0</v>
      </c>
    </row>
    <row r="2672" spans="1:22" x14ac:dyDescent="0.35">
      <c r="A2672" s="8">
        <v>44740.920671296299</v>
      </c>
      <c r="B2672" s="9" t="s">
        <v>63</v>
      </c>
      <c r="C2672" s="9">
        <v>40036161</v>
      </c>
      <c r="D2672" s="9" t="s">
        <v>107</v>
      </c>
      <c r="E2672" s="9" t="s">
        <v>55</v>
      </c>
      <c r="F2672" s="9" t="s">
        <v>40</v>
      </c>
      <c r="G2672" s="9">
        <v>1660</v>
      </c>
      <c r="H2672" s="10">
        <v>5988</v>
      </c>
      <c r="I2672" s="10">
        <v>17972</v>
      </c>
      <c r="J2672" s="10">
        <v>12</v>
      </c>
      <c r="K2672" s="10">
        <v>0</v>
      </c>
      <c r="L2672" s="10">
        <f>SUM(Table134[[#This Row],[Waste (Before Impression)]:[Waste (After Impression)2]])</f>
        <v>12</v>
      </c>
      <c r="M2672" s="10">
        <v>0</v>
      </c>
      <c r="N2672" s="10">
        <v>0</v>
      </c>
      <c r="O2672" s="11">
        <f>SUM(Table134[[#This Row],[Inspection Total]],Table134[[#This Row],[Waste (Before Impression)]])</f>
        <v>6000</v>
      </c>
      <c r="P2672" s="12" t="s">
        <v>39</v>
      </c>
      <c r="Q2672" s="9"/>
      <c r="R2672" s="9">
        <f>IF(Table134[[#This Row],[Balanced]]="YES",0,Table134[[#This Row],[Total]]-6000)</f>
        <v>0</v>
      </c>
      <c r="S26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4474016601205988YES</v>
      </c>
      <c r="T2672">
        <f>ROW()-3</f>
        <v>2669</v>
      </c>
      <c r="U2672" s="1">
        <f>INT(Table134[[#This Row],[Date]])</f>
        <v>44740</v>
      </c>
      <c r="V2672" s="13">
        <f>IFERROR(IF(OR(Table134[[#This Row],[Notasave Error]]&lt;0,Table134[[#This Row],[Notasave Error]]&gt;6000),"-",Table134[[#This Row],[Notasave Error]]/Table134[[#This Row],[Inspection Total]]),"NA")</f>
        <v>0</v>
      </c>
    </row>
    <row r="2673" spans="1:22" x14ac:dyDescent="0.35">
      <c r="A2673" s="8">
        <v>44740.856782407405</v>
      </c>
      <c r="B2673" s="9" t="s">
        <v>63</v>
      </c>
      <c r="C2673" s="9">
        <v>40036161</v>
      </c>
      <c r="D2673" s="9" t="s">
        <v>107</v>
      </c>
      <c r="E2673" s="9" t="s">
        <v>55</v>
      </c>
      <c r="F2673" s="9" t="s">
        <v>40</v>
      </c>
      <c r="G2673" s="9">
        <v>1659</v>
      </c>
      <c r="H2673" s="10">
        <v>5985</v>
      </c>
      <c r="I2673" s="10">
        <v>11984</v>
      </c>
      <c r="J2673" s="10">
        <v>15</v>
      </c>
      <c r="K2673" s="10">
        <v>3</v>
      </c>
      <c r="L2673" s="10">
        <f>SUM(Table134[[#This Row],[Waste (Before Impression)]:[Waste (After Impression)2]])</f>
        <v>18</v>
      </c>
      <c r="M2673" s="10">
        <v>0</v>
      </c>
      <c r="N2673" s="10">
        <v>0</v>
      </c>
      <c r="O2673" s="11">
        <f>SUM(Table134[[#This Row],[Inspection Total]],Table134[[#This Row],[Waste (Before Impression)]])</f>
        <v>6000</v>
      </c>
      <c r="P2673" s="12" t="s">
        <v>39</v>
      </c>
      <c r="Q2673" s="9"/>
      <c r="R2673" s="9">
        <f>IF(Table134[[#This Row],[Balanced]]="YES",0,Table134[[#This Row],[Total]]-6000)</f>
        <v>0</v>
      </c>
      <c r="S26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4474016591505985YES</v>
      </c>
      <c r="T2673">
        <f>ROW()-3</f>
        <v>2670</v>
      </c>
      <c r="U2673" s="1">
        <f>INT(Table134[[#This Row],[Date]])</f>
        <v>44740</v>
      </c>
      <c r="V2673" s="13">
        <f>IFERROR(IF(OR(Table134[[#This Row],[Notasave Error]]&lt;0,Table134[[#This Row],[Notasave Error]]&gt;6000),"-",Table134[[#This Row],[Notasave Error]]/Table134[[#This Row],[Inspection Total]]),"NA")</f>
        <v>0</v>
      </c>
    </row>
    <row r="2674" spans="1:22" x14ac:dyDescent="0.35">
      <c r="A2674" s="8">
        <v>44740.830231481479</v>
      </c>
      <c r="B2674" s="9" t="s">
        <v>63</v>
      </c>
      <c r="C2674" s="9">
        <v>40036161</v>
      </c>
      <c r="D2674" s="9" t="s">
        <v>107</v>
      </c>
      <c r="E2674" s="9" t="s">
        <v>55</v>
      </c>
      <c r="F2674" s="9" t="s">
        <v>40</v>
      </c>
      <c r="G2674" s="9">
        <v>1658</v>
      </c>
      <c r="H2674" s="10">
        <v>5999</v>
      </c>
      <c r="I2674" s="10">
        <v>5999</v>
      </c>
      <c r="J2674" s="10">
        <v>1</v>
      </c>
      <c r="K2674" s="10">
        <v>1</v>
      </c>
      <c r="L2674" s="10">
        <f>SUM(Table134[[#This Row],[Waste (Before Impression)]:[Waste (After Impression)2]])</f>
        <v>2</v>
      </c>
      <c r="M2674" s="10">
        <v>0</v>
      </c>
      <c r="N2674" s="10">
        <v>0</v>
      </c>
      <c r="O2674" s="11">
        <f>SUM(Table134[[#This Row],[Inspection Total]],Table134[[#This Row],[Waste (Before Impression)]])</f>
        <v>6000</v>
      </c>
      <c r="P2674" s="12" t="s">
        <v>39</v>
      </c>
      <c r="Q2674" s="9"/>
      <c r="R2674" s="9">
        <f>IF(Table134[[#This Row],[Balanced]]="YES",0,Table134[[#This Row],[Total]]-6000)</f>
        <v>0</v>
      </c>
      <c r="S26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447401658105999YES</v>
      </c>
      <c r="T2674">
        <f>ROW()-3</f>
        <v>2671</v>
      </c>
      <c r="U2674" s="1">
        <f>INT(Table134[[#This Row],[Date]])</f>
        <v>44740</v>
      </c>
      <c r="V2674" s="13">
        <f>IFERROR(IF(OR(Table134[[#This Row],[Notasave Error]]&lt;0,Table134[[#This Row],[Notasave Error]]&gt;6000),"-",Table134[[#This Row],[Notasave Error]]/Table134[[#This Row],[Inspection Total]]),"NA")</f>
        <v>0</v>
      </c>
    </row>
    <row r="2675" spans="1:22" x14ac:dyDescent="0.35">
      <c r="A2675" s="8">
        <v>44740.789710648147</v>
      </c>
      <c r="B2675" s="9" t="s">
        <v>63</v>
      </c>
      <c r="C2675" s="9">
        <v>40036161</v>
      </c>
      <c r="D2675" s="9" t="s">
        <v>107</v>
      </c>
      <c r="E2675" s="9" t="s">
        <v>51</v>
      </c>
      <c r="F2675" s="9" t="s">
        <v>38</v>
      </c>
      <c r="G2675" s="9">
        <v>1657</v>
      </c>
      <c r="H2675" s="10">
        <v>5986</v>
      </c>
      <c r="I2675" s="10">
        <v>35976</v>
      </c>
      <c r="J2675" s="10">
        <v>14</v>
      </c>
      <c r="K2675" s="10"/>
      <c r="L2675" s="10">
        <f>SUM(Table134[[#This Row],[Waste (Before Impression)]:[Waste (After Impression)2]])</f>
        <v>14</v>
      </c>
      <c r="M2675" s="10">
        <v>0</v>
      </c>
      <c r="N2675" s="10">
        <v>0</v>
      </c>
      <c r="O2675" s="11">
        <f>SUM(Table134[[#This Row],[Inspection Total]],Table134[[#This Row],[Waste (Before Impression)]])</f>
        <v>6000</v>
      </c>
      <c r="P2675" s="12" t="s">
        <v>39</v>
      </c>
      <c r="Q2675" s="9"/>
      <c r="R2675" s="9">
        <f>IF(Table134[[#This Row],[Balanced]]="YES",0,Table134[[#This Row],[Total]]-6000)</f>
        <v>0</v>
      </c>
      <c r="S26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4474016571405986YES</v>
      </c>
      <c r="T2675">
        <f>ROW()-3</f>
        <v>2672</v>
      </c>
      <c r="U2675" s="1">
        <f>INT(Table134[[#This Row],[Date]])</f>
        <v>44740</v>
      </c>
      <c r="V2675" s="13">
        <f>IFERROR(IF(OR(Table134[[#This Row],[Notasave Error]]&lt;0,Table134[[#This Row],[Notasave Error]]&gt;6000),"-",Table134[[#This Row],[Notasave Error]]/Table134[[#This Row],[Inspection Total]]),"NA")</f>
        <v>0</v>
      </c>
    </row>
    <row r="2676" spans="1:22" x14ac:dyDescent="0.35">
      <c r="A2676" s="8">
        <v>44740.763402777775</v>
      </c>
      <c r="B2676" s="9" t="s">
        <v>63</v>
      </c>
      <c r="C2676" s="9">
        <v>40036161</v>
      </c>
      <c r="D2676" s="9" t="s">
        <v>107</v>
      </c>
      <c r="E2676" s="9" t="s">
        <v>51</v>
      </c>
      <c r="F2676" s="9" t="s">
        <v>38</v>
      </c>
      <c r="G2676" s="9">
        <v>1656</v>
      </c>
      <c r="H2676" s="10">
        <v>5995</v>
      </c>
      <c r="I2676" s="10">
        <v>29990</v>
      </c>
      <c r="J2676" s="10">
        <v>5</v>
      </c>
      <c r="K2676" s="10"/>
      <c r="L2676" s="10">
        <f>SUM(Table134[[#This Row],[Waste (Before Impression)]:[Waste (After Impression)2]])</f>
        <v>5</v>
      </c>
      <c r="M2676" s="10">
        <v>0</v>
      </c>
      <c r="N2676" s="10">
        <v>0</v>
      </c>
      <c r="O2676" s="11">
        <f>SUM(Table134[[#This Row],[Inspection Total]],Table134[[#This Row],[Waste (Before Impression)]])</f>
        <v>6000</v>
      </c>
      <c r="P2676" s="12" t="s">
        <v>39</v>
      </c>
      <c r="Q2676" s="9"/>
      <c r="R2676" s="9">
        <f>IF(Table134[[#This Row],[Balanced]]="YES",0,Table134[[#This Row],[Total]]-6000)</f>
        <v>0</v>
      </c>
      <c r="S26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447401656505995YES</v>
      </c>
      <c r="T2676">
        <f>ROW()-3</f>
        <v>2673</v>
      </c>
      <c r="U2676" s="1">
        <f>INT(Table134[[#This Row],[Date]])</f>
        <v>44740</v>
      </c>
      <c r="V2676" s="13">
        <f>IFERROR(IF(OR(Table134[[#This Row],[Notasave Error]]&lt;0,Table134[[#This Row],[Notasave Error]]&gt;6000),"-",Table134[[#This Row],[Notasave Error]]/Table134[[#This Row],[Inspection Total]]),"NA")</f>
        <v>0</v>
      </c>
    </row>
    <row r="2677" spans="1:22" x14ac:dyDescent="0.35">
      <c r="A2677" s="8">
        <v>44740.724421296298</v>
      </c>
      <c r="B2677" s="9" t="s">
        <v>63</v>
      </c>
      <c r="C2677" s="9">
        <v>40036161</v>
      </c>
      <c r="D2677" s="9" t="s">
        <v>107</v>
      </c>
      <c r="E2677" s="9" t="s">
        <v>51</v>
      </c>
      <c r="F2677" s="9" t="s">
        <v>38</v>
      </c>
      <c r="G2677" s="9">
        <v>1655</v>
      </c>
      <c r="H2677" s="10">
        <v>6000</v>
      </c>
      <c r="I2677" s="10">
        <v>23995</v>
      </c>
      <c r="J2677" s="10">
        <v>0</v>
      </c>
      <c r="K2677" s="10"/>
      <c r="L2677" s="10">
        <f>SUM(Table134[[#This Row],[Waste (Before Impression)]:[Waste (After Impression)2]])</f>
        <v>0</v>
      </c>
      <c r="M2677" s="10">
        <v>0</v>
      </c>
      <c r="N2677" s="10">
        <v>0</v>
      </c>
      <c r="O2677" s="11">
        <f>SUM(Table134[[#This Row],[Inspection Total]],Table134[[#This Row],[Waste (Before Impression)]])</f>
        <v>6000</v>
      </c>
      <c r="P2677" s="12" t="s">
        <v>39</v>
      </c>
      <c r="Q2677" s="9"/>
      <c r="R2677" s="9">
        <f>IF(Table134[[#This Row],[Balanced]]="YES",0,Table134[[#This Row],[Total]]-6000)</f>
        <v>0</v>
      </c>
      <c r="S26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447401655006000YES</v>
      </c>
      <c r="T2677">
        <f>ROW()-3</f>
        <v>2674</v>
      </c>
      <c r="U2677" s="1">
        <f>INT(Table134[[#This Row],[Date]])</f>
        <v>44740</v>
      </c>
      <c r="V2677" s="13">
        <f>IFERROR(IF(OR(Table134[[#This Row],[Notasave Error]]&lt;0,Table134[[#This Row],[Notasave Error]]&gt;6000),"-",Table134[[#This Row],[Notasave Error]]/Table134[[#This Row],[Inspection Total]]),"NA")</f>
        <v>0</v>
      </c>
    </row>
    <row r="2678" spans="1:22" x14ac:dyDescent="0.35">
      <c r="A2678" s="8">
        <v>44740.68949074074</v>
      </c>
      <c r="B2678" s="9" t="s">
        <v>63</v>
      </c>
      <c r="C2678" s="9">
        <v>40036161</v>
      </c>
      <c r="D2678" s="9" t="s">
        <v>107</v>
      </c>
      <c r="E2678" s="9" t="s">
        <v>51</v>
      </c>
      <c r="F2678" s="9" t="s">
        <v>38</v>
      </c>
      <c r="G2678" s="9">
        <v>1654</v>
      </c>
      <c r="H2678" s="10">
        <v>5995</v>
      </c>
      <c r="I2678" s="10">
        <v>17995</v>
      </c>
      <c r="J2678" s="10">
        <v>5</v>
      </c>
      <c r="K2678" s="10"/>
      <c r="L2678" s="10">
        <f>SUM(Table134[[#This Row],[Waste (Before Impression)]:[Waste (After Impression)2]])</f>
        <v>5</v>
      </c>
      <c r="M2678" s="10">
        <v>0</v>
      </c>
      <c r="N2678" s="10">
        <v>0</v>
      </c>
      <c r="O2678" s="11">
        <f>SUM(Table134[[#This Row],[Inspection Total]],Table134[[#This Row],[Waste (Before Impression)]])</f>
        <v>6000</v>
      </c>
      <c r="P2678" s="12" t="s">
        <v>39</v>
      </c>
      <c r="Q2678" s="9"/>
      <c r="R2678" s="9">
        <f>IF(Table134[[#This Row],[Balanced]]="YES",0,Table134[[#This Row],[Total]]-6000)</f>
        <v>0</v>
      </c>
      <c r="S26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447401654505995YES</v>
      </c>
      <c r="T2678">
        <f>ROW()-3</f>
        <v>2675</v>
      </c>
      <c r="U2678" s="1">
        <f>INT(Table134[[#This Row],[Date]])</f>
        <v>44740</v>
      </c>
      <c r="V2678" s="13">
        <f>IFERROR(IF(OR(Table134[[#This Row],[Notasave Error]]&lt;0,Table134[[#This Row],[Notasave Error]]&gt;6000),"-",Table134[[#This Row],[Notasave Error]]/Table134[[#This Row],[Inspection Total]]),"NA")</f>
        <v>0</v>
      </c>
    </row>
    <row r="2679" spans="1:22" x14ac:dyDescent="0.35">
      <c r="A2679" s="8">
        <v>44740.67260416667</v>
      </c>
      <c r="B2679" s="9" t="s">
        <v>63</v>
      </c>
      <c r="C2679" s="9">
        <v>40036161</v>
      </c>
      <c r="D2679" s="9" t="s">
        <v>107</v>
      </c>
      <c r="E2679" s="9" t="s">
        <v>51</v>
      </c>
      <c r="F2679" s="9" t="s">
        <v>38</v>
      </c>
      <c r="G2679" s="9">
        <v>1653</v>
      </c>
      <c r="H2679" s="10">
        <v>6000</v>
      </c>
      <c r="I2679" s="10">
        <v>12000</v>
      </c>
      <c r="J2679" s="10">
        <v>0</v>
      </c>
      <c r="K2679" s="10"/>
      <c r="L2679" s="10">
        <f>SUM(Table134[[#This Row],[Waste (Before Impression)]:[Waste (After Impression)2]])</f>
        <v>0</v>
      </c>
      <c r="M2679" s="10">
        <v>0</v>
      </c>
      <c r="N2679" s="10">
        <v>0</v>
      </c>
      <c r="O2679" s="11">
        <f>SUM(Table134[[#This Row],[Inspection Total]],Table134[[#This Row],[Waste (Before Impression)]])</f>
        <v>6000</v>
      </c>
      <c r="P2679" s="12" t="s">
        <v>39</v>
      </c>
      <c r="Q2679" s="9"/>
      <c r="R2679" s="9">
        <f>IF(Table134[[#This Row],[Balanced]]="YES",0,Table134[[#This Row],[Total]]-6000)</f>
        <v>0</v>
      </c>
      <c r="S26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447401653006000YES</v>
      </c>
      <c r="T2679">
        <f>ROW()-3</f>
        <v>2676</v>
      </c>
      <c r="U2679" s="1">
        <f>INT(Table134[[#This Row],[Date]])</f>
        <v>44740</v>
      </c>
      <c r="V2679" s="13">
        <f>IFERROR(IF(OR(Table134[[#This Row],[Notasave Error]]&lt;0,Table134[[#This Row],[Notasave Error]]&gt;6000),"-",Table134[[#This Row],[Notasave Error]]/Table134[[#This Row],[Inspection Total]]),"NA")</f>
        <v>0</v>
      </c>
    </row>
    <row r="2680" spans="1:22" x14ac:dyDescent="0.35">
      <c r="A2680" s="8">
        <v>44740.5784375</v>
      </c>
      <c r="B2680" s="9" t="s">
        <v>63</v>
      </c>
      <c r="C2680" s="9">
        <v>40036161</v>
      </c>
      <c r="D2680" s="9" t="s">
        <v>107</v>
      </c>
      <c r="E2680" s="9" t="s">
        <v>51</v>
      </c>
      <c r="F2680" s="9" t="s">
        <v>38</v>
      </c>
      <c r="G2680" s="9">
        <v>1652</v>
      </c>
      <c r="H2680" s="10">
        <v>6000</v>
      </c>
      <c r="I2680" s="10">
        <v>6000</v>
      </c>
      <c r="J2680" s="10">
        <v>0</v>
      </c>
      <c r="K2680" s="10"/>
      <c r="L2680" s="10">
        <f>SUM(Table134[[#This Row],[Waste (Before Impression)]:[Waste (After Impression)2]])</f>
        <v>0</v>
      </c>
      <c r="M2680" s="10">
        <v>0</v>
      </c>
      <c r="N2680" s="10">
        <v>0</v>
      </c>
      <c r="O2680" s="11">
        <f>SUM(Table134[[#This Row],[Inspection Total]],Table134[[#This Row],[Waste (Before Impression)]])</f>
        <v>6000</v>
      </c>
      <c r="P2680" s="12" t="s">
        <v>39</v>
      </c>
      <c r="Q2680" s="9"/>
      <c r="R2680" s="9">
        <f>IF(Table134[[#This Row],[Balanced]]="YES",0,Table134[[#This Row],[Total]]-6000)</f>
        <v>0</v>
      </c>
      <c r="S26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447401652006000YES</v>
      </c>
      <c r="T2680">
        <f>ROW()-3</f>
        <v>2677</v>
      </c>
      <c r="U2680" s="1">
        <f>INT(Table134[[#This Row],[Date]])</f>
        <v>44740</v>
      </c>
      <c r="V2680" s="13">
        <f>IFERROR(IF(OR(Table134[[#This Row],[Notasave Error]]&lt;0,Table134[[#This Row],[Notasave Error]]&gt;6000),"-",Table134[[#This Row],[Notasave Error]]/Table134[[#This Row],[Inspection Total]]),"NA")</f>
        <v>0</v>
      </c>
    </row>
    <row r="2681" spans="1:22" x14ac:dyDescent="0.35">
      <c r="A2681" s="8">
        <v>44740.2656712963</v>
      </c>
      <c r="B2681" s="9" t="s">
        <v>63</v>
      </c>
      <c r="C2681" s="9">
        <v>40036161</v>
      </c>
      <c r="D2681" s="9" t="s">
        <v>107</v>
      </c>
      <c r="E2681" s="9" t="s">
        <v>55</v>
      </c>
      <c r="F2681" s="9" t="s">
        <v>40</v>
      </c>
      <c r="G2681" s="9">
        <v>1671</v>
      </c>
      <c r="H2681" s="10">
        <v>5991</v>
      </c>
      <c r="I2681" s="10">
        <v>83834</v>
      </c>
      <c r="J2681" s="10">
        <v>9</v>
      </c>
      <c r="K2681" s="10">
        <v>0</v>
      </c>
      <c r="L2681" s="10">
        <f>SUM(Table134[[#This Row],[Waste (Before Impression)]:[Waste (After Impression)2]])</f>
        <v>9</v>
      </c>
      <c r="M2681" s="10">
        <v>0</v>
      </c>
      <c r="N2681" s="10">
        <v>0</v>
      </c>
      <c r="O2681" s="11">
        <f>SUM(Table134[[#This Row],[Inspection Total]],Table134[[#This Row],[Waste (Before Impression)]])</f>
        <v>6000</v>
      </c>
      <c r="P2681" s="12" t="s">
        <v>39</v>
      </c>
      <c r="Q2681" s="9"/>
      <c r="R2681" s="9">
        <f>IF(Table134[[#This Row],[Balanced]]="YES",0,Table134[[#This Row],[Total]]-6000)</f>
        <v>0</v>
      </c>
      <c r="S26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447401671905991YES</v>
      </c>
      <c r="T2681">
        <f>ROW()-3</f>
        <v>2678</v>
      </c>
      <c r="U2681" s="1">
        <f>INT(Table134[[#This Row],[Date]])</f>
        <v>44740</v>
      </c>
      <c r="V2681" s="13">
        <f>IFERROR(IF(OR(Table134[[#This Row],[Notasave Error]]&lt;0,Table134[[#This Row],[Notasave Error]]&gt;6000),"-",Table134[[#This Row],[Notasave Error]]/Table134[[#This Row],[Inspection Total]]),"NA")</f>
        <v>0</v>
      </c>
    </row>
    <row r="2682" spans="1:22" x14ac:dyDescent="0.35">
      <c r="A2682" s="8">
        <v>44740.235752314817</v>
      </c>
      <c r="B2682" s="9" t="s">
        <v>63</v>
      </c>
      <c r="C2682" s="9">
        <v>40036161</v>
      </c>
      <c r="D2682" s="9" t="s">
        <v>107</v>
      </c>
      <c r="E2682" s="9" t="s">
        <v>55</v>
      </c>
      <c r="F2682" s="9" t="s">
        <v>40</v>
      </c>
      <c r="G2682" s="9">
        <v>1670</v>
      </c>
      <c r="H2682" s="10">
        <v>5997</v>
      </c>
      <c r="I2682" s="10">
        <v>77843</v>
      </c>
      <c r="J2682" s="10">
        <v>3</v>
      </c>
      <c r="K2682" s="10">
        <v>0</v>
      </c>
      <c r="L2682" s="10">
        <f>SUM(Table134[[#This Row],[Waste (Before Impression)]:[Waste (After Impression)2]])</f>
        <v>3</v>
      </c>
      <c r="M2682" s="10">
        <v>0</v>
      </c>
      <c r="N2682" s="10">
        <v>0</v>
      </c>
      <c r="O2682" s="11">
        <f>SUM(Table134[[#This Row],[Inspection Total]],Table134[[#This Row],[Waste (Before Impression)]])</f>
        <v>6000</v>
      </c>
      <c r="P2682" s="12" t="s">
        <v>39</v>
      </c>
      <c r="Q2682" s="9"/>
      <c r="R2682" s="9">
        <f>IF(Table134[[#This Row],[Balanced]]="YES",0,Table134[[#This Row],[Total]]-6000)</f>
        <v>0</v>
      </c>
      <c r="S26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447401670305997YES</v>
      </c>
      <c r="T2682">
        <f>ROW()-3</f>
        <v>2679</v>
      </c>
      <c r="U2682" s="1">
        <f>INT(Table134[[#This Row],[Date]])</f>
        <v>44740</v>
      </c>
      <c r="V2682" s="13">
        <f>IFERROR(IF(OR(Table134[[#This Row],[Notasave Error]]&lt;0,Table134[[#This Row],[Notasave Error]]&gt;6000),"-",Table134[[#This Row],[Notasave Error]]/Table134[[#This Row],[Inspection Total]]),"NA")</f>
        <v>0</v>
      </c>
    </row>
    <row r="2683" spans="1:22" x14ac:dyDescent="0.35">
      <c r="A2683" s="8">
        <v>44740.204074074078</v>
      </c>
      <c r="B2683" s="9" t="s">
        <v>63</v>
      </c>
      <c r="C2683" s="9">
        <v>40036161</v>
      </c>
      <c r="D2683" s="9" t="s">
        <v>107</v>
      </c>
      <c r="E2683" s="9" t="s">
        <v>55</v>
      </c>
      <c r="F2683" s="9" t="s">
        <v>40</v>
      </c>
      <c r="G2683" s="9">
        <v>1669</v>
      </c>
      <c r="H2683" s="10">
        <v>5998</v>
      </c>
      <c r="I2683" s="10">
        <v>71846</v>
      </c>
      <c r="J2683" s="10">
        <v>2</v>
      </c>
      <c r="K2683" s="10">
        <v>0</v>
      </c>
      <c r="L2683" s="10">
        <f>SUM(Table134[[#This Row],[Waste (Before Impression)]:[Waste (After Impression)2]])</f>
        <v>2</v>
      </c>
      <c r="M2683" s="10">
        <v>0</v>
      </c>
      <c r="N2683" s="10">
        <v>0</v>
      </c>
      <c r="O2683" s="11">
        <f>SUM(Table134[[#This Row],[Inspection Total]],Table134[[#This Row],[Waste (Before Impression)]])</f>
        <v>6000</v>
      </c>
      <c r="P2683" s="12" t="s">
        <v>39</v>
      </c>
      <c r="Q2683" s="9"/>
      <c r="R2683" s="9">
        <f>IF(Table134[[#This Row],[Balanced]]="YES",0,Table134[[#This Row],[Total]]-6000)</f>
        <v>0</v>
      </c>
      <c r="S26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447401669205998YES</v>
      </c>
      <c r="T2683">
        <f>ROW()-3</f>
        <v>2680</v>
      </c>
      <c r="U2683" s="1">
        <f>INT(Table134[[#This Row],[Date]])</f>
        <v>44740</v>
      </c>
      <c r="V2683" s="13">
        <f>IFERROR(IF(OR(Table134[[#This Row],[Notasave Error]]&lt;0,Table134[[#This Row],[Notasave Error]]&gt;6000),"-",Table134[[#This Row],[Notasave Error]]/Table134[[#This Row],[Inspection Total]]),"NA")</f>
        <v>0</v>
      </c>
    </row>
    <row r="2684" spans="1:22" x14ac:dyDescent="0.35">
      <c r="A2684" s="8">
        <v>44740.177395833336</v>
      </c>
      <c r="B2684" s="9" t="s">
        <v>63</v>
      </c>
      <c r="C2684" s="9">
        <v>40036161</v>
      </c>
      <c r="D2684" s="9" t="s">
        <v>107</v>
      </c>
      <c r="E2684" s="9" t="s">
        <v>55</v>
      </c>
      <c r="F2684" s="9" t="s">
        <v>40</v>
      </c>
      <c r="G2684" s="9">
        <v>1668</v>
      </c>
      <c r="H2684" s="10">
        <v>5988</v>
      </c>
      <c r="I2684" s="10">
        <v>65848</v>
      </c>
      <c r="J2684" s="10">
        <v>12</v>
      </c>
      <c r="K2684" s="10">
        <v>0</v>
      </c>
      <c r="L2684" s="10">
        <f>SUM(Table134[[#This Row],[Waste (Before Impression)]:[Waste (After Impression)2]])</f>
        <v>12</v>
      </c>
      <c r="M2684" s="10">
        <v>0</v>
      </c>
      <c r="N2684" s="10">
        <v>0</v>
      </c>
      <c r="O2684" s="11">
        <f>SUM(Table134[[#This Row],[Inspection Total]],Table134[[#This Row],[Waste (Before Impression)]])</f>
        <v>6000</v>
      </c>
      <c r="P2684" s="12" t="s">
        <v>39</v>
      </c>
      <c r="Q2684" s="9"/>
      <c r="R2684" s="9">
        <f>IF(Table134[[#This Row],[Balanced]]="YES",0,Table134[[#This Row],[Total]]-6000)</f>
        <v>0</v>
      </c>
      <c r="S26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4474016681205988YES</v>
      </c>
      <c r="T2684">
        <f>ROW()-3</f>
        <v>2681</v>
      </c>
      <c r="U2684" s="1">
        <f>INT(Table134[[#This Row],[Date]])</f>
        <v>44740</v>
      </c>
      <c r="V2684" s="13">
        <f>IFERROR(IF(OR(Table134[[#This Row],[Notasave Error]]&lt;0,Table134[[#This Row],[Notasave Error]]&gt;6000),"-",Table134[[#This Row],[Notasave Error]]/Table134[[#This Row],[Inspection Total]]),"NA")</f>
        <v>0</v>
      </c>
    </row>
    <row r="2685" spans="1:22" x14ac:dyDescent="0.35">
      <c r="A2685" s="8">
        <v>44740.12332175926</v>
      </c>
      <c r="B2685" s="9" t="s">
        <v>63</v>
      </c>
      <c r="C2685" s="9">
        <v>40036161</v>
      </c>
      <c r="D2685" s="9" t="s">
        <v>107</v>
      </c>
      <c r="E2685" s="9" t="s">
        <v>55</v>
      </c>
      <c r="F2685" s="9" t="s">
        <v>40</v>
      </c>
      <c r="G2685" s="9">
        <v>1667</v>
      </c>
      <c r="H2685" s="10">
        <v>5994</v>
      </c>
      <c r="I2685" s="10">
        <v>59860</v>
      </c>
      <c r="J2685" s="10">
        <v>6</v>
      </c>
      <c r="K2685" s="10">
        <v>0</v>
      </c>
      <c r="L2685" s="10">
        <f>SUM(Table134[[#This Row],[Waste (Before Impression)]:[Waste (After Impression)2]])</f>
        <v>6</v>
      </c>
      <c r="M2685" s="10">
        <v>0</v>
      </c>
      <c r="N2685" s="10">
        <v>0</v>
      </c>
      <c r="O2685" s="11">
        <f>SUM(Table134[[#This Row],[Inspection Total]],Table134[[#This Row],[Waste (Before Impression)]])</f>
        <v>6000</v>
      </c>
      <c r="P2685" s="12" t="s">
        <v>39</v>
      </c>
      <c r="Q2685" s="9"/>
      <c r="R2685" s="9">
        <f>IF(Table134[[#This Row],[Balanced]]="YES",0,Table134[[#This Row],[Total]]-6000)</f>
        <v>0</v>
      </c>
      <c r="S26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447401667605994YES</v>
      </c>
      <c r="T2685">
        <f>ROW()-3</f>
        <v>2682</v>
      </c>
      <c r="U2685" s="1">
        <f>INT(Table134[[#This Row],[Date]])</f>
        <v>44740</v>
      </c>
      <c r="V2685" s="13">
        <f>IFERROR(IF(OR(Table134[[#This Row],[Notasave Error]]&lt;0,Table134[[#This Row],[Notasave Error]]&gt;6000),"-",Table134[[#This Row],[Notasave Error]]/Table134[[#This Row],[Inspection Total]]),"NA")</f>
        <v>0</v>
      </c>
    </row>
    <row r="2686" spans="1:22" x14ac:dyDescent="0.35">
      <c r="A2686" s="8">
        <v>44740.074479166666</v>
      </c>
      <c r="B2686" s="9" t="s">
        <v>63</v>
      </c>
      <c r="C2686" s="9">
        <v>40036161</v>
      </c>
      <c r="D2686" s="9" t="s">
        <v>107</v>
      </c>
      <c r="E2686" s="9" t="s">
        <v>55</v>
      </c>
      <c r="F2686" s="9" t="s">
        <v>40</v>
      </c>
      <c r="G2686" s="9">
        <v>1666</v>
      </c>
      <c r="H2686" s="10">
        <v>5990</v>
      </c>
      <c r="I2686" s="10">
        <v>53866</v>
      </c>
      <c r="J2686" s="10">
        <v>10</v>
      </c>
      <c r="K2686" s="10">
        <v>0</v>
      </c>
      <c r="L2686" s="10">
        <f>SUM(Table134[[#This Row],[Waste (Before Impression)]:[Waste (After Impression)2]])</f>
        <v>10</v>
      </c>
      <c r="M2686" s="10">
        <v>0</v>
      </c>
      <c r="N2686" s="10">
        <v>0</v>
      </c>
      <c r="O2686" s="11">
        <f>SUM(Table134[[#This Row],[Inspection Total]],Table134[[#This Row],[Waste (Before Impression)]])</f>
        <v>6000</v>
      </c>
      <c r="P2686" s="12" t="s">
        <v>39</v>
      </c>
      <c r="Q2686" s="9"/>
      <c r="R2686" s="9">
        <f>IF(Table134[[#This Row],[Balanced]]="YES",0,Table134[[#This Row],[Total]]-6000)</f>
        <v>0</v>
      </c>
      <c r="S26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4474016661005990YES</v>
      </c>
      <c r="T2686">
        <f>ROW()-3</f>
        <v>2683</v>
      </c>
      <c r="U2686" s="1">
        <f>INT(Table134[[#This Row],[Date]])</f>
        <v>44740</v>
      </c>
      <c r="V2686" s="13">
        <f>IFERROR(IF(OR(Table134[[#This Row],[Notasave Error]]&lt;0,Table134[[#This Row],[Notasave Error]]&gt;6000),"-",Table134[[#This Row],[Notasave Error]]/Table134[[#This Row],[Inspection Total]]),"NA")</f>
        <v>0</v>
      </c>
    </row>
    <row r="2687" spans="1:22" x14ac:dyDescent="0.35">
      <c r="A2687" s="8">
        <v>44740.044722222221</v>
      </c>
      <c r="B2687" s="9" t="s">
        <v>63</v>
      </c>
      <c r="C2687" s="9">
        <v>40036161</v>
      </c>
      <c r="D2687" s="9" t="s">
        <v>107</v>
      </c>
      <c r="E2687" s="9" t="s">
        <v>55</v>
      </c>
      <c r="F2687" s="9" t="s">
        <v>40</v>
      </c>
      <c r="G2687" s="9">
        <v>1665</v>
      </c>
      <c r="H2687" s="10">
        <v>5990</v>
      </c>
      <c r="I2687" s="10">
        <v>47876</v>
      </c>
      <c r="J2687" s="10">
        <v>10</v>
      </c>
      <c r="K2687" s="10">
        <v>0</v>
      </c>
      <c r="L2687" s="10">
        <f>SUM(Table134[[#This Row],[Waste (Before Impression)]:[Waste (After Impression)2]])</f>
        <v>10</v>
      </c>
      <c r="M2687" s="10">
        <v>0</v>
      </c>
      <c r="N2687" s="10">
        <v>0</v>
      </c>
      <c r="O2687" s="11">
        <f>SUM(Table134[[#This Row],[Inspection Total]],Table134[[#This Row],[Waste (Before Impression)]])</f>
        <v>6000</v>
      </c>
      <c r="P2687" s="12" t="s">
        <v>39</v>
      </c>
      <c r="Q2687" s="9"/>
      <c r="R2687" s="9">
        <f>IF(Table134[[#This Row],[Balanced]]="YES",0,Table134[[#This Row],[Total]]-6000)</f>
        <v>0</v>
      </c>
      <c r="S26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4474016651005990YES</v>
      </c>
      <c r="T2687">
        <f>ROW()-3</f>
        <v>2684</v>
      </c>
      <c r="U2687" s="1">
        <f>INT(Table134[[#This Row],[Date]])</f>
        <v>44740</v>
      </c>
      <c r="V2687" s="13">
        <f>IFERROR(IF(OR(Table134[[#This Row],[Notasave Error]]&lt;0,Table134[[#This Row],[Notasave Error]]&gt;6000),"-",Table134[[#This Row],[Notasave Error]]/Table134[[#This Row],[Inspection Total]]),"NA")</f>
        <v>0</v>
      </c>
    </row>
    <row r="2688" spans="1:22" x14ac:dyDescent="0.35">
      <c r="A2688" s="8">
        <v>44740.015266203707</v>
      </c>
      <c r="B2688" s="9" t="s">
        <v>63</v>
      </c>
      <c r="C2688" s="9">
        <v>40036161</v>
      </c>
      <c r="D2688" s="9" t="s">
        <v>107</v>
      </c>
      <c r="E2688" s="9" t="s">
        <v>55</v>
      </c>
      <c r="F2688" s="9" t="s">
        <v>40</v>
      </c>
      <c r="G2688" s="9">
        <v>1664</v>
      </c>
      <c r="H2688" s="10">
        <v>6000</v>
      </c>
      <c r="I2688" s="10">
        <v>41886</v>
      </c>
      <c r="J2688" s="10">
        <v>0</v>
      </c>
      <c r="K2688" s="10">
        <v>0</v>
      </c>
      <c r="L2688" s="10">
        <f>SUM(Table134[[#This Row],[Waste (Before Impression)]:[Waste (After Impression)2]])</f>
        <v>0</v>
      </c>
      <c r="M2688" s="10">
        <v>0</v>
      </c>
      <c r="N2688" s="10">
        <v>0</v>
      </c>
      <c r="O2688" s="11">
        <f>SUM(Table134[[#This Row],[Inspection Total]],Table134[[#This Row],[Waste (Before Impression)]])</f>
        <v>6000</v>
      </c>
      <c r="P2688" s="12" t="s">
        <v>39</v>
      </c>
      <c r="Q2688" s="9"/>
      <c r="R2688" s="9">
        <f>IF(Table134[[#This Row],[Balanced]]="YES",0,Table134[[#This Row],[Total]]-6000)</f>
        <v>0</v>
      </c>
      <c r="S26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447401664006000YES</v>
      </c>
      <c r="T2688">
        <f>ROW()-3</f>
        <v>2685</v>
      </c>
      <c r="U2688" s="1">
        <f>INT(Table134[[#This Row],[Date]])</f>
        <v>44740</v>
      </c>
      <c r="V2688" s="13">
        <f>IFERROR(IF(OR(Table134[[#This Row],[Notasave Error]]&lt;0,Table134[[#This Row],[Notasave Error]]&gt;6000),"-",Table134[[#This Row],[Notasave Error]]/Table134[[#This Row],[Inspection Total]]),"NA")</f>
        <v>0</v>
      </c>
    </row>
    <row r="2689" spans="1:22" x14ac:dyDescent="0.35">
      <c r="A2689" s="8">
        <v>44739.97320601852</v>
      </c>
      <c r="B2689" s="9" t="s">
        <v>63</v>
      </c>
      <c r="C2689" s="9">
        <v>40036161</v>
      </c>
      <c r="D2689" s="9" t="s">
        <v>107</v>
      </c>
      <c r="E2689" s="9" t="s">
        <v>55</v>
      </c>
      <c r="F2689" s="9" t="s">
        <v>40</v>
      </c>
      <c r="G2689" s="9">
        <v>1643</v>
      </c>
      <c r="H2689" s="10">
        <v>5980</v>
      </c>
      <c r="I2689" s="10">
        <v>35965</v>
      </c>
      <c r="J2689" s="10">
        <v>20</v>
      </c>
      <c r="K2689" s="10">
        <v>0</v>
      </c>
      <c r="L2689" s="10">
        <f>SUM(Table134[[#This Row],[Waste (Before Impression)]:[Waste (After Impression)2]])</f>
        <v>20</v>
      </c>
      <c r="M2689" s="10">
        <v>0</v>
      </c>
      <c r="N2689" s="10">
        <v>0</v>
      </c>
      <c r="O2689" s="11">
        <f>SUM(Table134[[#This Row],[Inspection Total]],Table134[[#This Row],[Waste (Before Impression)]])</f>
        <v>6000</v>
      </c>
      <c r="P2689" s="12" t="s">
        <v>39</v>
      </c>
      <c r="Q2689" s="9"/>
      <c r="R2689" s="9">
        <f>IF(Table134[[#This Row],[Balanced]]="YES",0,Table134[[#This Row],[Total]]-6000)</f>
        <v>0</v>
      </c>
      <c r="S26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4473916432005980YES</v>
      </c>
      <c r="T2689">
        <f>ROW()-3</f>
        <v>2686</v>
      </c>
      <c r="U2689" s="1">
        <f>INT(Table134[[#This Row],[Date]])</f>
        <v>44739</v>
      </c>
      <c r="V2689" s="13">
        <f>IFERROR(IF(OR(Table134[[#This Row],[Notasave Error]]&lt;0,Table134[[#This Row],[Notasave Error]]&gt;6000),"-",Table134[[#This Row],[Notasave Error]]/Table134[[#This Row],[Inspection Total]]),"NA")</f>
        <v>0</v>
      </c>
    </row>
    <row r="2690" spans="1:22" x14ac:dyDescent="0.35">
      <c r="A2690" s="8">
        <v>44739.953587962962</v>
      </c>
      <c r="B2690" s="9" t="s">
        <v>63</v>
      </c>
      <c r="C2690" s="9">
        <v>40036161</v>
      </c>
      <c r="D2690" s="9" t="s">
        <v>107</v>
      </c>
      <c r="E2690" s="9" t="s">
        <v>55</v>
      </c>
      <c r="F2690" s="9" t="s">
        <v>40</v>
      </c>
      <c r="G2690" s="9">
        <v>1642</v>
      </c>
      <c r="H2690" s="10">
        <v>5994</v>
      </c>
      <c r="I2690" s="10">
        <v>29985</v>
      </c>
      <c r="J2690" s="10">
        <v>6</v>
      </c>
      <c r="K2690" s="10">
        <v>0</v>
      </c>
      <c r="L2690" s="10">
        <f>SUM(Table134[[#This Row],[Waste (Before Impression)]:[Waste (After Impression)2]])</f>
        <v>6</v>
      </c>
      <c r="M2690" s="10">
        <v>0</v>
      </c>
      <c r="N2690" s="10">
        <v>0</v>
      </c>
      <c r="O2690" s="11">
        <f>SUM(Table134[[#This Row],[Inspection Total]],Table134[[#This Row],[Waste (Before Impression)]])</f>
        <v>6000</v>
      </c>
      <c r="P2690" s="12" t="s">
        <v>39</v>
      </c>
      <c r="Q2690" s="9"/>
      <c r="R2690" s="9">
        <f>IF(Table134[[#This Row],[Balanced]]="YES",0,Table134[[#This Row],[Total]]-6000)</f>
        <v>0</v>
      </c>
      <c r="S26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447391642605994YES</v>
      </c>
      <c r="T2690">
        <f>ROW()-3</f>
        <v>2687</v>
      </c>
      <c r="U2690" s="1">
        <f>INT(Table134[[#This Row],[Date]])</f>
        <v>44739</v>
      </c>
      <c r="V2690" s="13">
        <f>IFERROR(IF(OR(Table134[[#This Row],[Notasave Error]]&lt;0,Table134[[#This Row],[Notasave Error]]&gt;6000),"-",Table134[[#This Row],[Notasave Error]]/Table134[[#This Row],[Inspection Total]]),"NA")</f>
        <v>0</v>
      </c>
    </row>
    <row r="2691" spans="1:22" x14ac:dyDescent="0.35">
      <c r="A2691" s="8">
        <v>44739.915208333332</v>
      </c>
      <c r="B2691" s="9" t="s">
        <v>63</v>
      </c>
      <c r="C2691" s="9">
        <v>40036161</v>
      </c>
      <c r="D2691" s="9" t="s">
        <v>107</v>
      </c>
      <c r="E2691" s="9" t="s">
        <v>55</v>
      </c>
      <c r="F2691" s="9" t="s">
        <v>40</v>
      </c>
      <c r="G2691" s="9">
        <v>1641</v>
      </c>
      <c r="H2691" s="10">
        <v>5997</v>
      </c>
      <c r="I2691" s="10">
        <v>23991</v>
      </c>
      <c r="J2691" s="10">
        <v>3</v>
      </c>
      <c r="K2691" s="10">
        <v>0</v>
      </c>
      <c r="L2691" s="10">
        <f>SUM(Table134[[#This Row],[Waste (Before Impression)]:[Waste (After Impression)2]])</f>
        <v>3</v>
      </c>
      <c r="M2691" s="10">
        <v>0</v>
      </c>
      <c r="N2691" s="10">
        <v>0</v>
      </c>
      <c r="O2691" s="11">
        <f>SUM(Table134[[#This Row],[Inspection Total]],Table134[[#This Row],[Waste (Before Impression)]])</f>
        <v>6000</v>
      </c>
      <c r="P2691" s="12" t="s">
        <v>39</v>
      </c>
      <c r="Q2691" s="9"/>
      <c r="R2691" s="9">
        <f>IF(Table134[[#This Row],[Balanced]]="YES",0,Table134[[#This Row],[Total]]-6000)</f>
        <v>0</v>
      </c>
      <c r="S26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447391641305997YES</v>
      </c>
      <c r="T2691">
        <f>ROW()-3</f>
        <v>2688</v>
      </c>
      <c r="U2691" s="1">
        <f>INT(Table134[[#This Row],[Date]])</f>
        <v>44739</v>
      </c>
      <c r="V2691" s="13">
        <f>IFERROR(IF(OR(Table134[[#This Row],[Notasave Error]]&lt;0,Table134[[#This Row],[Notasave Error]]&gt;6000),"-",Table134[[#This Row],[Notasave Error]]/Table134[[#This Row],[Inspection Total]]),"NA")</f>
        <v>0</v>
      </c>
    </row>
    <row r="2692" spans="1:22" x14ac:dyDescent="0.35">
      <c r="A2692" s="8">
        <v>44739.878449074073</v>
      </c>
      <c r="B2692" s="9" t="s">
        <v>63</v>
      </c>
      <c r="C2692" s="9">
        <v>40036161</v>
      </c>
      <c r="D2692" s="9" t="s">
        <v>107</v>
      </c>
      <c r="E2692" s="9" t="s">
        <v>55</v>
      </c>
      <c r="F2692" s="9" t="s">
        <v>40</v>
      </c>
      <c r="G2692" s="9">
        <v>1640</v>
      </c>
      <c r="H2692" s="10">
        <v>6000</v>
      </c>
      <c r="I2692" s="10">
        <v>17994</v>
      </c>
      <c r="J2692" s="10">
        <v>0</v>
      </c>
      <c r="K2692" s="10">
        <v>3</v>
      </c>
      <c r="L2692" s="10">
        <f>SUM(Table134[[#This Row],[Waste (Before Impression)]:[Waste (After Impression)2]])</f>
        <v>3</v>
      </c>
      <c r="M2692" s="10">
        <v>0</v>
      </c>
      <c r="N2692" s="10">
        <v>0</v>
      </c>
      <c r="O2692" s="11">
        <f>SUM(Table134[[#This Row],[Inspection Total]],Table134[[#This Row],[Waste (Before Impression)]])</f>
        <v>6000</v>
      </c>
      <c r="P2692" s="12" t="s">
        <v>39</v>
      </c>
      <c r="Q2692" s="9"/>
      <c r="R2692" s="9">
        <f>IF(Table134[[#This Row],[Balanced]]="YES",0,Table134[[#This Row],[Total]]-6000)</f>
        <v>0</v>
      </c>
      <c r="S26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447391640006000YES</v>
      </c>
      <c r="T2692">
        <f>ROW()-3</f>
        <v>2689</v>
      </c>
      <c r="U2692" s="1">
        <f>INT(Table134[[#This Row],[Date]])</f>
        <v>44739</v>
      </c>
      <c r="V2692" s="13">
        <f>IFERROR(IF(OR(Table134[[#This Row],[Notasave Error]]&lt;0,Table134[[#This Row],[Notasave Error]]&gt;6000),"-",Table134[[#This Row],[Notasave Error]]/Table134[[#This Row],[Inspection Total]]),"NA")</f>
        <v>0</v>
      </c>
    </row>
    <row r="2693" spans="1:22" x14ac:dyDescent="0.35">
      <c r="A2693" s="8">
        <v>44739.850891203707</v>
      </c>
      <c r="B2693" s="9" t="s">
        <v>63</v>
      </c>
      <c r="C2693" s="9">
        <v>40036161</v>
      </c>
      <c r="D2693" s="9" t="s">
        <v>107</v>
      </c>
      <c r="E2693" s="9" t="s">
        <v>55</v>
      </c>
      <c r="F2693" s="9" t="s">
        <v>40</v>
      </c>
      <c r="G2693" s="9">
        <v>1639</v>
      </c>
      <c r="H2693" s="10">
        <v>5996</v>
      </c>
      <c r="I2693" s="10">
        <v>11994</v>
      </c>
      <c r="J2693" s="10">
        <v>4</v>
      </c>
      <c r="K2693" s="10">
        <v>0</v>
      </c>
      <c r="L2693" s="10">
        <f>SUM(Table134[[#This Row],[Waste (Before Impression)]:[Waste (After Impression)2]])</f>
        <v>4</v>
      </c>
      <c r="M2693" s="10">
        <v>0</v>
      </c>
      <c r="N2693" s="10">
        <v>0</v>
      </c>
      <c r="O2693" s="11">
        <f>SUM(Table134[[#This Row],[Inspection Total]],Table134[[#This Row],[Waste (Before Impression)]])</f>
        <v>6000</v>
      </c>
      <c r="P2693" s="12" t="s">
        <v>39</v>
      </c>
      <c r="Q2693" s="9"/>
      <c r="R2693" s="9">
        <f>IF(Table134[[#This Row],[Balanced]]="YES",0,Table134[[#This Row],[Total]]-6000)</f>
        <v>0</v>
      </c>
      <c r="S26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447391639405996YES</v>
      </c>
      <c r="T2693">
        <f>ROW()-3</f>
        <v>2690</v>
      </c>
      <c r="U2693" s="1">
        <f>INT(Table134[[#This Row],[Date]])</f>
        <v>44739</v>
      </c>
      <c r="V2693" s="13">
        <f>IFERROR(IF(OR(Table134[[#This Row],[Notasave Error]]&lt;0,Table134[[#This Row],[Notasave Error]]&gt;6000),"-",Table134[[#This Row],[Notasave Error]]/Table134[[#This Row],[Inspection Total]]),"NA")</f>
        <v>0</v>
      </c>
    </row>
    <row r="2694" spans="1:22" x14ac:dyDescent="0.35">
      <c r="A2694" s="8">
        <v>44739.819490740738</v>
      </c>
      <c r="B2694" s="9" t="s">
        <v>63</v>
      </c>
      <c r="C2694" s="9">
        <v>40036161</v>
      </c>
      <c r="D2694" s="9" t="s">
        <v>107</v>
      </c>
      <c r="E2694" s="9" t="s">
        <v>55</v>
      </c>
      <c r="F2694" s="9" t="s">
        <v>40</v>
      </c>
      <c r="G2694" s="9">
        <v>1638</v>
      </c>
      <c r="H2694" s="10">
        <v>5998</v>
      </c>
      <c r="I2694" s="10">
        <v>5998</v>
      </c>
      <c r="J2694" s="10">
        <v>2</v>
      </c>
      <c r="K2694" s="10">
        <v>0</v>
      </c>
      <c r="L2694" s="10">
        <f>SUM(Table134[[#This Row],[Waste (Before Impression)]:[Waste (After Impression)2]])</f>
        <v>2</v>
      </c>
      <c r="M2694" s="10">
        <v>0</v>
      </c>
      <c r="N2694" s="10">
        <v>0</v>
      </c>
      <c r="O2694" s="11">
        <f>SUM(Table134[[#This Row],[Inspection Total]],Table134[[#This Row],[Waste (Before Impression)]])</f>
        <v>6000</v>
      </c>
      <c r="P2694" s="12" t="s">
        <v>39</v>
      </c>
      <c r="Q2694" s="9"/>
      <c r="R2694" s="9">
        <f>IF(Table134[[#This Row],[Balanced]]="YES",0,Table134[[#This Row],[Total]]-6000)</f>
        <v>0</v>
      </c>
      <c r="S26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447391638205998YES</v>
      </c>
      <c r="T2694">
        <f>ROW()-3</f>
        <v>2691</v>
      </c>
      <c r="U2694" s="1">
        <f>INT(Table134[[#This Row],[Date]])</f>
        <v>44739</v>
      </c>
      <c r="V2694" s="13">
        <f>IFERROR(IF(OR(Table134[[#This Row],[Notasave Error]]&lt;0,Table134[[#This Row],[Notasave Error]]&gt;6000),"-",Table134[[#This Row],[Notasave Error]]/Table134[[#This Row],[Inspection Total]]),"NA")</f>
        <v>0</v>
      </c>
    </row>
    <row r="2695" spans="1:22" x14ac:dyDescent="0.35">
      <c r="A2695" s="8">
        <v>44739.797314814816</v>
      </c>
      <c r="B2695" s="9" t="s">
        <v>63</v>
      </c>
      <c r="C2695" s="9">
        <v>40036161</v>
      </c>
      <c r="D2695" s="9" t="s">
        <v>107</v>
      </c>
      <c r="E2695" s="9" t="s">
        <v>55</v>
      </c>
      <c r="F2695" s="9" t="s">
        <v>40</v>
      </c>
      <c r="G2695" s="9">
        <v>1637</v>
      </c>
      <c r="H2695" s="10">
        <v>5997</v>
      </c>
      <c r="I2695" s="10">
        <v>41999</v>
      </c>
      <c r="J2695" s="10">
        <v>3</v>
      </c>
      <c r="K2695" s="10">
        <v>0</v>
      </c>
      <c r="L2695" s="10">
        <f>SUM(Table134[[#This Row],[Waste (Before Impression)]:[Waste (After Impression)2]])</f>
        <v>3</v>
      </c>
      <c r="M2695" s="10">
        <v>0</v>
      </c>
      <c r="N2695" s="10">
        <v>0</v>
      </c>
      <c r="O2695" s="11">
        <f>SUM(Table134[[#This Row],[Inspection Total]],Table134[[#This Row],[Waste (Before Impression)]])</f>
        <v>6000</v>
      </c>
      <c r="P2695" s="12" t="s">
        <v>39</v>
      </c>
      <c r="Q2695" s="9"/>
      <c r="R2695" s="9">
        <f>IF(Table134[[#This Row],[Balanced]]="YES",0,Table134[[#This Row],[Total]]-6000)</f>
        <v>0</v>
      </c>
      <c r="S26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447391637305997YES</v>
      </c>
      <c r="T2695">
        <f>ROW()-3</f>
        <v>2692</v>
      </c>
      <c r="U2695" s="1">
        <f>INT(Table134[[#This Row],[Date]])</f>
        <v>44739</v>
      </c>
      <c r="V2695" s="13">
        <f>IFERROR(IF(OR(Table134[[#This Row],[Notasave Error]]&lt;0,Table134[[#This Row],[Notasave Error]]&gt;6000),"-",Table134[[#This Row],[Notasave Error]]/Table134[[#This Row],[Inspection Total]]),"NA")</f>
        <v>0</v>
      </c>
    </row>
    <row r="2696" spans="1:22" x14ac:dyDescent="0.35">
      <c r="A2696" s="8">
        <v>44739.760636574072</v>
      </c>
      <c r="B2696" s="9" t="s">
        <v>63</v>
      </c>
      <c r="C2696" s="9">
        <v>40036161</v>
      </c>
      <c r="D2696" s="9" t="s">
        <v>107</v>
      </c>
      <c r="E2696" s="9" t="s">
        <v>51</v>
      </c>
      <c r="F2696" s="9" t="s">
        <v>38</v>
      </c>
      <c r="G2696" s="9">
        <v>1636</v>
      </c>
      <c r="H2696" s="10">
        <v>6022</v>
      </c>
      <c r="I2696" s="10">
        <v>36002</v>
      </c>
      <c r="J2696" s="10">
        <v>10</v>
      </c>
      <c r="K2696" s="10"/>
      <c r="L2696" s="10">
        <f>SUM(Table134[[#This Row],[Waste (Before Impression)]:[Waste (After Impression)2]])</f>
        <v>10</v>
      </c>
      <c r="M2696" s="10">
        <v>0</v>
      </c>
      <c r="N2696" s="10">
        <v>0</v>
      </c>
      <c r="O2696" s="11">
        <f>SUM(Table134[[#This Row],[Inspection Total]],Table134[[#This Row],[Waste (Before Impression)]])</f>
        <v>6032</v>
      </c>
      <c r="P2696" s="12" t="s">
        <v>34</v>
      </c>
      <c r="Q2696" s="9" t="s">
        <v>109</v>
      </c>
      <c r="R2696" s="9">
        <f>IF(Table134[[#This Row],[Balanced]]="YES",0,Table134[[#This Row],[Total]]-6000)</f>
        <v>32</v>
      </c>
      <c r="S26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4473916361006022NO</v>
      </c>
      <c r="T2696">
        <f>ROW()-3</f>
        <v>2693</v>
      </c>
      <c r="U2696" s="1">
        <f>INT(Table134[[#This Row],[Date]])</f>
        <v>44739</v>
      </c>
      <c r="V2696" s="13">
        <f>IFERROR(IF(OR(Table134[[#This Row],[Notasave Error]]&lt;0,Table134[[#This Row],[Notasave Error]]&gt;6000),"-",Table134[[#This Row],[Notasave Error]]/Table134[[#This Row],[Inspection Total]]),"NA")</f>
        <v>0</v>
      </c>
    </row>
    <row r="2697" spans="1:22" x14ac:dyDescent="0.35">
      <c r="A2697" s="8">
        <v>44739.725694444445</v>
      </c>
      <c r="B2697" s="9" t="s">
        <v>63</v>
      </c>
      <c r="C2697" s="9">
        <v>40036161</v>
      </c>
      <c r="D2697" s="9" t="s">
        <v>107</v>
      </c>
      <c r="E2697" s="9" t="s">
        <v>51</v>
      </c>
      <c r="F2697" s="9" t="s">
        <v>38</v>
      </c>
      <c r="G2697" s="9">
        <v>1635</v>
      </c>
      <c r="H2697" s="10">
        <v>6000</v>
      </c>
      <c r="I2697" s="10">
        <v>29980</v>
      </c>
      <c r="J2697" s="10">
        <v>0</v>
      </c>
      <c r="K2697" s="10"/>
      <c r="L2697" s="10">
        <f>SUM(Table134[[#This Row],[Waste (Before Impression)]:[Waste (After Impression)2]])</f>
        <v>0</v>
      </c>
      <c r="M2697" s="10">
        <v>0</v>
      </c>
      <c r="N2697" s="10">
        <v>0</v>
      </c>
      <c r="O2697" s="11">
        <f>SUM(Table134[[#This Row],[Inspection Total]],Table134[[#This Row],[Waste (Before Impression)]])</f>
        <v>6000</v>
      </c>
      <c r="P2697" s="12" t="s">
        <v>39</v>
      </c>
      <c r="Q2697" s="9"/>
      <c r="R2697" s="9">
        <f>IF(Table134[[#This Row],[Balanced]]="YES",0,Table134[[#This Row],[Total]]-6000)</f>
        <v>0</v>
      </c>
      <c r="S26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447391635006000YES</v>
      </c>
      <c r="T2697">
        <f>ROW()-3</f>
        <v>2694</v>
      </c>
      <c r="U2697" s="1">
        <f>INT(Table134[[#This Row],[Date]])</f>
        <v>44739</v>
      </c>
      <c r="V2697" s="13">
        <f>IFERROR(IF(OR(Table134[[#This Row],[Notasave Error]]&lt;0,Table134[[#This Row],[Notasave Error]]&gt;6000),"-",Table134[[#This Row],[Notasave Error]]/Table134[[#This Row],[Inspection Total]]),"NA")</f>
        <v>0</v>
      </c>
    </row>
    <row r="2698" spans="1:22" x14ac:dyDescent="0.35">
      <c r="A2698" s="8">
        <v>44739.678194444445</v>
      </c>
      <c r="B2698" s="9" t="s">
        <v>63</v>
      </c>
      <c r="C2698" s="9">
        <v>40036161</v>
      </c>
      <c r="D2698" s="9" t="s">
        <v>107</v>
      </c>
      <c r="E2698" s="9" t="s">
        <v>51</v>
      </c>
      <c r="F2698" s="9" t="s">
        <v>38</v>
      </c>
      <c r="G2698" s="9">
        <v>1634</v>
      </c>
      <c r="H2698" s="10">
        <v>5987</v>
      </c>
      <c r="I2698" s="10">
        <v>23980</v>
      </c>
      <c r="J2698" s="10">
        <v>13</v>
      </c>
      <c r="K2698" s="10"/>
      <c r="L2698" s="10">
        <f>SUM(Table134[[#This Row],[Waste (Before Impression)]:[Waste (After Impression)2]])</f>
        <v>13</v>
      </c>
      <c r="M2698" s="10">
        <v>0</v>
      </c>
      <c r="N2698" s="10">
        <v>0</v>
      </c>
      <c r="O2698" s="11">
        <f>SUM(Table134[[#This Row],[Inspection Total]],Table134[[#This Row],[Waste (Before Impression)]])</f>
        <v>6000</v>
      </c>
      <c r="P2698" s="12" t="s">
        <v>39</v>
      </c>
      <c r="Q2698" s="9"/>
      <c r="R2698" s="9">
        <f>IF(Table134[[#This Row],[Balanced]]="YES",0,Table134[[#This Row],[Total]]-6000)</f>
        <v>0</v>
      </c>
      <c r="S26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4473916341305987YES</v>
      </c>
      <c r="T2698">
        <f>ROW()-3</f>
        <v>2695</v>
      </c>
      <c r="U2698" s="1">
        <f>INT(Table134[[#This Row],[Date]])</f>
        <v>44739</v>
      </c>
      <c r="V2698" s="13">
        <f>IFERROR(IF(OR(Table134[[#This Row],[Notasave Error]]&lt;0,Table134[[#This Row],[Notasave Error]]&gt;6000),"-",Table134[[#This Row],[Notasave Error]]/Table134[[#This Row],[Inspection Total]]),"NA")</f>
        <v>0</v>
      </c>
    </row>
    <row r="2699" spans="1:22" x14ac:dyDescent="0.35">
      <c r="A2699" s="8">
        <v>44739.636319444442</v>
      </c>
      <c r="B2699" s="9" t="s">
        <v>63</v>
      </c>
      <c r="C2699" s="9">
        <v>40036161</v>
      </c>
      <c r="D2699" s="9" t="s">
        <v>107</v>
      </c>
      <c r="E2699" s="9" t="s">
        <v>51</v>
      </c>
      <c r="F2699" s="9" t="s">
        <v>38</v>
      </c>
      <c r="G2699" s="9">
        <v>1633</v>
      </c>
      <c r="H2699" s="10">
        <v>5995</v>
      </c>
      <c r="I2699" s="10">
        <v>17993</v>
      </c>
      <c r="J2699" s="10">
        <v>5</v>
      </c>
      <c r="K2699" s="10"/>
      <c r="L2699" s="10">
        <f>SUM(Table134[[#This Row],[Waste (Before Impression)]:[Waste (After Impression)2]])</f>
        <v>5</v>
      </c>
      <c r="M2699" s="10">
        <v>0</v>
      </c>
      <c r="N2699" s="10">
        <v>0</v>
      </c>
      <c r="O2699" s="11">
        <f>SUM(Table134[[#This Row],[Inspection Total]],Table134[[#This Row],[Waste (Before Impression)]])</f>
        <v>6000</v>
      </c>
      <c r="P2699" s="12" t="s">
        <v>39</v>
      </c>
      <c r="Q2699" s="9"/>
      <c r="R2699" s="9">
        <f>IF(Table134[[#This Row],[Balanced]]="YES",0,Table134[[#This Row],[Total]]-6000)</f>
        <v>0</v>
      </c>
      <c r="S26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447391633505995YES</v>
      </c>
      <c r="T2699">
        <f>ROW()-3</f>
        <v>2696</v>
      </c>
      <c r="U2699" s="1">
        <f>INT(Table134[[#This Row],[Date]])</f>
        <v>44739</v>
      </c>
      <c r="V2699" s="13">
        <f>IFERROR(IF(OR(Table134[[#This Row],[Notasave Error]]&lt;0,Table134[[#This Row],[Notasave Error]]&gt;6000),"-",Table134[[#This Row],[Notasave Error]]/Table134[[#This Row],[Inspection Total]]),"NA")</f>
        <v>0</v>
      </c>
    </row>
    <row r="2700" spans="1:22" x14ac:dyDescent="0.35">
      <c r="A2700" s="8">
        <v>44739.616423611114</v>
      </c>
      <c r="B2700" s="9" t="s">
        <v>63</v>
      </c>
      <c r="C2700" s="9">
        <v>40036161</v>
      </c>
      <c r="D2700" s="9" t="s">
        <v>107</v>
      </c>
      <c r="E2700" s="9" t="s">
        <v>51</v>
      </c>
      <c r="F2700" s="9" t="s">
        <v>38</v>
      </c>
      <c r="G2700" s="9">
        <v>1632</v>
      </c>
      <c r="H2700" s="10">
        <v>6000</v>
      </c>
      <c r="I2700" s="10">
        <v>11998</v>
      </c>
      <c r="J2700" s="10">
        <v>0</v>
      </c>
      <c r="K2700" s="10"/>
      <c r="L2700" s="10">
        <f>SUM(Table134[[#This Row],[Waste (Before Impression)]:[Waste (After Impression)2]])</f>
        <v>0</v>
      </c>
      <c r="M2700" s="10">
        <v>0</v>
      </c>
      <c r="N2700" s="10">
        <v>0</v>
      </c>
      <c r="O2700" s="11">
        <f>SUM(Table134[[#This Row],[Inspection Total]],Table134[[#This Row],[Waste (Before Impression)]])</f>
        <v>6000</v>
      </c>
      <c r="P2700" s="12" t="s">
        <v>39</v>
      </c>
      <c r="Q2700" s="9"/>
      <c r="R2700" s="9">
        <f>IF(Table134[[#This Row],[Balanced]]="YES",0,Table134[[#This Row],[Total]]-6000)</f>
        <v>0</v>
      </c>
      <c r="S27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447391632006000YES</v>
      </c>
      <c r="T2700">
        <f>ROW()-3</f>
        <v>2697</v>
      </c>
      <c r="U2700" s="1">
        <f>INT(Table134[[#This Row],[Date]])</f>
        <v>44739</v>
      </c>
      <c r="V2700" s="13">
        <f>IFERROR(IF(OR(Table134[[#This Row],[Notasave Error]]&lt;0,Table134[[#This Row],[Notasave Error]]&gt;6000),"-",Table134[[#This Row],[Notasave Error]]/Table134[[#This Row],[Inspection Total]]),"NA")</f>
        <v>0</v>
      </c>
    </row>
    <row r="2701" spans="1:22" x14ac:dyDescent="0.35">
      <c r="A2701" s="8">
        <v>44739.616099537037</v>
      </c>
      <c r="B2701" s="9" t="s">
        <v>63</v>
      </c>
      <c r="C2701" s="9">
        <v>40036161</v>
      </c>
      <c r="D2701" s="9" t="s">
        <v>107</v>
      </c>
      <c r="E2701" s="9" t="s">
        <v>51</v>
      </c>
      <c r="F2701" s="9" t="s">
        <v>38</v>
      </c>
      <c r="G2701" s="9">
        <v>1631</v>
      </c>
      <c r="H2701" s="10">
        <v>5998</v>
      </c>
      <c r="I2701" s="10">
        <v>5998</v>
      </c>
      <c r="J2701" s="10">
        <v>2</v>
      </c>
      <c r="K2701" s="10"/>
      <c r="L2701" s="10">
        <f>SUM(Table134[[#This Row],[Waste (Before Impression)]:[Waste (After Impression)2]])</f>
        <v>2</v>
      </c>
      <c r="M2701" s="10">
        <v>0</v>
      </c>
      <c r="N2701" s="10">
        <v>0</v>
      </c>
      <c r="O2701" s="11">
        <f>SUM(Table134[[#This Row],[Inspection Total]],Table134[[#This Row],[Waste (Before Impression)]])</f>
        <v>6000</v>
      </c>
      <c r="P2701" s="12" t="s">
        <v>39</v>
      </c>
      <c r="Q2701" s="9"/>
      <c r="R2701" s="9">
        <f>IF(Table134[[#This Row],[Balanced]]="YES",0,Table134[[#This Row],[Total]]-6000)</f>
        <v>0</v>
      </c>
      <c r="S27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447391631205998YES</v>
      </c>
      <c r="T2701">
        <f>ROW()-3</f>
        <v>2698</v>
      </c>
      <c r="U2701" s="1">
        <f>INT(Table134[[#This Row],[Date]])</f>
        <v>44739</v>
      </c>
      <c r="V2701" s="13">
        <f>IFERROR(IF(OR(Table134[[#This Row],[Notasave Error]]&lt;0,Table134[[#This Row],[Notasave Error]]&gt;6000),"-",Table134[[#This Row],[Notasave Error]]/Table134[[#This Row],[Inspection Total]]),"NA")</f>
        <v>0</v>
      </c>
    </row>
    <row r="2702" spans="1:22" x14ac:dyDescent="0.35">
      <c r="A2702" s="8">
        <v>44739.27784722222</v>
      </c>
      <c r="B2702" s="9" t="s">
        <v>63</v>
      </c>
      <c r="C2702" s="9">
        <v>40036161</v>
      </c>
      <c r="D2702" s="9" t="s">
        <v>107</v>
      </c>
      <c r="E2702" s="9" t="s">
        <v>55</v>
      </c>
      <c r="F2702" s="9" t="s">
        <v>40</v>
      </c>
      <c r="G2702" s="9">
        <v>1651</v>
      </c>
      <c r="H2702" s="10">
        <v>5997</v>
      </c>
      <c r="I2702" s="10">
        <v>83921</v>
      </c>
      <c r="J2702" s="10">
        <v>3</v>
      </c>
      <c r="K2702" s="10">
        <v>1</v>
      </c>
      <c r="L2702" s="10">
        <f>SUM(Table134[[#This Row],[Waste (Before Impression)]:[Waste (After Impression)2]])</f>
        <v>4</v>
      </c>
      <c r="M2702" s="10">
        <v>0</v>
      </c>
      <c r="N2702" s="10">
        <v>0</v>
      </c>
      <c r="O2702" s="11">
        <f>SUM(Table134[[#This Row],[Inspection Total]],Table134[[#This Row],[Waste (Before Impression)]])</f>
        <v>6000</v>
      </c>
      <c r="P2702" s="12" t="s">
        <v>39</v>
      </c>
      <c r="Q2702" s="9"/>
      <c r="R2702" s="9">
        <f>IF(Table134[[#This Row],[Balanced]]="YES",0,Table134[[#This Row],[Total]]-6000)</f>
        <v>0</v>
      </c>
      <c r="S27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447391651305997YES</v>
      </c>
      <c r="T2702">
        <f>ROW()-3</f>
        <v>2699</v>
      </c>
      <c r="U2702" s="1">
        <f>INT(Table134[[#This Row],[Date]])</f>
        <v>44739</v>
      </c>
      <c r="V2702" s="13">
        <f>IFERROR(IF(OR(Table134[[#This Row],[Notasave Error]]&lt;0,Table134[[#This Row],[Notasave Error]]&gt;6000),"-",Table134[[#This Row],[Notasave Error]]/Table134[[#This Row],[Inspection Total]]),"NA")</f>
        <v>0</v>
      </c>
    </row>
    <row r="2703" spans="1:22" x14ac:dyDescent="0.35">
      <c r="A2703" s="8">
        <v>44739.246898148151</v>
      </c>
      <c r="B2703" s="9" t="s">
        <v>63</v>
      </c>
      <c r="C2703" s="9">
        <v>40036161</v>
      </c>
      <c r="D2703" s="9" t="s">
        <v>107</v>
      </c>
      <c r="E2703" s="9" t="s">
        <v>55</v>
      </c>
      <c r="F2703" s="9" t="s">
        <v>40</v>
      </c>
      <c r="G2703" s="9">
        <v>1650</v>
      </c>
      <c r="H2703" s="10">
        <v>5995</v>
      </c>
      <c r="I2703" s="10">
        <v>77924</v>
      </c>
      <c r="J2703" s="10">
        <v>5</v>
      </c>
      <c r="K2703" s="10">
        <v>0</v>
      </c>
      <c r="L2703" s="10">
        <f>SUM(Table134[[#This Row],[Waste (Before Impression)]:[Waste (After Impression)2]])</f>
        <v>5</v>
      </c>
      <c r="M2703" s="10">
        <v>0</v>
      </c>
      <c r="N2703" s="10">
        <v>0</v>
      </c>
      <c r="O2703" s="11">
        <f>SUM(Table134[[#This Row],[Inspection Total]],Table134[[#This Row],[Waste (Before Impression)]])</f>
        <v>6000</v>
      </c>
      <c r="P2703" s="12" t="s">
        <v>39</v>
      </c>
      <c r="Q2703" s="9"/>
      <c r="R2703" s="9">
        <f>IF(Table134[[#This Row],[Balanced]]="YES",0,Table134[[#This Row],[Total]]-6000)</f>
        <v>0</v>
      </c>
      <c r="S27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447391650505995YES</v>
      </c>
      <c r="T2703">
        <f>ROW()-3</f>
        <v>2700</v>
      </c>
      <c r="U2703" s="1">
        <f>INT(Table134[[#This Row],[Date]])</f>
        <v>44739</v>
      </c>
      <c r="V2703" s="13">
        <f>IFERROR(IF(OR(Table134[[#This Row],[Notasave Error]]&lt;0,Table134[[#This Row],[Notasave Error]]&gt;6000),"-",Table134[[#This Row],[Notasave Error]]/Table134[[#This Row],[Inspection Total]]),"NA")</f>
        <v>0</v>
      </c>
    </row>
    <row r="2704" spans="1:22" x14ac:dyDescent="0.35">
      <c r="A2704" s="8">
        <v>44739.216990740744</v>
      </c>
      <c r="B2704" s="9" t="s">
        <v>63</v>
      </c>
      <c r="C2704" s="9">
        <v>40036161</v>
      </c>
      <c r="D2704" s="9" t="s">
        <v>107</v>
      </c>
      <c r="E2704" s="9" t="s">
        <v>55</v>
      </c>
      <c r="F2704" s="9" t="s">
        <v>40</v>
      </c>
      <c r="G2704" s="9">
        <v>1649</v>
      </c>
      <c r="H2704" s="10">
        <v>5991</v>
      </c>
      <c r="I2704" s="10">
        <v>71929</v>
      </c>
      <c r="J2704" s="10">
        <v>9</v>
      </c>
      <c r="K2704" s="10">
        <v>0</v>
      </c>
      <c r="L2704" s="10">
        <f>SUM(Table134[[#This Row],[Waste (Before Impression)]:[Waste (After Impression)2]])</f>
        <v>9</v>
      </c>
      <c r="M2704" s="10">
        <v>0</v>
      </c>
      <c r="N2704" s="10">
        <v>0</v>
      </c>
      <c r="O2704" s="11">
        <f>SUM(Table134[[#This Row],[Inspection Total]],Table134[[#This Row],[Waste (Before Impression)]])</f>
        <v>6000</v>
      </c>
      <c r="P2704" s="12" t="s">
        <v>39</v>
      </c>
      <c r="Q2704" s="9"/>
      <c r="R2704" s="9">
        <f>IF(Table134[[#This Row],[Balanced]]="YES",0,Table134[[#This Row],[Total]]-6000)</f>
        <v>0</v>
      </c>
      <c r="S27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447391649905991YES</v>
      </c>
      <c r="T2704">
        <f>ROW()-3</f>
        <v>2701</v>
      </c>
      <c r="U2704" s="1">
        <f>INT(Table134[[#This Row],[Date]])</f>
        <v>44739</v>
      </c>
      <c r="V2704" s="13">
        <f>IFERROR(IF(OR(Table134[[#This Row],[Notasave Error]]&lt;0,Table134[[#This Row],[Notasave Error]]&gt;6000),"-",Table134[[#This Row],[Notasave Error]]/Table134[[#This Row],[Inspection Total]]),"NA")</f>
        <v>0</v>
      </c>
    </row>
    <row r="2705" spans="1:22" x14ac:dyDescent="0.35">
      <c r="A2705" s="8">
        <v>44739.182685185187</v>
      </c>
      <c r="B2705" s="9" t="s">
        <v>63</v>
      </c>
      <c r="C2705" s="9">
        <v>40036161</v>
      </c>
      <c r="D2705" s="9" t="s">
        <v>107</v>
      </c>
      <c r="E2705" s="9" t="s">
        <v>55</v>
      </c>
      <c r="F2705" s="9" t="s">
        <v>40</v>
      </c>
      <c r="G2705" s="9">
        <v>1648</v>
      </c>
      <c r="H2705" s="10">
        <v>5986</v>
      </c>
      <c r="I2705" s="10">
        <v>65938</v>
      </c>
      <c r="J2705" s="10">
        <v>14</v>
      </c>
      <c r="K2705" s="10">
        <v>0</v>
      </c>
      <c r="L2705" s="10">
        <f>SUM(Table134[[#This Row],[Waste (Before Impression)]:[Waste (After Impression)2]])</f>
        <v>14</v>
      </c>
      <c r="M2705" s="10">
        <v>0</v>
      </c>
      <c r="N2705" s="10">
        <v>0</v>
      </c>
      <c r="O2705" s="11">
        <f>SUM(Table134[[#This Row],[Inspection Total]],Table134[[#This Row],[Waste (Before Impression)]])</f>
        <v>6000</v>
      </c>
      <c r="P2705" s="12" t="s">
        <v>39</v>
      </c>
      <c r="Q2705" s="9"/>
      <c r="R2705" s="9">
        <f>IF(Table134[[#This Row],[Balanced]]="YES",0,Table134[[#This Row],[Total]]-6000)</f>
        <v>0</v>
      </c>
      <c r="S27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4473916481405986YES</v>
      </c>
      <c r="T2705">
        <f>ROW()-3</f>
        <v>2702</v>
      </c>
      <c r="U2705" s="1">
        <f>INT(Table134[[#This Row],[Date]])</f>
        <v>44739</v>
      </c>
      <c r="V2705" s="13">
        <f>IFERROR(IF(OR(Table134[[#This Row],[Notasave Error]]&lt;0,Table134[[#This Row],[Notasave Error]]&gt;6000),"-",Table134[[#This Row],[Notasave Error]]/Table134[[#This Row],[Inspection Total]]),"NA")</f>
        <v>0</v>
      </c>
    </row>
    <row r="2706" spans="1:22" x14ac:dyDescent="0.35">
      <c r="A2706" s="8">
        <v>44739.153414351851</v>
      </c>
      <c r="B2706" s="9" t="s">
        <v>63</v>
      </c>
      <c r="C2706" s="9">
        <v>40036161</v>
      </c>
      <c r="D2706" s="9" t="s">
        <v>107</v>
      </c>
      <c r="E2706" s="9" t="s">
        <v>55</v>
      </c>
      <c r="F2706" s="9" t="s">
        <v>40</v>
      </c>
      <c r="G2706" s="9">
        <v>1647</v>
      </c>
      <c r="H2706" s="10">
        <v>5998</v>
      </c>
      <c r="I2706" s="10">
        <v>59952</v>
      </c>
      <c r="J2706" s="10">
        <v>2</v>
      </c>
      <c r="K2706" s="10">
        <v>0</v>
      </c>
      <c r="L2706" s="10">
        <f>SUM(Table134[[#This Row],[Waste (Before Impression)]:[Waste (After Impression)2]])</f>
        <v>2</v>
      </c>
      <c r="M2706" s="10">
        <v>0</v>
      </c>
      <c r="N2706" s="10">
        <v>0</v>
      </c>
      <c r="O2706" s="11">
        <f>SUM(Table134[[#This Row],[Inspection Total]],Table134[[#This Row],[Waste (Before Impression)]])</f>
        <v>6000</v>
      </c>
      <c r="P2706" s="12" t="s">
        <v>39</v>
      </c>
      <c r="Q2706" s="9"/>
      <c r="R2706" s="9">
        <f>IF(Table134[[#This Row],[Balanced]]="YES",0,Table134[[#This Row],[Total]]-6000)</f>
        <v>0</v>
      </c>
      <c r="S27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447391647205998YES</v>
      </c>
      <c r="T2706">
        <f>ROW()-3</f>
        <v>2703</v>
      </c>
      <c r="U2706" s="1">
        <f>INT(Table134[[#This Row],[Date]])</f>
        <v>44739</v>
      </c>
      <c r="V2706" s="13">
        <f>IFERROR(IF(OR(Table134[[#This Row],[Notasave Error]]&lt;0,Table134[[#This Row],[Notasave Error]]&gt;6000),"-",Table134[[#This Row],[Notasave Error]]/Table134[[#This Row],[Inspection Total]]),"NA")</f>
        <v>0</v>
      </c>
    </row>
    <row r="2707" spans="1:22" x14ac:dyDescent="0.35">
      <c r="A2707" s="8">
        <v>44739.121932870374</v>
      </c>
      <c r="B2707" s="9" t="s">
        <v>63</v>
      </c>
      <c r="C2707" s="9">
        <v>40036161</v>
      </c>
      <c r="D2707" s="9" t="s">
        <v>107</v>
      </c>
      <c r="E2707" s="9" t="s">
        <v>55</v>
      </c>
      <c r="F2707" s="9" t="s">
        <v>40</v>
      </c>
      <c r="G2707" s="9">
        <v>1646</v>
      </c>
      <c r="H2707" s="10">
        <v>6000</v>
      </c>
      <c r="I2707" s="10">
        <v>53954</v>
      </c>
      <c r="J2707" s="10">
        <v>0</v>
      </c>
      <c r="K2707" s="10">
        <v>0</v>
      </c>
      <c r="L2707" s="10">
        <f>SUM(Table134[[#This Row],[Waste (Before Impression)]:[Waste (After Impression)2]])</f>
        <v>0</v>
      </c>
      <c r="M2707" s="10">
        <v>0</v>
      </c>
      <c r="N2707" s="10">
        <v>0</v>
      </c>
      <c r="O2707" s="11">
        <f>SUM(Table134[[#This Row],[Inspection Total]],Table134[[#This Row],[Waste (Before Impression)]])</f>
        <v>6000</v>
      </c>
      <c r="P2707" s="12" t="s">
        <v>39</v>
      </c>
      <c r="Q2707" s="9"/>
      <c r="R2707" s="9">
        <f>IF(Table134[[#This Row],[Balanced]]="YES",0,Table134[[#This Row],[Total]]-6000)</f>
        <v>0</v>
      </c>
      <c r="S27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447391646006000YES</v>
      </c>
      <c r="T2707">
        <f>ROW()-3</f>
        <v>2704</v>
      </c>
      <c r="U2707" s="1">
        <f>INT(Table134[[#This Row],[Date]])</f>
        <v>44739</v>
      </c>
      <c r="V2707" s="13">
        <f>IFERROR(IF(OR(Table134[[#This Row],[Notasave Error]]&lt;0,Table134[[#This Row],[Notasave Error]]&gt;6000),"-",Table134[[#This Row],[Notasave Error]]/Table134[[#This Row],[Inspection Total]]),"NA")</f>
        <v>0</v>
      </c>
    </row>
    <row r="2708" spans="1:22" x14ac:dyDescent="0.35">
      <c r="A2708" s="8">
        <v>44739.091828703706</v>
      </c>
      <c r="B2708" s="9" t="s">
        <v>63</v>
      </c>
      <c r="C2708" s="9">
        <v>40036161</v>
      </c>
      <c r="D2708" s="9" t="s">
        <v>107</v>
      </c>
      <c r="E2708" s="9" t="s">
        <v>55</v>
      </c>
      <c r="F2708" s="9" t="s">
        <v>40</v>
      </c>
      <c r="G2708" s="9">
        <v>1645</v>
      </c>
      <c r="H2708" s="10">
        <v>5991</v>
      </c>
      <c r="I2708" s="10">
        <v>47954</v>
      </c>
      <c r="J2708" s="10">
        <v>9</v>
      </c>
      <c r="K2708" s="10">
        <v>0</v>
      </c>
      <c r="L2708" s="10">
        <f>SUM(Table134[[#This Row],[Waste (Before Impression)]:[Waste (After Impression)2]])</f>
        <v>9</v>
      </c>
      <c r="M2708" s="10">
        <v>0</v>
      </c>
      <c r="N2708" s="10">
        <v>0</v>
      </c>
      <c r="O2708" s="11">
        <f>SUM(Table134[[#This Row],[Inspection Total]],Table134[[#This Row],[Waste (Before Impression)]])</f>
        <v>6000</v>
      </c>
      <c r="P2708" s="12" t="s">
        <v>39</v>
      </c>
      <c r="Q2708" s="9"/>
      <c r="R2708" s="9">
        <f>IF(Table134[[#This Row],[Balanced]]="YES",0,Table134[[#This Row],[Total]]-6000)</f>
        <v>0</v>
      </c>
      <c r="S27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447391645905991YES</v>
      </c>
      <c r="T2708">
        <f>ROW()-3</f>
        <v>2705</v>
      </c>
      <c r="U2708" s="1">
        <f>INT(Table134[[#This Row],[Date]])</f>
        <v>44739</v>
      </c>
      <c r="V2708" s="13">
        <f>IFERROR(IF(OR(Table134[[#This Row],[Notasave Error]]&lt;0,Table134[[#This Row],[Notasave Error]]&gt;6000),"-",Table134[[#This Row],[Notasave Error]]/Table134[[#This Row],[Inspection Total]]),"NA")</f>
        <v>0</v>
      </c>
    </row>
    <row r="2709" spans="1:22" x14ac:dyDescent="0.35">
      <c r="A2709" s="8">
        <v>44739.063645833332</v>
      </c>
      <c r="B2709" s="9" t="s">
        <v>63</v>
      </c>
      <c r="C2709" s="9">
        <v>40036161</v>
      </c>
      <c r="D2709" s="9" t="s">
        <v>107</v>
      </c>
      <c r="E2709" s="9" t="s">
        <v>55</v>
      </c>
      <c r="F2709" s="9" t="s">
        <v>40</v>
      </c>
      <c r="G2709" s="9">
        <v>1644</v>
      </c>
      <c r="H2709" s="10">
        <v>5998</v>
      </c>
      <c r="I2709" s="10">
        <v>41963</v>
      </c>
      <c r="J2709" s="10">
        <v>2</v>
      </c>
      <c r="K2709" s="10">
        <v>0</v>
      </c>
      <c r="L2709" s="10">
        <f>SUM(Table134[[#This Row],[Waste (Before Impression)]:[Waste (After Impression)2]])</f>
        <v>2</v>
      </c>
      <c r="M2709" s="10">
        <v>0</v>
      </c>
      <c r="N2709" s="10">
        <v>0</v>
      </c>
      <c r="O2709" s="11">
        <f>SUM(Table134[[#This Row],[Inspection Total]],Table134[[#This Row],[Waste (Before Impression)]])</f>
        <v>6000</v>
      </c>
      <c r="P2709" s="12" t="s">
        <v>39</v>
      </c>
      <c r="Q2709" s="9"/>
      <c r="R2709" s="9">
        <f>IF(Table134[[#This Row],[Balanced]]="YES",0,Table134[[#This Row],[Total]]-6000)</f>
        <v>0</v>
      </c>
      <c r="S27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447391644205998YES</v>
      </c>
      <c r="T2709">
        <f>ROW()-3</f>
        <v>2706</v>
      </c>
      <c r="U2709" s="1">
        <f>INT(Table134[[#This Row],[Date]])</f>
        <v>44739</v>
      </c>
      <c r="V2709" s="13">
        <f>IFERROR(IF(OR(Table134[[#This Row],[Notasave Error]]&lt;0,Table134[[#This Row],[Notasave Error]]&gt;6000),"-",Table134[[#This Row],[Notasave Error]]/Table134[[#This Row],[Inspection Total]]),"NA")</f>
        <v>0</v>
      </c>
    </row>
    <row r="2710" spans="1:22" x14ac:dyDescent="0.35">
      <c r="A2710" s="8">
        <v>44738.908668981479</v>
      </c>
      <c r="B2710" s="9" t="s">
        <v>63</v>
      </c>
      <c r="C2710" s="9">
        <v>40036161</v>
      </c>
      <c r="D2710" s="9" t="s">
        <v>107</v>
      </c>
      <c r="E2710" s="9" t="s">
        <v>46</v>
      </c>
      <c r="F2710" s="9" t="s">
        <v>40</v>
      </c>
      <c r="G2710" s="9">
        <v>1619</v>
      </c>
      <c r="H2710" s="10">
        <v>5994</v>
      </c>
      <c r="I2710" s="10">
        <v>11948</v>
      </c>
      <c r="J2710" s="10">
        <v>6</v>
      </c>
      <c r="K2710" s="10"/>
      <c r="L2710" s="10">
        <f>SUM(Table134[[#This Row],[Waste (Before Impression)]:[Waste (After Impression)2]])</f>
        <v>6</v>
      </c>
      <c r="M2710" s="10">
        <v>0</v>
      </c>
      <c r="N2710" s="10">
        <v>0</v>
      </c>
      <c r="O2710" s="11">
        <f>SUM(Table134[[#This Row],[Inspection Total]],Table134[[#This Row],[Waste (Before Impression)]])</f>
        <v>6000</v>
      </c>
      <c r="P2710" s="12" t="s">
        <v>39</v>
      </c>
      <c r="Q2710" s="9"/>
      <c r="R2710" s="9">
        <f>IF(Table134[[#This Row],[Balanced]]="YES",0,Table134[[#This Row],[Total]]-6000)</f>
        <v>0</v>
      </c>
      <c r="S27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447381619605994YES</v>
      </c>
      <c r="T2710">
        <f>ROW()-3</f>
        <v>2707</v>
      </c>
      <c r="U2710" s="1">
        <f>INT(Table134[[#This Row],[Date]])</f>
        <v>44738</v>
      </c>
      <c r="V2710" s="13">
        <f>IFERROR(IF(OR(Table134[[#This Row],[Notasave Error]]&lt;0,Table134[[#This Row],[Notasave Error]]&gt;6000),"-",Table134[[#This Row],[Notasave Error]]/Table134[[#This Row],[Inspection Total]]),"NA")</f>
        <v>0</v>
      </c>
    </row>
    <row r="2711" spans="1:22" x14ac:dyDescent="0.35">
      <c r="A2711" s="8">
        <v>44738.908217592594</v>
      </c>
      <c r="B2711" s="9" t="s">
        <v>63</v>
      </c>
      <c r="C2711" s="9">
        <v>40036161</v>
      </c>
      <c r="D2711" s="9" t="s">
        <v>107</v>
      </c>
      <c r="E2711" s="9" t="s">
        <v>46</v>
      </c>
      <c r="F2711" s="9" t="s">
        <v>40</v>
      </c>
      <c r="G2711" s="9">
        <v>1618</v>
      </c>
      <c r="H2711" s="10">
        <v>5954</v>
      </c>
      <c r="I2711" s="10">
        <v>5954</v>
      </c>
      <c r="J2711" s="10">
        <v>46</v>
      </c>
      <c r="K2711" s="10"/>
      <c r="L2711" s="10">
        <f>SUM(Table134[[#This Row],[Waste (Before Impression)]:[Waste (After Impression)2]])</f>
        <v>46</v>
      </c>
      <c r="M2711" s="10">
        <v>0</v>
      </c>
      <c r="N2711" s="10">
        <v>0</v>
      </c>
      <c r="O2711" s="11">
        <f>SUM(Table134[[#This Row],[Inspection Total]],Table134[[#This Row],[Waste (Before Impression)]])</f>
        <v>6000</v>
      </c>
      <c r="P2711" s="12" t="s">
        <v>39</v>
      </c>
      <c r="Q2711" s="9"/>
      <c r="R2711" s="9">
        <f>IF(Table134[[#This Row],[Balanced]]="YES",0,Table134[[#This Row],[Total]]-6000)</f>
        <v>0</v>
      </c>
      <c r="S27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4473816184605954YES</v>
      </c>
      <c r="T2711">
        <f>ROW()-3</f>
        <v>2708</v>
      </c>
      <c r="U2711" s="1">
        <f>INT(Table134[[#This Row],[Date]])</f>
        <v>44738</v>
      </c>
      <c r="V2711" s="13">
        <f>IFERROR(IF(OR(Table134[[#This Row],[Notasave Error]]&lt;0,Table134[[#This Row],[Notasave Error]]&gt;6000),"-",Table134[[#This Row],[Notasave Error]]/Table134[[#This Row],[Inspection Total]]),"NA")</f>
        <v>0</v>
      </c>
    </row>
    <row r="2712" spans="1:22" x14ac:dyDescent="0.35">
      <c r="A2712" s="8">
        <v>44738.794247685182</v>
      </c>
      <c r="B2712" s="9" t="s">
        <v>63</v>
      </c>
      <c r="C2712" s="9">
        <v>40036161</v>
      </c>
      <c r="D2712" s="9" t="s">
        <v>107</v>
      </c>
      <c r="E2712" s="9" t="s">
        <v>118</v>
      </c>
      <c r="F2712" s="9" t="s">
        <v>38</v>
      </c>
      <c r="G2712" s="9">
        <v>1617</v>
      </c>
      <c r="H2712" s="10">
        <v>5997</v>
      </c>
      <c r="I2712" s="10">
        <v>77919</v>
      </c>
      <c r="J2712" s="10">
        <v>3</v>
      </c>
      <c r="K2712" s="10"/>
      <c r="L2712" s="10">
        <f>SUM(Table134[[#This Row],[Waste (Before Impression)]:[Waste (After Impression)2]])</f>
        <v>3</v>
      </c>
      <c r="M2712" s="10">
        <v>0</v>
      </c>
      <c r="N2712" s="10">
        <v>0</v>
      </c>
      <c r="O2712" s="11">
        <f>SUM(Table134[[#This Row],[Inspection Total]],Table134[[#This Row],[Waste (Before Impression)]])</f>
        <v>6000</v>
      </c>
      <c r="P2712" s="12" t="s">
        <v>39</v>
      </c>
      <c r="Q2712" s="9"/>
      <c r="R2712" s="9">
        <f>IF(Table134[[#This Row],[Balanced]]="YES",0,Table134[[#This Row],[Total]]-6000)</f>
        <v>0</v>
      </c>
      <c r="S27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447381617305997YES</v>
      </c>
      <c r="T2712">
        <f>ROW()-3</f>
        <v>2709</v>
      </c>
      <c r="U2712" s="1">
        <f>INT(Table134[[#This Row],[Date]])</f>
        <v>44738</v>
      </c>
      <c r="V2712" s="13">
        <f>IFERROR(IF(OR(Table134[[#This Row],[Notasave Error]]&lt;0,Table134[[#This Row],[Notasave Error]]&gt;6000),"-",Table134[[#This Row],[Notasave Error]]/Table134[[#This Row],[Inspection Total]]),"NA")</f>
        <v>0</v>
      </c>
    </row>
    <row r="2713" spans="1:22" x14ac:dyDescent="0.35">
      <c r="A2713" s="8">
        <v>44738.75922453704</v>
      </c>
      <c r="B2713" s="9" t="s">
        <v>63</v>
      </c>
      <c r="C2713" s="9">
        <v>40036161</v>
      </c>
      <c r="D2713" s="9" t="s">
        <v>107</v>
      </c>
      <c r="E2713" s="9" t="s">
        <v>118</v>
      </c>
      <c r="F2713" s="9" t="s">
        <v>38</v>
      </c>
      <c r="G2713" s="9">
        <v>1616</v>
      </c>
      <c r="H2713" s="10">
        <v>5993</v>
      </c>
      <c r="I2713" s="10">
        <v>71922</v>
      </c>
      <c r="J2713" s="10">
        <v>7</v>
      </c>
      <c r="K2713" s="10"/>
      <c r="L2713" s="10">
        <f>SUM(Table134[[#This Row],[Waste (Before Impression)]:[Waste (After Impression)2]])</f>
        <v>7</v>
      </c>
      <c r="M2713" s="10">
        <v>0</v>
      </c>
      <c r="N2713" s="10">
        <v>0</v>
      </c>
      <c r="O2713" s="11">
        <f>SUM(Table134[[#This Row],[Inspection Total]],Table134[[#This Row],[Waste (Before Impression)]])</f>
        <v>6000</v>
      </c>
      <c r="P2713" s="12" t="s">
        <v>39</v>
      </c>
      <c r="Q2713" s="9"/>
      <c r="R2713" s="9">
        <f>IF(Table134[[#This Row],[Balanced]]="YES",0,Table134[[#This Row],[Total]]-6000)</f>
        <v>0</v>
      </c>
      <c r="S27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447381616705993YES</v>
      </c>
      <c r="T2713">
        <f>ROW()-3</f>
        <v>2710</v>
      </c>
      <c r="U2713" s="1">
        <f>INT(Table134[[#This Row],[Date]])</f>
        <v>44738</v>
      </c>
      <c r="V2713" s="13">
        <f>IFERROR(IF(OR(Table134[[#This Row],[Notasave Error]]&lt;0,Table134[[#This Row],[Notasave Error]]&gt;6000),"-",Table134[[#This Row],[Notasave Error]]/Table134[[#This Row],[Inspection Total]]),"NA")</f>
        <v>0</v>
      </c>
    </row>
    <row r="2714" spans="1:22" x14ac:dyDescent="0.35">
      <c r="A2714" s="8">
        <v>44738.726886574077</v>
      </c>
      <c r="B2714" s="9" t="s">
        <v>63</v>
      </c>
      <c r="C2714" s="9">
        <v>40036161</v>
      </c>
      <c r="D2714" s="9" t="s">
        <v>107</v>
      </c>
      <c r="E2714" s="9" t="s">
        <v>118</v>
      </c>
      <c r="F2714" s="9" t="s">
        <v>38</v>
      </c>
      <c r="G2714" s="9">
        <v>1615</v>
      </c>
      <c r="H2714" s="10">
        <v>5999</v>
      </c>
      <c r="I2714" s="10">
        <v>65929</v>
      </c>
      <c r="J2714" s="10">
        <v>1</v>
      </c>
      <c r="K2714" s="10"/>
      <c r="L2714" s="10">
        <f>SUM(Table134[[#This Row],[Waste (Before Impression)]:[Waste (After Impression)2]])</f>
        <v>1</v>
      </c>
      <c r="M2714" s="10">
        <v>0</v>
      </c>
      <c r="N2714" s="10">
        <v>0</v>
      </c>
      <c r="O2714" s="11">
        <f>SUM(Table134[[#This Row],[Inspection Total]],Table134[[#This Row],[Waste (Before Impression)]])</f>
        <v>6000</v>
      </c>
      <c r="P2714" s="12" t="s">
        <v>39</v>
      </c>
      <c r="Q2714" s="9"/>
      <c r="R2714" s="9">
        <f>IF(Table134[[#This Row],[Balanced]]="YES",0,Table134[[#This Row],[Total]]-6000)</f>
        <v>0</v>
      </c>
      <c r="S27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447381615105999YES</v>
      </c>
      <c r="T2714">
        <f>ROW()-3</f>
        <v>2711</v>
      </c>
      <c r="U2714" s="1">
        <f>INT(Table134[[#This Row],[Date]])</f>
        <v>44738</v>
      </c>
      <c r="V2714" s="13">
        <f>IFERROR(IF(OR(Table134[[#This Row],[Notasave Error]]&lt;0,Table134[[#This Row],[Notasave Error]]&gt;6000),"-",Table134[[#This Row],[Notasave Error]]/Table134[[#This Row],[Inspection Total]]),"NA")</f>
        <v>0</v>
      </c>
    </row>
    <row r="2715" spans="1:22" x14ac:dyDescent="0.35">
      <c r="A2715" s="8">
        <v>44738.670486111114</v>
      </c>
      <c r="B2715" s="9" t="s">
        <v>63</v>
      </c>
      <c r="C2715" s="9">
        <v>40036161</v>
      </c>
      <c r="D2715" s="9" t="s">
        <v>107</v>
      </c>
      <c r="E2715" s="9" t="s">
        <v>118</v>
      </c>
      <c r="F2715" s="9" t="s">
        <v>38</v>
      </c>
      <c r="G2715" s="9">
        <v>1614</v>
      </c>
      <c r="H2715" s="10">
        <v>5999</v>
      </c>
      <c r="I2715" s="10">
        <v>59930</v>
      </c>
      <c r="J2715" s="10">
        <v>1</v>
      </c>
      <c r="K2715" s="10"/>
      <c r="L2715" s="10">
        <f>SUM(Table134[[#This Row],[Waste (Before Impression)]:[Waste (After Impression)2]])</f>
        <v>1</v>
      </c>
      <c r="M2715" s="10">
        <v>0</v>
      </c>
      <c r="N2715" s="10">
        <v>0</v>
      </c>
      <c r="O2715" s="11">
        <f>SUM(Table134[[#This Row],[Inspection Total]],Table134[[#This Row],[Waste (Before Impression)]])</f>
        <v>6000</v>
      </c>
      <c r="P2715" s="12" t="s">
        <v>39</v>
      </c>
      <c r="Q2715" s="9"/>
      <c r="R2715" s="9">
        <f>IF(Table134[[#This Row],[Balanced]]="YES",0,Table134[[#This Row],[Total]]-6000)</f>
        <v>0</v>
      </c>
      <c r="S27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447381614105999YES</v>
      </c>
      <c r="T2715">
        <f>ROW()-3</f>
        <v>2712</v>
      </c>
      <c r="U2715" s="1">
        <f>INT(Table134[[#This Row],[Date]])</f>
        <v>44738</v>
      </c>
      <c r="V2715" s="13">
        <f>IFERROR(IF(OR(Table134[[#This Row],[Notasave Error]]&lt;0,Table134[[#This Row],[Notasave Error]]&gt;6000),"-",Table134[[#This Row],[Notasave Error]]/Table134[[#This Row],[Inspection Total]]),"NA")</f>
        <v>0</v>
      </c>
    </row>
    <row r="2716" spans="1:22" x14ac:dyDescent="0.35">
      <c r="A2716" s="8">
        <v>44738.66978009259</v>
      </c>
      <c r="B2716" s="9" t="s">
        <v>63</v>
      </c>
      <c r="C2716" s="9">
        <v>40036161</v>
      </c>
      <c r="D2716" s="9" t="s">
        <v>107</v>
      </c>
      <c r="E2716" s="9" t="s">
        <v>118</v>
      </c>
      <c r="F2716" s="9" t="s">
        <v>38</v>
      </c>
      <c r="G2716" s="9">
        <v>1613</v>
      </c>
      <c r="H2716" s="10">
        <v>5982</v>
      </c>
      <c r="I2716" s="10">
        <v>53931</v>
      </c>
      <c r="J2716" s="10">
        <v>18</v>
      </c>
      <c r="K2716" s="10"/>
      <c r="L2716" s="10">
        <f>SUM(Table134[[#This Row],[Waste (Before Impression)]:[Waste (After Impression)2]])</f>
        <v>18</v>
      </c>
      <c r="M2716" s="10">
        <v>0</v>
      </c>
      <c r="N2716" s="10">
        <v>0</v>
      </c>
      <c r="O2716" s="11">
        <f>SUM(Table134[[#This Row],[Inspection Total]],Table134[[#This Row],[Waste (Before Impression)]])</f>
        <v>6000</v>
      </c>
      <c r="P2716" s="12" t="s">
        <v>39</v>
      </c>
      <c r="Q2716" s="9"/>
      <c r="R2716" s="9">
        <f>IF(Table134[[#This Row],[Balanced]]="YES",0,Table134[[#This Row],[Total]]-6000)</f>
        <v>0</v>
      </c>
      <c r="S27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4473816131805982YES</v>
      </c>
      <c r="T2716">
        <f>ROW()-3</f>
        <v>2713</v>
      </c>
      <c r="U2716" s="1">
        <f>INT(Table134[[#This Row],[Date]])</f>
        <v>44738</v>
      </c>
      <c r="V2716" s="13">
        <f>IFERROR(IF(OR(Table134[[#This Row],[Notasave Error]]&lt;0,Table134[[#This Row],[Notasave Error]]&gt;6000),"-",Table134[[#This Row],[Notasave Error]]/Table134[[#This Row],[Inspection Total]]),"NA")</f>
        <v>0</v>
      </c>
    </row>
    <row r="2717" spans="1:22" x14ac:dyDescent="0.35">
      <c r="A2717" s="8">
        <v>44738.668599537035</v>
      </c>
      <c r="B2717" s="9" t="s">
        <v>63</v>
      </c>
      <c r="C2717" s="9">
        <v>40036161</v>
      </c>
      <c r="D2717" s="9" t="s">
        <v>107</v>
      </c>
      <c r="E2717" s="9" t="s">
        <v>118</v>
      </c>
      <c r="F2717" s="9" t="s">
        <v>38</v>
      </c>
      <c r="G2717" s="9">
        <v>1612</v>
      </c>
      <c r="H2717" s="10">
        <v>5999</v>
      </c>
      <c r="I2717" s="10">
        <v>47949</v>
      </c>
      <c r="J2717" s="10">
        <v>1</v>
      </c>
      <c r="K2717" s="10"/>
      <c r="L2717" s="10">
        <f>SUM(Table134[[#This Row],[Waste (Before Impression)]:[Waste (After Impression)2]])</f>
        <v>1</v>
      </c>
      <c r="M2717" s="10">
        <v>0</v>
      </c>
      <c r="N2717" s="10">
        <v>0</v>
      </c>
      <c r="O2717" s="11">
        <f>SUM(Table134[[#This Row],[Inspection Total]],Table134[[#This Row],[Waste (Before Impression)]])</f>
        <v>6000</v>
      </c>
      <c r="P2717" s="12" t="s">
        <v>39</v>
      </c>
      <c r="Q2717" s="9"/>
      <c r="R2717" s="9">
        <f>IF(Table134[[#This Row],[Balanced]]="YES",0,Table134[[#This Row],[Total]]-6000)</f>
        <v>0</v>
      </c>
      <c r="S27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447381612105999YES</v>
      </c>
      <c r="T2717">
        <f>ROW()-3</f>
        <v>2714</v>
      </c>
      <c r="U2717" s="1">
        <f>INT(Table134[[#This Row],[Date]])</f>
        <v>44738</v>
      </c>
      <c r="V2717" s="13">
        <f>IFERROR(IF(OR(Table134[[#This Row],[Notasave Error]]&lt;0,Table134[[#This Row],[Notasave Error]]&gt;6000),"-",Table134[[#This Row],[Notasave Error]]/Table134[[#This Row],[Inspection Total]]),"NA")</f>
        <v>0</v>
      </c>
    </row>
    <row r="2718" spans="1:22" x14ac:dyDescent="0.35">
      <c r="A2718" s="8">
        <v>44738.57203703704</v>
      </c>
      <c r="B2718" s="9" t="s">
        <v>63</v>
      </c>
      <c r="C2718" s="9">
        <v>40036161</v>
      </c>
      <c r="D2718" s="9" t="s">
        <v>107</v>
      </c>
      <c r="E2718" s="9" t="s">
        <v>118</v>
      </c>
      <c r="F2718" s="9" t="s">
        <v>38</v>
      </c>
      <c r="G2718" s="9">
        <v>1611</v>
      </c>
      <c r="H2718" s="10">
        <v>5987</v>
      </c>
      <c r="I2718" s="10">
        <v>41950</v>
      </c>
      <c r="J2718" s="10">
        <v>13</v>
      </c>
      <c r="K2718" s="10"/>
      <c r="L2718" s="10">
        <f>SUM(Table134[[#This Row],[Waste (Before Impression)]:[Waste (After Impression)2]])</f>
        <v>13</v>
      </c>
      <c r="M2718" s="10">
        <v>0</v>
      </c>
      <c r="N2718" s="10">
        <v>0</v>
      </c>
      <c r="O2718" s="11">
        <f>SUM(Table134[[#This Row],[Inspection Total]],Table134[[#This Row],[Waste (Before Impression)]])</f>
        <v>6000</v>
      </c>
      <c r="P2718" s="12" t="s">
        <v>39</v>
      </c>
      <c r="Q2718" s="9"/>
      <c r="R2718" s="9">
        <f>IF(Table134[[#This Row],[Balanced]]="YES",0,Table134[[#This Row],[Total]]-6000)</f>
        <v>0</v>
      </c>
      <c r="S27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4473816111305987YES</v>
      </c>
      <c r="T2718">
        <f>ROW()-3</f>
        <v>2715</v>
      </c>
      <c r="U2718" s="1">
        <f>INT(Table134[[#This Row],[Date]])</f>
        <v>44738</v>
      </c>
      <c r="V2718" s="13">
        <f>IFERROR(IF(OR(Table134[[#This Row],[Notasave Error]]&lt;0,Table134[[#This Row],[Notasave Error]]&gt;6000),"-",Table134[[#This Row],[Notasave Error]]/Table134[[#This Row],[Inspection Total]]),"NA")</f>
        <v>0</v>
      </c>
    </row>
    <row r="2719" spans="1:22" x14ac:dyDescent="0.35">
      <c r="A2719" s="8">
        <v>44738.571655092594</v>
      </c>
      <c r="B2719" s="9" t="s">
        <v>63</v>
      </c>
      <c r="C2719" s="9">
        <v>40036161</v>
      </c>
      <c r="D2719" s="9" t="s">
        <v>107</v>
      </c>
      <c r="E2719" s="9" t="s">
        <v>118</v>
      </c>
      <c r="F2719" s="9" t="s">
        <v>38</v>
      </c>
      <c r="G2719" s="9">
        <v>1610</v>
      </c>
      <c r="H2719" s="10">
        <v>5996</v>
      </c>
      <c r="I2719" s="10">
        <v>35963</v>
      </c>
      <c r="J2719" s="10">
        <v>4</v>
      </c>
      <c r="K2719" s="10"/>
      <c r="L2719" s="10">
        <f>SUM(Table134[[#This Row],[Waste (Before Impression)]:[Waste (After Impression)2]])</f>
        <v>4</v>
      </c>
      <c r="M2719" s="10">
        <v>0</v>
      </c>
      <c r="N2719" s="10">
        <v>0</v>
      </c>
      <c r="O2719" s="11">
        <f>SUM(Table134[[#This Row],[Inspection Total]],Table134[[#This Row],[Waste (Before Impression)]])</f>
        <v>6000</v>
      </c>
      <c r="P2719" s="12" t="s">
        <v>39</v>
      </c>
      <c r="Q2719" s="9"/>
      <c r="R2719" s="9">
        <f>IF(Table134[[#This Row],[Balanced]]="YES",0,Table134[[#This Row],[Total]]-6000)</f>
        <v>0</v>
      </c>
      <c r="S27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447381610405996YES</v>
      </c>
      <c r="T2719">
        <f>ROW()-3</f>
        <v>2716</v>
      </c>
      <c r="U2719" s="1">
        <f>INT(Table134[[#This Row],[Date]])</f>
        <v>44738</v>
      </c>
      <c r="V2719" s="13">
        <f>IFERROR(IF(OR(Table134[[#This Row],[Notasave Error]]&lt;0,Table134[[#This Row],[Notasave Error]]&gt;6000),"-",Table134[[#This Row],[Notasave Error]]/Table134[[#This Row],[Inspection Total]]),"NA")</f>
        <v>0</v>
      </c>
    </row>
    <row r="2720" spans="1:22" x14ac:dyDescent="0.35">
      <c r="A2720" s="8">
        <v>44738.498449074075</v>
      </c>
      <c r="B2720" s="9" t="s">
        <v>63</v>
      </c>
      <c r="C2720" s="9">
        <v>40036161</v>
      </c>
      <c r="D2720" s="9" t="s">
        <v>107</v>
      </c>
      <c r="E2720" s="9" t="s">
        <v>118</v>
      </c>
      <c r="F2720" s="9" t="s">
        <v>38</v>
      </c>
      <c r="G2720" s="9">
        <v>1609</v>
      </c>
      <c r="H2720" s="10">
        <v>5998</v>
      </c>
      <c r="I2720" s="10">
        <v>29967</v>
      </c>
      <c r="J2720" s="10">
        <v>1</v>
      </c>
      <c r="K2720" s="10"/>
      <c r="L2720" s="10">
        <f>SUM(Table134[[#This Row],[Waste (Before Impression)]:[Waste (After Impression)2]])</f>
        <v>1</v>
      </c>
      <c r="M2720" s="10">
        <v>0</v>
      </c>
      <c r="N2720" s="10">
        <v>0</v>
      </c>
      <c r="O2720" s="11">
        <f>SUM(Table134[[#This Row],[Inspection Total]],Table134[[#This Row],[Waste (Before Impression)]])</f>
        <v>5999</v>
      </c>
      <c r="P2720" s="12" t="s">
        <v>34</v>
      </c>
      <c r="Q2720" s="9" t="s">
        <v>77</v>
      </c>
      <c r="R2720" s="9">
        <f>IF(Table134[[#This Row],[Balanced]]="YES",0,Table134[[#This Row],[Total]]-6000)</f>
        <v>-1</v>
      </c>
      <c r="S27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447381609105998NO</v>
      </c>
      <c r="T2720">
        <f>ROW()-3</f>
        <v>2717</v>
      </c>
      <c r="U2720" s="1">
        <f>INT(Table134[[#This Row],[Date]])</f>
        <v>44738</v>
      </c>
      <c r="V2720" s="13">
        <f>IFERROR(IF(OR(Table134[[#This Row],[Notasave Error]]&lt;0,Table134[[#This Row],[Notasave Error]]&gt;6000),"-",Table134[[#This Row],[Notasave Error]]/Table134[[#This Row],[Inspection Total]]),"NA")</f>
        <v>0</v>
      </c>
    </row>
    <row r="2721" spans="1:22" x14ac:dyDescent="0.35">
      <c r="A2721" s="8">
        <v>44738.456365740742</v>
      </c>
      <c r="B2721" s="9" t="s">
        <v>63</v>
      </c>
      <c r="C2721" s="9">
        <v>40036161</v>
      </c>
      <c r="D2721" s="9" t="s">
        <v>107</v>
      </c>
      <c r="E2721" s="9" t="s">
        <v>118</v>
      </c>
      <c r="F2721" s="9" t="s">
        <v>38</v>
      </c>
      <c r="G2721" s="9">
        <v>1608</v>
      </c>
      <c r="H2721" s="10">
        <v>5995</v>
      </c>
      <c r="I2721" s="10">
        <v>23969</v>
      </c>
      <c r="J2721" s="10">
        <v>5</v>
      </c>
      <c r="K2721" s="10"/>
      <c r="L2721" s="10">
        <f>SUM(Table134[[#This Row],[Waste (Before Impression)]:[Waste (After Impression)2]])</f>
        <v>5</v>
      </c>
      <c r="M2721" s="10">
        <v>0</v>
      </c>
      <c r="N2721" s="10">
        <v>0</v>
      </c>
      <c r="O2721" s="11">
        <f>SUM(Table134[[#This Row],[Inspection Total]],Table134[[#This Row],[Waste (Before Impression)]])</f>
        <v>6000</v>
      </c>
      <c r="P2721" s="12" t="s">
        <v>39</v>
      </c>
      <c r="Q2721" s="9"/>
      <c r="R2721" s="9">
        <f>IF(Table134[[#This Row],[Balanced]]="YES",0,Table134[[#This Row],[Total]]-6000)</f>
        <v>0</v>
      </c>
      <c r="S27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447381608505995YES</v>
      </c>
      <c r="T2721">
        <f>ROW()-3</f>
        <v>2718</v>
      </c>
      <c r="U2721" s="1">
        <f>INT(Table134[[#This Row],[Date]])</f>
        <v>44738</v>
      </c>
      <c r="V2721" s="13">
        <f>IFERROR(IF(OR(Table134[[#This Row],[Notasave Error]]&lt;0,Table134[[#This Row],[Notasave Error]]&gt;6000),"-",Table134[[#This Row],[Notasave Error]]/Table134[[#This Row],[Inspection Total]]),"NA")</f>
        <v>0</v>
      </c>
    </row>
    <row r="2722" spans="1:22" x14ac:dyDescent="0.35">
      <c r="A2722" s="8">
        <v>44738.445277777777</v>
      </c>
      <c r="B2722" s="9" t="s">
        <v>63</v>
      </c>
      <c r="C2722" s="9">
        <v>40036161</v>
      </c>
      <c r="D2722" s="9" t="s">
        <v>107</v>
      </c>
      <c r="E2722" s="9" t="s">
        <v>118</v>
      </c>
      <c r="F2722" s="9" t="s">
        <v>38</v>
      </c>
      <c r="G2722" s="9">
        <v>1607</v>
      </c>
      <c r="H2722" s="10">
        <v>5989</v>
      </c>
      <c r="I2722" s="10">
        <v>17974</v>
      </c>
      <c r="J2722" s="10">
        <v>11</v>
      </c>
      <c r="K2722" s="10"/>
      <c r="L2722" s="10">
        <f>SUM(Table134[[#This Row],[Waste (Before Impression)]:[Waste (After Impression)2]])</f>
        <v>11</v>
      </c>
      <c r="M2722" s="10">
        <v>0</v>
      </c>
      <c r="N2722" s="10">
        <v>0</v>
      </c>
      <c r="O2722" s="11">
        <f>SUM(Table134[[#This Row],[Inspection Total]],Table134[[#This Row],[Waste (Before Impression)]])</f>
        <v>6000</v>
      </c>
      <c r="P2722" s="12" t="s">
        <v>39</v>
      </c>
      <c r="Q2722" s="9"/>
      <c r="R2722" s="9">
        <f>IF(Table134[[#This Row],[Balanced]]="YES",0,Table134[[#This Row],[Total]]-6000)</f>
        <v>0</v>
      </c>
      <c r="S27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4473816071105989YES</v>
      </c>
      <c r="T2722">
        <f>ROW()-3</f>
        <v>2719</v>
      </c>
      <c r="U2722" s="1">
        <f>INT(Table134[[#This Row],[Date]])</f>
        <v>44738</v>
      </c>
      <c r="V2722" s="13">
        <f>IFERROR(IF(OR(Table134[[#This Row],[Notasave Error]]&lt;0,Table134[[#This Row],[Notasave Error]]&gt;6000),"-",Table134[[#This Row],[Notasave Error]]/Table134[[#This Row],[Inspection Total]]),"NA")</f>
        <v>0</v>
      </c>
    </row>
    <row r="2723" spans="1:22" x14ac:dyDescent="0.35">
      <c r="A2723" s="8">
        <v>44738.405798611115</v>
      </c>
      <c r="B2723" s="9" t="s">
        <v>63</v>
      </c>
      <c r="C2723" s="9">
        <v>40036161</v>
      </c>
      <c r="D2723" s="9" t="s">
        <v>107</v>
      </c>
      <c r="E2723" s="9" t="s">
        <v>118</v>
      </c>
      <c r="F2723" s="9" t="s">
        <v>38</v>
      </c>
      <c r="G2723" s="9">
        <v>1606</v>
      </c>
      <c r="H2723" s="10">
        <v>5986</v>
      </c>
      <c r="I2723" s="10">
        <v>11985</v>
      </c>
      <c r="J2723" s="10">
        <v>14</v>
      </c>
      <c r="K2723" s="10"/>
      <c r="L2723" s="10">
        <f>SUM(Table134[[#This Row],[Waste (Before Impression)]:[Waste (After Impression)2]])</f>
        <v>14</v>
      </c>
      <c r="M2723" s="10">
        <v>0</v>
      </c>
      <c r="N2723" s="10">
        <v>0</v>
      </c>
      <c r="O2723" s="11">
        <f>SUM(Table134[[#This Row],[Inspection Total]],Table134[[#This Row],[Waste (Before Impression)]])</f>
        <v>6000</v>
      </c>
      <c r="P2723" s="12" t="s">
        <v>39</v>
      </c>
      <c r="Q2723" s="9"/>
      <c r="R2723" s="9">
        <f>IF(Table134[[#This Row],[Balanced]]="YES",0,Table134[[#This Row],[Total]]-6000)</f>
        <v>0</v>
      </c>
      <c r="S27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4473816061405986YES</v>
      </c>
      <c r="T2723">
        <f>ROW()-3</f>
        <v>2720</v>
      </c>
      <c r="U2723" s="1">
        <f>INT(Table134[[#This Row],[Date]])</f>
        <v>44738</v>
      </c>
      <c r="V2723" s="13">
        <f>IFERROR(IF(OR(Table134[[#This Row],[Notasave Error]]&lt;0,Table134[[#This Row],[Notasave Error]]&gt;6000),"-",Table134[[#This Row],[Notasave Error]]/Table134[[#This Row],[Inspection Total]]),"NA")</f>
        <v>0</v>
      </c>
    </row>
    <row r="2724" spans="1:22" x14ac:dyDescent="0.35">
      <c r="A2724" s="8">
        <v>44738.40115740741</v>
      </c>
      <c r="B2724" s="9" t="s">
        <v>63</v>
      </c>
      <c r="C2724" s="9">
        <v>40036161</v>
      </c>
      <c r="D2724" s="9" t="s">
        <v>107</v>
      </c>
      <c r="E2724" s="9" t="s">
        <v>118</v>
      </c>
      <c r="F2724" s="9" t="s">
        <v>38</v>
      </c>
      <c r="G2724" s="9">
        <v>1605</v>
      </c>
      <c r="H2724" s="10">
        <v>5999</v>
      </c>
      <c r="I2724" s="10">
        <v>5999</v>
      </c>
      <c r="J2724" s="10">
        <v>1</v>
      </c>
      <c r="K2724" s="10"/>
      <c r="L2724" s="10">
        <f>SUM(Table134[[#This Row],[Waste (Before Impression)]:[Waste (After Impression)2]])</f>
        <v>1</v>
      </c>
      <c r="M2724" s="10">
        <v>0</v>
      </c>
      <c r="N2724" s="10">
        <v>0</v>
      </c>
      <c r="O2724" s="11">
        <f>SUM(Table134[[#This Row],[Inspection Total]],Table134[[#This Row],[Waste (Before Impression)]])</f>
        <v>6000</v>
      </c>
      <c r="P2724" s="12" t="s">
        <v>39</v>
      </c>
      <c r="Q2724" s="9"/>
      <c r="R2724" s="9">
        <f>IF(Table134[[#This Row],[Balanced]]="YES",0,Table134[[#This Row],[Total]]-6000)</f>
        <v>0</v>
      </c>
      <c r="S27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447381605105999YES</v>
      </c>
      <c r="T2724">
        <f>ROW()-3</f>
        <v>2721</v>
      </c>
      <c r="U2724" s="1">
        <f>INT(Table134[[#This Row],[Date]])</f>
        <v>44738</v>
      </c>
      <c r="V2724" s="13">
        <f>IFERROR(IF(OR(Table134[[#This Row],[Notasave Error]]&lt;0,Table134[[#This Row],[Notasave Error]]&gt;6000),"-",Table134[[#This Row],[Notasave Error]]/Table134[[#This Row],[Inspection Total]]),"NA")</f>
        <v>0</v>
      </c>
    </row>
    <row r="2725" spans="1:22" x14ac:dyDescent="0.35">
      <c r="A2725" s="8">
        <v>44738.282280092593</v>
      </c>
      <c r="B2725" s="9" t="s">
        <v>63</v>
      </c>
      <c r="C2725" s="9">
        <v>40036161</v>
      </c>
      <c r="D2725" s="9" t="s">
        <v>107</v>
      </c>
      <c r="E2725" s="9" t="s">
        <v>46</v>
      </c>
      <c r="F2725" s="9" t="s">
        <v>40</v>
      </c>
      <c r="G2725" s="9">
        <v>1630</v>
      </c>
      <c r="H2725" s="10">
        <v>5999</v>
      </c>
      <c r="I2725" s="10">
        <v>77889</v>
      </c>
      <c r="J2725" s="10">
        <v>1</v>
      </c>
      <c r="K2725" s="10"/>
      <c r="L2725" s="10">
        <f>SUM(Table134[[#This Row],[Waste (Before Impression)]:[Waste (After Impression)2]])</f>
        <v>1</v>
      </c>
      <c r="M2725" s="10">
        <v>0</v>
      </c>
      <c r="N2725" s="10">
        <v>0</v>
      </c>
      <c r="O2725" s="11">
        <f>SUM(Table134[[#This Row],[Inspection Total]],Table134[[#This Row],[Waste (Before Impression)]])</f>
        <v>6000</v>
      </c>
      <c r="P2725" s="12" t="s">
        <v>39</v>
      </c>
      <c r="Q2725" s="9"/>
      <c r="R2725" s="9">
        <f>IF(Table134[[#This Row],[Balanced]]="YES",0,Table134[[#This Row],[Total]]-6000)</f>
        <v>0</v>
      </c>
      <c r="S27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447381630105999YES</v>
      </c>
      <c r="T2725">
        <f>ROW()-3</f>
        <v>2722</v>
      </c>
      <c r="U2725" s="1">
        <f>INT(Table134[[#This Row],[Date]])</f>
        <v>44738</v>
      </c>
      <c r="V2725" s="13">
        <f>IFERROR(IF(OR(Table134[[#This Row],[Notasave Error]]&lt;0,Table134[[#This Row],[Notasave Error]]&gt;6000),"-",Table134[[#This Row],[Notasave Error]]/Table134[[#This Row],[Inspection Total]]),"NA")</f>
        <v>0</v>
      </c>
    </row>
    <row r="2726" spans="1:22" x14ac:dyDescent="0.35">
      <c r="A2726" s="8">
        <v>44738.256805555553</v>
      </c>
      <c r="B2726" s="9" t="s">
        <v>63</v>
      </c>
      <c r="C2726" s="9">
        <v>40036161</v>
      </c>
      <c r="D2726" s="9" t="s">
        <v>107</v>
      </c>
      <c r="E2726" s="9" t="s">
        <v>46</v>
      </c>
      <c r="F2726" s="9" t="s">
        <v>40</v>
      </c>
      <c r="G2726" s="9">
        <v>1629</v>
      </c>
      <c r="H2726" s="10">
        <v>5997</v>
      </c>
      <c r="I2726" s="10">
        <v>71890</v>
      </c>
      <c r="J2726" s="10">
        <v>3</v>
      </c>
      <c r="K2726" s="10"/>
      <c r="L2726" s="10">
        <f>SUM(Table134[[#This Row],[Waste (Before Impression)]:[Waste (After Impression)2]])</f>
        <v>3</v>
      </c>
      <c r="M2726" s="10">
        <v>0</v>
      </c>
      <c r="N2726" s="10">
        <v>0</v>
      </c>
      <c r="O2726" s="11">
        <f>SUM(Table134[[#This Row],[Inspection Total]],Table134[[#This Row],[Waste (Before Impression)]])</f>
        <v>6000</v>
      </c>
      <c r="P2726" s="12" t="s">
        <v>39</v>
      </c>
      <c r="Q2726" s="9"/>
      <c r="R2726" s="9">
        <f>IF(Table134[[#This Row],[Balanced]]="YES",0,Table134[[#This Row],[Total]]-6000)</f>
        <v>0</v>
      </c>
      <c r="S27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447381629305997YES</v>
      </c>
      <c r="T2726">
        <f>ROW()-3</f>
        <v>2723</v>
      </c>
      <c r="U2726" s="1">
        <f>INT(Table134[[#This Row],[Date]])</f>
        <v>44738</v>
      </c>
      <c r="V2726" s="13">
        <f>IFERROR(IF(OR(Table134[[#This Row],[Notasave Error]]&lt;0,Table134[[#This Row],[Notasave Error]]&gt;6000),"-",Table134[[#This Row],[Notasave Error]]/Table134[[#This Row],[Inspection Total]]),"NA")</f>
        <v>0</v>
      </c>
    </row>
    <row r="2727" spans="1:22" x14ac:dyDescent="0.35">
      <c r="A2727" s="8">
        <v>44738.250949074078</v>
      </c>
      <c r="B2727" s="9" t="s">
        <v>63</v>
      </c>
      <c r="C2727" s="9">
        <v>40036161</v>
      </c>
      <c r="D2727" s="9" t="s">
        <v>107</v>
      </c>
      <c r="E2727" s="9" t="s">
        <v>46</v>
      </c>
      <c r="F2727" s="9" t="s">
        <v>40</v>
      </c>
      <c r="G2727" s="9">
        <v>1628</v>
      </c>
      <c r="H2727" s="10">
        <v>5994</v>
      </c>
      <c r="I2727" s="10">
        <v>65893</v>
      </c>
      <c r="J2727" s="10">
        <v>6</v>
      </c>
      <c r="K2727" s="10"/>
      <c r="L2727" s="10">
        <f>SUM(Table134[[#This Row],[Waste (Before Impression)]:[Waste (After Impression)2]])</f>
        <v>6</v>
      </c>
      <c r="M2727" s="10">
        <v>0</v>
      </c>
      <c r="N2727" s="10">
        <v>0</v>
      </c>
      <c r="O2727" s="11">
        <f>SUM(Table134[[#This Row],[Inspection Total]],Table134[[#This Row],[Waste (Before Impression)]])</f>
        <v>6000</v>
      </c>
      <c r="P2727" s="12" t="s">
        <v>39</v>
      </c>
      <c r="Q2727" s="9"/>
      <c r="R2727" s="9">
        <f>IF(Table134[[#This Row],[Balanced]]="YES",0,Table134[[#This Row],[Total]]-6000)</f>
        <v>0</v>
      </c>
      <c r="S27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447381628605994YES</v>
      </c>
      <c r="T2727">
        <f>ROW()-3</f>
        <v>2724</v>
      </c>
      <c r="U2727" s="1">
        <f>INT(Table134[[#This Row],[Date]])</f>
        <v>44738</v>
      </c>
      <c r="V2727" s="13">
        <f>IFERROR(IF(OR(Table134[[#This Row],[Notasave Error]]&lt;0,Table134[[#This Row],[Notasave Error]]&gt;6000),"-",Table134[[#This Row],[Notasave Error]]/Table134[[#This Row],[Inspection Total]]),"NA")</f>
        <v>0</v>
      </c>
    </row>
    <row r="2728" spans="1:22" x14ac:dyDescent="0.35">
      <c r="A2728" s="8">
        <v>44738.250625000001</v>
      </c>
      <c r="B2728" s="9" t="s">
        <v>63</v>
      </c>
      <c r="C2728" s="9">
        <v>40036161</v>
      </c>
      <c r="D2728" s="9" t="s">
        <v>107</v>
      </c>
      <c r="E2728" s="9" t="s">
        <v>46</v>
      </c>
      <c r="F2728" s="9" t="s">
        <v>40</v>
      </c>
      <c r="G2728" s="9">
        <v>1627</v>
      </c>
      <c r="H2728" s="10">
        <v>5999</v>
      </c>
      <c r="I2728" s="10">
        <v>59899</v>
      </c>
      <c r="J2728" s="10">
        <v>1</v>
      </c>
      <c r="K2728" s="10"/>
      <c r="L2728" s="10">
        <f>SUM(Table134[[#This Row],[Waste (Before Impression)]:[Waste (After Impression)2]])</f>
        <v>1</v>
      </c>
      <c r="M2728" s="10">
        <v>0</v>
      </c>
      <c r="N2728" s="10">
        <v>0</v>
      </c>
      <c r="O2728" s="11">
        <f>SUM(Table134[[#This Row],[Inspection Total]],Table134[[#This Row],[Waste (Before Impression)]])</f>
        <v>6000</v>
      </c>
      <c r="P2728" s="12" t="s">
        <v>39</v>
      </c>
      <c r="Q2728" s="9"/>
      <c r="R2728" s="9">
        <f>IF(Table134[[#This Row],[Balanced]]="YES",0,Table134[[#This Row],[Total]]-6000)</f>
        <v>0</v>
      </c>
      <c r="S27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447381627105999YES</v>
      </c>
      <c r="T2728">
        <f>ROW()-3</f>
        <v>2725</v>
      </c>
      <c r="U2728" s="1">
        <f>INT(Table134[[#This Row],[Date]])</f>
        <v>44738</v>
      </c>
      <c r="V2728" s="13">
        <f>IFERROR(IF(OR(Table134[[#This Row],[Notasave Error]]&lt;0,Table134[[#This Row],[Notasave Error]]&gt;6000),"-",Table134[[#This Row],[Notasave Error]]/Table134[[#This Row],[Inspection Total]]),"NA")</f>
        <v>0</v>
      </c>
    </row>
    <row r="2729" spans="1:22" x14ac:dyDescent="0.35">
      <c r="A2729" s="8">
        <v>44738.168391203704</v>
      </c>
      <c r="B2729" s="9" t="s">
        <v>63</v>
      </c>
      <c r="C2729" s="9">
        <v>40036161</v>
      </c>
      <c r="D2729" s="9" t="s">
        <v>107</v>
      </c>
      <c r="E2729" s="9" t="s">
        <v>46</v>
      </c>
      <c r="F2729" s="9" t="s">
        <v>40</v>
      </c>
      <c r="G2729" s="9">
        <v>1626</v>
      </c>
      <c r="H2729" s="10">
        <v>5997</v>
      </c>
      <c r="I2729" s="10">
        <v>53900</v>
      </c>
      <c r="J2729" s="10">
        <v>3</v>
      </c>
      <c r="K2729" s="10"/>
      <c r="L2729" s="10">
        <f>SUM(Table134[[#This Row],[Waste (Before Impression)]:[Waste (After Impression)2]])</f>
        <v>3</v>
      </c>
      <c r="M2729" s="10">
        <v>0</v>
      </c>
      <c r="N2729" s="10">
        <v>0</v>
      </c>
      <c r="O2729" s="11">
        <f>SUM(Table134[[#This Row],[Inspection Total]],Table134[[#This Row],[Waste (Before Impression)]])</f>
        <v>6000</v>
      </c>
      <c r="P2729" s="12" t="s">
        <v>39</v>
      </c>
      <c r="Q2729" s="9"/>
      <c r="R2729" s="9">
        <f>IF(Table134[[#This Row],[Balanced]]="YES",0,Table134[[#This Row],[Total]]-6000)</f>
        <v>0</v>
      </c>
      <c r="S27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447381626305997YES</v>
      </c>
      <c r="T2729">
        <f>ROW()-3</f>
        <v>2726</v>
      </c>
      <c r="U2729" s="1">
        <f>INT(Table134[[#This Row],[Date]])</f>
        <v>44738</v>
      </c>
      <c r="V2729" s="13">
        <f>IFERROR(IF(OR(Table134[[#This Row],[Notasave Error]]&lt;0,Table134[[#This Row],[Notasave Error]]&gt;6000),"-",Table134[[#This Row],[Notasave Error]]/Table134[[#This Row],[Inspection Total]]),"NA")</f>
        <v>0</v>
      </c>
    </row>
    <row r="2730" spans="1:22" x14ac:dyDescent="0.35">
      <c r="A2730" s="8">
        <v>44738.16778935185</v>
      </c>
      <c r="B2730" s="9" t="s">
        <v>63</v>
      </c>
      <c r="C2730" s="9">
        <v>40036161</v>
      </c>
      <c r="D2730" s="9" t="s">
        <v>107</v>
      </c>
      <c r="E2730" s="9" t="s">
        <v>46</v>
      </c>
      <c r="F2730" s="9" t="s">
        <v>40</v>
      </c>
      <c r="G2730" s="9">
        <v>1625</v>
      </c>
      <c r="H2730" s="10">
        <v>5995</v>
      </c>
      <c r="I2730" s="10">
        <v>47903</v>
      </c>
      <c r="J2730" s="10">
        <v>5</v>
      </c>
      <c r="K2730" s="10"/>
      <c r="L2730" s="10">
        <f>SUM(Table134[[#This Row],[Waste (Before Impression)]:[Waste (After Impression)2]])</f>
        <v>5</v>
      </c>
      <c r="M2730" s="10">
        <v>0</v>
      </c>
      <c r="N2730" s="10">
        <v>0</v>
      </c>
      <c r="O2730" s="11">
        <f>SUM(Table134[[#This Row],[Inspection Total]],Table134[[#This Row],[Waste (Before Impression)]])</f>
        <v>6000</v>
      </c>
      <c r="P2730" s="12" t="s">
        <v>39</v>
      </c>
      <c r="Q2730" s="9"/>
      <c r="R2730" s="9">
        <f>IF(Table134[[#This Row],[Balanced]]="YES",0,Table134[[#This Row],[Total]]-6000)</f>
        <v>0</v>
      </c>
      <c r="S27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447381625505995YES</v>
      </c>
      <c r="T2730">
        <f>ROW()-3</f>
        <v>2727</v>
      </c>
      <c r="U2730" s="1">
        <f>INT(Table134[[#This Row],[Date]])</f>
        <v>44738</v>
      </c>
      <c r="V2730" s="13">
        <f>IFERROR(IF(OR(Table134[[#This Row],[Notasave Error]]&lt;0,Table134[[#This Row],[Notasave Error]]&gt;6000),"-",Table134[[#This Row],[Notasave Error]]/Table134[[#This Row],[Inspection Total]]),"NA")</f>
        <v>0</v>
      </c>
    </row>
    <row r="2731" spans="1:22" x14ac:dyDescent="0.35">
      <c r="A2731" s="8">
        <v>44738.101388888892</v>
      </c>
      <c r="B2731" s="9" t="s">
        <v>63</v>
      </c>
      <c r="C2731" s="9">
        <v>40036161</v>
      </c>
      <c r="D2731" s="9" t="s">
        <v>107</v>
      </c>
      <c r="E2731" s="9" t="s">
        <v>46</v>
      </c>
      <c r="F2731" s="9" t="s">
        <v>40</v>
      </c>
      <c r="G2731" s="9">
        <v>1624</v>
      </c>
      <c r="H2731" s="10">
        <v>5991</v>
      </c>
      <c r="I2731" s="10">
        <v>41908</v>
      </c>
      <c r="J2731" s="10">
        <v>9</v>
      </c>
      <c r="K2731" s="10"/>
      <c r="L2731" s="10">
        <f>SUM(Table134[[#This Row],[Waste (Before Impression)]:[Waste (After Impression)2]])</f>
        <v>9</v>
      </c>
      <c r="M2731" s="10">
        <v>0</v>
      </c>
      <c r="N2731" s="10">
        <v>0</v>
      </c>
      <c r="O2731" s="11">
        <f>SUM(Table134[[#This Row],[Inspection Total]],Table134[[#This Row],[Waste (Before Impression)]])</f>
        <v>6000</v>
      </c>
      <c r="P2731" s="12" t="s">
        <v>39</v>
      </c>
      <c r="Q2731" s="9"/>
      <c r="R2731" s="9">
        <f>IF(Table134[[#This Row],[Balanced]]="YES",0,Table134[[#This Row],[Total]]-6000)</f>
        <v>0</v>
      </c>
      <c r="S27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447381624905991YES</v>
      </c>
      <c r="T2731">
        <f>ROW()-3</f>
        <v>2728</v>
      </c>
      <c r="U2731" s="1">
        <f>INT(Table134[[#This Row],[Date]])</f>
        <v>44738</v>
      </c>
      <c r="V2731" s="13">
        <f>IFERROR(IF(OR(Table134[[#This Row],[Notasave Error]]&lt;0,Table134[[#This Row],[Notasave Error]]&gt;6000),"-",Table134[[#This Row],[Notasave Error]]/Table134[[#This Row],[Inspection Total]]),"NA")</f>
        <v>0</v>
      </c>
    </row>
    <row r="2732" spans="1:22" x14ac:dyDescent="0.35">
      <c r="A2732" s="8">
        <v>44738.101053240738</v>
      </c>
      <c r="B2732" s="9" t="s">
        <v>63</v>
      </c>
      <c r="C2732" s="9">
        <v>40036161</v>
      </c>
      <c r="D2732" s="9" t="s">
        <v>107</v>
      </c>
      <c r="E2732" s="9" t="s">
        <v>46</v>
      </c>
      <c r="F2732" s="9" t="s">
        <v>40</v>
      </c>
      <c r="G2732" s="9">
        <v>1623</v>
      </c>
      <c r="H2732" s="10">
        <v>5986</v>
      </c>
      <c r="I2732" s="10">
        <v>35917</v>
      </c>
      <c r="J2732" s="10">
        <v>14</v>
      </c>
      <c r="K2732" s="10"/>
      <c r="L2732" s="10">
        <f>SUM(Table134[[#This Row],[Waste (Before Impression)]:[Waste (After Impression)2]])</f>
        <v>14</v>
      </c>
      <c r="M2732" s="10">
        <v>0</v>
      </c>
      <c r="N2732" s="10">
        <v>0</v>
      </c>
      <c r="O2732" s="11">
        <f>SUM(Table134[[#This Row],[Inspection Total]],Table134[[#This Row],[Waste (Before Impression)]])</f>
        <v>6000</v>
      </c>
      <c r="P2732" s="12" t="s">
        <v>39</v>
      </c>
      <c r="Q2732" s="9"/>
      <c r="R2732" s="9">
        <f>IF(Table134[[#This Row],[Balanced]]="YES",0,Table134[[#This Row],[Total]]-6000)</f>
        <v>0</v>
      </c>
      <c r="S27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4473816231405986YES</v>
      </c>
      <c r="T2732">
        <f>ROW()-3</f>
        <v>2729</v>
      </c>
      <c r="U2732" s="1">
        <f>INT(Table134[[#This Row],[Date]])</f>
        <v>44738</v>
      </c>
      <c r="V2732" s="13">
        <f>IFERROR(IF(OR(Table134[[#This Row],[Notasave Error]]&lt;0,Table134[[#This Row],[Notasave Error]]&gt;6000),"-",Table134[[#This Row],[Notasave Error]]/Table134[[#This Row],[Inspection Total]]),"NA")</f>
        <v>0</v>
      </c>
    </row>
    <row r="2733" spans="1:22" x14ac:dyDescent="0.35">
      <c r="A2733" s="8">
        <v>44738.046747685185</v>
      </c>
      <c r="B2733" s="9" t="s">
        <v>63</v>
      </c>
      <c r="C2733" s="9">
        <v>40036161</v>
      </c>
      <c r="D2733" s="9" t="s">
        <v>107</v>
      </c>
      <c r="E2733" s="9" t="s">
        <v>46</v>
      </c>
      <c r="F2733" s="9" t="s">
        <v>40</v>
      </c>
      <c r="G2733" s="9">
        <v>1622</v>
      </c>
      <c r="H2733" s="10">
        <v>5991</v>
      </c>
      <c r="I2733" s="10">
        <v>29931</v>
      </c>
      <c r="J2733" s="10">
        <v>9</v>
      </c>
      <c r="K2733" s="10"/>
      <c r="L2733" s="10">
        <f>SUM(Table134[[#This Row],[Waste (Before Impression)]:[Waste (After Impression)2]])</f>
        <v>9</v>
      </c>
      <c r="M2733" s="10">
        <v>0</v>
      </c>
      <c r="N2733" s="10">
        <v>0</v>
      </c>
      <c r="O2733" s="11">
        <f>SUM(Table134[[#This Row],[Inspection Total]],Table134[[#This Row],[Waste (Before Impression)]])</f>
        <v>6000</v>
      </c>
      <c r="P2733" s="12" t="s">
        <v>39</v>
      </c>
      <c r="Q2733" s="9"/>
      <c r="R2733" s="9">
        <f>IF(Table134[[#This Row],[Balanced]]="YES",0,Table134[[#This Row],[Total]]-6000)</f>
        <v>0</v>
      </c>
      <c r="S27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447381622905991YES</v>
      </c>
      <c r="T2733">
        <f>ROW()-3</f>
        <v>2730</v>
      </c>
      <c r="U2733" s="1">
        <f>INT(Table134[[#This Row],[Date]])</f>
        <v>44738</v>
      </c>
      <c r="V2733" s="13">
        <f>IFERROR(IF(OR(Table134[[#This Row],[Notasave Error]]&lt;0,Table134[[#This Row],[Notasave Error]]&gt;6000),"-",Table134[[#This Row],[Notasave Error]]/Table134[[#This Row],[Inspection Total]]),"NA")</f>
        <v>0</v>
      </c>
    </row>
    <row r="2734" spans="1:22" x14ac:dyDescent="0.35">
      <c r="A2734" s="8">
        <v>44738.045370370368</v>
      </c>
      <c r="B2734" s="9" t="s">
        <v>63</v>
      </c>
      <c r="C2734" s="9">
        <v>40036161</v>
      </c>
      <c r="D2734" s="9" t="s">
        <v>107</v>
      </c>
      <c r="E2734" s="9" t="s">
        <v>46</v>
      </c>
      <c r="F2734" s="9" t="s">
        <v>40</v>
      </c>
      <c r="G2734" s="9">
        <v>1621</v>
      </c>
      <c r="H2734" s="10">
        <v>5992</v>
      </c>
      <c r="I2734" s="10">
        <v>23940</v>
      </c>
      <c r="J2734" s="10">
        <v>8</v>
      </c>
      <c r="K2734" s="10"/>
      <c r="L2734" s="10">
        <f>SUM(Table134[[#This Row],[Waste (Before Impression)]:[Waste (After Impression)2]])</f>
        <v>8</v>
      </c>
      <c r="M2734" s="10">
        <v>0</v>
      </c>
      <c r="N2734" s="10">
        <v>0</v>
      </c>
      <c r="O2734" s="11">
        <f>SUM(Table134[[#This Row],[Inspection Total]],Table134[[#This Row],[Waste (Before Impression)]])</f>
        <v>6000</v>
      </c>
      <c r="P2734" s="12" t="s">
        <v>39</v>
      </c>
      <c r="Q2734" s="9" t="s">
        <v>71</v>
      </c>
      <c r="R2734" s="9">
        <f>IF(Table134[[#This Row],[Balanced]]="YES",0,Table134[[#This Row],[Total]]-6000)</f>
        <v>0</v>
      </c>
      <c r="S27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447381621805992YES</v>
      </c>
      <c r="T2734">
        <f>ROW()-3</f>
        <v>2731</v>
      </c>
      <c r="U2734" s="1">
        <f>INT(Table134[[#This Row],[Date]])</f>
        <v>44738</v>
      </c>
      <c r="V2734" s="13">
        <f>IFERROR(IF(OR(Table134[[#This Row],[Notasave Error]]&lt;0,Table134[[#This Row],[Notasave Error]]&gt;6000),"-",Table134[[#This Row],[Notasave Error]]/Table134[[#This Row],[Inspection Total]]),"NA")</f>
        <v>0</v>
      </c>
    </row>
    <row r="2735" spans="1:22" x14ac:dyDescent="0.35">
      <c r="A2735" s="8">
        <v>44738.04314814815</v>
      </c>
      <c r="B2735" s="9" t="s">
        <v>63</v>
      </c>
      <c r="C2735" s="9">
        <v>40036161</v>
      </c>
      <c r="D2735" s="9" t="s">
        <v>107</v>
      </c>
      <c r="E2735" s="9" t="s">
        <v>46</v>
      </c>
      <c r="F2735" s="9" t="s">
        <v>40</v>
      </c>
      <c r="G2735" s="9">
        <v>1620</v>
      </c>
      <c r="H2735" s="10">
        <v>6000</v>
      </c>
      <c r="I2735" s="10">
        <v>17948</v>
      </c>
      <c r="J2735" s="10">
        <v>0</v>
      </c>
      <c r="K2735" s="10"/>
      <c r="L2735" s="10">
        <f>SUM(Table134[[#This Row],[Waste (Before Impression)]:[Waste (After Impression)2]])</f>
        <v>0</v>
      </c>
      <c r="M2735" s="10">
        <v>0</v>
      </c>
      <c r="N2735" s="10">
        <v>0</v>
      </c>
      <c r="O2735" s="11">
        <f>SUM(Table134[[#This Row],[Inspection Total]],Table134[[#This Row],[Waste (Before Impression)]])</f>
        <v>6000</v>
      </c>
      <c r="P2735" s="12" t="s">
        <v>39</v>
      </c>
      <c r="Q2735" s="9"/>
      <c r="R2735" s="9">
        <f>IF(Table134[[#This Row],[Balanced]]="YES",0,Table134[[#This Row],[Total]]-6000)</f>
        <v>0</v>
      </c>
      <c r="S27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447381620006000YES</v>
      </c>
      <c r="T2735">
        <f>ROW()-3</f>
        <v>2732</v>
      </c>
      <c r="U2735" s="1">
        <f>INT(Table134[[#This Row],[Date]])</f>
        <v>44738</v>
      </c>
      <c r="V2735" s="13">
        <f>IFERROR(IF(OR(Table134[[#This Row],[Notasave Error]]&lt;0,Table134[[#This Row],[Notasave Error]]&gt;6000),"-",Table134[[#This Row],[Notasave Error]]/Table134[[#This Row],[Inspection Total]]),"NA")</f>
        <v>0</v>
      </c>
    </row>
    <row r="2736" spans="1:22" x14ac:dyDescent="0.35">
      <c r="A2736" s="8">
        <v>44737.956932870373</v>
      </c>
      <c r="B2736" s="9" t="s">
        <v>63</v>
      </c>
      <c r="C2736" s="9">
        <v>40036161</v>
      </c>
      <c r="D2736" s="9" t="s">
        <v>107</v>
      </c>
      <c r="E2736" s="9" t="s">
        <v>91</v>
      </c>
      <c r="F2736" s="9" t="s">
        <v>40</v>
      </c>
      <c r="G2736" s="9">
        <v>1595</v>
      </c>
      <c r="H2736" s="10">
        <v>5998</v>
      </c>
      <c r="I2736" s="10">
        <v>23992</v>
      </c>
      <c r="J2736" s="10">
        <v>2</v>
      </c>
      <c r="K2736" s="10"/>
      <c r="L2736" s="10">
        <f>SUM(Table134[[#This Row],[Waste (Before Impression)]:[Waste (After Impression)2]])</f>
        <v>2</v>
      </c>
      <c r="M2736" s="10">
        <v>0</v>
      </c>
      <c r="N2736" s="10">
        <v>0</v>
      </c>
      <c r="O2736" s="11">
        <f>SUM(Table134[[#This Row],[Inspection Total]],Table134[[#This Row],[Waste (Before Impression)]])</f>
        <v>6000</v>
      </c>
      <c r="P2736" s="12" t="s">
        <v>39</v>
      </c>
      <c r="Q2736" s="9"/>
      <c r="R2736" s="9">
        <f>IF(Table134[[#This Row],[Balanced]]="YES",0,Table134[[#This Row],[Total]]-6000)</f>
        <v>0</v>
      </c>
      <c r="S27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447371595205998YES</v>
      </c>
      <c r="T2736">
        <f>ROW()-3</f>
        <v>2733</v>
      </c>
      <c r="U2736" s="1">
        <f>INT(Table134[[#This Row],[Date]])</f>
        <v>44737</v>
      </c>
      <c r="V2736" s="13">
        <f>IFERROR(IF(OR(Table134[[#This Row],[Notasave Error]]&lt;0,Table134[[#This Row],[Notasave Error]]&gt;6000),"-",Table134[[#This Row],[Notasave Error]]/Table134[[#This Row],[Inspection Total]]),"NA")</f>
        <v>0</v>
      </c>
    </row>
    <row r="2737" spans="1:22" x14ac:dyDescent="0.35">
      <c r="A2737" s="8">
        <v>44737.925555555557</v>
      </c>
      <c r="B2737" s="9" t="s">
        <v>63</v>
      </c>
      <c r="C2737" s="9">
        <v>40036161</v>
      </c>
      <c r="D2737" s="9" t="s">
        <v>107</v>
      </c>
      <c r="E2737" s="9" t="s">
        <v>91</v>
      </c>
      <c r="F2737" s="9" t="s">
        <v>40</v>
      </c>
      <c r="G2737" s="9">
        <v>1594</v>
      </c>
      <c r="H2737" s="10">
        <v>6000</v>
      </c>
      <c r="I2737" s="10">
        <v>17994</v>
      </c>
      <c r="J2737" s="10">
        <v>0</v>
      </c>
      <c r="K2737" s="10"/>
      <c r="L2737" s="10">
        <f>SUM(Table134[[#This Row],[Waste (Before Impression)]:[Waste (After Impression)2]])</f>
        <v>0</v>
      </c>
      <c r="M2737" s="10">
        <v>0</v>
      </c>
      <c r="N2737" s="10">
        <v>0</v>
      </c>
      <c r="O2737" s="11">
        <f>SUM(Table134[[#This Row],[Inspection Total]],Table134[[#This Row],[Waste (Before Impression)]])</f>
        <v>6000</v>
      </c>
      <c r="P2737" s="12" t="s">
        <v>39</v>
      </c>
      <c r="Q2737" s="9"/>
      <c r="R2737" s="9">
        <f>IF(Table134[[#This Row],[Balanced]]="YES",0,Table134[[#This Row],[Total]]-6000)</f>
        <v>0</v>
      </c>
      <c r="S27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447371594006000YES</v>
      </c>
      <c r="T2737">
        <f>ROW()-3</f>
        <v>2734</v>
      </c>
      <c r="U2737" s="1">
        <f>INT(Table134[[#This Row],[Date]])</f>
        <v>44737</v>
      </c>
      <c r="V2737" s="13">
        <f>IFERROR(IF(OR(Table134[[#This Row],[Notasave Error]]&lt;0,Table134[[#This Row],[Notasave Error]]&gt;6000),"-",Table134[[#This Row],[Notasave Error]]/Table134[[#This Row],[Inspection Total]]),"NA")</f>
        <v>0</v>
      </c>
    </row>
    <row r="2738" spans="1:22" x14ac:dyDescent="0.35">
      <c r="A2738" s="8">
        <v>44737.893368055556</v>
      </c>
      <c r="B2738" s="9" t="s">
        <v>63</v>
      </c>
      <c r="C2738" s="9">
        <v>40036161</v>
      </c>
      <c r="D2738" s="9" t="s">
        <v>107</v>
      </c>
      <c r="E2738" s="9" t="s">
        <v>91</v>
      </c>
      <c r="F2738" s="9" t="s">
        <v>40</v>
      </c>
      <c r="G2738" s="9">
        <v>1593</v>
      </c>
      <c r="H2738" s="10">
        <v>5996</v>
      </c>
      <c r="I2738" s="10">
        <v>11994</v>
      </c>
      <c r="J2738" s="10">
        <v>4</v>
      </c>
      <c r="K2738" s="10"/>
      <c r="L2738" s="10">
        <f>SUM(Table134[[#This Row],[Waste (Before Impression)]:[Waste (After Impression)2]])</f>
        <v>4</v>
      </c>
      <c r="M2738" s="10">
        <v>0</v>
      </c>
      <c r="N2738" s="10">
        <v>0</v>
      </c>
      <c r="O2738" s="11">
        <f>SUM(Table134[[#This Row],[Inspection Total]],Table134[[#This Row],[Waste (Before Impression)]])</f>
        <v>6000</v>
      </c>
      <c r="P2738" s="12" t="s">
        <v>39</v>
      </c>
      <c r="Q2738" s="9"/>
      <c r="R2738" s="9">
        <f>IF(Table134[[#This Row],[Balanced]]="YES",0,Table134[[#This Row],[Total]]-6000)</f>
        <v>0</v>
      </c>
      <c r="S27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447371593405996YES</v>
      </c>
      <c r="T2738">
        <f>ROW()-3</f>
        <v>2735</v>
      </c>
      <c r="U2738" s="1">
        <f>INT(Table134[[#This Row],[Date]])</f>
        <v>44737</v>
      </c>
      <c r="V2738" s="13">
        <f>IFERROR(IF(OR(Table134[[#This Row],[Notasave Error]]&lt;0,Table134[[#This Row],[Notasave Error]]&gt;6000),"-",Table134[[#This Row],[Notasave Error]]/Table134[[#This Row],[Inspection Total]]),"NA")</f>
        <v>0</v>
      </c>
    </row>
    <row r="2739" spans="1:22" x14ac:dyDescent="0.35">
      <c r="A2739" s="8">
        <v>44737.822881944441</v>
      </c>
      <c r="B2739" s="9" t="s">
        <v>63</v>
      </c>
      <c r="C2739" s="9">
        <v>40036161</v>
      </c>
      <c r="D2739" s="9" t="s">
        <v>107</v>
      </c>
      <c r="E2739" s="9" t="s">
        <v>91</v>
      </c>
      <c r="F2739" s="9" t="s">
        <v>40</v>
      </c>
      <c r="G2739" s="9">
        <v>1591</v>
      </c>
      <c r="H2739" s="10">
        <v>5998</v>
      </c>
      <c r="I2739" s="10">
        <v>5998</v>
      </c>
      <c r="J2739" s="10">
        <v>2</v>
      </c>
      <c r="K2739" s="10"/>
      <c r="L2739" s="10">
        <f>SUM(Table134[[#This Row],[Waste (Before Impression)]:[Waste (After Impression)2]])</f>
        <v>2</v>
      </c>
      <c r="M2739" s="10">
        <v>0</v>
      </c>
      <c r="N2739" s="10">
        <v>0</v>
      </c>
      <c r="O2739" s="11">
        <f>SUM(Table134[[#This Row],[Inspection Total]],Table134[[#This Row],[Waste (Before Impression)]])</f>
        <v>6000</v>
      </c>
      <c r="P2739" s="12" t="s">
        <v>34</v>
      </c>
      <c r="Q2739" s="9" t="s">
        <v>71</v>
      </c>
      <c r="R2739" s="9">
        <f>IF(Table134[[#This Row],[Balanced]]="YES",0,Table134[[#This Row],[Total]]-6000)</f>
        <v>0</v>
      </c>
      <c r="S27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447371591205998NO</v>
      </c>
      <c r="T2739">
        <f>ROW()-3</f>
        <v>2736</v>
      </c>
      <c r="U2739" s="1">
        <f>INT(Table134[[#This Row],[Date]])</f>
        <v>44737</v>
      </c>
      <c r="V2739" s="13">
        <f>IFERROR(IF(OR(Table134[[#This Row],[Notasave Error]]&lt;0,Table134[[#This Row],[Notasave Error]]&gt;6000),"-",Table134[[#This Row],[Notasave Error]]/Table134[[#This Row],[Inspection Total]]),"NA")</f>
        <v>0</v>
      </c>
    </row>
    <row r="2740" spans="1:22" x14ac:dyDescent="0.35">
      <c r="A2740" s="8">
        <v>44737.777731481481</v>
      </c>
      <c r="B2740" s="9" t="s">
        <v>63</v>
      </c>
      <c r="C2740" s="9">
        <v>40036161</v>
      </c>
      <c r="D2740" s="9" t="s">
        <v>107</v>
      </c>
      <c r="E2740" s="9" t="s">
        <v>46</v>
      </c>
      <c r="F2740" s="9" t="s">
        <v>38</v>
      </c>
      <c r="G2740" s="9">
        <v>1590</v>
      </c>
      <c r="H2740" s="10">
        <v>5991</v>
      </c>
      <c r="I2740" s="10">
        <v>77895</v>
      </c>
      <c r="J2740" s="10">
        <v>9</v>
      </c>
      <c r="K2740" s="10"/>
      <c r="L2740" s="10">
        <f>SUM(Table134[[#This Row],[Waste (Before Impression)]:[Waste (After Impression)2]])</f>
        <v>9</v>
      </c>
      <c r="M2740" s="10">
        <v>0</v>
      </c>
      <c r="N2740" s="10">
        <v>0</v>
      </c>
      <c r="O2740" s="11">
        <f>SUM(Table134[[#This Row],[Inspection Total]],Table134[[#This Row],[Waste (Before Impression)]])</f>
        <v>6000</v>
      </c>
      <c r="P2740" s="12" t="s">
        <v>39</v>
      </c>
      <c r="Q2740" s="9"/>
      <c r="R2740" s="9">
        <f>IF(Table134[[#This Row],[Balanced]]="YES",0,Table134[[#This Row],[Total]]-6000)</f>
        <v>0</v>
      </c>
      <c r="S27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447371590905991YES</v>
      </c>
      <c r="T2740">
        <f>ROW()-3</f>
        <v>2737</v>
      </c>
      <c r="U2740" s="1">
        <f>INT(Table134[[#This Row],[Date]])</f>
        <v>44737</v>
      </c>
      <c r="V2740" s="13">
        <f>IFERROR(IF(OR(Table134[[#This Row],[Notasave Error]]&lt;0,Table134[[#This Row],[Notasave Error]]&gt;6000),"-",Table134[[#This Row],[Notasave Error]]/Table134[[#This Row],[Inspection Total]]),"NA")</f>
        <v>0</v>
      </c>
    </row>
    <row r="2741" spans="1:22" x14ac:dyDescent="0.35">
      <c r="A2741" s="8">
        <v>44737.756458333337</v>
      </c>
      <c r="B2741" s="9" t="s">
        <v>63</v>
      </c>
      <c r="C2741" s="9">
        <v>40036161</v>
      </c>
      <c r="D2741" s="9" t="s">
        <v>107</v>
      </c>
      <c r="E2741" s="9" t="s">
        <v>46</v>
      </c>
      <c r="F2741" s="9" t="s">
        <v>38</v>
      </c>
      <c r="G2741" s="9">
        <v>1589</v>
      </c>
      <c r="H2741" s="10">
        <v>5956</v>
      </c>
      <c r="I2741" s="10">
        <v>71904</v>
      </c>
      <c r="J2741" s="10">
        <v>44</v>
      </c>
      <c r="K2741" s="10"/>
      <c r="L2741" s="10">
        <f>SUM(Table134[[#This Row],[Waste (Before Impression)]:[Waste (After Impression)2]])</f>
        <v>44</v>
      </c>
      <c r="M2741" s="10">
        <v>0</v>
      </c>
      <c r="N2741" s="10">
        <v>0</v>
      </c>
      <c r="O2741" s="11">
        <f>SUM(Table134[[#This Row],[Inspection Total]],Table134[[#This Row],[Waste (Before Impression)]])</f>
        <v>6000</v>
      </c>
      <c r="P2741" s="12" t="s">
        <v>39</v>
      </c>
      <c r="Q2741" s="9"/>
      <c r="R2741" s="9">
        <f>IF(Table134[[#This Row],[Balanced]]="YES",0,Table134[[#This Row],[Total]]-6000)</f>
        <v>0</v>
      </c>
      <c r="S27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4473715894405956YES</v>
      </c>
      <c r="T2741">
        <f>ROW()-3</f>
        <v>2738</v>
      </c>
      <c r="U2741" s="1">
        <f>INT(Table134[[#This Row],[Date]])</f>
        <v>44737</v>
      </c>
      <c r="V2741" s="13">
        <f>IFERROR(IF(OR(Table134[[#This Row],[Notasave Error]]&lt;0,Table134[[#This Row],[Notasave Error]]&gt;6000),"-",Table134[[#This Row],[Notasave Error]]/Table134[[#This Row],[Inspection Total]]),"NA")</f>
        <v>0</v>
      </c>
    </row>
    <row r="2742" spans="1:22" x14ac:dyDescent="0.35">
      <c r="A2742" s="8">
        <v>44737.755972222221</v>
      </c>
      <c r="B2742" s="9" t="s">
        <v>63</v>
      </c>
      <c r="C2742" s="9">
        <v>40036161</v>
      </c>
      <c r="D2742" s="9" t="s">
        <v>107</v>
      </c>
      <c r="E2742" s="9" t="s">
        <v>46</v>
      </c>
      <c r="F2742" s="9" t="s">
        <v>38</v>
      </c>
      <c r="G2742" s="9">
        <v>1588</v>
      </c>
      <c r="H2742" s="10">
        <v>5995</v>
      </c>
      <c r="I2742" s="10">
        <v>65948</v>
      </c>
      <c r="J2742" s="10">
        <v>5</v>
      </c>
      <c r="K2742" s="10"/>
      <c r="L2742" s="10">
        <f>SUM(Table134[[#This Row],[Waste (Before Impression)]:[Waste (After Impression)2]])</f>
        <v>5</v>
      </c>
      <c r="M2742" s="10">
        <v>0</v>
      </c>
      <c r="N2742" s="10">
        <v>0</v>
      </c>
      <c r="O2742" s="11">
        <f>SUM(Table134[[#This Row],[Inspection Total]],Table134[[#This Row],[Waste (Before Impression)]])</f>
        <v>6000</v>
      </c>
      <c r="P2742" s="12" t="s">
        <v>39</v>
      </c>
      <c r="Q2742" s="9"/>
      <c r="R2742" s="9">
        <f>IF(Table134[[#This Row],[Balanced]]="YES",0,Table134[[#This Row],[Total]]-6000)</f>
        <v>0</v>
      </c>
      <c r="S27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447371588505995YES</v>
      </c>
      <c r="T2742">
        <f>ROW()-3</f>
        <v>2739</v>
      </c>
      <c r="U2742" s="1">
        <f>INT(Table134[[#This Row],[Date]])</f>
        <v>44737</v>
      </c>
      <c r="V2742" s="13">
        <f>IFERROR(IF(OR(Table134[[#This Row],[Notasave Error]]&lt;0,Table134[[#This Row],[Notasave Error]]&gt;6000),"-",Table134[[#This Row],[Notasave Error]]/Table134[[#This Row],[Inspection Total]]),"NA")</f>
        <v>0</v>
      </c>
    </row>
    <row r="2743" spans="1:22" x14ac:dyDescent="0.35">
      <c r="A2743" s="8">
        <v>44737.712268518517</v>
      </c>
      <c r="B2743" s="9" t="s">
        <v>63</v>
      </c>
      <c r="C2743" s="9">
        <v>40036161</v>
      </c>
      <c r="D2743" s="9" t="s">
        <v>107</v>
      </c>
      <c r="E2743" s="9" t="s">
        <v>46</v>
      </c>
      <c r="F2743" s="9" t="s">
        <v>38</v>
      </c>
      <c r="G2743" s="9">
        <v>1587</v>
      </c>
      <c r="H2743" s="10">
        <v>5994</v>
      </c>
      <c r="I2743" s="10">
        <v>59953</v>
      </c>
      <c r="J2743" s="10">
        <v>6</v>
      </c>
      <c r="K2743" s="10"/>
      <c r="L2743" s="10">
        <f>SUM(Table134[[#This Row],[Waste (Before Impression)]:[Waste (After Impression)2]])</f>
        <v>6</v>
      </c>
      <c r="M2743" s="10">
        <v>0</v>
      </c>
      <c r="N2743" s="10">
        <v>0</v>
      </c>
      <c r="O2743" s="11">
        <f>SUM(Table134[[#This Row],[Inspection Total]],Table134[[#This Row],[Waste (Before Impression)]])</f>
        <v>6000</v>
      </c>
      <c r="P2743" s="12" t="s">
        <v>39</v>
      </c>
      <c r="Q2743" s="9"/>
      <c r="R2743" s="9">
        <f>IF(Table134[[#This Row],[Balanced]]="YES",0,Table134[[#This Row],[Total]]-6000)</f>
        <v>0</v>
      </c>
      <c r="S27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447371587605994YES</v>
      </c>
      <c r="T2743">
        <f>ROW()-3</f>
        <v>2740</v>
      </c>
      <c r="U2743" s="1">
        <f>INT(Table134[[#This Row],[Date]])</f>
        <v>44737</v>
      </c>
      <c r="V2743" s="13">
        <f>IFERROR(IF(OR(Table134[[#This Row],[Notasave Error]]&lt;0,Table134[[#This Row],[Notasave Error]]&gt;6000),"-",Table134[[#This Row],[Notasave Error]]/Table134[[#This Row],[Inspection Total]]),"NA")</f>
        <v>0</v>
      </c>
    </row>
    <row r="2744" spans="1:22" x14ac:dyDescent="0.35">
      <c r="A2744" s="8">
        <v>44737.711712962962</v>
      </c>
      <c r="B2744" s="9" t="s">
        <v>63</v>
      </c>
      <c r="C2744" s="9">
        <v>40036161</v>
      </c>
      <c r="D2744" s="9" t="s">
        <v>107</v>
      </c>
      <c r="E2744" s="9" t="s">
        <v>46</v>
      </c>
      <c r="F2744" s="9" t="s">
        <v>38</v>
      </c>
      <c r="G2744" s="9">
        <v>1586</v>
      </c>
      <c r="H2744" s="10">
        <v>5987</v>
      </c>
      <c r="I2744" s="10">
        <v>53959</v>
      </c>
      <c r="J2744" s="10">
        <v>13</v>
      </c>
      <c r="K2744" s="10"/>
      <c r="L2744" s="10">
        <f>SUM(Table134[[#This Row],[Waste (Before Impression)]:[Waste (After Impression)2]])</f>
        <v>13</v>
      </c>
      <c r="M2744" s="10">
        <v>0</v>
      </c>
      <c r="N2744" s="10">
        <v>0</v>
      </c>
      <c r="O2744" s="11">
        <f>SUM(Table134[[#This Row],[Inspection Total]],Table134[[#This Row],[Waste (Before Impression)]])</f>
        <v>6000</v>
      </c>
      <c r="P2744" s="12" t="s">
        <v>39</v>
      </c>
      <c r="Q2744" s="9"/>
      <c r="R2744" s="9">
        <f>IF(Table134[[#This Row],[Balanced]]="YES",0,Table134[[#This Row],[Total]]-6000)</f>
        <v>0</v>
      </c>
      <c r="S27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4473715861305987YES</v>
      </c>
      <c r="T2744">
        <f>ROW()-3</f>
        <v>2741</v>
      </c>
      <c r="U2744" s="1">
        <f>INT(Table134[[#This Row],[Date]])</f>
        <v>44737</v>
      </c>
      <c r="V2744" s="13">
        <f>IFERROR(IF(OR(Table134[[#This Row],[Notasave Error]]&lt;0,Table134[[#This Row],[Notasave Error]]&gt;6000),"-",Table134[[#This Row],[Notasave Error]]/Table134[[#This Row],[Inspection Total]]),"NA")</f>
        <v>0</v>
      </c>
    </row>
    <row r="2745" spans="1:22" x14ac:dyDescent="0.35">
      <c r="A2745" s="8">
        <v>44737.711111111108</v>
      </c>
      <c r="B2745" s="9" t="s">
        <v>63</v>
      </c>
      <c r="C2745" s="9">
        <v>40036161</v>
      </c>
      <c r="D2745" s="9" t="s">
        <v>107</v>
      </c>
      <c r="E2745" s="9" t="s">
        <v>46</v>
      </c>
      <c r="F2745" s="9" t="s">
        <v>38</v>
      </c>
      <c r="G2745" s="9">
        <v>1585</v>
      </c>
      <c r="H2745" s="10">
        <v>5999</v>
      </c>
      <c r="I2745" s="10">
        <v>47972</v>
      </c>
      <c r="J2745" s="10">
        <v>1</v>
      </c>
      <c r="K2745" s="10"/>
      <c r="L2745" s="10">
        <f>SUM(Table134[[#This Row],[Waste (Before Impression)]:[Waste (After Impression)2]])</f>
        <v>1</v>
      </c>
      <c r="M2745" s="10">
        <v>0</v>
      </c>
      <c r="N2745" s="10">
        <v>0</v>
      </c>
      <c r="O2745" s="11">
        <f>SUM(Table134[[#This Row],[Inspection Total]],Table134[[#This Row],[Waste (Before Impression)]])</f>
        <v>6000</v>
      </c>
      <c r="P2745" s="12" t="s">
        <v>39</v>
      </c>
      <c r="Q2745" s="9"/>
      <c r="R2745" s="9">
        <f>IF(Table134[[#This Row],[Balanced]]="YES",0,Table134[[#This Row],[Total]]-6000)</f>
        <v>0</v>
      </c>
      <c r="S27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447371585105999YES</v>
      </c>
      <c r="T2745">
        <f>ROW()-3</f>
        <v>2742</v>
      </c>
      <c r="U2745" s="1">
        <f>INT(Table134[[#This Row],[Date]])</f>
        <v>44737</v>
      </c>
      <c r="V2745" s="13">
        <f>IFERROR(IF(OR(Table134[[#This Row],[Notasave Error]]&lt;0,Table134[[#This Row],[Notasave Error]]&gt;6000),"-",Table134[[#This Row],[Notasave Error]]/Table134[[#This Row],[Inspection Total]]),"NA")</f>
        <v>0</v>
      </c>
    </row>
    <row r="2746" spans="1:22" x14ac:dyDescent="0.35">
      <c r="A2746" s="8">
        <v>44737.590196759258</v>
      </c>
      <c r="B2746" s="9" t="s">
        <v>63</v>
      </c>
      <c r="C2746" s="9">
        <v>40036161</v>
      </c>
      <c r="D2746" s="9" t="s">
        <v>107</v>
      </c>
      <c r="E2746" s="9" t="s">
        <v>46</v>
      </c>
      <c r="F2746" s="9" t="s">
        <v>38</v>
      </c>
      <c r="G2746" s="9">
        <v>1584</v>
      </c>
      <c r="H2746" s="10">
        <v>5999</v>
      </c>
      <c r="I2746" s="10">
        <v>41973</v>
      </c>
      <c r="J2746" s="10">
        <v>4</v>
      </c>
      <c r="K2746" s="10"/>
      <c r="L2746" s="10">
        <f>SUM(Table134[[#This Row],[Waste (Before Impression)]:[Waste (After Impression)2]])</f>
        <v>4</v>
      </c>
      <c r="M2746" s="10">
        <v>0</v>
      </c>
      <c r="N2746" s="10">
        <v>0</v>
      </c>
      <c r="O2746" s="11">
        <f>SUM(Table134[[#This Row],[Inspection Total]],Table134[[#This Row],[Waste (Before Impression)]])</f>
        <v>6003</v>
      </c>
      <c r="P2746" s="12" t="s">
        <v>34</v>
      </c>
      <c r="Q2746" s="9" t="s">
        <v>72</v>
      </c>
      <c r="R2746" s="9">
        <f>IF(Table134[[#This Row],[Balanced]]="YES",0,Table134[[#This Row],[Total]]-6000)</f>
        <v>3</v>
      </c>
      <c r="S27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447371584405999NO</v>
      </c>
      <c r="T2746">
        <f>ROW()-3</f>
        <v>2743</v>
      </c>
      <c r="U2746" s="1">
        <f>INT(Table134[[#This Row],[Date]])</f>
        <v>44737</v>
      </c>
      <c r="V2746" s="13">
        <f>IFERROR(IF(OR(Table134[[#This Row],[Notasave Error]]&lt;0,Table134[[#This Row],[Notasave Error]]&gt;6000),"-",Table134[[#This Row],[Notasave Error]]/Table134[[#This Row],[Inspection Total]]),"NA")</f>
        <v>0</v>
      </c>
    </row>
    <row r="2747" spans="1:22" x14ac:dyDescent="0.35">
      <c r="A2747" s="8">
        <v>44737.483703703707</v>
      </c>
      <c r="B2747" s="9" t="s">
        <v>63</v>
      </c>
      <c r="C2747" s="9">
        <v>40036161</v>
      </c>
      <c r="D2747" s="9" t="s">
        <v>107</v>
      </c>
      <c r="E2747" s="9" t="s">
        <v>46</v>
      </c>
      <c r="F2747" s="9" t="s">
        <v>38</v>
      </c>
      <c r="G2747" s="9">
        <v>1593</v>
      </c>
      <c r="H2747" s="10">
        <v>5995</v>
      </c>
      <c r="I2747" s="10">
        <v>35974</v>
      </c>
      <c r="J2747" s="10"/>
      <c r="K2747" s="10"/>
      <c r="L2747" s="10">
        <f>SUM(Table134[[#This Row],[Waste (Before Impression)]:[Waste (After Impression)2]])</f>
        <v>0</v>
      </c>
      <c r="M2747" s="10">
        <v>0</v>
      </c>
      <c r="N2747" s="10">
        <v>0</v>
      </c>
      <c r="O2747" s="11">
        <f>SUM(Table134[[#This Row],[Inspection Total]],Table134[[#This Row],[Waste (Before Impression)]])</f>
        <v>5995</v>
      </c>
      <c r="P2747" s="12" t="s">
        <v>34</v>
      </c>
      <c r="Q2747" s="9" t="s">
        <v>71</v>
      </c>
      <c r="R2747" s="9">
        <f>IF(Table134[[#This Row],[Balanced]]="YES",0,Table134[[#This Row],[Total]]-6000)</f>
        <v>-5</v>
      </c>
      <c r="S27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44737159305995NO</v>
      </c>
      <c r="T2747">
        <f>ROW()-3</f>
        <v>2744</v>
      </c>
      <c r="U2747" s="1">
        <f>INT(Table134[[#This Row],[Date]])</f>
        <v>44737</v>
      </c>
      <c r="V2747" s="13">
        <f>IFERROR(IF(OR(Table134[[#This Row],[Notasave Error]]&lt;0,Table134[[#This Row],[Notasave Error]]&gt;6000),"-",Table134[[#This Row],[Notasave Error]]/Table134[[#This Row],[Inspection Total]]),"NA")</f>
        <v>0</v>
      </c>
    </row>
    <row r="2748" spans="1:22" x14ac:dyDescent="0.35">
      <c r="A2748" s="8">
        <v>44737.456030092595</v>
      </c>
      <c r="B2748" s="9" t="s">
        <v>63</v>
      </c>
      <c r="C2748" s="9">
        <v>40036161</v>
      </c>
      <c r="D2748" s="9" t="s">
        <v>107</v>
      </c>
      <c r="E2748" s="9" t="s">
        <v>46</v>
      </c>
      <c r="F2748" s="9" t="s">
        <v>38</v>
      </c>
      <c r="G2748" s="9">
        <v>1582</v>
      </c>
      <c r="H2748" s="10">
        <v>5995</v>
      </c>
      <c r="I2748" s="10">
        <v>29979</v>
      </c>
      <c r="J2748" s="10">
        <v>5</v>
      </c>
      <c r="K2748" s="10"/>
      <c r="L2748" s="10">
        <f>SUM(Table134[[#This Row],[Waste (Before Impression)]:[Waste (After Impression)2]])</f>
        <v>5</v>
      </c>
      <c r="M2748" s="10">
        <v>0</v>
      </c>
      <c r="N2748" s="10">
        <v>0</v>
      </c>
      <c r="O2748" s="11">
        <f>SUM(Table134[[#This Row],[Inspection Total]],Table134[[#This Row],[Waste (Before Impression)]])</f>
        <v>6000</v>
      </c>
      <c r="P2748" s="12" t="s">
        <v>39</v>
      </c>
      <c r="Q2748" s="9"/>
      <c r="R2748" s="9">
        <f>IF(Table134[[#This Row],[Balanced]]="YES",0,Table134[[#This Row],[Total]]-6000)</f>
        <v>0</v>
      </c>
      <c r="S27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447371582505995YES</v>
      </c>
      <c r="T2748">
        <f>ROW()-3</f>
        <v>2745</v>
      </c>
      <c r="U2748" s="1">
        <f>INT(Table134[[#This Row],[Date]])</f>
        <v>44737</v>
      </c>
      <c r="V2748" s="13">
        <f>IFERROR(IF(OR(Table134[[#This Row],[Notasave Error]]&lt;0,Table134[[#This Row],[Notasave Error]]&gt;6000),"-",Table134[[#This Row],[Notasave Error]]/Table134[[#This Row],[Inspection Total]]),"NA")</f>
        <v>0</v>
      </c>
    </row>
    <row r="2749" spans="1:22" x14ac:dyDescent="0.35">
      <c r="A2749" s="8">
        <v>44737.455717592595</v>
      </c>
      <c r="B2749" s="9" t="s">
        <v>63</v>
      </c>
      <c r="C2749" s="9">
        <v>40036161</v>
      </c>
      <c r="D2749" s="9" t="s">
        <v>107</v>
      </c>
      <c r="E2749" s="9" t="s">
        <v>46</v>
      </c>
      <c r="F2749" s="9" t="s">
        <v>38</v>
      </c>
      <c r="G2749" s="9">
        <v>1581</v>
      </c>
      <c r="H2749" s="10">
        <v>5996</v>
      </c>
      <c r="I2749" s="10">
        <v>23984</v>
      </c>
      <c r="J2749" s="10">
        <v>4</v>
      </c>
      <c r="K2749" s="10"/>
      <c r="L2749" s="10">
        <f>SUM(Table134[[#This Row],[Waste (Before Impression)]:[Waste (After Impression)2]])</f>
        <v>4</v>
      </c>
      <c r="M2749" s="10">
        <v>0</v>
      </c>
      <c r="N2749" s="10">
        <v>0</v>
      </c>
      <c r="O2749" s="11">
        <f>SUM(Table134[[#This Row],[Inspection Total]],Table134[[#This Row],[Waste (Before Impression)]])</f>
        <v>6000</v>
      </c>
      <c r="P2749" s="12" t="s">
        <v>39</v>
      </c>
      <c r="Q2749" s="9"/>
      <c r="R2749" s="9">
        <f>IF(Table134[[#This Row],[Balanced]]="YES",0,Table134[[#This Row],[Total]]-6000)</f>
        <v>0</v>
      </c>
      <c r="S27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447371581405996YES</v>
      </c>
      <c r="T2749">
        <f>ROW()-3</f>
        <v>2746</v>
      </c>
      <c r="U2749" s="1">
        <f>INT(Table134[[#This Row],[Date]])</f>
        <v>44737</v>
      </c>
      <c r="V2749" s="13">
        <f>IFERROR(IF(OR(Table134[[#This Row],[Notasave Error]]&lt;0,Table134[[#This Row],[Notasave Error]]&gt;6000),"-",Table134[[#This Row],[Notasave Error]]/Table134[[#This Row],[Inspection Total]]),"NA")</f>
        <v>0</v>
      </c>
    </row>
    <row r="2750" spans="1:22" x14ac:dyDescent="0.35">
      <c r="A2750" s="8">
        <v>44737.455150462964</v>
      </c>
      <c r="B2750" s="9" t="s">
        <v>63</v>
      </c>
      <c r="C2750" s="9">
        <v>40036161</v>
      </c>
      <c r="D2750" s="9" t="s">
        <v>107</v>
      </c>
      <c r="E2750" s="9" t="s">
        <v>46</v>
      </c>
      <c r="F2750" s="9" t="s">
        <v>38</v>
      </c>
      <c r="G2750" s="9">
        <v>1580</v>
      </c>
      <c r="H2750" s="10">
        <v>5994</v>
      </c>
      <c r="I2750" s="10">
        <v>17988</v>
      </c>
      <c r="J2750" s="10">
        <v>6</v>
      </c>
      <c r="K2750" s="10"/>
      <c r="L2750" s="10">
        <f>SUM(Table134[[#This Row],[Waste (Before Impression)]:[Waste (After Impression)2]])</f>
        <v>6</v>
      </c>
      <c r="M2750" s="10">
        <v>0</v>
      </c>
      <c r="N2750" s="10">
        <v>0</v>
      </c>
      <c r="O2750" s="11">
        <f>SUM(Table134[[#This Row],[Inspection Total]],Table134[[#This Row],[Waste (Before Impression)]])</f>
        <v>6000</v>
      </c>
      <c r="P2750" s="12" t="s">
        <v>39</v>
      </c>
      <c r="Q2750" s="9"/>
      <c r="R2750" s="9">
        <f>IF(Table134[[#This Row],[Balanced]]="YES",0,Table134[[#This Row],[Total]]-6000)</f>
        <v>0</v>
      </c>
      <c r="S27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447371580605994YES</v>
      </c>
      <c r="T2750">
        <f>ROW()-3</f>
        <v>2747</v>
      </c>
      <c r="U2750" s="1">
        <f>INT(Table134[[#This Row],[Date]])</f>
        <v>44737</v>
      </c>
      <c r="V2750" s="13">
        <f>IFERROR(IF(OR(Table134[[#This Row],[Notasave Error]]&lt;0,Table134[[#This Row],[Notasave Error]]&gt;6000),"-",Table134[[#This Row],[Notasave Error]]/Table134[[#This Row],[Inspection Total]]),"NA")</f>
        <v>0</v>
      </c>
    </row>
    <row r="2751" spans="1:22" x14ac:dyDescent="0.35">
      <c r="A2751" s="8">
        <v>44737.353784722225</v>
      </c>
      <c r="B2751" s="9" t="s">
        <v>63</v>
      </c>
      <c r="C2751" s="9">
        <v>40036161</v>
      </c>
      <c r="D2751" s="9" t="s">
        <v>107</v>
      </c>
      <c r="E2751" s="9" t="s">
        <v>46</v>
      </c>
      <c r="F2751" s="9" t="s">
        <v>38</v>
      </c>
      <c r="G2751" s="9">
        <v>1579</v>
      </c>
      <c r="H2751" s="10">
        <v>5998</v>
      </c>
      <c r="I2751" s="10">
        <v>11994</v>
      </c>
      <c r="J2751" s="10">
        <v>2</v>
      </c>
      <c r="K2751" s="10"/>
      <c r="L2751" s="10">
        <f>SUM(Table134[[#This Row],[Waste (Before Impression)]:[Waste (After Impression)2]])</f>
        <v>2</v>
      </c>
      <c r="M2751" s="10">
        <v>0</v>
      </c>
      <c r="N2751" s="10">
        <v>0</v>
      </c>
      <c r="O2751" s="11">
        <f>SUM(Table134[[#This Row],[Inspection Total]],Table134[[#This Row],[Waste (Before Impression)]])</f>
        <v>6000</v>
      </c>
      <c r="P2751" s="12" t="s">
        <v>39</v>
      </c>
      <c r="Q2751" s="9"/>
      <c r="R2751" s="9">
        <f>IF(Table134[[#This Row],[Balanced]]="YES",0,Table134[[#This Row],[Total]]-6000)</f>
        <v>0</v>
      </c>
      <c r="S27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447371579205998YES</v>
      </c>
      <c r="T2751">
        <f>ROW()-3</f>
        <v>2748</v>
      </c>
      <c r="U2751" s="1">
        <f>INT(Table134[[#This Row],[Date]])</f>
        <v>44737</v>
      </c>
      <c r="V2751" s="13">
        <f>IFERROR(IF(OR(Table134[[#This Row],[Notasave Error]]&lt;0,Table134[[#This Row],[Notasave Error]]&gt;6000),"-",Table134[[#This Row],[Notasave Error]]/Table134[[#This Row],[Inspection Total]]),"NA")</f>
        <v>0</v>
      </c>
    </row>
    <row r="2752" spans="1:22" x14ac:dyDescent="0.35">
      <c r="A2752" s="8">
        <v>44737.318356481483</v>
      </c>
      <c r="B2752" s="9" t="s">
        <v>63</v>
      </c>
      <c r="C2752" s="9">
        <v>40036161</v>
      </c>
      <c r="D2752" s="9" t="s">
        <v>107</v>
      </c>
      <c r="E2752" s="9" t="s">
        <v>46</v>
      </c>
      <c r="F2752" s="9" t="s">
        <v>38</v>
      </c>
      <c r="G2752" s="9">
        <v>1578</v>
      </c>
      <c r="H2752" s="10">
        <v>5996</v>
      </c>
      <c r="I2752" s="10">
        <v>5996</v>
      </c>
      <c r="J2752" s="10">
        <v>4</v>
      </c>
      <c r="K2752" s="10"/>
      <c r="L2752" s="10">
        <f>SUM(Table134[[#This Row],[Waste (Before Impression)]:[Waste (After Impression)2]])</f>
        <v>4</v>
      </c>
      <c r="M2752" s="10">
        <v>0</v>
      </c>
      <c r="N2752" s="10">
        <v>0</v>
      </c>
      <c r="O2752" s="11">
        <f>SUM(Table134[[#This Row],[Inspection Total]],Table134[[#This Row],[Waste (Before Impression)]])</f>
        <v>6000</v>
      </c>
      <c r="P2752" s="12" t="s">
        <v>39</v>
      </c>
      <c r="Q2752" s="9"/>
      <c r="R2752" s="9">
        <f>IF(Table134[[#This Row],[Balanced]]="YES",0,Table134[[#This Row],[Total]]-6000)</f>
        <v>0</v>
      </c>
      <c r="S27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447371578405996YES</v>
      </c>
      <c r="T2752">
        <f>ROW()-3</f>
        <v>2749</v>
      </c>
      <c r="U2752" s="1">
        <f>INT(Table134[[#This Row],[Date]])</f>
        <v>44737</v>
      </c>
      <c r="V2752" s="13">
        <f>IFERROR(IF(OR(Table134[[#This Row],[Notasave Error]]&lt;0,Table134[[#This Row],[Notasave Error]]&gt;6000),"-",Table134[[#This Row],[Notasave Error]]/Table134[[#This Row],[Inspection Total]]),"NA")</f>
        <v>0</v>
      </c>
    </row>
    <row r="2753" spans="1:22" x14ac:dyDescent="0.35">
      <c r="A2753" s="8">
        <v>44737.280462962961</v>
      </c>
      <c r="B2753" s="9" t="s">
        <v>63</v>
      </c>
      <c r="C2753" s="9">
        <v>40036161</v>
      </c>
      <c r="D2753" s="9" t="s">
        <v>107</v>
      </c>
      <c r="E2753" s="9" t="s">
        <v>91</v>
      </c>
      <c r="F2753" s="9" t="s">
        <v>40</v>
      </c>
      <c r="G2753" s="9">
        <v>1604</v>
      </c>
      <c r="H2753" s="10">
        <v>6000</v>
      </c>
      <c r="I2753" s="10">
        <v>77953</v>
      </c>
      <c r="J2753" s="10">
        <v>0</v>
      </c>
      <c r="K2753" s="10"/>
      <c r="L2753" s="10">
        <f>SUM(Table134[[#This Row],[Waste (Before Impression)]:[Waste (After Impression)2]])</f>
        <v>0</v>
      </c>
      <c r="M2753" s="10">
        <v>0</v>
      </c>
      <c r="N2753" s="10">
        <v>0</v>
      </c>
      <c r="O2753" s="11">
        <f>SUM(Table134[[#This Row],[Inspection Total]],Table134[[#This Row],[Waste (Before Impression)]])</f>
        <v>6000</v>
      </c>
      <c r="P2753" s="12" t="s">
        <v>39</v>
      </c>
      <c r="Q2753" s="9"/>
      <c r="R2753" s="9">
        <f>IF(Table134[[#This Row],[Balanced]]="YES",0,Table134[[#This Row],[Total]]-6000)</f>
        <v>0</v>
      </c>
      <c r="S27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447371604006000YES</v>
      </c>
      <c r="T2753">
        <f>ROW()-3</f>
        <v>2750</v>
      </c>
      <c r="U2753" s="1">
        <f>INT(Table134[[#This Row],[Date]])</f>
        <v>44737</v>
      </c>
      <c r="V2753" s="13">
        <f>IFERROR(IF(OR(Table134[[#This Row],[Notasave Error]]&lt;0,Table134[[#This Row],[Notasave Error]]&gt;6000),"-",Table134[[#This Row],[Notasave Error]]/Table134[[#This Row],[Inspection Total]]),"NA")</f>
        <v>0</v>
      </c>
    </row>
    <row r="2754" spans="1:22" x14ac:dyDescent="0.35">
      <c r="A2754" s="8">
        <v>44737.27547453704</v>
      </c>
      <c r="B2754" s="9" t="s">
        <v>63</v>
      </c>
      <c r="C2754" s="9">
        <v>40036161</v>
      </c>
      <c r="D2754" s="9" t="s">
        <v>107</v>
      </c>
      <c r="E2754" s="9" t="s">
        <v>91</v>
      </c>
      <c r="F2754" s="9" t="s">
        <v>40</v>
      </c>
      <c r="G2754" s="9">
        <v>1603</v>
      </c>
      <c r="H2754" s="10">
        <v>5991</v>
      </c>
      <c r="I2754" s="10">
        <v>71953</v>
      </c>
      <c r="J2754" s="10">
        <v>9</v>
      </c>
      <c r="K2754" s="10"/>
      <c r="L2754" s="10">
        <f>SUM(Table134[[#This Row],[Waste (Before Impression)]:[Waste (After Impression)2]])</f>
        <v>9</v>
      </c>
      <c r="M2754" s="10">
        <v>0</v>
      </c>
      <c r="N2754" s="10">
        <v>0</v>
      </c>
      <c r="O2754" s="11">
        <f>SUM(Table134[[#This Row],[Inspection Total]],Table134[[#This Row],[Waste (Before Impression)]])</f>
        <v>6000</v>
      </c>
      <c r="P2754" s="12" t="s">
        <v>39</v>
      </c>
      <c r="Q2754" s="9"/>
      <c r="R2754" s="9">
        <f>IF(Table134[[#This Row],[Balanced]]="YES",0,Table134[[#This Row],[Total]]-6000)</f>
        <v>0</v>
      </c>
      <c r="S27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447371603905991YES</v>
      </c>
      <c r="T2754">
        <f>ROW()-3</f>
        <v>2751</v>
      </c>
      <c r="U2754" s="1">
        <f>INT(Table134[[#This Row],[Date]])</f>
        <v>44737</v>
      </c>
      <c r="V2754" s="13">
        <f>IFERROR(IF(OR(Table134[[#This Row],[Notasave Error]]&lt;0,Table134[[#This Row],[Notasave Error]]&gt;6000),"-",Table134[[#This Row],[Notasave Error]]/Table134[[#This Row],[Inspection Total]]),"NA")</f>
        <v>0</v>
      </c>
    </row>
    <row r="2755" spans="1:22" x14ac:dyDescent="0.35">
      <c r="A2755" s="8">
        <v>44737.224374999998</v>
      </c>
      <c r="B2755" s="9" t="s">
        <v>63</v>
      </c>
      <c r="C2755" s="9">
        <v>40036161</v>
      </c>
      <c r="D2755" s="9" t="s">
        <v>107</v>
      </c>
      <c r="E2755" s="9" t="s">
        <v>91</v>
      </c>
      <c r="F2755" s="9" t="s">
        <v>40</v>
      </c>
      <c r="G2755" s="9">
        <v>1602</v>
      </c>
      <c r="H2755" s="10">
        <v>5995</v>
      </c>
      <c r="I2755" s="10">
        <v>65962</v>
      </c>
      <c r="J2755" s="10">
        <v>5</v>
      </c>
      <c r="K2755" s="10"/>
      <c r="L2755" s="10">
        <f>SUM(Table134[[#This Row],[Waste (Before Impression)]:[Waste (After Impression)2]])</f>
        <v>5</v>
      </c>
      <c r="M2755" s="10">
        <v>0</v>
      </c>
      <c r="N2755" s="10">
        <v>0</v>
      </c>
      <c r="O2755" s="11">
        <f>SUM(Table134[[#This Row],[Inspection Total]],Table134[[#This Row],[Waste (Before Impression)]])</f>
        <v>6000</v>
      </c>
      <c r="P2755" s="12" t="s">
        <v>39</v>
      </c>
      <c r="Q2755" s="9"/>
      <c r="R2755" s="9">
        <f>IF(Table134[[#This Row],[Balanced]]="YES",0,Table134[[#This Row],[Total]]-6000)</f>
        <v>0</v>
      </c>
      <c r="S27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447371602505995YES</v>
      </c>
      <c r="T2755">
        <f>ROW()-3</f>
        <v>2752</v>
      </c>
      <c r="U2755" s="1">
        <f>INT(Table134[[#This Row],[Date]])</f>
        <v>44737</v>
      </c>
      <c r="V2755" s="13">
        <f>IFERROR(IF(OR(Table134[[#This Row],[Notasave Error]]&lt;0,Table134[[#This Row],[Notasave Error]]&gt;6000),"-",Table134[[#This Row],[Notasave Error]]/Table134[[#This Row],[Inspection Total]]),"NA")</f>
        <v>0</v>
      </c>
    </row>
    <row r="2756" spans="1:22" x14ac:dyDescent="0.35">
      <c r="A2756" s="8">
        <v>44737.224074074074</v>
      </c>
      <c r="B2756" s="9" t="s">
        <v>63</v>
      </c>
      <c r="C2756" s="9">
        <v>40036161</v>
      </c>
      <c r="D2756" s="9" t="s">
        <v>107</v>
      </c>
      <c r="E2756" s="9" t="s">
        <v>91</v>
      </c>
      <c r="F2756" s="9" t="s">
        <v>40</v>
      </c>
      <c r="G2756" s="9">
        <v>1601</v>
      </c>
      <c r="H2756" s="10">
        <v>5986</v>
      </c>
      <c r="I2756" s="10">
        <v>59967</v>
      </c>
      <c r="J2756" s="10">
        <v>14</v>
      </c>
      <c r="K2756" s="10"/>
      <c r="L2756" s="10">
        <f>SUM(Table134[[#This Row],[Waste (Before Impression)]:[Waste (After Impression)2]])</f>
        <v>14</v>
      </c>
      <c r="M2756" s="10">
        <v>0</v>
      </c>
      <c r="N2756" s="10">
        <v>0</v>
      </c>
      <c r="O2756" s="11">
        <f>SUM(Table134[[#This Row],[Inspection Total]],Table134[[#This Row],[Waste (Before Impression)]])</f>
        <v>6000</v>
      </c>
      <c r="P2756" s="12" t="s">
        <v>39</v>
      </c>
      <c r="Q2756" s="9"/>
      <c r="R2756" s="9">
        <f>IF(Table134[[#This Row],[Balanced]]="YES",0,Table134[[#This Row],[Total]]-6000)</f>
        <v>0</v>
      </c>
      <c r="S27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4473716011405986YES</v>
      </c>
      <c r="T2756">
        <f>ROW()-3</f>
        <v>2753</v>
      </c>
      <c r="U2756" s="1">
        <f>INT(Table134[[#This Row],[Date]])</f>
        <v>44737</v>
      </c>
      <c r="V2756" s="13">
        <f>IFERROR(IF(OR(Table134[[#This Row],[Notasave Error]]&lt;0,Table134[[#This Row],[Notasave Error]]&gt;6000),"-",Table134[[#This Row],[Notasave Error]]/Table134[[#This Row],[Inspection Total]]),"NA")</f>
        <v>0</v>
      </c>
    </row>
    <row r="2757" spans="1:22" x14ac:dyDescent="0.35">
      <c r="A2757" s="8">
        <v>44737.161458333336</v>
      </c>
      <c r="B2757" s="9" t="s">
        <v>63</v>
      </c>
      <c r="C2757" s="9">
        <v>40036161</v>
      </c>
      <c r="D2757" s="9" t="s">
        <v>107</v>
      </c>
      <c r="E2757" s="9" t="s">
        <v>91</v>
      </c>
      <c r="F2757" s="9" t="s">
        <v>40</v>
      </c>
      <c r="G2757" s="9">
        <v>1600</v>
      </c>
      <c r="H2757" s="10">
        <v>5999</v>
      </c>
      <c r="I2757" s="10">
        <v>53981</v>
      </c>
      <c r="J2757" s="10">
        <v>1</v>
      </c>
      <c r="K2757" s="10"/>
      <c r="L2757" s="10">
        <f>SUM(Table134[[#This Row],[Waste (Before Impression)]:[Waste (After Impression)2]])</f>
        <v>1</v>
      </c>
      <c r="M2757" s="10">
        <v>0</v>
      </c>
      <c r="N2757" s="10">
        <v>0</v>
      </c>
      <c r="O2757" s="11">
        <f>SUM(Table134[[#This Row],[Inspection Total]],Table134[[#This Row],[Waste (Before Impression)]])</f>
        <v>6000</v>
      </c>
      <c r="P2757" s="12" t="s">
        <v>39</v>
      </c>
      <c r="Q2757" s="9"/>
      <c r="R2757" s="9">
        <f>IF(Table134[[#This Row],[Balanced]]="YES",0,Table134[[#This Row],[Total]]-6000)</f>
        <v>0</v>
      </c>
      <c r="S27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447371600105999YES</v>
      </c>
      <c r="T2757">
        <f>ROW()-3</f>
        <v>2754</v>
      </c>
      <c r="U2757" s="1">
        <f>INT(Table134[[#This Row],[Date]])</f>
        <v>44737</v>
      </c>
      <c r="V2757" s="13">
        <f>IFERROR(IF(OR(Table134[[#This Row],[Notasave Error]]&lt;0,Table134[[#This Row],[Notasave Error]]&gt;6000),"-",Table134[[#This Row],[Notasave Error]]/Table134[[#This Row],[Inspection Total]]),"NA")</f>
        <v>0</v>
      </c>
    </row>
    <row r="2758" spans="1:22" x14ac:dyDescent="0.35">
      <c r="A2758" s="8">
        <v>44737.161099537036</v>
      </c>
      <c r="B2758" s="9" t="s">
        <v>63</v>
      </c>
      <c r="C2758" s="9">
        <v>40036161</v>
      </c>
      <c r="D2758" s="9" t="s">
        <v>107</v>
      </c>
      <c r="E2758" s="9" t="s">
        <v>91</v>
      </c>
      <c r="F2758" s="9" t="s">
        <v>40</v>
      </c>
      <c r="G2758" s="9">
        <v>1599</v>
      </c>
      <c r="H2758" s="10">
        <v>5997</v>
      </c>
      <c r="I2758" s="10">
        <v>47982</v>
      </c>
      <c r="J2758" s="10">
        <v>3</v>
      </c>
      <c r="K2758" s="10"/>
      <c r="L2758" s="10">
        <f>SUM(Table134[[#This Row],[Waste (Before Impression)]:[Waste (After Impression)2]])</f>
        <v>3</v>
      </c>
      <c r="M2758" s="10">
        <v>0</v>
      </c>
      <c r="N2758" s="10">
        <v>0</v>
      </c>
      <c r="O2758" s="11">
        <f>SUM(Table134[[#This Row],[Inspection Total]],Table134[[#This Row],[Waste (Before Impression)]])</f>
        <v>6000</v>
      </c>
      <c r="P2758" s="12" t="s">
        <v>39</v>
      </c>
      <c r="Q2758" s="9"/>
      <c r="R2758" s="9">
        <f>IF(Table134[[#This Row],[Balanced]]="YES",0,Table134[[#This Row],[Total]]-6000)</f>
        <v>0</v>
      </c>
      <c r="S27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447371599305997YES</v>
      </c>
      <c r="T2758">
        <f>ROW()-3</f>
        <v>2755</v>
      </c>
      <c r="U2758" s="1">
        <f>INT(Table134[[#This Row],[Date]])</f>
        <v>44737</v>
      </c>
      <c r="V2758" s="13">
        <f>IFERROR(IF(OR(Table134[[#This Row],[Notasave Error]]&lt;0,Table134[[#This Row],[Notasave Error]]&gt;6000),"-",Table134[[#This Row],[Notasave Error]]/Table134[[#This Row],[Inspection Total]]),"NA")</f>
        <v>0</v>
      </c>
    </row>
    <row r="2759" spans="1:22" x14ac:dyDescent="0.35">
      <c r="A2759" s="8">
        <v>44737.095578703702</v>
      </c>
      <c r="B2759" s="9" t="s">
        <v>63</v>
      </c>
      <c r="C2759" s="9">
        <v>40036161</v>
      </c>
      <c r="D2759" s="9" t="s">
        <v>107</v>
      </c>
      <c r="E2759" s="9" t="s">
        <v>91</v>
      </c>
      <c r="F2759" s="9" t="s">
        <v>40</v>
      </c>
      <c r="G2759" s="9">
        <v>1598</v>
      </c>
      <c r="H2759" s="10">
        <v>5996</v>
      </c>
      <c r="I2759" s="10">
        <v>41985</v>
      </c>
      <c r="J2759" s="10">
        <v>2</v>
      </c>
      <c r="K2759" s="10"/>
      <c r="L2759" s="10">
        <f>SUM(Table134[[#This Row],[Waste (Before Impression)]:[Waste (After Impression)2]])</f>
        <v>2</v>
      </c>
      <c r="M2759" s="10">
        <v>0</v>
      </c>
      <c r="N2759" s="10">
        <v>0</v>
      </c>
      <c r="O2759" s="11">
        <f>SUM(Table134[[#This Row],[Inspection Total]],Table134[[#This Row],[Waste (Before Impression)]])</f>
        <v>5998</v>
      </c>
      <c r="P2759" s="12" t="s">
        <v>34</v>
      </c>
      <c r="Q2759" s="9" t="s">
        <v>92</v>
      </c>
      <c r="R2759" s="9">
        <f>IF(Table134[[#This Row],[Balanced]]="YES",0,Table134[[#This Row],[Total]]-6000)</f>
        <v>-2</v>
      </c>
      <c r="S27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447371598205996NO</v>
      </c>
      <c r="T2759">
        <f>ROW()-3</f>
        <v>2756</v>
      </c>
      <c r="U2759" s="1">
        <f>INT(Table134[[#This Row],[Date]])</f>
        <v>44737</v>
      </c>
      <c r="V2759" s="13">
        <f>IFERROR(IF(OR(Table134[[#This Row],[Notasave Error]]&lt;0,Table134[[#This Row],[Notasave Error]]&gt;6000),"-",Table134[[#This Row],[Notasave Error]]/Table134[[#This Row],[Inspection Total]]),"NA")</f>
        <v>0</v>
      </c>
    </row>
    <row r="2760" spans="1:22" x14ac:dyDescent="0.35">
      <c r="A2760" s="8">
        <v>44737.095254629632</v>
      </c>
      <c r="B2760" s="9" t="s">
        <v>63</v>
      </c>
      <c r="C2760" s="9">
        <v>40036161</v>
      </c>
      <c r="D2760" s="9" t="s">
        <v>107</v>
      </c>
      <c r="E2760" s="9" t="s">
        <v>91</v>
      </c>
      <c r="F2760" s="9" t="s">
        <v>40</v>
      </c>
      <c r="G2760" s="9">
        <v>1597</v>
      </c>
      <c r="H2760" s="10">
        <v>5997</v>
      </c>
      <c r="I2760" s="10">
        <v>35989</v>
      </c>
      <c r="J2760" s="10">
        <v>3</v>
      </c>
      <c r="K2760" s="10"/>
      <c r="L2760" s="10">
        <f>SUM(Table134[[#This Row],[Waste (Before Impression)]:[Waste (After Impression)2]])</f>
        <v>3</v>
      </c>
      <c r="M2760" s="10">
        <v>0</v>
      </c>
      <c r="N2760" s="10">
        <v>0</v>
      </c>
      <c r="O2760" s="11">
        <f>SUM(Table134[[#This Row],[Inspection Total]],Table134[[#This Row],[Waste (Before Impression)]])</f>
        <v>6000</v>
      </c>
      <c r="P2760" s="12" t="s">
        <v>39</v>
      </c>
      <c r="Q2760" s="9"/>
      <c r="R2760" s="9">
        <f>IF(Table134[[#This Row],[Balanced]]="YES",0,Table134[[#This Row],[Total]]-6000)</f>
        <v>0</v>
      </c>
      <c r="S27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447371597305997YES</v>
      </c>
      <c r="T2760">
        <f>ROW()-3</f>
        <v>2757</v>
      </c>
      <c r="U2760" s="1">
        <f>INT(Table134[[#This Row],[Date]])</f>
        <v>44737</v>
      </c>
      <c r="V2760" s="13">
        <f>IFERROR(IF(OR(Table134[[#This Row],[Notasave Error]]&lt;0,Table134[[#This Row],[Notasave Error]]&gt;6000),"-",Table134[[#This Row],[Notasave Error]]/Table134[[#This Row],[Inspection Total]]),"NA")</f>
        <v>0</v>
      </c>
    </row>
    <row r="2761" spans="1:22" x14ac:dyDescent="0.35">
      <c r="A2761" s="8">
        <v>44737.037731481483</v>
      </c>
      <c r="B2761" s="9" t="s">
        <v>63</v>
      </c>
      <c r="C2761" s="9">
        <v>40036161</v>
      </c>
      <c r="D2761" s="9" t="s">
        <v>107</v>
      </c>
      <c r="E2761" s="9" t="s">
        <v>91</v>
      </c>
      <c r="F2761" s="9" t="s">
        <v>40</v>
      </c>
      <c r="G2761" s="9">
        <v>1596</v>
      </c>
      <c r="H2761" s="10">
        <v>6000</v>
      </c>
      <c r="I2761" s="10">
        <v>29992</v>
      </c>
      <c r="J2761" s="10">
        <v>0</v>
      </c>
      <c r="K2761" s="10"/>
      <c r="L2761" s="10">
        <f>SUM(Table134[[#This Row],[Waste (Before Impression)]:[Waste (After Impression)2]])</f>
        <v>0</v>
      </c>
      <c r="M2761" s="10">
        <v>0</v>
      </c>
      <c r="N2761" s="10">
        <v>0</v>
      </c>
      <c r="O2761" s="11">
        <f>SUM(Table134[[#This Row],[Inspection Total]],Table134[[#This Row],[Waste (Before Impression)]])</f>
        <v>6000</v>
      </c>
      <c r="P2761" s="12" t="s">
        <v>39</v>
      </c>
      <c r="Q2761" s="9"/>
      <c r="R2761" s="9">
        <f>IF(Table134[[#This Row],[Balanced]]="YES",0,Table134[[#This Row],[Total]]-6000)</f>
        <v>0</v>
      </c>
      <c r="S27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447371596006000YES</v>
      </c>
      <c r="T2761">
        <f>ROW()-3</f>
        <v>2758</v>
      </c>
      <c r="U2761" s="1">
        <f>INT(Table134[[#This Row],[Date]])</f>
        <v>44737</v>
      </c>
      <c r="V2761" s="13">
        <f>IFERROR(IF(OR(Table134[[#This Row],[Notasave Error]]&lt;0,Table134[[#This Row],[Notasave Error]]&gt;6000),"-",Table134[[#This Row],[Notasave Error]]/Table134[[#This Row],[Inspection Total]]),"NA")</f>
        <v>0</v>
      </c>
    </row>
    <row r="2762" spans="1:22" x14ac:dyDescent="0.35">
      <c r="A2762" s="8">
        <v>44736.811585648145</v>
      </c>
      <c r="B2762" s="9" t="s">
        <v>63</v>
      </c>
      <c r="C2762" s="9">
        <v>40036161</v>
      </c>
      <c r="D2762" s="9" t="s">
        <v>107</v>
      </c>
      <c r="E2762" s="9" t="s">
        <v>50</v>
      </c>
      <c r="F2762" s="9" t="s">
        <v>40</v>
      </c>
      <c r="G2762" s="9">
        <v>1566</v>
      </c>
      <c r="H2762" s="10">
        <v>5999</v>
      </c>
      <c r="I2762" s="10">
        <v>89932</v>
      </c>
      <c r="J2762" s="10">
        <v>1</v>
      </c>
      <c r="K2762" s="10"/>
      <c r="L2762" s="10">
        <f>SUM(Table134[[#This Row],[Waste (Before Impression)]:[Waste (After Impression)2]])</f>
        <v>1</v>
      </c>
      <c r="M2762" s="10">
        <v>0</v>
      </c>
      <c r="N2762" s="10">
        <v>0</v>
      </c>
      <c r="O2762" s="11">
        <f>SUM(Table134[[#This Row],[Inspection Total]],Table134[[#This Row],[Waste (Before Impression)]])</f>
        <v>6000</v>
      </c>
      <c r="P2762" s="12" t="s">
        <v>39</v>
      </c>
      <c r="Q2762" s="9"/>
      <c r="R2762" s="9">
        <f>IF(Table134[[#This Row],[Balanced]]="YES",0,Table134[[#This Row],[Total]]-6000)</f>
        <v>0</v>
      </c>
      <c r="S27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447361566105999YES</v>
      </c>
      <c r="T2762">
        <f>ROW()-3</f>
        <v>2759</v>
      </c>
      <c r="U2762" s="1">
        <f>INT(Table134[[#This Row],[Date]])</f>
        <v>44736</v>
      </c>
      <c r="V2762" s="13">
        <f>IFERROR(IF(OR(Table134[[#This Row],[Notasave Error]]&lt;0,Table134[[#This Row],[Notasave Error]]&gt;6000),"-",Table134[[#This Row],[Notasave Error]]/Table134[[#This Row],[Inspection Total]]),"NA")</f>
        <v>0</v>
      </c>
    </row>
    <row r="2763" spans="1:22" x14ac:dyDescent="0.35">
      <c r="A2763" s="8">
        <v>44736.810925925929</v>
      </c>
      <c r="B2763" s="9" t="s">
        <v>63</v>
      </c>
      <c r="C2763" s="9">
        <v>40036161</v>
      </c>
      <c r="D2763" s="9" t="s">
        <v>107</v>
      </c>
      <c r="E2763" s="9" t="s">
        <v>116</v>
      </c>
      <c r="F2763" s="9" t="s">
        <v>38</v>
      </c>
      <c r="G2763" s="9">
        <v>1565</v>
      </c>
      <c r="H2763" s="10">
        <v>6000</v>
      </c>
      <c r="I2763" s="10">
        <v>83933</v>
      </c>
      <c r="J2763" s="10">
        <v>0</v>
      </c>
      <c r="K2763" s="10">
        <v>0</v>
      </c>
      <c r="L2763" s="10">
        <f>SUM(Table134[[#This Row],[Waste (Before Impression)]:[Waste (After Impression)2]])</f>
        <v>0</v>
      </c>
      <c r="M2763" s="10">
        <v>0</v>
      </c>
      <c r="N2763" s="10">
        <v>0</v>
      </c>
      <c r="O2763" s="11">
        <f>SUM(Table134[[#This Row],[Inspection Total]],Table134[[#This Row],[Waste (Before Impression)]])</f>
        <v>6000</v>
      </c>
      <c r="P2763" s="12" t="s">
        <v>39</v>
      </c>
      <c r="Q2763" s="9"/>
      <c r="R2763" s="9">
        <f>IF(Table134[[#This Row],[Balanced]]="YES",0,Table134[[#This Row],[Total]]-6000)</f>
        <v>0</v>
      </c>
      <c r="S27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447361565006000YES</v>
      </c>
      <c r="T2763">
        <f>ROW()-3</f>
        <v>2760</v>
      </c>
      <c r="U2763" s="1">
        <f>INT(Table134[[#This Row],[Date]])</f>
        <v>44736</v>
      </c>
      <c r="V2763" s="13">
        <f>IFERROR(IF(OR(Table134[[#This Row],[Notasave Error]]&lt;0,Table134[[#This Row],[Notasave Error]]&gt;6000),"-",Table134[[#This Row],[Notasave Error]]/Table134[[#This Row],[Inspection Total]]),"NA")</f>
        <v>0</v>
      </c>
    </row>
    <row r="2764" spans="1:22" x14ac:dyDescent="0.35">
      <c r="A2764" s="8">
        <v>44736.770578703705</v>
      </c>
      <c r="B2764" s="9" t="s">
        <v>63</v>
      </c>
      <c r="C2764" s="9">
        <v>40036161</v>
      </c>
      <c r="D2764" s="9" t="s">
        <v>107</v>
      </c>
      <c r="E2764" s="9" t="s">
        <v>116</v>
      </c>
      <c r="F2764" s="9" t="s">
        <v>38</v>
      </c>
      <c r="G2764" s="9">
        <v>1564</v>
      </c>
      <c r="H2764" s="10">
        <v>5990</v>
      </c>
      <c r="I2764" s="10">
        <v>77933</v>
      </c>
      <c r="J2764" s="10">
        <v>10</v>
      </c>
      <c r="K2764" s="10">
        <v>0</v>
      </c>
      <c r="L2764" s="10">
        <f>SUM(Table134[[#This Row],[Waste (Before Impression)]:[Waste (After Impression)2]])</f>
        <v>10</v>
      </c>
      <c r="M2764" s="10">
        <v>0</v>
      </c>
      <c r="N2764" s="10">
        <v>0</v>
      </c>
      <c r="O2764" s="11">
        <f>SUM(Table134[[#This Row],[Inspection Total]],Table134[[#This Row],[Waste (Before Impression)]])</f>
        <v>6000</v>
      </c>
      <c r="P2764" s="12" t="s">
        <v>39</v>
      </c>
      <c r="Q2764" s="9"/>
      <c r="R2764" s="9">
        <f>IF(Table134[[#This Row],[Balanced]]="YES",0,Table134[[#This Row],[Total]]-6000)</f>
        <v>0</v>
      </c>
      <c r="S27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4473615641005990YES</v>
      </c>
      <c r="T2764">
        <f>ROW()-3</f>
        <v>2761</v>
      </c>
      <c r="U2764" s="1">
        <f>INT(Table134[[#This Row],[Date]])</f>
        <v>44736</v>
      </c>
      <c r="V2764" s="13">
        <f>IFERROR(IF(OR(Table134[[#This Row],[Notasave Error]]&lt;0,Table134[[#This Row],[Notasave Error]]&gt;6000),"-",Table134[[#This Row],[Notasave Error]]/Table134[[#This Row],[Inspection Total]]),"NA")</f>
        <v>0</v>
      </c>
    </row>
    <row r="2765" spans="1:22" x14ac:dyDescent="0.35">
      <c r="A2765" s="8">
        <v>44736.728356481479</v>
      </c>
      <c r="B2765" s="9" t="s">
        <v>63</v>
      </c>
      <c r="C2765" s="9">
        <v>40036161</v>
      </c>
      <c r="D2765" s="9" t="s">
        <v>107</v>
      </c>
      <c r="E2765" s="9" t="s">
        <v>116</v>
      </c>
      <c r="F2765" s="9" t="s">
        <v>38</v>
      </c>
      <c r="G2765" s="9">
        <v>1563</v>
      </c>
      <c r="H2765" s="10">
        <v>5994</v>
      </c>
      <c r="I2765" s="10">
        <v>71943</v>
      </c>
      <c r="J2765" s="10">
        <v>6</v>
      </c>
      <c r="K2765" s="10">
        <v>0</v>
      </c>
      <c r="L2765" s="10">
        <f>SUM(Table134[[#This Row],[Waste (Before Impression)]:[Waste (After Impression)2]])</f>
        <v>6</v>
      </c>
      <c r="M2765" s="10">
        <v>0</v>
      </c>
      <c r="N2765" s="10">
        <v>0</v>
      </c>
      <c r="O2765" s="11">
        <f>SUM(Table134[[#This Row],[Inspection Total]],Table134[[#This Row],[Waste (Before Impression)]])</f>
        <v>6000</v>
      </c>
      <c r="P2765" s="12" t="s">
        <v>39</v>
      </c>
      <c r="Q2765" s="9"/>
      <c r="R2765" s="9">
        <f>IF(Table134[[#This Row],[Balanced]]="YES",0,Table134[[#This Row],[Total]]-6000)</f>
        <v>0</v>
      </c>
      <c r="S27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447361563605994YES</v>
      </c>
      <c r="T2765">
        <f>ROW()-3</f>
        <v>2762</v>
      </c>
      <c r="U2765" s="1">
        <f>INT(Table134[[#This Row],[Date]])</f>
        <v>44736</v>
      </c>
      <c r="V2765" s="13">
        <f>IFERROR(IF(OR(Table134[[#This Row],[Notasave Error]]&lt;0,Table134[[#This Row],[Notasave Error]]&gt;6000),"-",Table134[[#This Row],[Notasave Error]]/Table134[[#This Row],[Inspection Total]]),"NA")</f>
        <v>0</v>
      </c>
    </row>
    <row r="2766" spans="1:22" x14ac:dyDescent="0.35">
      <c r="A2766" s="8">
        <v>44736.704375000001</v>
      </c>
      <c r="B2766" s="9" t="s">
        <v>63</v>
      </c>
      <c r="C2766" s="9">
        <v>40036161</v>
      </c>
      <c r="D2766" s="9" t="s">
        <v>107</v>
      </c>
      <c r="E2766" s="9" t="s">
        <v>116</v>
      </c>
      <c r="F2766" s="9" t="s">
        <v>38</v>
      </c>
      <c r="G2766" s="9">
        <v>1562</v>
      </c>
      <c r="H2766" s="10">
        <v>5993</v>
      </c>
      <c r="I2766" s="10">
        <v>65949</v>
      </c>
      <c r="J2766" s="10">
        <v>7</v>
      </c>
      <c r="K2766" s="10">
        <v>0</v>
      </c>
      <c r="L2766" s="10">
        <f>SUM(Table134[[#This Row],[Waste (Before Impression)]:[Waste (After Impression)2]])</f>
        <v>7</v>
      </c>
      <c r="M2766" s="10">
        <v>0</v>
      </c>
      <c r="N2766" s="10">
        <v>0</v>
      </c>
      <c r="O2766" s="11">
        <f>SUM(Table134[[#This Row],[Inspection Total]],Table134[[#This Row],[Waste (Before Impression)]])</f>
        <v>6000</v>
      </c>
      <c r="P2766" s="12" t="s">
        <v>39</v>
      </c>
      <c r="Q2766" s="9"/>
      <c r="R2766" s="9">
        <f>IF(Table134[[#This Row],[Balanced]]="YES",0,Table134[[#This Row],[Total]]-6000)</f>
        <v>0</v>
      </c>
      <c r="S27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447361562705993YES</v>
      </c>
      <c r="T2766">
        <f>ROW()-3</f>
        <v>2763</v>
      </c>
      <c r="U2766" s="1">
        <f>INT(Table134[[#This Row],[Date]])</f>
        <v>44736</v>
      </c>
      <c r="V2766" s="13">
        <f>IFERROR(IF(OR(Table134[[#This Row],[Notasave Error]]&lt;0,Table134[[#This Row],[Notasave Error]]&gt;6000),"-",Table134[[#This Row],[Notasave Error]]/Table134[[#This Row],[Inspection Total]]),"NA")</f>
        <v>0</v>
      </c>
    </row>
    <row r="2767" spans="1:22" x14ac:dyDescent="0.35">
      <c r="A2767" s="8">
        <v>44736.668043981481</v>
      </c>
      <c r="B2767" s="9" t="s">
        <v>63</v>
      </c>
      <c r="C2767" s="9">
        <v>40036161</v>
      </c>
      <c r="D2767" s="9" t="s">
        <v>107</v>
      </c>
      <c r="E2767" s="9" t="s">
        <v>116</v>
      </c>
      <c r="F2767" s="9" t="s">
        <v>38</v>
      </c>
      <c r="G2767" s="9">
        <v>1561</v>
      </c>
      <c r="H2767" s="10">
        <v>6000</v>
      </c>
      <c r="I2767" s="10">
        <v>59956</v>
      </c>
      <c r="J2767" s="10">
        <v>0</v>
      </c>
      <c r="K2767" s="10">
        <v>0</v>
      </c>
      <c r="L2767" s="10">
        <f>SUM(Table134[[#This Row],[Waste (Before Impression)]:[Waste (After Impression)2]])</f>
        <v>0</v>
      </c>
      <c r="M2767" s="10">
        <v>0</v>
      </c>
      <c r="N2767" s="10">
        <v>0</v>
      </c>
      <c r="O2767" s="11">
        <f>SUM(Table134[[#This Row],[Inspection Total]],Table134[[#This Row],[Waste (Before Impression)]])</f>
        <v>6000</v>
      </c>
      <c r="P2767" s="12" t="s">
        <v>39</v>
      </c>
      <c r="Q2767" s="9"/>
      <c r="R2767" s="9">
        <f>IF(Table134[[#This Row],[Balanced]]="YES",0,Table134[[#This Row],[Total]]-6000)</f>
        <v>0</v>
      </c>
      <c r="S27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447361561006000YES</v>
      </c>
      <c r="T2767">
        <f>ROW()-3</f>
        <v>2764</v>
      </c>
      <c r="U2767" s="1">
        <f>INT(Table134[[#This Row],[Date]])</f>
        <v>44736</v>
      </c>
      <c r="V2767" s="13">
        <f>IFERROR(IF(OR(Table134[[#This Row],[Notasave Error]]&lt;0,Table134[[#This Row],[Notasave Error]]&gt;6000),"-",Table134[[#This Row],[Notasave Error]]/Table134[[#This Row],[Inspection Total]]),"NA")</f>
        <v>0</v>
      </c>
    </row>
    <row r="2768" spans="1:22" x14ac:dyDescent="0.35">
      <c r="A2768" s="8">
        <v>44736.65</v>
      </c>
      <c r="B2768" s="9" t="s">
        <v>63</v>
      </c>
      <c r="C2768" s="9">
        <v>40036161</v>
      </c>
      <c r="D2768" s="9" t="s">
        <v>107</v>
      </c>
      <c r="E2768" s="9" t="s">
        <v>116</v>
      </c>
      <c r="F2768" s="9" t="s">
        <v>38</v>
      </c>
      <c r="G2768" s="9">
        <v>1560</v>
      </c>
      <c r="H2768" s="10">
        <v>5994</v>
      </c>
      <c r="I2768" s="10">
        <v>53956</v>
      </c>
      <c r="J2768" s="10">
        <v>6</v>
      </c>
      <c r="K2768" s="10">
        <v>0</v>
      </c>
      <c r="L2768" s="10">
        <f>SUM(Table134[[#This Row],[Waste (Before Impression)]:[Waste (After Impression)2]])</f>
        <v>6</v>
      </c>
      <c r="M2768" s="10">
        <v>0</v>
      </c>
      <c r="N2768" s="10">
        <v>0</v>
      </c>
      <c r="O2768" s="11">
        <f>SUM(Table134[[#This Row],[Inspection Total]],Table134[[#This Row],[Waste (Before Impression)]])</f>
        <v>6000</v>
      </c>
      <c r="P2768" s="12" t="s">
        <v>39</v>
      </c>
      <c r="Q2768" s="9"/>
      <c r="R2768" s="9">
        <f>IF(Table134[[#This Row],[Balanced]]="YES",0,Table134[[#This Row],[Total]]-6000)</f>
        <v>0</v>
      </c>
      <c r="S27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447361560605994YES</v>
      </c>
      <c r="T2768">
        <f>ROW()-3</f>
        <v>2765</v>
      </c>
      <c r="U2768" s="1">
        <f>INT(Table134[[#This Row],[Date]])</f>
        <v>44736</v>
      </c>
      <c r="V2768" s="13">
        <f>IFERROR(IF(OR(Table134[[#This Row],[Notasave Error]]&lt;0,Table134[[#This Row],[Notasave Error]]&gt;6000),"-",Table134[[#This Row],[Notasave Error]]/Table134[[#This Row],[Inspection Total]]),"NA")</f>
        <v>0</v>
      </c>
    </row>
    <row r="2769" spans="1:22" x14ac:dyDescent="0.35">
      <c r="A2769" s="8">
        <v>44736.600335648145</v>
      </c>
      <c r="B2769" s="9" t="s">
        <v>63</v>
      </c>
      <c r="C2769" s="9">
        <v>40036161</v>
      </c>
      <c r="D2769" s="9" t="s">
        <v>107</v>
      </c>
      <c r="E2769" s="9" t="s">
        <v>116</v>
      </c>
      <c r="F2769" s="9" t="s">
        <v>38</v>
      </c>
      <c r="G2769" s="9">
        <v>1559</v>
      </c>
      <c r="H2769" s="10">
        <v>5999</v>
      </c>
      <c r="I2769" s="10">
        <v>47962</v>
      </c>
      <c r="J2769" s="10">
        <v>1</v>
      </c>
      <c r="K2769" s="10">
        <v>0</v>
      </c>
      <c r="L2769" s="10">
        <f>SUM(Table134[[#This Row],[Waste (Before Impression)]:[Waste (After Impression)2]])</f>
        <v>1</v>
      </c>
      <c r="M2769" s="10">
        <v>0</v>
      </c>
      <c r="N2769" s="10">
        <v>0</v>
      </c>
      <c r="O2769" s="11">
        <f>SUM(Table134[[#This Row],[Inspection Total]],Table134[[#This Row],[Waste (Before Impression)]])</f>
        <v>6000</v>
      </c>
      <c r="P2769" s="12" t="s">
        <v>39</v>
      </c>
      <c r="Q2769" s="9"/>
      <c r="R2769" s="9">
        <f>IF(Table134[[#This Row],[Balanced]]="YES",0,Table134[[#This Row],[Total]]-6000)</f>
        <v>0</v>
      </c>
      <c r="S27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447361559105999YES</v>
      </c>
      <c r="T2769">
        <f>ROW()-3</f>
        <v>2766</v>
      </c>
      <c r="U2769" s="1">
        <f>INT(Table134[[#This Row],[Date]])</f>
        <v>44736</v>
      </c>
      <c r="V2769" s="13">
        <f>IFERROR(IF(OR(Table134[[#This Row],[Notasave Error]]&lt;0,Table134[[#This Row],[Notasave Error]]&gt;6000),"-",Table134[[#This Row],[Notasave Error]]/Table134[[#This Row],[Inspection Total]]),"NA")</f>
        <v>0</v>
      </c>
    </row>
    <row r="2770" spans="1:22" x14ac:dyDescent="0.35">
      <c r="A2770" s="8">
        <v>44736.599768518521</v>
      </c>
      <c r="B2770" s="9" t="s">
        <v>63</v>
      </c>
      <c r="C2770" s="9">
        <v>40036161</v>
      </c>
      <c r="D2770" s="9" t="s">
        <v>107</v>
      </c>
      <c r="E2770" s="9" t="s">
        <v>116</v>
      </c>
      <c r="F2770" s="9" t="s">
        <v>38</v>
      </c>
      <c r="G2770" s="9">
        <v>1558</v>
      </c>
      <c r="H2770" s="10">
        <v>6000</v>
      </c>
      <c r="I2770" s="10">
        <v>41963</v>
      </c>
      <c r="J2770" s="10">
        <v>0</v>
      </c>
      <c r="K2770" s="10">
        <v>0</v>
      </c>
      <c r="L2770" s="10">
        <f>SUM(Table134[[#This Row],[Waste (Before Impression)]:[Waste (After Impression)2]])</f>
        <v>0</v>
      </c>
      <c r="M2770" s="10">
        <v>0</v>
      </c>
      <c r="N2770" s="10">
        <v>0</v>
      </c>
      <c r="O2770" s="11">
        <f>SUM(Table134[[#This Row],[Inspection Total]],Table134[[#This Row],[Waste (Before Impression)]])</f>
        <v>6000</v>
      </c>
      <c r="P2770" s="12" t="s">
        <v>39</v>
      </c>
      <c r="Q2770" s="9"/>
      <c r="R2770" s="9">
        <f>IF(Table134[[#This Row],[Balanced]]="YES",0,Table134[[#This Row],[Total]]-6000)</f>
        <v>0</v>
      </c>
      <c r="S27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447361558006000YES</v>
      </c>
      <c r="T2770">
        <f>ROW()-3</f>
        <v>2767</v>
      </c>
      <c r="U2770" s="1">
        <f>INT(Table134[[#This Row],[Date]])</f>
        <v>44736</v>
      </c>
      <c r="V2770" s="13">
        <f>IFERROR(IF(OR(Table134[[#This Row],[Notasave Error]]&lt;0,Table134[[#This Row],[Notasave Error]]&gt;6000),"-",Table134[[#This Row],[Notasave Error]]/Table134[[#This Row],[Inspection Total]]),"NA")</f>
        <v>0</v>
      </c>
    </row>
    <row r="2771" spans="1:22" x14ac:dyDescent="0.35">
      <c r="A2771" s="8">
        <v>44736.54078703704</v>
      </c>
      <c r="B2771" s="9" t="s">
        <v>63</v>
      </c>
      <c r="C2771" s="9">
        <v>40036161</v>
      </c>
      <c r="D2771" s="9" t="s">
        <v>107</v>
      </c>
      <c r="E2771" s="9" t="s">
        <v>116</v>
      </c>
      <c r="F2771" s="9" t="s">
        <v>38</v>
      </c>
      <c r="G2771" s="9">
        <v>1557</v>
      </c>
      <c r="H2771" s="10">
        <v>5996</v>
      </c>
      <c r="I2771" s="10">
        <v>35963</v>
      </c>
      <c r="J2771" s="10">
        <v>4</v>
      </c>
      <c r="K2771" s="10">
        <v>0</v>
      </c>
      <c r="L2771" s="10">
        <f>SUM(Table134[[#This Row],[Waste (Before Impression)]:[Waste (After Impression)2]])</f>
        <v>4</v>
      </c>
      <c r="M2771" s="10">
        <v>0</v>
      </c>
      <c r="N2771" s="10">
        <v>0</v>
      </c>
      <c r="O2771" s="11">
        <f>SUM(Table134[[#This Row],[Inspection Total]],Table134[[#This Row],[Waste (Before Impression)]])</f>
        <v>6000</v>
      </c>
      <c r="P2771" s="12" t="s">
        <v>39</v>
      </c>
      <c r="Q2771" s="9"/>
      <c r="R2771" s="9">
        <f>IF(Table134[[#This Row],[Balanced]]="YES",0,Table134[[#This Row],[Total]]-6000)</f>
        <v>0</v>
      </c>
      <c r="S27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447361557405996YES</v>
      </c>
      <c r="T2771">
        <f>ROW()-3</f>
        <v>2768</v>
      </c>
      <c r="U2771" s="1">
        <f>INT(Table134[[#This Row],[Date]])</f>
        <v>44736</v>
      </c>
      <c r="V2771" s="13">
        <f>IFERROR(IF(OR(Table134[[#This Row],[Notasave Error]]&lt;0,Table134[[#This Row],[Notasave Error]]&gt;6000),"-",Table134[[#This Row],[Notasave Error]]/Table134[[#This Row],[Inspection Total]]),"NA")</f>
        <v>0</v>
      </c>
    </row>
    <row r="2772" spans="1:22" x14ac:dyDescent="0.35">
      <c r="A2772" s="8">
        <v>44736.502291666664</v>
      </c>
      <c r="B2772" s="9" t="s">
        <v>63</v>
      </c>
      <c r="C2772" s="9">
        <v>40036161</v>
      </c>
      <c r="D2772" s="9" t="s">
        <v>107</v>
      </c>
      <c r="E2772" s="9" t="s">
        <v>116</v>
      </c>
      <c r="F2772" s="9" t="s">
        <v>38</v>
      </c>
      <c r="G2772" s="9">
        <v>1556</v>
      </c>
      <c r="H2772" s="10">
        <v>5998</v>
      </c>
      <c r="I2772" s="10">
        <v>29967</v>
      </c>
      <c r="J2772" s="10">
        <v>2</v>
      </c>
      <c r="K2772" s="10"/>
      <c r="L2772" s="10">
        <f>SUM(Table134[[#This Row],[Waste (Before Impression)]:[Waste (After Impression)2]])</f>
        <v>2</v>
      </c>
      <c r="M2772" s="10">
        <v>0</v>
      </c>
      <c r="N2772" s="10">
        <v>0</v>
      </c>
      <c r="O2772" s="11">
        <f>SUM(Table134[[#This Row],[Inspection Total]],Table134[[#This Row],[Waste (Before Impression)]])</f>
        <v>6000</v>
      </c>
      <c r="P2772" s="12" t="s">
        <v>39</v>
      </c>
      <c r="Q2772" s="9"/>
      <c r="R2772" s="9">
        <f>IF(Table134[[#This Row],[Balanced]]="YES",0,Table134[[#This Row],[Total]]-6000)</f>
        <v>0</v>
      </c>
      <c r="S27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447361556205998YES</v>
      </c>
      <c r="T2772">
        <f>ROW()-3</f>
        <v>2769</v>
      </c>
      <c r="U2772" s="1">
        <f>INT(Table134[[#This Row],[Date]])</f>
        <v>44736</v>
      </c>
      <c r="V2772" s="13">
        <f>IFERROR(IF(OR(Table134[[#This Row],[Notasave Error]]&lt;0,Table134[[#This Row],[Notasave Error]]&gt;6000),"-",Table134[[#This Row],[Notasave Error]]/Table134[[#This Row],[Inspection Total]]),"NA")</f>
        <v>0</v>
      </c>
    </row>
    <row r="2773" spans="1:22" x14ac:dyDescent="0.35">
      <c r="A2773" s="8">
        <v>44736.501967592594</v>
      </c>
      <c r="B2773" s="9" t="s">
        <v>63</v>
      </c>
      <c r="C2773" s="9">
        <v>40036161</v>
      </c>
      <c r="D2773" s="9" t="s">
        <v>107</v>
      </c>
      <c r="E2773" s="9" t="s">
        <v>116</v>
      </c>
      <c r="F2773" s="9" t="s">
        <v>38</v>
      </c>
      <c r="G2773" s="9">
        <v>1555</v>
      </c>
      <c r="H2773" s="10">
        <v>5988</v>
      </c>
      <c r="I2773" s="10">
        <v>23969</v>
      </c>
      <c r="J2773" s="10">
        <v>12</v>
      </c>
      <c r="K2773" s="10"/>
      <c r="L2773" s="10">
        <f>SUM(Table134[[#This Row],[Waste (Before Impression)]:[Waste (After Impression)2]])</f>
        <v>12</v>
      </c>
      <c r="M2773" s="10">
        <v>0</v>
      </c>
      <c r="N2773" s="10">
        <v>0</v>
      </c>
      <c r="O2773" s="11">
        <f>SUM(Table134[[#This Row],[Inspection Total]],Table134[[#This Row],[Waste (Before Impression)]])</f>
        <v>6000</v>
      </c>
      <c r="P2773" s="12" t="s">
        <v>39</v>
      </c>
      <c r="Q2773" s="9"/>
      <c r="R2773" s="9">
        <f>IF(Table134[[#This Row],[Balanced]]="YES",0,Table134[[#This Row],[Total]]-6000)</f>
        <v>0</v>
      </c>
      <c r="S27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4473615551205988YES</v>
      </c>
      <c r="T2773">
        <f>ROW()-3</f>
        <v>2770</v>
      </c>
      <c r="U2773" s="1">
        <f>INT(Table134[[#This Row],[Date]])</f>
        <v>44736</v>
      </c>
      <c r="V2773" s="13">
        <f>IFERROR(IF(OR(Table134[[#This Row],[Notasave Error]]&lt;0,Table134[[#This Row],[Notasave Error]]&gt;6000),"-",Table134[[#This Row],[Notasave Error]]/Table134[[#This Row],[Inspection Total]]),"NA")</f>
        <v>0</v>
      </c>
    </row>
    <row r="2774" spans="1:22" x14ac:dyDescent="0.35">
      <c r="A2774" s="8">
        <v>44736.501655092594</v>
      </c>
      <c r="B2774" s="9" t="s">
        <v>63</v>
      </c>
      <c r="C2774" s="9">
        <v>40036161</v>
      </c>
      <c r="D2774" s="9" t="s">
        <v>107</v>
      </c>
      <c r="E2774" s="9" t="s">
        <v>116</v>
      </c>
      <c r="F2774" s="9" t="s">
        <v>38</v>
      </c>
      <c r="G2774" s="9">
        <v>1554</v>
      </c>
      <c r="H2774" s="10">
        <v>5989</v>
      </c>
      <c r="I2774" s="10">
        <v>17981</v>
      </c>
      <c r="J2774" s="10">
        <v>11</v>
      </c>
      <c r="K2774" s="10"/>
      <c r="L2774" s="10">
        <f>SUM(Table134[[#This Row],[Waste (Before Impression)]:[Waste (After Impression)2]])</f>
        <v>11</v>
      </c>
      <c r="M2774" s="10">
        <v>0</v>
      </c>
      <c r="N2774" s="10">
        <v>0</v>
      </c>
      <c r="O2774" s="11">
        <f>SUM(Table134[[#This Row],[Inspection Total]],Table134[[#This Row],[Waste (Before Impression)]])</f>
        <v>6000</v>
      </c>
      <c r="P2774" s="12" t="s">
        <v>39</v>
      </c>
      <c r="Q2774" s="9" t="s">
        <v>71</v>
      </c>
      <c r="R2774" s="9">
        <f>IF(Table134[[#This Row],[Balanced]]="YES",0,Table134[[#This Row],[Total]]-6000)</f>
        <v>0</v>
      </c>
      <c r="S27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4473615541105989YES</v>
      </c>
      <c r="T2774">
        <f>ROW()-3</f>
        <v>2771</v>
      </c>
      <c r="U2774" s="1">
        <f>INT(Table134[[#This Row],[Date]])</f>
        <v>44736</v>
      </c>
      <c r="V2774" s="13">
        <f>IFERROR(IF(OR(Table134[[#This Row],[Notasave Error]]&lt;0,Table134[[#This Row],[Notasave Error]]&gt;6000),"-",Table134[[#This Row],[Notasave Error]]/Table134[[#This Row],[Inspection Total]]),"NA")</f>
        <v>0</v>
      </c>
    </row>
    <row r="2775" spans="1:22" x14ac:dyDescent="0.35">
      <c r="A2775" s="8">
        <v>44736.501469907409</v>
      </c>
      <c r="B2775" s="9" t="s">
        <v>63</v>
      </c>
      <c r="C2775" s="9">
        <v>40036161</v>
      </c>
      <c r="D2775" s="9" t="s">
        <v>107</v>
      </c>
      <c r="E2775" s="9" t="s">
        <v>116</v>
      </c>
      <c r="F2775" s="9" t="s">
        <v>38</v>
      </c>
      <c r="G2775" s="9">
        <v>1553</v>
      </c>
      <c r="H2775" s="10">
        <v>5999</v>
      </c>
      <c r="I2775" s="10">
        <v>11992</v>
      </c>
      <c r="J2775" s="10">
        <v>1</v>
      </c>
      <c r="K2775" s="10"/>
      <c r="L2775" s="10">
        <f>SUM(Table134[[#This Row],[Waste (Before Impression)]:[Waste (After Impression)2]])</f>
        <v>1</v>
      </c>
      <c r="M2775" s="10">
        <v>0</v>
      </c>
      <c r="N2775" s="10">
        <v>0</v>
      </c>
      <c r="O2775" s="11">
        <f>SUM(Table134[[#This Row],[Inspection Total]],Table134[[#This Row],[Waste (Before Impression)]])</f>
        <v>6000</v>
      </c>
      <c r="P2775" s="12" t="s">
        <v>39</v>
      </c>
      <c r="Q2775" s="9"/>
      <c r="R2775" s="9">
        <f>IF(Table134[[#This Row],[Balanced]]="YES",0,Table134[[#This Row],[Total]]-6000)</f>
        <v>0</v>
      </c>
      <c r="S27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447361553105999YES</v>
      </c>
      <c r="T2775">
        <f>ROW()-3</f>
        <v>2772</v>
      </c>
      <c r="U2775" s="1">
        <f>INT(Table134[[#This Row],[Date]])</f>
        <v>44736</v>
      </c>
      <c r="V2775" s="13">
        <f>IFERROR(IF(OR(Table134[[#This Row],[Notasave Error]]&lt;0,Table134[[#This Row],[Notasave Error]]&gt;6000),"-",Table134[[#This Row],[Notasave Error]]/Table134[[#This Row],[Inspection Total]]),"NA")</f>
        <v>0</v>
      </c>
    </row>
    <row r="2776" spans="1:22" x14ac:dyDescent="0.35">
      <c r="A2776" s="8">
        <v>44736.501099537039</v>
      </c>
      <c r="B2776" s="9" t="s">
        <v>63</v>
      </c>
      <c r="C2776" s="9">
        <v>40036161</v>
      </c>
      <c r="D2776" s="9" t="s">
        <v>107</v>
      </c>
      <c r="E2776" s="9" t="s">
        <v>116</v>
      </c>
      <c r="F2776" s="9" t="s">
        <v>38</v>
      </c>
      <c r="G2776" s="9">
        <v>1552</v>
      </c>
      <c r="H2776" s="10">
        <v>5993</v>
      </c>
      <c r="I2776" s="10">
        <v>5993</v>
      </c>
      <c r="J2776" s="10">
        <v>7</v>
      </c>
      <c r="K2776" s="10"/>
      <c r="L2776" s="10">
        <f>SUM(Table134[[#This Row],[Waste (Before Impression)]:[Waste (After Impression)2]])</f>
        <v>7</v>
      </c>
      <c r="M2776" s="10">
        <v>0</v>
      </c>
      <c r="N2776" s="10">
        <v>0</v>
      </c>
      <c r="O2776" s="11">
        <f>SUM(Table134[[#This Row],[Inspection Total]],Table134[[#This Row],[Waste (Before Impression)]])</f>
        <v>6000</v>
      </c>
      <c r="P2776" s="12" t="s">
        <v>39</v>
      </c>
      <c r="Q2776" s="9"/>
      <c r="R2776" s="9">
        <f>IF(Table134[[#This Row],[Balanced]]="YES",0,Table134[[#This Row],[Total]]-6000)</f>
        <v>0</v>
      </c>
      <c r="S27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447361552705993YES</v>
      </c>
      <c r="T2776">
        <f>ROW()-3</f>
        <v>2773</v>
      </c>
      <c r="U2776" s="1">
        <f>INT(Table134[[#This Row],[Date]])</f>
        <v>44736</v>
      </c>
      <c r="V2776" s="13">
        <f>IFERROR(IF(OR(Table134[[#This Row],[Notasave Error]]&lt;0,Table134[[#This Row],[Notasave Error]]&gt;6000),"-",Table134[[#This Row],[Notasave Error]]/Table134[[#This Row],[Inspection Total]]),"NA")</f>
        <v>0</v>
      </c>
    </row>
    <row r="2777" spans="1:22" x14ac:dyDescent="0.35">
      <c r="A2777" s="8">
        <v>44736.281817129631</v>
      </c>
      <c r="B2777" s="9" t="s">
        <v>63</v>
      </c>
      <c r="C2777" s="9">
        <v>40036161</v>
      </c>
      <c r="D2777" s="9" t="s">
        <v>107</v>
      </c>
      <c r="E2777" s="9" t="s">
        <v>50</v>
      </c>
      <c r="F2777" s="9" t="s">
        <v>40</v>
      </c>
      <c r="G2777" s="9">
        <v>1577</v>
      </c>
      <c r="H2777" s="10">
        <v>6000</v>
      </c>
      <c r="I2777" s="10">
        <v>65951</v>
      </c>
      <c r="J2777" s="10">
        <v>0</v>
      </c>
      <c r="K2777" s="10"/>
      <c r="L2777" s="10">
        <f>SUM(Table134[[#This Row],[Waste (Before Impression)]:[Waste (After Impression)2]])</f>
        <v>0</v>
      </c>
      <c r="M2777" s="10">
        <v>0</v>
      </c>
      <c r="N2777" s="10">
        <v>0</v>
      </c>
      <c r="O2777" s="11">
        <f>SUM(Table134[[#This Row],[Inspection Total]],Table134[[#This Row],[Waste (Before Impression)]])</f>
        <v>6000</v>
      </c>
      <c r="P2777" s="12" t="s">
        <v>39</v>
      </c>
      <c r="Q2777" s="9"/>
      <c r="R2777" s="9">
        <f>IF(Table134[[#This Row],[Balanced]]="YES",0,Table134[[#This Row],[Total]]-6000)</f>
        <v>0</v>
      </c>
      <c r="S27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447361577006000YES</v>
      </c>
      <c r="T2777">
        <f>ROW()-3</f>
        <v>2774</v>
      </c>
      <c r="U2777" s="1">
        <f>INT(Table134[[#This Row],[Date]])</f>
        <v>44736</v>
      </c>
      <c r="V2777" s="13">
        <f>IFERROR(IF(OR(Table134[[#This Row],[Notasave Error]]&lt;0,Table134[[#This Row],[Notasave Error]]&gt;6000),"-",Table134[[#This Row],[Notasave Error]]/Table134[[#This Row],[Inspection Total]]),"NA")</f>
        <v>0</v>
      </c>
    </row>
    <row r="2778" spans="1:22" x14ac:dyDescent="0.35">
      <c r="A2778" s="8">
        <v>44736.259467592594</v>
      </c>
      <c r="B2778" s="9" t="s">
        <v>63</v>
      </c>
      <c r="C2778" s="9">
        <v>40036161</v>
      </c>
      <c r="D2778" s="9" t="s">
        <v>107</v>
      </c>
      <c r="E2778" s="9" t="s">
        <v>50</v>
      </c>
      <c r="F2778" s="9" t="s">
        <v>40</v>
      </c>
      <c r="G2778" s="9">
        <v>1576</v>
      </c>
      <c r="H2778" s="10">
        <v>5999</v>
      </c>
      <c r="I2778" s="10">
        <v>59951</v>
      </c>
      <c r="J2778" s="10">
        <v>1</v>
      </c>
      <c r="K2778" s="10"/>
      <c r="L2778" s="10">
        <f>SUM(Table134[[#This Row],[Waste (Before Impression)]:[Waste (After Impression)2]])</f>
        <v>1</v>
      </c>
      <c r="M2778" s="10">
        <v>0</v>
      </c>
      <c r="N2778" s="10">
        <v>0</v>
      </c>
      <c r="O2778" s="11">
        <f>SUM(Table134[[#This Row],[Inspection Total]],Table134[[#This Row],[Waste (Before Impression)]])</f>
        <v>6000</v>
      </c>
      <c r="P2778" s="12" t="s">
        <v>39</v>
      </c>
      <c r="Q2778" s="9"/>
      <c r="R2778" s="9">
        <f>IF(Table134[[#This Row],[Balanced]]="YES",0,Table134[[#This Row],[Total]]-6000)</f>
        <v>0</v>
      </c>
      <c r="S27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447361576105999YES</v>
      </c>
      <c r="T2778">
        <f>ROW()-3</f>
        <v>2775</v>
      </c>
      <c r="U2778" s="1">
        <f>INT(Table134[[#This Row],[Date]])</f>
        <v>44736</v>
      </c>
      <c r="V2778" s="13">
        <f>IFERROR(IF(OR(Table134[[#This Row],[Notasave Error]]&lt;0,Table134[[#This Row],[Notasave Error]]&gt;6000),"-",Table134[[#This Row],[Notasave Error]]/Table134[[#This Row],[Inspection Total]]),"NA")</f>
        <v>0</v>
      </c>
    </row>
    <row r="2779" spans="1:22" x14ac:dyDescent="0.35">
      <c r="A2779" s="8">
        <v>44736.229432870372</v>
      </c>
      <c r="B2779" s="9" t="s">
        <v>63</v>
      </c>
      <c r="C2779" s="9">
        <v>40036161</v>
      </c>
      <c r="D2779" s="9" t="s">
        <v>107</v>
      </c>
      <c r="E2779" s="9" t="s">
        <v>50</v>
      </c>
      <c r="F2779" s="9" t="s">
        <v>40</v>
      </c>
      <c r="G2779" s="9">
        <v>1575</v>
      </c>
      <c r="H2779" s="10">
        <v>5991</v>
      </c>
      <c r="I2779" s="10">
        <v>53952</v>
      </c>
      <c r="J2779" s="10">
        <v>2</v>
      </c>
      <c r="K2779" s="10"/>
      <c r="L2779" s="10">
        <f>SUM(Table134[[#This Row],[Waste (Before Impression)]:[Waste (After Impression)2]])</f>
        <v>2</v>
      </c>
      <c r="M2779" s="10">
        <v>0</v>
      </c>
      <c r="N2779" s="10">
        <v>0</v>
      </c>
      <c r="O2779" s="11">
        <f>SUM(Table134[[#This Row],[Inspection Total]],Table134[[#This Row],[Waste (Before Impression)]])</f>
        <v>5993</v>
      </c>
      <c r="P2779" s="12" t="s">
        <v>34</v>
      </c>
      <c r="Q2779" s="9" t="s">
        <v>117</v>
      </c>
      <c r="R2779" s="9">
        <f>IF(Table134[[#This Row],[Balanced]]="YES",0,Table134[[#This Row],[Total]]-6000)</f>
        <v>-7</v>
      </c>
      <c r="S27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447361575205991NO</v>
      </c>
      <c r="T2779">
        <f>ROW()-3</f>
        <v>2776</v>
      </c>
      <c r="U2779" s="1">
        <f>INT(Table134[[#This Row],[Date]])</f>
        <v>44736</v>
      </c>
      <c r="V2779" s="13">
        <f>IFERROR(IF(OR(Table134[[#This Row],[Notasave Error]]&lt;0,Table134[[#This Row],[Notasave Error]]&gt;6000),"-",Table134[[#This Row],[Notasave Error]]/Table134[[#This Row],[Inspection Total]]),"NA")</f>
        <v>0</v>
      </c>
    </row>
    <row r="2780" spans="1:22" x14ac:dyDescent="0.35">
      <c r="A2780" s="8">
        <v>44736.175682870373</v>
      </c>
      <c r="B2780" s="9" t="s">
        <v>63</v>
      </c>
      <c r="C2780" s="9">
        <v>40036161</v>
      </c>
      <c r="D2780" s="9" t="s">
        <v>107</v>
      </c>
      <c r="E2780" s="9" t="s">
        <v>50</v>
      </c>
      <c r="F2780" s="9" t="s">
        <v>40</v>
      </c>
      <c r="G2780" s="9">
        <v>1574</v>
      </c>
      <c r="H2780" s="10">
        <v>5995</v>
      </c>
      <c r="I2780" s="10">
        <v>47961</v>
      </c>
      <c r="J2780" s="10">
        <v>4</v>
      </c>
      <c r="K2780" s="10"/>
      <c r="L2780" s="10">
        <f>SUM(Table134[[#This Row],[Waste (Before Impression)]:[Waste (After Impression)2]])</f>
        <v>4</v>
      </c>
      <c r="M2780" s="10">
        <v>0</v>
      </c>
      <c r="N2780" s="10">
        <v>0</v>
      </c>
      <c r="O2780" s="11">
        <f>SUM(Table134[[#This Row],[Inspection Total]],Table134[[#This Row],[Waste (Before Impression)]])</f>
        <v>5999</v>
      </c>
      <c r="P2780" s="12" t="s">
        <v>34</v>
      </c>
      <c r="Q2780" s="9" t="s">
        <v>85</v>
      </c>
      <c r="R2780" s="9">
        <f>IF(Table134[[#This Row],[Balanced]]="YES",0,Table134[[#This Row],[Total]]-6000)</f>
        <v>-1</v>
      </c>
      <c r="S27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447361574405995NO</v>
      </c>
      <c r="T2780">
        <f>ROW()-3</f>
        <v>2777</v>
      </c>
      <c r="U2780" s="1">
        <f>INT(Table134[[#This Row],[Date]])</f>
        <v>44736</v>
      </c>
      <c r="V2780" s="13">
        <f>IFERROR(IF(OR(Table134[[#This Row],[Notasave Error]]&lt;0,Table134[[#This Row],[Notasave Error]]&gt;6000),"-",Table134[[#This Row],[Notasave Error]]/Table134[[#This Row],[Inspection Total]]),"NA")</f>
        <v>0</v>
      </c>
    </row>
    <row r="2781" spans="1:22" x14ac:dyDescent="0.35">
      <c r="A2781" s="8">
        <v>44736.175243055557</v>
      </c>
      <c r="B2781" s="9" t="s">
        <v>63</v>
      </c>
      <c r="C2781" s="9">
        <v>40036161</v>
      </c>
      <c r="D2781" s="9" t="s">
        <v>107</v>
      </c>
      <c r="E2781" s="9" t="s">
        <v>50</v>
      </c>
      <c r="F2781" s="9" t="s">
        <v>40</v>
      </c>
      <c r="G2781" s="9">
        <v>1573</v>
      </c>
      <c r="H2781" s="10">
        <v>5990</v>
      </c>
      <c r="I2781" s="10">
        <v>41966</v>
      </c>
      <c r="J2781" s="10">
        <v>10</v>
      </c>
      <c r="K2781" s="10"/>
      <c r="L2781" s="10">
        <f>SUM(Table134[[#This Row],[Waste (Before Impression)]:[Waste (After Impression)2]])</f>
        <v>10</v>
      </c>
      <c r="M2781" s="10">
        <v>0</v>
      </c>
      <c r="N2781" s="10">
        <v>0</v>
      </c>
      <c r="O2781" s="11">
        <f>SUM(Table134[[#This Row],[Inspection Total]],Table134[[#This Row],[Waste (Before Impression)]])</f>
        <v>6000</v>
      </c>
      <c r="P2781" s="12" t="s">
        <v>39</v>
      </c>
      <c r="Q2781" s="9"/>
      <c r="R2781" s="9">
        <f>IF(Table134[[#This Row],[Balanced]]="YES",0,Table134[[#This Row],[Total]]-6000)</f>
        <v>0</v>
      </c>
      <c r="S27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4473615731005990YES</v>
      </c>
      <c r="T2781">
        <f>ROW()-3</f>
        <v>2778</v>
      </c>
      <c r="U2781" s="1">
        <f>INT(Table134[[#This Row],[Date]])</f>
        <v>44736</v>
      </c>
      <c r="V2781" s="13">
        <f>IFERROR(IF(OR(Table134[[#This Row],[Notasave Error]]&lt;0,Table134[[#This Row],[Notasave Error]]&gt;6000),"-",Table134[[#This Row],[Notasave Error]]/Table134[[#This Row],[Inspection Total]]),"NA")</f>
        <v>0</v>
      </c>
    </row>
    <row r="2782" spans="1:22" x14ac:dyDescent="0.35">
      <c r="A2782" s="8">
        <v>44736.08222222222</v>
      </c>
      <c r="B2782" s="9" t="s">
        <v>63</v>
      </c>
      <c r="C2782" s="9">
        <v>40036161</v>
      </c>
      <c r="D2782" s="9" t="s">
        <v>107</v>
      </c>
      <c r="E2782" s="9" t="s">
        <v>50</v>
      </c>
      <c r="F2782" s="9" t="s">
        <v>40</v>
      </c>
      <c r="G2782" s="9">
        <v>1572</v>
      </c>
      <c r="H2782" s="10">
        <v>5996</v>
      </c>
      <c r="I2782" s="10">
        <v>35976</v>
      </c>
      <c r="J2782" s="10">
        <v>4</v>
      </c>
      <c r="K2782" s="10"/>
      <c r="L2782" s="10">
        <f>SUM(Table134[[#This Row],[Waste (Before Impression)]:[Waste (After Impression)2]])</f>
        <v>4</v>
      </c>
      <c r="M2782" s="10">
        <v>0</v>
      </c>
      <c r="N2782" s="10">
        <v>0</v>
      </c>
      <c r="O2782" s="11">
        <f>SUM(Table134[[#This Row],[Inspection Total]],Table134[[#This Row],[Waste (Before Impression)]])</f>
        <v>6000</v>
      </c>
      <c r="P2782" s="12" t="s">
        <v>39</v>
      </c>
      <c r="Q2782" s="9"/>
      <c r="R2782" s="9">
        <f>IF(Table134[[#This Row],[Balanced]]="YES",0,Table134[[#This Row],[Total]]-6000)</f>
        <v>0</v>
      </c>
      <c r="S27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447361572405996YES</v>
      </c>
      <c r="T2782">
        <f>ROW()-3</f>
        <v>2779</v>
      </c>
      <c r="U2782" s="1">
        <f>INT(Table134[[#This Row],[Date]])</f>
        <v>44736</v>
      </c>
      <c r="V2782" s="13">
        <f>IFERROR(IF(OR(Table134[[#This Row],[Notasave Error]]&lt;0,Table134[[#This Row],[Notasave Error]]&gt;6000),"-",Table134[[#This Row],[Notasave Error]]/Table134[[#This Row],[Inspection Total]]),"NA")</f>
        <v>0</v>
      </c>
    </row>
    <row r="2783" spans="1:22" x14ac:dyDescent="0.35">
      <c r="A2783" s="8">
        <v>44736.081793981481</v>
      </c>
      <c r="B2783" s="9" t="s">
        <v>63</v>
      </c>
      <c r="C2783" s="9">
        <v>40036161</v>
      </c>
      <c r="D2783" s="9" t="s">
        <v>107</v>
      </c>
      <c r="E2783" s="9" t="s">
        <v>50</v>
      </c>
      <c r="F2783" s="9" t="s">
        <v>40</v>
      </c>
      <c r="G2783" s="9">
        <v>1571</v>
      </c>
      <c r="H2783" s="10">
        <v>5996</v>
      </c>
      <c r="I2783" s="10">
        <v>29980</v>
      </c>
      <c r="J2783" s="10">
        <v>4</v>
      </c>
      <c r="K2783" s="10"/>
      <c r="L2783" s="10">
        <f>SUM(Table134[[#This Row],[Waste (Before Impression)]:[Waste (After Impression)2]])</f>
        <v>4</v>
      </c>
      <c r="M2783" s="10">
        <v>0</v>
      </c>
      <c r="N2783" s="10">
        <v>0</v>
      </c>
      <c r="O2783" s="11">
        <f>SUM(Table134[[#This Row],[Inspection Total]],Table134[[#This Row],[Waste (Before Impression)]])</f>
        <v>6000</v>
      </c>
      <c r="P2783" s="12" t="s">
        <v>39</v>
      </c>
      <c r="Q2783" s="9"/>
      <c r="R2783" s="9">
        <f>IF(Table134[[#This Row],[Balanced]]="YES",0,Table134[[#This Row],[Total]]-6000)</f>
        <v>0</v>
      </c>
      <c r="S27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447361571405996YES</v>
      </c>
      <c r="T2783">
        <f>ROW()-3</f>
        <v>2780</v>
      </c>
      <c r="U2783" s="1">
        <f>INT(Table134[[#This Row],[Date]])</f>
        <v>44736</v>
      </c>
      <c r="V2783" s="13">
        <f>IFERROR(IF(OR(Table134[[#This Row],[Notasave Error]]&lt;0,Table134[[#This Row],[Notasave Error]]&gt;6000),"-",Table134[[#This Row],[Notasave Error]]/Table134[[#This Row],[Inspection Total]]),"NA")</f>
        <v>0</v>
      </c>
    </row>
    <row r="2784" spans="1:22" x14ac:dyDescent="0.35">
      <c r="A2784" s="8">
        <v>44736.015231481484</v>
      </c>
      <c r="B2784" s="9" t="s">
        <v>63</v>
      </c>
      <c r="C2784" s="9">
        <v>40036161</v>
      </c>
      <c r="D2784" s="9" t="s">
        <v>107</v>
      </c>
      <c r="E2784" s="9" t="s">
        <v>50</v>
      </c>
      <c r="F2784" s="9" t="s">
        <v>40</v>
      </c>
      <c r="G2784" s="9">
        <v>1570</v>
      </c>
      <c r="H2784" s="10">
        <v>5987</v>
      </c>
      <c r="I2784" s="10">
        <v>23984</v>
      </c>
      <c r="J2784" s="10">
        <v>13</v>
      </c>
      <c r="K2784" s="10"/>
      <c r="L2784" s="10">
        <f>SUM(Table134[[#This Row],[Waste (Before Impression)]:[Waste (After Impression)2]])</f>
        <v>13</v>
      </c>
      <c r="M2784" s="10">
        <v>0</v>
      </c>
      <c r="N2784" s="10">
        <v>0</v>
      </c>
      <c r="O2784" s="11">
        <f>SUM(Table134[[#This Row],[Inspection Total]],Table134[[#This Row],[Waste (Before Impression)]])</f>
        <v>6000</v>
      </c>
      <c r="P2784" s="12" t="s">
        <v>39</v>
      </c>
      <c r="Q2784" s="9"/>
      <c r="R2784" s="9">
        <f>IF(Table134[[#This Row],[Balanced]]="YES",0,Table134[[#This Row],[Total]]-6000)</f>
        <v>0</v>
      </c>
      <c r="S27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4473615701305987YES</v>
      </c>
      <c r="T2784">
        <f>ROW()-3</f>
        <v>2781</v>
      </c>
      <c r="U2784" s="1">
        <f>INT(Table134[[#This Row],[Date]])</f>
        <v>44736</v>
      </c>
      <c r="V2784" s="13">
        <f>IFERROR(IF(OR(Table134[[#This Row],[Notasave Error]]&lt;0,Table134[[#This Row],[Notasave Error]]&gt;6000),"-",Table134[[#This Row],[Notasave Error]]/Table134[[#This Row],[Inspection Total]]),"NA")</f>
        <v>0</v>
      </c>
    </row>
    <row r="2785" spans="1:22" x14ac:dyDescent="0.35">
      <c r="A2785" s="8">
        <v>44736.014814814815</v>
      </c>
      <c r="B2785" s="9" t="s">
        <v>63</v>
      </c>
      <c r="C2785" s="9">
        <v>40036161</v>
      </c>
      <c r="D2785" s="9" t="s">
        <v>107</v>
      </c>
      <c r="E2785" s="9" t="s">
        <v>50</v>
      </c>
      <c r="F2785" s="9" t="s">
        <v>40</v>
      </c>
      <c r="G2785" s="9">
        <v>1569</v>
      </c>
      <c r="H2785" s="10">
        <v>5997</v>
      </c>
      <c r="I2785" s="10">
        <v>17997</v>
      </c>
      <c r="J2785" s="10">
        <v>3</v>
      </c>
      <c r="K2785" s="10"/>
      <c r="L2785" s="10">
        <f>SUM(Table134[[#This Row],[Waste (Before Impression)]:[Waste (After Impression)2]])</f>
        <v>3</v>
      </c>
      <c r="M2785" s="10">
        <v>0</v>
      </c>
      <c r="N2785" s="10">
        <v>0</v>
      </c>
      <c r="O2785" s="11">
        <f>SUM(Table134[[#This Row],[Inspection Total]],Table134[[#This Row],[Waste (Before Impression)]])</f>
        <v>6000</v>
      </c>
      <c r="P2785" s="12" t="s">
        <v>39</v>
      </c>
      <c r="Q2785" s="9"/>
      <c r="R2785" s="9">
        <f>IF(Table134[[#This Row],[Balanced]]="YES",0,Table134[[#This Row],[Total]]-6000)</f>
        <v>0</v>
      </c>
      <c r="S27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447361569305997YES</v>
      </c>
      <c r="T2785">
        <f>ROW()-3</f>
        <v>2782</v>
      </c>
      <c r="U2785" s="1">
        <f>INT(Table134[[#This Row],[Date]])</f>
        <v>44736</v>
      </c>
      <c r="V2785" s="13">
        <f>IFERROR(IF(OR(Table134[[#This Row],[Notasave Error]]&lt;0,Table134[[#This Row],[Notasave Error]]&gt;6000),"-",Table134[[#This Row],[Notasave Error]]/Table134[[#This Row],[Inspection Total]]),"NA")</f>
        <v>0</v>
      </c>
    </row>
    <row r="2786" spans="1:22" x14ac:dyDescent="0.35">
      <c r="A2786" s="8">
        <v>44736.014502314814</v>
      </c>
      <c r="B2786" s="9" t="s">
        <v>63</v>
      </c>
      <c r="C2786" s="9">
        <v>40036161</v>
      </c>
      <c r="D2786" s="9" t="s">
        <v>107</v>
      </c>
      <c r="E2786" s="9" t="s">
        <v>50</v>
      </c>
      <c r="F2786" s="9" t="s">
        <v>40</v>
      </c>
      <c r="G2786" s="9">
        <v>1568</v>
      </c>
      <c r="H2786" s="10">
        <v>6000</v>
      </c>
      <c r="I2786" s="10">
        <v>12000</v>
      </c>
      <c r="J2786" s="10">
        <v>0</v>
      </c>
      <c r="K2786" s="10"/>
      <c r="L2786" s="10">
        <f>SUM(Table134[[#This Row],[Waste (Before Impression)]:[Waste (After Impression)2]])</f>
        <v>0</v>
      </c>
      <c r="M2786" s="10">
        <v>0</v>
      </c>
      <c r="N2786" s="10">
        <v>0</v>
      </c>
      <c r="O2786" s="11">
        <f>SUM(Table134[[#This Row],[Inspection Total]],Table134[[#This Row],[Waste (Before Impression)]])</f>
        <v>6000</v>
      </c>
      <c r="P2786" s="12" t="s">
        <v>39</v>
      </c>
      <c r="Q2786" s="9"/>
      <c r="R2786" s="9">
        <f>IF(Table134[[#This Row],[Balanced]]="YES",0,Table134[[#This Row],[Total]]-6000)</f>
        <v>0</v>
      </c>
      <c r="S27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447361568006000YES</v>
      </c>
      <c r="T2786">
        <f>ROW()-3</f>
        <v>2783</v>
      </c>
      <c r="U2786" s="1">
        <f>INT(Table134[[#This Row],[Date]])</f>
        <v>44736</v>
      </c>
      <c r="V2786" s="13">
        <f>IFERROR(IF(OR(Table134[[#This Row],[Notasave Error]]&lt;0,Table134[[#This Row],[Notasave Error]]&gt;6000),"-",Table134[[#This Row],[Notasave Error]]/Table134[[#This Row],[Inspection Total]]),"NA")</f>
        <v>0</v>
      </c>
    </row>
    <row r="2787" spans="1:22" x14ac:dyDescent="0.35">
      <c r="A2787" s="8">
        <v>44736.013935185183</v>
      </c>
      <c r="B2787" s="9" t="s">
        <v>63</v>
      </c>
      <c r="C2787" s="9">
        <v>40036161</v>
      </c>
      <c r="D2787" s="9" t="s">
        <v>107</v>
      </c>
      <c r="E2787" s="9" t="s">
        <v>50</v>
      </c>
      <c r="F2787" s="9" t="s">
        <v>40</v>
      </c>
      <c r="G2787" s="9">
        <v>1567</v>
      </c>
      <c r="H2787" s="10">
        <v>6000</v>
      </c>
      <c r="I2787" s="10">
        <v>6000</v>
      </c>
      <c r="J2787" s="10">
        <v>1</v>
      </c>
      <c r="K2787" s="10"/>
      <c r="L2787" s="10">
        <f>SUM(Table134[[#This Row],[Waste (Before Impression)]:[Waste (After Impression)2]])</f>
        <v>1</v>
      </c>
      <c r="M2787" s="10">
        <v>0</v>
      </c>
      <c r="N2787" s="10">
        <v>0</v>
      </c>
      <c r="O2787" s="11">
        <f>SUM(Table134[[#This Row],[Inspection Total]],Table134[[#This Row],[Waste (Before Impression)]])</f>
        <v>6001</v>
      </c>
      <c r="P2787" s="12" t="s">
        <v>34</v>
      </c>
      <c r="Q2787" s="9" t="s">
        <v>86</v>
      </c>
      <c r="R2787" s="9">
        <f>IF(Table134[[#This Row],[Balanced]]="YES",0,Table134[[#This Row],[Total]]-6000)</f>
        <v>1</v>
      </c>
      <c r="S27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447361567106000NO</v>
      </c>
      <c r="T2787">
        <f>ROW()-3</f>
        <v>2784</v>
      </c>
      <c r="U2787" s="1">
        <f>INT(Table134[[#This Row],[Date]])</f>
        <v>44736</v>
      </c>
      <c r="V2787" s="13">
        <f>IFERROR(IF(OR(Table134[[#This Row],[Notasave Error]]&lt;0,Table134[[#This Row],[Notasave Error]]&gt;6000),"-",Table134[[#This Row],[Notasave Error]]/Table134[[#This Row],[Inspection Total]]),"NA")</f>
        <v>0</v>
      </c>
    </row>
    <row r="2788" spans="1:22" x14ac:dyDescent="0.35">
      <c r="A2788" s="8">
        <v>44735.909074074072</v>
      </c>
      <c r="B2788" s="9" t="s">
        <v>63</v>
      </c>
      <c r="C2788" s="9">
        <v>40036161</v>
      </c>
      <c r="D2788" s="9" t="s">
        <v>107</v>
      </c>
      <c r="E2788" s="9" t="s">
        <v>51</v>
      </c>
      <c r="F2788" s="9" t="s">
        <v>40</v>
      </c>
      <c r="G2788" s="9">
        <v>1542</v>
      </c>
      <c r="H2788" s="10">
        <v>5999</v>
      </c>
      <c r="I2788" s="10">
        <v>17998</v>
      </c>
      <c r="J2788" s="10">
        <v>1</v>
      </c>
      <c r="K2788" s="10"/>
      <c r="L2788" s="10">
        <f>SUM(Table134[[#This Row],[Waste (Before Impression)]:[Waste (After Impression)2]])</f>
        <v>1</v>
      </c>
      <c r="M2788" s="10">
        <v>0</v>
      </c>
      <c r="N2788" s="10">
        <v>0</v>
      </c>
      <c r="O2788" s="11">
        <f>SUM(Table134[[#This Row],[Inspection Total]],Table134[[#This Row],[Waste (Before Impression)]])</f>
        <v>6000</v>
      </c>
      <c r="P2788" s="12" t="s">
        <v>39</v>
      </c>
      <c r="Q2788" s="9"/>
      <c r="R2788" s="9">
        <f>IF(Table134[[#This Row],[Balanced]]="YES",0,Table134[[#This Row],[Total]]-6000)</f>
        <v>0</v>
      </c>
      <c r="S27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447351542105999YES</v>
      </c>
      <c r="T2788">
        <f>ROW()-3</f>
        <v>2785</v>
      </c>
      <c r="U2788" s="1">
        <f>INT(Table134[[#This Row],[Date]])</f>
        <v>44735</v>
      </c>
      <c r="V2788" s="13">
        <f>IFERROR(IF(OR(Table134[[#This Row],[Notasave Error]]&lt;0,Table134[[#This Row],[Notasave Error]]&gt;6000),"-",Table134[[#This Row],[Notasave Error]]/Table134[[#This Row],[Inspection Total]]),"NA")</f>
        <v>0</v>
      </c>
    </row>
    <row r="2789" spans="1:22" x14ac:dyDescent="0.35">
      <c r="A2789" s="8">
        <v>44735.870034722226</v>
      </c>
      <c r="B2789" s="9" t="s">
        <v>63</v>
      </c>
      <c r="C2789" s="9">
        <v>40036161</v>
      </c>
      <c r="D2789" s="9" t="s">
        <v>107</v>
      </c>
      <c r="E2789" s="9" t="s">
        <v>51</v>
      </c>
      <c r="F2789" s="9" t="s">
        <v>40</v>
      </c>
      <c r="G2789" s="9">
        <v>1541</v>
      </c>
      <c r="H2789" s="10">
        <v>6000</v>
      </c>
      <c r="I2789" s="10">
        <v>11999</v>
      </c>
      <c r="J2789" s="10">
        <v>0</v>
      </c>
      <c r="K2789" s="10">
        <v>4</v>
      </c>
      <c r="L2789" s="10">
        <f>SUM(Table134[[#This Row],[Waste (Before Impression)]:[Waste (After Impression)2]])</f>
        <v>4</v>
      </c>
      <c r="M2789" s="10">
        <v>0</v>
      </c>
      <c r="N2789" s="10">
        <v>0</v>
      </c>
      <c r="O2789" s="11">
        <f>SUM(Table134[[#This Row],[Inspection Total]],Table134[[#This Row],[Waste (Before Impression)]])</f>
        <v>6000</v>
      </c>
      <c r="P2789" s="12" t="s">
        <v>39</v>
      </c>
      <c r="Q2789" s="9"/>
      <c r="R2789" s="9">
        <f>IF(Table134[[#This Row],[Balanced]]="YES",0,Table134[[#This Row],[Total]]-6000)</f>
        <v>0</v>
      </c>
      <c r="S27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447351541006000YES</v>
      </c>
      <c r="T2789">
        <f>ROW()-3</f>
        <v>2786</v>
      </c>
      <c r="U2789" s="1">
        <f>INT(Table134[[#This Row],[Date]])</f>
        <v>44735</v>
      </c>
      <c r="V2789" s="13">
        <f>IFERROR(IF(OR(Table134[[#This Row],[Notasave Error]]&lt;0,Table134[[#This Row],[Notasave Error]]&gt;6000),"-",Table134[[#This Row],[Notasave Error]]/Table134[[#This Row],[Inspection Total]]),"NA")</f>
        <v>0</v>
      </c>
    </row>
    <row r="2790" spans="1:22" x14ac:dyDescent="0.35">
      <c r="A2790" s="8">
        <v>44735.837627314817</v>
      </c>
      <c r="B2790" s="9" t="s">
        <v>63</v>
      </c>
      <c r="C2790" s="9">
        <v>40036161</v>
      </c>
      <c r="D2790" s="9" t="s">
        <v>107</v>
      </c>
      <c r="E2790" s="9" t="s">
        <v>51</v>
      </c>
      <c r="F2790" s="9" t="s">
        <v>40</v>
      </c>
      <c r="G2790" s="9">
        <v>1540</v>
      </c>
      <c r="H2790" s="10">
        <v>5999</v>
      </c>
      <c r="I2790" s="10">
        <v>5999</v>
      </c>
      <c r="J2790" s="10">
        <v>1</v>
      </c>
      <c r="K2790" s="10">
        <v>3</v>
      </c>
      <c r="L2790" s="10">
        <f>SUM(Table134[[#This Row],[Waste (Before Impression)]:[Waste (After Impression)2]])</f>
        <v>4</v>
      </c>
      <c r="M2790" s="10">
        <v>0</v>
      </c>
      <c r="N2790" s="10">
        <v>0</v>
      </c>
      <c r="O2790" s="11">
        <f>SUM(Table134[[#This Row],[Inspection Total]],Table134[[#This Row],[Waste (Before Impression)]])</f>
        <v>6000</v>
      </c>
      <c r="P2790" s="12" t="s">
        <v>39</v>
      </c>
      <c r="Q2790" s="9"/>
      <c r="R2790" s="9">
        <f>IF(Table134[[#This Row],[Balanced]]="YES",0,Table134[[#This Row],[Total]]-6000)</f>
        <v>0</v>
      </c>
      <c r="S27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447351540105999YES</v>
      </c>
      <c r="T2790">
        <f>ROW()-3</f>
        <v>2787</v>
      </c>
      <c r="U2790" s="1">
        <f>INT(Table134[[#This Row],[Date]])</f>
        <v>44735</v>
      </c>
      <c r="V2790" s="13">
        <f>IFERROR(IF(OR(Table134[[#This Row],[Notasave Error]]&lt;0,Table134[[#This Row],[Notasave Error]]&gt;6000),"-",Table134[[#This Row],[Notasave Error]]/Table134[[#This Row],[Inspection Total]]),"NA")</f>
        <v>0</v>
      </c>
    </row>
    <row r="2791" spans="1:22" x14ac:dyDescent="0.35">
      <c r="A2791" s="8">
        <v>44735.805266203701</v>
      </c>
      <c r="B2791" s="9" t="s">
        <v>63</v>
      </c>
      <c r="C2791" s="9">
        <v>40036161</v>
      </c>
      <c r="D2791" s="9" t="s">
        <v>107</v>
      </c>
      <c r="E2791" s="9" t="s">
        <v>55</v>
      </c>
      <c r="F2791" s="9" t="s">
        <v>38</v>
      </c>
      <c r="G2791" s="9">
        <v>1539</v>
      </c>
      <c r="H2791" s="10">
        <v>5997</v>
      </c>
      <c r="I2791" s="10">
        <v>89909</v>
      </c>
      <c r="J2791" s="10">
        <v>3</v>
      </c>
      <c r="K2791" s="10"/>
      <c r="L2791" s="10">
        <f>SUM(Table134[[#This Row],[Waste (Before Impression)]:[Waste (After Impression)2]])</f>
        <v>3</v>
      </c>
      <c r="M2791" s="10">
        <v>0</v>
      </c>
      <c r="N2791" s="10">
        <v>0</v>
      </c>
      <c r="O2791" s="11">
        <f>SUM(Table134[[#This Row],[Inspection Total]],Table134[[#This Row],[Waste (Before Impression)]])</f>
        <v>6000</v>
      </c>
      <c r="P2791" s="12" t="s">
        <v>39</v>
      </c>
      <c r="Q2791" s="9"/>
      <c r="R2791" s="9">
        <f>IF(Table134[[#This Row],[Balanced]]="YES",0,Table134[[#This Row],[Total]]-6000)</f>
        <v>0</v>
      </c>
      <c r="S27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447351539305997YES</v>
      </c>
      <c r="T2791">
        <f>ROW()-3</f>
        <v>2788</v>
      </c>
      <c r="U2791" s="1">
        <f>INT(Table134[[#This Row],[Date]])</f>
        <v>44735</v>
      </c>
      <c r="V2791" s="13">
        <f>IFERROR(IF(OR(Table134[[#This Row],[Notasave Error]]&lt;0,Table134[[#This Row],[Notasave Error]]&gt;6000),"-",Table134[[#This Row],[Notasave Error]]/Table134[[#This Row],[Inspection Total]]),"NA")</f>
        <v>0</v>
      </c>
    </row>
    <row r="2792" spans="1:22" x14ac:dyDescent="0.35">
      <c r="A2792" s="8">
        <v>44735.770648148151</v>
      </c>
      <c r="B2792" s="9" t="s">
        <v>63</v>
      </c>
      <c r="C2792" s="9">
        <v>40036161</v>
      </c>
      <c r="D2792" s="9" t="s">
        <v>107</v>
      </c>
      <c r="E2792" s="9" t="s">
        <v>55</v>
      </c>
      <c r="F2792" s="9" t="s">
        <v>38</v>
      </c>
      <c r="G2792" s="9">
        <v>1538</v>
      </c>
      <c r="H2792" s="10">
        <v>5999</v>
      </c>
      <c r="I2792" s="10">
        <v>83912</v>
      </c>
      <c r="J2792" s="10">
        <v>1</v>
      </c>
      <c r="K2792" s="10">
        <v>0</v>
      </c>
      <c r="L2792" s="10">
        <f>SUM(Table134[[#This Row],[Waste (Before Impression)]:[Waste (After Impression)2]])</f>
        <v>1</v>
      </c>
      <c r="M2792" s="10">
        <v>0</v>
      </c>
      <c r="N2792" s="10">
        <v>0</v>
      </c>
      <c r="O2792" s="11">
        <f>SUM(Table134[[#This Row],[Inspection Total]],Table134[[#This Row],[Waste (Before Impression)]])</f>
        <v>6000</v>
      </c>
      <c r="P2792" s="12" t="s">
        <v>39</v>
      </c>
      <c r="Q2792" s="9"/>
      <c r="R2792" s="9">
        <f>IF(Table134[[#This Row],[Balanced]]="YES",0,Table134[[#This Row],[Total]]-6000)</f>
        <v>0</v>
      </c>
      <c r="S27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447351538105999YES</v>
      </c>
      <c r="T2792">
        <f>ROW()-3</f>
        <v>2789</v>
      </c>
      <c r="U2792" s="1">
        <f>INT(Table134[[#This Row],[Date]])</f>
        <v>44735</v>
      </c>
      <c r="V2792" s="13">
        <f>IFERROR(IF(OR(Table134[[#This Row],[Notasave Error]]&lt;0,Table134[[#This Row],[Notasave Error]]&gt;6000),"-",Table134[[#This Row],[Notasave Error]]/Table134[[#This Row],[Inspection Total]]),"NA")</f>
        <v>0</v>
      </c>
    </row>
    <row r="2793" spans="1:22" x14ac:dyDescent="0.35">
      <c r="A2793" s="8">
        <v>44735.744629629633</v>
      </c>
      <c r="B2793" s="9" t="s">
        <v>63</v>
      </c>
      <c r="C2793" s="9">
        <v>40036161</v>
      </c>
      <c r="D2793" s="9" t="s">
        <v>107</v>
      </c>
      <c r="E2793" s="9" t="s">
        <v>55</v>
      </c>
      <c r="F2793" s="9" t="s">
        <v>38</v>
      </c>
      <c r="G2793" s="9">
        <v>1537</v>
      </c>
      <c r="H2793" s="10">
        <v>5999</v>
      </c>
      <c r="I2793" s="10">
        <v>77913</v>
      </c>
      <c r="J2793" s="10">
        <v>1</v>
      </c>
      <c r="K2793" s="10">
        <v>0</v>
      </c>
      <c r="L2793" s="10">
        <f>SUM(Table134[[#This Row],[Waste (Before Impression)]:[Waste (After Impression)2]])</f>
        <v>1</v>
      </c>
      <c r="M2793" s="10">
        <v>0</v>
      </c>
      <c r="N2793" s="10">
        <v>0</v>
      </c>
      <c r="O2793" s="11">
        <f>SUM(Table134[[#This Row],[Inspection Total]],Table134[[#This Row],[Waste (Before Impression)]])</f>
        <v>6000</v>
      </c>
      <c r="P2793" s="12" t="s">
        <v>39</v>
      </c>
      <c r="Q2793" s="9"/>
      <c r="R2793" s="9">
        <f>IF(Table134[[#This Row],[Balanced]]="YES",0,Table134[[#This Row],[Total]]-6000)</f>
        <v>0</v>
      </c>
      <c r="S27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447351537105999YES</v>
      </c>
      <c r="T2793">
        <f>ROW()-3</f>
        <v>2790</v>
      </c>
      <c r="U2793" s="1">
        <f>INT(Table134[[#This Row],[Date]])</f>
        <v>44735</v>
      </c>
      <c r="V2793" s="13">
        <f>IFERROR(IF(OR(Table134[[#This Row],[Notasave Error]]&lt;0,Table134[[#This Row],[Notasave Error]]&gt;6000),"-",Table134[[#This Row],[Notasave Error]]/Table134[[#This Row],[Inspection Total]]),"NA")</f>
        <v>0</v>
      </c>
    </row>
    <row r="2794" spans="1:22" x14ac:dyDescent="0.35">
      <c r="A2794" s="8">
        <v>44735.709085648145</v>
      </c>
      <c r="B2794" s="9" t="s">
        <v>63</v>
      </c>
      <c r="C2794" s="9">
        <v>40036161</v>
      </c>
      <c r="D2794" s="9" t="s">
        <v>107</v>
      </c>
      <c r="E2794" s="9" t="s">
        <v>55</v>
      </c>
      <c r="F2794" s="9" t="s">
        <v>38</v>
      </c>
      <c r="G2794" s="9">
        <v>1536</v>
      </c>
      <c r="H2794" s="10">
        <v>5996</v>
      </c>
      <c r="I2794" s="10">
        <v>71914</v>
      </c>
      <c r="J2794" s="10">
        <v>4</v>
      </c>
      <c r="K2794" s="10">
        <v>0</v>
      </c>
      <c r="L2794" s="10">
        <f>SUM(Table134[[#This Row],[Waste (Before Impression)]:[Waste (After Impression)2]])</f>
        <v>4</v>
      </c>
      <c r="M2794" s="10">
        <v>0</v>
      </c>
      <c r="N2794" s="10">
        <v>0</v>
      </c>
      <c r="O2794" s="11">
        <f>SUM(Table134[[#This Row],[Inspection Total]],Table134[[#This Row],[Waste (Before Impression)]])</f>
        <v>6000</v>
      </c>
      <c r="P2794" s="12" t="s">
        <v>39</v>
      </c>
      <c r="Q2794" s="9"/>
      <c r="R2794" s="9">
        <f>IF(Table134[[#This Row],[Balanced]]="YES",0,Table134[[#This Row],[Total]]-6000)</f>
        <v>0</v>
      </c>
      <c r="S27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447351536405996YES</v>
      </c>
      <c r="T2794">
        <f>ROW()-3</f>
        <v>2791</v>
      </c>
      <c r="U2794" s="1">
        <f>INT(Table134[[#This Row],[Date]])</f>
        <v>44735</v>
      </c>
      <c r="V2794" s="13">
        <f>IFERROR(IF(OR(Table134[[#This Row],[Notasave Error]]&lt;0,Table134[[#This Row],[Notasave Error]]&gt;6000),"-",Table134[[#This Row],[Notasave Error]]/Table134[[#This Row],[Inspection Total]]),"NA")</f>
        <v>0</v>
      </c>
    </row>
    <row r="2795" spans="1:22" x14ac:dyDescent="0.35">
      <c r="A2795" s="8">
        <v>44735.679976851854</v>
      </c>
      <c r="B2795" s="9" t="s">
        <v>63</v>
      </c>
      <c r="C2795" s="9">
        <v>40036161</v>
      </c>
      <c r="D2795" s="9" t="s">
        <v>107</v>
      </c>
      <c r="E2795" s="9" t="s">
        <v>55</v>
      </c>
      <c r="F2795" s="9" t="s">
        <v>38</v>
      </c>
      <c r="G2795" s="9">
        <v>1535</v>
      </c>
      <c r="H2795" s="10">
        <v>5997</v>
      </c>
      <c r="I2795" s="10">
        <v>65918</v>
      </c>
      <c r="J2795" s="10">
        <v>3</v>
      </c>
      <c r="K2795" s="10">
        <v>0</v>
      </c>
      <c r="L2795" s="10">
        <f>SUM(Table134[[#This Row],[Waste (Before Impression)]:[Waste (After Impression)2]])</f>
        <v>3</v>
      </c>
      <c r="M2795" s="10">
        <v>0</v>
      </c>
      <c r="N2795" s="10">
        <v>0</v>
      </c>
      <c r="O2795" s="11">
        <f>SUM(Table134[[#This Row],[Inspection Total]],Table134[[#This Row],[Waste (Before Impression)]])</f>
        <v>6000</v>
      </c>
      <c r="P2795" s="12" t="s">
        <v>39</v>
      </c>
      <c r="Q2795" s="9"/>
      <c r="R2795" s="9">
        <f>IF(Table134[[#This Row],[Balanced]]="YES",0,Table134[[#This Row],[Total]]-6000)</f>
        <v>0</v>
      </c>
      <c r="S27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447351535305997YES</v>
      </c>
      <c r="T2795">
        <f>ROW()-3</f>
        <v>2792</v>
      </c>
      <c r="U2795" s="1">
        <f>INT(Table134[[#This Row],[Date]])</f>
        <v>44735</v>
      </c>
      <c r="V2795" s="13">
        <f>IFERROR(IF(OR(Table134[[#This Row],[Notasave Error]]&lt;0,Table134[[#This Row],[Notasave Error]]&gt;6000),"-",Table134[[#This Row],[Notasave Error]]/Table134[[#This Row],[Inspection Total]]),"NA")</f>
        <v>0</v>
      </c>
    </row>
    <row r="2796" spans="1:22" x14ac:dyDescent="0.35">
      <c r="A2796" s="8">
        <v>44735.679537037038</v>
      </c>
      <c r="B2796" s="9" t="s">
        <v>63</v>
      </c>
      <c r="C2796" s="9">
        <v>40036161</v>
      </c>
      <c r="D2796" s="9" t="s">
        <v>107</v>
      </c>
      <c r="E2796" s="9" t="s">
        <v>55</v>
      </c>
      <c r="F2796" s="9" t="s">
        <v>38</v>
      </c>
      <c r="G2796" s="9">
        <v>1534</v>
      </c>
      <c r="H2796" s="10">
        <v>5992</v>
      </c>
      <c r="I2796" s="10">
        <v>59921</v>
      </c>
      <c r="J2796" s="10">
        <v>8</v>
      </c>
      <c r="K2796" s="10">
        <v>0</v>
      </c>
      <c r="L2796" s="10">
        <f>SUM(Table134[[#This Row],[Waste (Before Impression)]:[Waste (After Impression)2]])</f>
        <v>8</v>
      </c>
      <c r="M2796" s="10">
        <v>0</v>
      </c>
      <c r="N2796" s="10">
        <v>0</v>
      </c>
      <c r="O2796" s="11">
        <f>SUM(Table134[[#This Row],[Inspection Total]],Table134[[#This Row],[Waste (Before Impression)]])</f>
        <v>6000</v>
      </c>
      <c r="P2796" s="12" t="s">
        <v>39</v>
      </c>
      <c r="Q2796" s="9"/>
      <c r="R2796" s="9">
        <f>IF(Table134[[#This Row],[Balanced]]="YES",0,Table134[[#This Row],[Total]]-6000)</f>
        <v>0</v>
      </c>
      <c r="S27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447351534805992YES</v>
      </c>
      <c r="T2796">
        <f>ROW()-3</f>
        <v>2793</v>
      </c>
      <c r="U2796" s="1">
        <f>INT(Table134[[#This Row],[Date]])</f>
        <v>44735</v>
      </c>
      <c r="V2796" s="13">
        <f>IFERROR(IF(OR(Table134[[#This Row],[Notasave Error]]&lt;0,Table134[[#This Row],[Notasave Error]]&gt;6000),"-",Table134[[#This Row],[Notasave Error]]/Table134[[#This Row],[Inspection Total]]),"NA")</f>
        <v>0</v>
      </c>
    </row>
    <row r="2797" spans="1:22" x14ac:dyDescent="0.35">
      <c r="A2797" s="8">
        <v>44735.618692129632</v>
      </c>
      <c r="B2797" s="9" t="s">
        <v>63</v>
      </c>
      <c r="C2797" s="9">
        <v>40036161</v>
      </c>
      <c r="D2797" s="9" t="s">
        <v>107</v>
      </c>
      <c r="E2797" s="9" t="s">
        <v>55</v>
      </c>
      <c r="F2797" s="9" t="s">
        <v>38</v>
      </c>
      <c r="G2797" s="9">
        <v>1533</v>
      </c>
      <c r="H2797" s="10">
        <v>5973</v>
      </c>
      <c r="I2797" s="10">
        <v>53929</v>
      </c>
      <c r="J2797" s="10">
        <v>27</v>
      </c>
      <c r="K2797" s="10">
        <v>0</v>
      </c>
      <c r="L2797" s="10">
        <f>SUM(Table134[[#This Row],[Waste (Before Impression)]:[Waste (After Impression)2]])</f>
        <v>27</v>
      </c>
      <c r="M2797" s="10">
        <v>0</v>
      </c>
      <c r="N2797" s="10">
        <v>0</v>
      </c>
      <c r="O2797" s="11">
        <f>SUM(Table134[[#This Row],[Inspection Total]],Table134[[#This Row],[Waste (Before Impression)]])</f>
        <v>6000</v>
      </c>
      <c r="P2797" s="12" t="s">
        <v>39</v>
      </c>
      <c r="Q2797" s="9"/>
      <c r="R2797" s="9">
        <f>IF(Table134[[#This Row],[Balanced]]="YES",0,Table134[[#This Row],[Total]]-6000)</f>
        <v>0</v>
      </c>
      <c r="S27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4473515332705973YES</v>
      </c>
      <c r="T2797">
        <f>ROW()-3</f>
        <v>2794</v>
      </c>
      <c r="U2797" s="1">
        <f>INT(Table134[[#This Row],[Date]])</f>
        <v>44735</v>
      </c>
      <c r="V2797" s="13">
        <f>IFERROR(IF(OR(Table134[[#This Row],[Notasave Error]]&lt;0,Table134[[#This Row],[Notasave Error]]&gt;6000),"-",Table134[[#This Row],[Notasave Error]]/Table134[[#This Row],[Inspection Total]]),"NA")</f>
        <v>0</v>
      </c>
    </row>
    <row r="2798" spans="1:22" x14ac:dyDescent="0.35">
      <c r="A2798" s="8">
        <v>44735.58085648148</v>
      </c>
      <c r="B2798" s="9" t="s">
        <v>63</v>
      </c>
      <c r="C2798" s="9">
        <v>40036161</v>
      </c>
      <c r="D2798" s="9" t="s">
        <v>107</v>
      </c>
      <c r="E2798" s="9" t="s">
        <v>55</v>
      </c>
      <c r="F2798" s="9" t="s">
        <v>38</v>
      </c>
      <c r="G2798" s="9">
        <v>1532</v>
      </c>
      <c r="H2798" s="10">
        <v>5986</v>
      </c>
      <c r="I2798" s="10">
        <v>47956</v>
      </c>
      <c r="J2798" s="10">
        <v>14</v>
      </c>
      <c r="K2798" s="10">
        <v>0</v>
      </c>
      <c r="L2798" s="10">
        <f>SUM(Table134[[#This Row],[Waste (Before Impression)]:[Waste (After Impression)2]])</f>
        <v>14</v>
      </c>
      <c r="M2798" s="10">
        <v>0</v>
      </c>
      <c r="N2798" s="10">
        <v>0</v>
      </c>
      <c r="O2798" s="11">
        <f>SUM(Table134[[#This Row],[Inspection Total]],Table134[[#This Row],[Waste (Before Impression)]])</f>
        <v>6000</v>
      </c>
      <c r="P2798" s="12" t="s">
        <v>39</v>
      </c>
      <c r="Q2798" s="9"/>
      <c r="R2798" s="9">
        <f>IF(Table134[[#This Row],[Balanced]]="YES",0,Table134[[#This Row],[Total]]-6000)</f>
        <v>0</v>
      </c>
      <c r="S27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4473515321405986YES</v>
      </c>
      <c r="T2798">
        <f>ROW()-3</f>
        <v>2795</v>
      </c>
      <c r="U2798" s="1">
        <f>INT(Table134[[#This Row],[Date]])</f>
        <v>44735</v>
      </c>
      <c r="V2798" s="13">
        <f>IFERROR(IF(OR(Table134[[#This Row],[Notasave Error]]&lt;0,Table134[[#This Row],[Notasave Error]]&gt;6000),"-",Table134[[#This Row],[Notasave Error]]/Table134[[#This Row],[Inspection Total]]),"NA")</f>
        <v>0</v>
      </c>
    </row>
    <row r="2799" spans="1:22" x14ac:dyDescent="0.35">
      <c r="A2799" s="8">
        <v>44735.545185185183</v>
      </c>
      <c r="B2799" s="9" t="s">
        <v>63</v>
      </c>
      <c r="C2799" s="9">
        <v>40036161</v>
      </c>
      <c r="D2799" s="9" t="s">
        <v>107</v>
      </c>
      <c r="E2799" s="9" t="s">
        <v>55</v>
      </c>
      <c r="F2799" s="9" t="s">
        <v>38</v>
      </c>
      <c r="G2799" s="9">
        <v>1531</v>
      </c>
      <c r="H2799" s="10">
        <v>5987</v>
      </c>
      <c r="I2799" s="10">
        <v>41970</v>
      </c>
      <c r="J2799" s="10">
        <v>13</v>
      </c>
      <c r="K2799" s="10">
        <v>1</v>
      </c>
      <c r="L2799" s="10">
        <f>SUM(Table134[[#This Row],[Waste (Before Impression)]:[Waste (After Impression)2]])</f>
        <v>14</v>
      </c>
      <c r="M2799" s="10">
        <v>0</v>
      </c>
      <c r="N2799" s="10">
        <v>0</v>
      </c>
      <c r="O2799" s="11">
        <f>SUM(Table134[[#This Row],[Inspection Total]],Table134[[#This Row],[Waste (Before Impression)]])</f>
        <v>6000</v>
      </c>
      <c r="P2799" s="12" t="s">
        <v>39</v>
      </c>
      <c r="Q2799" s="9"/>
      <c r="R2799" s="9">
        <f>IF(Table134[[#This Row],[Balanced]]="YES",0,Table134[[#This Row],[Total]]-6000)</f>
        <v>0</v>
      </c>
      <c r="S27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4473515311305987YES</v>
      </c>
      <c r="T2799">
        <f>ROW()-3</f>
        <v>2796</v>
      </c>
      <c r="U2799" s="1">
        <f>INT(Table134[[#This Row],[Date]])</f>
        <v>44735</v>
      </c>
      <c r="V2799" s="13">
        <f>IFERROR(IF(OR(Table134[[#This Row],[Notasave Error]]&lt;0,Table134[[#This Row],[Notasave Error]]&gt;6000),"-",Table134[[#This Row],[Notasave Error]]/Table134[[#This Row],[Inspection Total]]),"NA")</f>
        <v>0</v>
      </c>
    </row>
    <row r="2800" spans="1:22" x14ac:dyDescent="0.35">
      <c r="A2800" s="8">
        <v>44735.515960648147</v>
      </c>
      <c r="B2800" s="9" t="s">
        <v>63</v>
      </c>
      <c r="C2800" s="9">
        <v>40036161</v>
      </c>
      <c r="D2800" s="9" t="s">
        <v>107</v>
      </c>
      <c r="E2800" s="9" t="s">
        <v>55</v>
      </c>
      <c r="F2800" s="9" t="s">
        <v>38</v>
      </c>
      <c r="G2800" s="9">
        <v>1530</v>
      </c>
      <c r="H2800" s="10">
        <v>5999</v>
      </c>
      <c r="I2800" s="10">
        <v>35983</v>
      </c>
      <c r="J2800" s="10">
        <v>1</v>
      </c>
      <c r="K2800" s="10">
        <v>0</v>
      </c>
      <c r="L2800" s="10">
        <f>SUM(Table134[[#This Row],[Waste (Before Impression)]:[Waste (After Impression)2]])</f>
        <v>1</v>
      </c>
      <c r="M2800" s="10">
        <v>0</v>
      </c>
      <c r="N2800" s="10">
        <v>0</v>
      </c>
      <c r="O2800" s="11">
        <f>SUM(Table134[[#This Row],[Inspection Total]],Table134[[#This Row],[Waste (Before Impression)]])</f>
        <v>6000</v>
      </c>
      <c r="P2800" s="12" t="s">
        <v>39</v>
      </c>
      <c r="Q2800" s="9"/>
      <c r="R2800" s="9">
        <f>IF(Table134[[#This Row],[Balanced]]="YES",0,Table134[[#This Row],[Total]]-6000)</f>
        <v>0</v>
      </c>
      <c r="S28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447351530105999YES</v>
      </c>
      <c r="T2800">
        <f>ROW()-3</f>
        <v>2797</v>
      </c>
      <c r="U2800" s="1">
        <f>INT(Table134[[#This Row],[Date]])</f>
        <v>44735</v>
      </c>
      <c r="V2800" s="13">
        <f>IFERROR(IF(OR(Table134[[#This Row],[Notasave Error]]&lt;0,Table134[[#This Row],[Notasave Error]]&gt;6000),"-",Table134[[#This Row],[Notasave Error]]/Table134[[#This Row],[Inspection Total]]),"NA")</f>
        <v>0</v>
      </c>
    </row>
    <row r="2801" spans="1:22" x14ac:dyDescent="0.35">
      <c r="A2801" s="8">
        <v>44735.507673611108</v>
      </c>
      <c r="B2801" s="9" t="s">
        <v>63</v>
      </c>
      <c r="C2801" s="9">
        <v>40036161</v>
      </c>
      <c r="D2801" s="9" t="s">
        <v>107</v>
      </c>
      <c r="E2801" s="9" t="s">
        <v>55</v>
      </c>
      <c r="F2801" s="9" t="s">
        <v>38</v>
      </c>
      <c r="G2801" s="9">
        <v>1529</v>
      </c>
      <c r="H2801" s="10">
        <v>5993</v>
      </c>
      <c r="I2801" s="10">
        <v>29984</v>
      </c>
      <c r="J2801" s="10">
        <v>7</v>
      </c>
      <c r="K2801" s="10">
        <v>0</v>
      </c>
      <c r="L2801" s="10">
        <f>SUM(Table134[[#This Row],[Waste (Before Impression)]:[Waste (After Impression)2]])</f>
        <v>7</v>
      </c>
      <c r="M2801" s="10">
        <v>0</v>
      </c>
      <c r="N2801" s="10">
        <v>0</v>
      </c>
      <c r="O2801" s="11">
        <f>SUM(Table134[[#This Row],[Inspection Total]],Table134[[#This Row],[Waste (Before Impression)]])</f>
        <v>6000</v>
      </c>
      <c r="P2801" s="12" t="s">
        <v>39</v>
      </c>
      <c r="Q2801" s="9"/>
      <c r="R2801" s="9">
        <f>IF(Table134[[#This Row],[Balanced]]="YES",0,Table134[[#This Row],[Total]]-6000)</f>
        <v>0</v>
      </c>
      <c r="S28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447351529705993YES</v>
      </c>
      <c r="T2801">
        <f>ROW()-3</f>
        <v>2798</v>
      </c>
      <c r="U2801" s="1">
        <f>INT(Table134[[#This Row],[Date]])</f>
        <v>44735</v>
      </c>
      <c r="V2801" s="13">
        <f>IFERROR(IF(OR(Table134[[#This Row],[Notasave Error]]&lt;0,Table134[[#This Row],[Notasave Error]]&gt;6000),"-",Table134[[#This Row],[Notasave Error]]/Table134[[#This Row],[Inspection Total]]),"NA")</f>
        <v>0</v>
      </c>
    </row>
    <row r="2802" spans="1:22" x14ac:dyDescent="0.35">
      <c r="A2802" s="8">
        <v>44735.453460648147</v>
      </c>
      <c r="B2802" s="9" t="s">
        <v>63</v>
      </c>
      <c r="C2802" s="9">
        <v>40036161</v>
      </c>
      <c r="D2802" s="9" t="s">
        <v>107</v>
      </c>
      <c r="E2802" s="9" t="s">
        <v>55</v>
      </c>
      <c r="F2802" s="9" t="s">
        <v>38</v>
      </c>
      <c r="G2802" s="9">
        <v>1528</v>
      </c>
      <c r="H2802" s="10">
        <v>6000</v>
      </c>
      <c r="I2802" s="10">
        <v>23991</v>
      </c>
      <c r="J2802" s="10">
        <v>0</v>
      </c>
      <c r="K2802" s="10">
        <v>0</v>
      </c>
      <c r="L2802" s="10">
        <f>SUM(Table134[[#This Row],[Waste (Before Impression)]:[Waste (After Impression)2]])</f>
        <v>0</v>
      </c>
      <c r="M2802" s="10">
        <v>0</v>
      </c>
      <c r="N2802" s="10">
        <v>0</v>
      </c>
      <c r="O2802" s="11">
        <f>SUM(Table134[[#This Row],[Inspection Total]],Table134[[#This Row],[Waste (Before Impression)]])</f>
        <v>6000</v>
      </c>
      <c r="P2802" s="12" t="s">
        <v>39</v>
      </c>
      <c r="Q2802" s="9"/>
      <c r="R2802" s="9">
        <f>IF(Table134[[#This Row],[Balanced]]="YES",0,Table134[[#This Row],[Total]]-6000)</f>
        <v>0</v>
      </c>
      <c r="S28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447351528006000YES</v>
      </c>
      <c r="T2802">
        <f>ROW()-3</f>
        <v>2799</v>
      </c>
      <c r="U2802" s="1">
        <f>INT(Table134[[#This Row],[Date]])</f>
        <v>44735</v>
      </c>
      <c r="V2802" s="13">
        <f>IFERROR(IF(OR(Table134[[#This Row],[Notasave Error]]&lt;0,Table134[[#This Row],[Notasave Error]]&gt;6000),"-",Table134[[#This Row],[Notasave Error]]/Table134[[#This Row],[Inspection Total]]),"NA")</f>
        <v>0</v>
      </c>
    </row>
    <row r="2803" spans="1:22" x14ac:dyDescent="0.35">
      <c r="A2803" s="8">
        <v>44735.434074074074</v>
      </c>
      <c r="B2803" s="9" t="s">
        <v>63</v>
      </c>
      <c r="C2803" s="9">
        <v>40036161</v>
      </c>
      <c r="D2803" s="9" t="s">
        <v>107</v>
      </c>
      <c r="E2803" s="9" t="s">
        <v>55</v>
      </c>
      <c r="F2803" s="9" t="s">
        <v>38</v>
      </c>
      <c r="G2803" s="9">
        <v>1527</v>
      </c>
      <c r="H2803" s="10">
        <v>5993</v>
      </c>
      <c r="I2803" s="10">
        <v>17991</v>
      </c>
      <c r="J2803" s="10">
        <v>5</v>
      </c>
      <c r="K2803" s="10">
        <v>0</v>
      </c>
      <c r="L2803" s="10">
        <f>SUM(Table134[[#This Row],[Waste (Before Impression)]:[Waste (After Impression)2]])</f>
        <v>5</v>
      </c>
      <c r="M2803" s="10">
        <v>0</v>
      </c>
      <c r="N2803" s="10">
        <v>0</v>
      </c>
      <c r="O2803" s="11">
        <f>SUM(Table134[[#This Row],[Inspection Total]],Table134[[#This Row],[Waste (Before Impression)]])</f>
        <v>5998</v>
      </c>
      <c r="P2803" s="12" t="s">
        <v>34</v>
      </c>
      <c r="Q2803" s="9" t="s">
        <v>75</v>
      </c>
      <c r="R2803" s="9">
        <f>IF(Table134[[#This Row],[Balanced]]="YES",0,Table134[[#This Row],[Total]]-6000)</f>
        <v>-2</v>
      </c>
      <c r="S28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447351527505993NO</v>
      </c>
      <c r="T2803">
        <f>ROW()-3</f>
        <v>2800</v>
      </c>
      <c r="U2803" s="1">
        <f>INT(Table134[[#This Row],[Date]])</f>
        <v>44735</v>
      </c>
      <c r="V2803" s="13">
        <f>IFERROR(IF(OR(Table134[[#This Row],[Notasave Error]]&lt;0,Table134[[#This Row],[Notasave Error]]&gt;6000),"-",Table134[[#This Row],[Notasave Error]]/Table134[[#This Row],[Inspection Total]]),"NA")</f>
        <v>0</v>
      </c>
    </row>
    <row r="2804" spans="1:22" x14ac:dyDescent="0.35">
      <c r="A2804" s="8">
        <v>44735.433391203704</v>
      </c>
      <c r="B2804" s="9" t="s">
        <v>63</v>
      </c>
      <c r="C2804" s="9">
        <v>40036161</v>
      </c>
      <c r="D2804" s="9" t="s">
        <v>107</v>
      </c>
      <c r="E2804" s="9" t="s">
        <v>55</v>
      </c>
      <c r="F2804" s="9" t="s">
        <v>38</v>
      </c>
      <c r="G2804" s="9">
        <v>1526</v>
      </c>
      <c r="H2804" s="10">
        <v>6000</v>
      </c>
      <c r="I2804" s="10">
        <v>11998</v>
      </c>
      <c r="J2804" s="10">
        <v>0</v>
      </c>
      <c r="K2804" s="10">
        <v>0</v>
      </c>
      <c r="L2804" s="10">
        <f>SUM(Table134[[#This Row],[Waste (Before Impression)]:[Waste (After Impression)2]])</f>
        <v>0</v>
      </c>
      <c r="M2804" s="10">
        <v>0</v>
      </c>
      <c r="N2804" s="10">
        <v>0</v>
      </c>
      <c r="O2804" s="11">
        <f>SUM(Table134[[#This Row],[Inspection Total]],Table134[[#This Row],[Waste (Before Impression)]])</f>
        <v>6000</v>
      </c>
      <c r="P2804" s="12" t="s">
        <v>39</v>
      </c>
      <c r="Q2804" s="9"/>
      <c r="R2804" s="9">
        <f>IF(Table134[[#This Row],[Balanced]]="YES",0,Table134[[#This Row],[Total]]-6000)</f>
        <v>0</v>
      </c>
      <c r="S28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447351526006000YES</v>
      </c>
      <c r="T2804">
        <f>ROW()-3</f>
        <v>2801</v>
      </c>
      <c r="U2804" s="1">
        <f>INT(Table134[[#This Row],[Date]])</f>
        <v>44735</v>
      </c>
      <c r="V2804" s="13">
        <f>IFERROR(IF(OR(Table134[[#This Row],[Notasave Error]]&lt;0,Table134[[#This Row],[Notasave Error]]&gt;6000),"-",Table134[[#This Row],[Notasave Error]]/Table134[[#This Row],[Inspection Total]]),"NA")</f>
        <v>0</v>
      </c>
    </row>
    <row r="2805" spans="1:22" x14ac:dyDescent="0.35">
      <c r="A2805" s="8">
        <v>44735.431631944448</v>
      </c>
      <c r="B2805" s="9" t="s">
        <v>63</v>
      </c>
      <c r="C2805" s="9">
        <v>40036161</v>
      </c>
      <c r="D2805" s="9" t="s">
        <v>107</v>
      </c>
      <c r="E2805" s="9" t="s">
        <v>55</v>
      </c>
      <c r="F2805" s="9" t="s">
        <v>38</v>
      </c>
      <c r="G2805" s="9">
        <v>1525</v>
      </c>
      <c r="H2805" s="10">
        <v>5998</v>
      </c>
      <c r="I2805" s="10">
        <v>5998</v>
      </c>
      <c r="J2805" s="10">
        <v>3</v>
      </c>
      <c r="K2805" s="10">
        <v>0</v>
      </c>
      <c r="L2805" s="10">
        <f>SUM(Table134[[#This Row],[Waste (Before Impression)]:[Waste (After Impression)2]])</f>
        <v>3</v>
      </c>
      <c r="M2805" s="10">
        <v>0</v>
      </c>
      <c r="N2805" s="10">
        <v>0</v>
      </c>
      <c r="O2805" s="11">
        <f>SUM(Table134[[#This Row],[Inspection Total]],Table134[[#This Row],[Waste (Before Impression)]])</f>
        <v>6001</v>
      </c>
      <c r="P2805" s="12" t="s">
        <v>34</v>
      </c>
      <c r="Q2805" s="9" t="s">
        <v>75</v>
      </c>
      <c r="R2805" s="9">
        <f>IF(Table134[[#This Row],[Balanced]]="YES",0,Table134[[#This Row],[Total]]-6000)</f>
        <v>1</v>
      </c>
      <c r="S28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447351525305998NO</v>
      </c>
      <c r="T2805">
        <f>ROW()-3</f>
        <v>2802</v>
      </c>
      <c r="U2805" s="1">
        <f>INT(Table134[[#This Row],[Date]])</f>
        <v>44735</v>
      </c>
      <c r="V2805" s="13">
        <f>IFERROR(IF(OR(Table134[[#This Row],[Notasave Error]]&lt;0,Table134[[#This Row],[Notasave Error]]&gt;6000),"-",Table134[[#This Row],[Notasave Error]]/Table134[[#This Row],[Inspection Total]]),"NA")</f>
        <v>0</v>
      </c>
    </row>
    <row r="2806" spans="1:22" x14ac:dyDescent="0.35">
      <c r="A2806" s="8">
        <v>44735.288611111115</v>
      </c>
      <c r="B2806" s="9" t="s">
        <v>63</v>
      </c>
      <c r="C2806" s="9">
        <v>40036161</v>
      </c>
      <c r="D2806" s="9" t="s">
        <v>107</v>
      </c>
      <c r="E2806" s="9" t="s">
        <v>51</v>
      </c>
      <c r="F2806" s="9" t="s">
        <v>40</v>
      </c>
      <c r="G2806" s="9">
        <v>1551</v>
      </c>
      <c r="H2806" s="10">
        <v>5996</v>
      </c>
      <c r="I2806" s="10">
        <v>71965</v>
      </c>
      <c r="J2806" s="10">
        <v>4</v>
      </c>
      <c r="K2806" s="10"/>
      <c r="L2806" s="10">
        <f>SUM(Table134[[#This Row],[Waste (Before Impression)]:[Waste (After Impression)2]])</f>
        <v>4</v>
      </c>
      <c r="M2806" s="10">
        <v>0</v>
      </c>
      <c r="N2806" s="10">
        <v>0</v>
      </c>
      <c r="O2806" s="11">
        <f>SUM(Table134[[#This Row],[Inspection Total]],Table134[[#This Row],[Waste (Before Impression)]])</f>
        <v>6000</v>
      </c>
      <c r="P2806" s="12" t="s">
        <v>39</v>
      </c>
      <c r="Q2806" s="9"/>
      <c r="R2806" s="9">
        <f>IF(Table134[[#This Row],[Balanced]]="YES",0,Table134[[#This Row],[Total]]-6000)</f>
        <v>0</v>
      </c>
      <c r="S28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447351551405996YES</v>
      </c>
      <c r="T2806">
        <f>ROW()-3</f>
        <v>2803</v>
      </c>
      <c r="U2806" s="1">
        <f>INT(Table134[[#This Row],[Date]])</f>
        <v>44735</v>
      </c>
      <c r="V2806" s="13">
        <f>IFERROR(IF(OR(Table134[[#This Row],[Notasave Error]]&lt;0,Table134[[#This Row],[Notasave Error]]&gt;6000),"-",Table134[[#This Row],[Notasave Error]]/Table134[[#This Row],[Inspection Total]]),"NA")</f>
        <v>0</v>
      </c>
    </row>
    <row r="2807" spans="1:22" x14ac:dyDescent="0.35">
      <c r="A2807" s="8">
        <v>44735.257592592592</v>
      </c>
      <c r="B2807" s="9" t="s">
        <v>63</v>
      </c>
      <c r="C2807" s="9">
        <v>40036161</v>
      </c>
      <c r="D2807" s="9" t="s">
        <v>107</v>
      </c>
      <c r="E2807" s="9" t="s">
        <v>51</v>
      </c>
      <c r="F2807" s="9" t="s">
        <v>40</v>
      </c>
      <c r="G2807" s="9">
        <v>1550</v>
      </c>
      <c r="H2807" s="10">
        <v>5998</v>
      </c>
      <c r="I2807" s="10">
        <v>65969</v>
      </c>
      <c r="J2807" s="10">
        <v>2</v>
      </c>
      <c r="K2807" s="10"/>
      <c r="L2807" s="10">
        <f>SUM(Table134[[#This Row],[Waste (Before Impression)]:[Waste (After Impression)2]])</f>
        <v>2</v>
      </c>
      <c r="M2807" s="10">
        <v>0</v>
      </c>
      <c r="N2807" s="10">
        <v>0</v>
      </c>
      <c r="O2807" s="11">
        <f>SUM(Table134[[#This Row],[Inspection Total]],Table134[[#This Row],[Waste (Before Impression)]])</f>
        <v>6000</v>
      </c>
      <c r="P2807" s="12" t="s">
        <v>39</v>
      </c>
      <c r="Q2807" s="9"/>
      <c r="R2807" s="9">
        <f>IF(Table134[[#This Row],[Balanced]]="YES",0,Table134[[#This Row],[Total]]-6000)</f>
        <v>0</v>
      </c>
      <c r="S28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447351550205998YES</v>
      </c>
      <c r="T2807">
        <f>ROW()-3</f>
        <v>2804</v>
      </c>
      <c r="U2807" s="1">
        <f>INT(Table134[[#This Row],[Date]])</f>
        <v>44735</v>
      </c>
      <c r="V2807" s="13">
        <f>IFERROR(IF(OR(Table134[[#This Row],[Notasave Error]]&lt;0,Table134[[#This Row],[Notasave Error]]&gt;6000),"-",Table134[[#This Row],[Notasave Error]]/Table134[[#This Row],[Inspection Total]]),"NA")</f>
        <v>0</v>
      </c>
    </row>
    <row r="2808" spans="1:22" x14ac:dyDescent="0.35">
      <c r="A2808" s="8">
        <v>44735.230821759258</v>
      </c>
      <c r="B2808" s="9" t="s">
        <v>63</v>
      </c>
      <c r="C2808" s="9">
        <v>40036161</v>
      </c>
      <c r="D2808" s="9" t="s">
        <v>107</v>
      </c>
      <c r="E2808" s="9" t="s">
        <v>51</v>
      </c>
      <c r="F2808" s="9" t="s">
        <v>40</v>
      </c>
      <c r="G2808" s="9">
        <v>1549</v>
      </c>
      <c r="H2808" s="10">
        <v>5999</v>
      </c>
      <c r="I2808" s="10">
        <v>59971</v>
      </c>
      <c r="J2808" s="10">
        <v>1</v>
      </c>
      <c r="K2808" s="10"/>
      <c r="L2808" s="10">
        <f>SUM(Table134[[#This Row],[Waste (Before Impression)]:[Waste (After Impression)2]])</f>
        <v>1</v>
      </c>
      <c r="M2808" s="10">
        <v>0</v>
      </c>
      <c r="N2808" s="10">
        <v>0</v>
      </c>
      <c r="O2808" s="11">
        <f>SUM(Table134[[#This Row],[Inspection Total]],Table134[[#This Row],[Waste (Before Impression)]])</f>
        <v>6000</v>
      </c>
      <c r="P2808" s="12" t="s">
        <v>39</v>
      </c>
      <c r="Q2808" s="9"/>
      <c r="R2808" s="9">
        <f>IF(Table134[[#This Row],[Balanced]]="YES",0,Table134[[#This Row],[Total]]-6000)</f>
        <v>0</v>
      </c>
      <c r="S28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447351549105999YES</v>
      </c>
      <c r="T2808">
        <f>ROW()-3</f>
        <v>2805</v>
      </c>
      <c r="U2808" s="1">
        <f>INT(Table134[[#This Row],[Date]])</f>
        <v>44735</v>
      </c>
      <c r="V2808" s="13">
        <f>IFERROR(IF(OR(Table134[[#This Row],[Notasave Error]]&lt;0,Table134[[#This Row],[Notasave Error]]&gt;6000),"-",Table134[[#This Row],[Notasave Error]]/Table134[[#This Row],[Inspection Total]]),"NA")</f>
        <v>0</v>
      </c>
    </row>
    <row r="2809" spans="1:22" x14ac:dyDescent="0.35">
      <c r="A2809" s="8">
        <v>44735.187337962961</v>
      </c>
      <c r="B2809" s="9" t="s">
        <v>63</v>
      </c>
      <c r="C2809" s="9">
        <v>40036161</v>
      </c>
      <c r="D2809" s="9" t="s">
        <v>107</v>
      </c>
      <c r="E2809" s="9" t="s">
        <v>51</v>
      </c>
      <c r="F2809" s="9" t="s">
        <v>40</v>
      </c>
      <c r="G2809" s="9">
        <v>1548</v>
      </c>
      <c r="H2809" s="10">
        <v>5995</v>
      </c>
      <c r="I2809" s="10">
        <v>53972</v>
      </c>
      <c r="J2809" s="10">
        <v>5</v>
      </c>
      <c r="K2809" s="10"/>
      <c r="L2809" s="10">
        <f>SUM(Table134[[#This Row],[Waste (Before Impression)]:[Waste (After Impression)2]])</f>
        <v>5</v>
      </c>
      <c r="M2809" s="10">
        <v>0</v>
      </c>
      <c r="N2809" s="10">
        <v>0</v>
      </c>
      <c r="O2809" s="11">
        <f>SUM(Table134[[#This Row],[Inspection Total]],Table134[[#This Row],[Waste (Before Impression)]])</f>
        <v>6000</v>
      </c>
      <c r="P2809" s="12" t="s">
        <v>39</v>
      </c>
      <c r="Q2809" s="9"/>
      <c r="R2809" s="9">
        <f>IF(Table134[[#This Row],[Balanced]]="YES",0,Table134[[#This Row],[Total]]-6000)</f>
        <v>0</v>
      </c>
      <c r="S28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447351548505995YES</v>
      </c>
      <c r="T2809">
        <f>ROW()-3</f>
        <v>2806</v>
      </c>
      <c r="U2809" s="1">
        <f>INT(Table134[[#This Row],[Date]])</f>
        <v>44735</v>
      </c>
      <c r="V2809" s="13">
        <f>IFERROR(IF(OR(Table134[[#This Row],[Notasave Error]]&lt;0,Table134[[#This Row],[Notasave Error]]&gt;6000),"-",Table134[[#This Row],[Notasave Error]]/Table134[[#This Row],[Inspection Total]]),"NA")</f>
        <v>0</v>
      </c>
    </row>
    <row r="2810" spans="1:22" x14ac:dyDescent="0.35">
      <c r="A2810" s="8">
        <v>44735.159016203703</v>
      </c>
      <c r="B2810" s="9" t="s">
        <v>63</v>
      </c>
      <c r="C2810" s="9">
        <v>40036161</v>
      </c>
      <c r="D2810" s="9" t="s">
        <v>107</v>
      </c>
      <c r="E2810" s="9" t="s">
        <v>51</v>
      </c>
      <c r="F2810" s="9" t="s">
        <v>40</v>
      </c>
      <c r="G2810" s="9">
        <v>1547</v>
      </c>
      <c r="H2810" s="10">
        <v>5999</v>
      </c>
      <c r="I2810" s="10">
        <v>47977</v>
      </c>
      <c r="J2810" s="10">
        <v>1</v>
      </c>
      <c r="K2810" s="10"/>
      <c r="L2810" s="10">
        <f>SUM(Table134[[#This Row],[Waste (Before Impression)]:[Waste (After Impression)2]])</f>
        <v>1</v>
      </c>
      <c r="M2810" s="10">
        <v>0</v>
      </c>
      <c r="N2810" s="10">
        <v>0</v>
      </c>
      <c r="O2810" s="11">
        <f>SUM(Table134[[#This Row],[Inspection Total]],Table134[[#This Row],[Waste (Before Impression)]])</f>
        <v>6000</v>
      </c>
      <c r="P2810" s="12" t="s">
        <v>39</v>
      </c>
      <c r="Q2810" s="9"/>
      <c r="R2810" s="9">
        <f>IF(Table134[[#This Row],[Balanced]]="YES",0,Table134[[#This Row],[Total]]-6000)</f>
        <v>0</v>
      </c>
      <c r="S28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447351547105999YES</v>
      </c>
      <c r="T2810">
        <f>ROW()-3</f>
        <v>2807</v>
      </c>
      <c r="U2810" s="1">
        <f>INT(Table134[[#This Row],[Date]])</f>
        <v>44735</v>
      </c>
      <c r="V2810" s="13">
        <f>IFERROR(IF(OR(Table134[[#This Row],[Notasave Error]]&lt;0,Table134[[#This Row],[Notasave Error]]&gt;6000),"-",Table134[[#This Row],[Notasave Error]]/Table134[[#This Row],[Inspection Total]]),"NA")</f>
        <v>0</v>
      </c>
    </row>
    <row r="2811" spans="1:22" x14ac:dyDescent="0.35">
      <c r="A2811" s="8">
        <v>44735.129699074074</v>
      </c>
      <c r="B2811" s="9" t="s">
        <v>63</v>
      </c>
      <c r="C2811" s="9">
        <v>40036161</v>
      </c>
      <c r="D2811" s="9" t="s">
        <v>107</v>
      </c>
      <c r="E2811" s="9" t="s">
        <v>51</v>
      </c>
      <c r="F2811" s="9" t="s">
        <v>40</v>
      </c>
      <c r="G2811" s="9">
        <v>1546</v>
      </c>
      <c r="H2811" s="10">
        <v>5998</v>
      </c>
      <c r="I2811" s="10">
        <v>41978</v>
      </c>
      <c r="J2811" s="10">
        <v>2</v>
      </c>
      <c r="K2811" s="10">
        <v>1</v>
      </c>
      <c r="L2811" s="10">
        <f>SUM(Table134[[#This Row],[Waste (Before Impression)]:[Waste (After Impression)2]])</f>
        <v>3</v>
      </c>
      <c r="M2811" s="10">
        <v>0</v>
      </c>
      <c r="N2811" s="10">
        <v>0</v>
      </c>
      <c r="O2811" s="11">
        <f>SUM(Table134[[#This Row],[Inspection Total]],Table134[[#This Row],[Waste (Before Impression)]])</f>
        <v>6000</v>
      </c>
      <c r="P2811" s="12" t="s">
        <v>39</v>
      </c>
      <c r="Q2811" s="9"/>
      <c r="R2811" s="9">
        <f>IF(Table134[[#This Row],[Balanced]]="YES",0,Table134[[#This Row],[Total]]-6000)</f>
        <v>0</v>
      </c>
      <c r="S28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447351546205998YES</v>
      </c>
      <c r="T2811">
        <f>ROW()-3</f>
        <v>2808</v>
      </c>
      <c r="U2811" s="1">
        <f>INT(Table134[[#This Row],[Date]])</f>
        <v>44735</v>
      </c>
      <c r="V2811" s="13">
        <f>IFERROR(IF(OR(Table134[[#This Row],[Notasave Error]]&lt;0,Table134[[#This Row],[Notasave Error]]&gt;6000),"-",Table134[[#This Row],[Notasave Error]]/Table134[[#This Row],[Inspection Total]]),"NA")</f>
        <v>0</v>
      </c>
    </row>
    <row r="2812" spans="1:22" x14ac:dyDescent="0.35">
      <c r="A2812" s="8">
        <v>44735.096273148149</v>
      </c>
      <c r="B2812" s="9" t="s">
        <v>63</v>
      </c>
      <c r="C2812" s="9">
        <v>40036161</v>
      </c>
      <c r="D2812" s="9" t="s">
        <v>107</v>
      </c>
      <c r="E2812" s="9" t="s">
        <v>51</v>
      </c>
      <c r="F2812" s="9" t="s">
        <v>40</v>
      </c>
      <c r="G2812" s="9">
        <v>1545</v>
      </c>
      <c r="H2812" s="10">
        <v>5986</v>
      </c>
      <c r="I2812" s="10">
        <v>35980</v>
      </c>
      <c r="J2812" s="10">
        <v>14</v>
      </c>
      <c r="K2812" s="10"/>
      <c r="L2812" s="10">
        <f>SUM(Table134[[#This Row],[Waste (Before Impression)]:[Waste (After Impression)2]])</f>
        <v>14</v>
      </c>
      <c r="M2812" s="10">
        <v>0</v>
      </c>
      <c r="N2812" s="10">
        <v>0</v>
      </c>
      <c r="O2812" s="11">
        <f>SUM(Table134[[#This Row],[Inspection Total]],Table134[[#This Row],[Waste (Before Impression)]])</f>
        <v>6000</v>
      </c>
      <c r="P2812" s="12" t="s">
        <v>39</v>
      </c>
      <c r="Q2812" s="9"/>
      <c r="R2812" s="9">
        <f>IF(Table134[[#This Row],[Balanced]]="YES",0,Table134[[#This Row],[Total]]-6000)</f>
        <v>0</v>
      </c>
      <c r="S28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4473515451405986YES</v>
      </c>
      <c r="T2812">
        <f>ROW()-3</f>
        <v>2809</v>
      </c>
      <c r="U2812" s="1">
        <f>INT(Table134[[#This Row],[Date]])</f>
        <v>44735</v>
      </c>
      <c r="V2812" s="13">
        <f>IFERROR(IF(OR(Table134[[#This Row],[Notasave Error]]&lt;0,Table134[[#This Row],[Notasave Error]]&gt;6000),"-",Table134[[#This Row],[Notasave Error]]/Table134[[#This Row],[Inspection Total]]),"NA")</f>
        <v>0</v>
      </c>
    </row>
    <row r="2813" spans="1:22" x14ac:dyDescent="0.35">
      <c r="A2813" s="8">
        <v>44735.06144675926</v>
      </c>
      <c r="B2813" s="9" t="s">
        <v>63</v>
      </c>
      <c r="C2813" s="9">
        <v>40036161</v>
      </c>
      <c r="D2813" s="9" t="s">
        <v>107</v>
      </c>
      <c r="E2813" s="9" t="s">
        <v>51</v>
      </c>
      <c r="F2813" s="9" t="s">
        <v>40</v>
      </c>
      <c r="G2813" s="9">
        <v>1544</v>
      </c>
      <c r="H2813" s="10">
        <v>5996</v>
      </c>
      <c r="I2813" s="10">
        <v>29994</v>
      </c>
      <c r="J2813" s="10">
        <v>3</v>
      </c>
      <c r="K2813" s="10"/>
      <c r="L2813" s="10">
        <f>SUM(Table134[[#This Row],[Waste (Before Impression)]:[Waste (After Impression)2]])</f>
        <v>3</v>
      </c>
      <c r="M2813" s="10">
        <v>0</v>
      </c>
      <c r="N2813" s="10">
        <v>0</v>
      </c>
      <c r="O2813" s="11">
        <f>SUM(Table134[[#This Row],[Inspection Total]],Table134[[#This Row],[Waste (Before Impression)]])</f>
        <v>5999</v>
      </c>
      <c r="P2813" s="12" t="s">
        <v>34</v>
      </c>
      <c r="Q2813" s="9" t="s">
        <v>109</v>
      </c>
      <c r="R2813" s="9">
        <f>IF(Table134[[#This Row],[Balanced]]="YES",0,Table134[[#This Row],[Total]]-6000)</f>
        <v>-1</v>
      </c>
      <c r="S28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447351544305996NO</v>
      </c>
      <c r="T2813">
        <f>ROW()-3</f>
        <v>2810</v>
      </c>
      <c r="U2813" s="1">
        <f>INT(Table134[[#This Row],[Date]])</f>
        <v>44735</v>
      </c>
      <c r="V2813" s="13">
        <f>IFERROR(IF(OR(Table134[[#This Row],[Notasave Error]]&lt;0,Table134[[#This Row],[Notasave Error]]&gt;6000),"-",Table134[[#This Row],[Notasave Error]]/Table134[[#This Row],[Inspection Total]]),"NA")</f>
        <v>0</v>
      </c>
    </row>
    <row r="2814" spans="1:22" x14ac:dyDescent="0.35">
      <c r="A2814" s="8">
        <v>44735.006053240744</v>
      </c>
      <c r="B2814" s="9" t="s">
        <v>63</v>
      </c>
      <c r="C2814" s="9">
        <v>40036161</v>
      </c>
      <c r="D2814" s="9" t="s">
        <v>107</v>
      </c>
      <c r="E2814" s="9" t="s">
        <v>51</v>
      </c>
      <c r="F2814" s="9" t="s">
        <v>40</v>
      </c>
      <c r="G2814" s="9">
        <v>1543</v>
      </c>
      <c r="H2814" s="10">
        <v>6000</v>
      </c>
      <c r="I2814" s="10">
        <v>23998</v>
      </c>
      <c r="J2814" s="10">
        <v>0</v>
      </c>
      <c r="K2814" s="10"/>
      <c r="L2814" s="10">
        <f>SUM(Table134[[#This Row],[Waste (Before Impression)]:[Waste (After Impression)2]])</f>
        <v>0</v>
      </c>
      <c r="M2814" s="10">
        <v>0</v>
      </c>
      <c r="N2814" s="10">
        <v>0</v>
      </c>
      <c r="O2814" s="11">
        <f>SUM(Table134[[#This Row],[Inspection Total]],Table134[[#This Row],[Waste (Before Impression)]])</f>
        <v>6000</v>
      </c>
      <c r="P2814" s="12" t="s">
        <v>39</v>
      </c>
      <c r="Q2814" s="9"/>
      <c r="R2814" s="9">
        <f>IF(Table134[[#This Row],[Balanced]]="YES",0,Table134[[#This Row],[Total]]-6000)</f>
        <v>0</v>
      </c>
      <c r="S28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447351543006000YES</v>
      </c>
      <c r="T2814">
        <f>ROW()-3</f>
        <v>2811</v>
      </c>
      <c r="U2814" s="1">
        <f>INT(Table134[[#This Row],[Date]])</f>
        <v>44735</v>
      </c>
      <c r="V2814" s="13">
        <f>IFERROR(IF(OR(Table134[[#This Row],[Notasave Error]]&lt;0,Table134[[#This Row],[Notasave Error]]&gt;6000),"-",Table134[[#This Row],[Notasave Error]]/Table134[[#This Row],[Inspection Total]]),"NA")</f>
        <v>0</v>
      </c>
    </row>
    <row r="2815" spans="1:22" x14ac:dyDescent="0.35">
      <c r="A2815" s="8">
        <v>44734.851145833331</v>
      </c>
      <c r="B2815" s="9" t="s">
        <v>63</v>
      </c>
      <c r="C2815" s="9">
        <v>40036161</v>
      </c>
      <c r="D2815" s="9" t="s">
        <v>107</v>
      </c>
      <c r="E2815" s="9" t="s">
        <v>51</v>
      </c>
      <c r="F2815" s="9" t="s">
        <v>40</v>
      </c>
      <c r="G2815" s="9">
        <v>1512</v>
      </c>
      <c r="H2815" s="10">
        <v>5999</v>
      </c>
      <c r="I2815" s="10">
        <v>11999</v>
      </c>
      <c r="J2815" s="10">
        <v>1</v>
      </c>
      <c r="K2815" s="10"/>
      <c r="L2815" s="10">
        <f>SUM(Table134[[#This Row],[Waste (Before Impression)]:[Waste (After Impression)2]])</f>
        <v>1</v>
      </c>
      <c r="M2815" s="10">
        <v>0</v>
      </c>
      <c r="N2815" s="10">
        <v>0</v>
      </c>
      <c r="O2815" s="11">
        <f>SUM(Table134[[#This Row],[Inspection Total]],Table134[[#This Row],[Waste (Before Impression)]])</f>
        <v>6000</v>
      </c>
      <c r="P2815" s="12" t="s">
        <v>39</v>
      </c>
      <c r="Q2815" s="9"/>
      <c r="R2815" s="9">
        <f>IF(Table134[[#This Row],[Balanced]]="YES",0,Table134[[#This Row],[Total]]-6000)</f>
        <v>0</v>
      </c>
      <c r="S28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447341512105999YES</v>
      </c>
      <c r="T2815">
        <f>ROW()-3</f>
        <v>2812</v>
      </c>
      <c r="U2815" s="1">
        <f>INT(Table134[[#This Row],[Date]])</f>
        <v>44734</v>
      </c>
      <c r="V2815" s="13">
        <f>IFERROR(IF(OR(Table134[[#This Row],[Notasave Error]]&lt;0,Table134[[#This Row],[Notasave Error]]&gt;6000),"-",Table134[[#This Row],[Notasave Error]]/Table134[[#This Row],[Inspection Total]]),"NA")</f>
        <v>0</v>
      </c>
    </row>
    <row r="2816" spans="1:22" x14ac:dyDescent="0.35">
      <c r="A2816" s="8">
        <v>44734.850405092591</v>
      </c>
      <c r="B2816" s="9" t="s">
        <v>63</v>
      </c>
      <c r="C2816" s="9">
        <v>40036161</v>
      </c>
      <c r="D2816" s="9" t="s">
        <v>107</v>
      </c>
      <c r="E2816" s="9" t="s">
        <v>51</v>
      </c>
      <c r="F2816" s="9" t="s">
        <v>40</v>
      </c>
      <c r="G2816" s="9">
        <v>1511</v>
      </c>
      <c r="H2816" s="10">
        <v>6000</v>
      </c>
      <c r="I2816" s="10">
        <v>6000</v>
      </c>
      <c r="J2816" s="10">
        <v>0</v>
      </c>
      <c r="K2816" s="10"/>
      <c r="L2816" s="10">
        <f>SUM(Table134[[#This Row],[Waste (Before Impression)]:[Waste (After Impression)2]])</f>
        <v>0</v>
      </c>
      <c r="M2816" s="10">
        <v>0</v>
      </c>
      <c r="N2816" s="10">
        <v>0</v>
      </c>
      <c r="O2816" s="11">
        <f>SUM(Table134[[#This Row],[Inspection Total]],Table134[[#This Row],[Waste (Before Impression)]])</f>
        <v>6000</v>
      </c>
      <c r="P2816" s="12" t="s">
        <v>39</v>
      </c>
      <c r="Q2816" s="9"/>
      <c r="R2816" s="9">
        <f>IF(Table134[[#This Row],[Balanced]]="YES",0,Table134[[#This Row],[Total]]-6000)</f>
        <v>0</v>
      </c>
      <c r="S28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447341511006000YES</v>
      </c>
      <c r="T2816">
        <f>ROW()-3</f>
        <v>2813</v>
      </c>
      <c r="U2816" s="1">
        <f>INT(Table134[[#This Row],[Date]])</f>
        <v>44734</v>
      </c>
      <c r="V2816" s="13">
        <f>IFERROR(IF(OR(Table134[[#This Row],[Notasave Error]]&lt;0,Table134[[#This Row],[Notasave Error]]&gt;6000),"-",Table134[[#This Row],[Notasave Error]]/Table134[[#This Row],[Inspection Total]]),"NA")</f>
        <v>0</v>
      </c>
    </row>
    <row r="2817" spans="1:22" x14ac:dyDescent="0.35">
      <c r="A2817" s="8">
        <v>44734.780057870368</v>
      </c>
      <c r="B2817" s="9" t="s">
        <v>63</v>
      </c>
      <c r="C2817" s="9">
        <v>40036161</v>
      </c>
      <c r="D2817" s="9" t="s">
        <v>107</v>
      </c>
      <c r="E2817" s="9" t="s">
        <v>55</v>
      </c>
      <c r="F2817" s="9" t="s">
        <v>38</v>
      </c>
      <c r="G2817" s="9">
        <v>1510</v>
      </c>
      <c r="H2817" s="10">
        <v>5995</v>
      </c>
      <c r="I2817" s="10">
        <v>65973</v>
      </c>
      <c r="J2817" s="10">
        <v>6</v>
      </c>
      <c r="K2817" s="10">
        <v>0</v>
      </c>
      <c r="L2817" s="10">
        <f>SUM(Table134[[#This Row],[Waste (Before Impression)]:[Waste (After Impression)2]])</f>
        <v>6</v>
      </c>
      <c r="M2817" s="10">
        <v>0</v>
      </c>
      <c r="N2817" s="10">
        <v>0</v>
      </c>
      <c r="O2817" s="11">
        <f>SUM(Table134[[#This Row],[Inspection Total]],Table134[[#This Row],[Waste (Before Impression)]])</f>
        <v>6001</v>
      </c>
      <c r="P2817" s="12" t="s">
        <v>34</v>
      </c>
      <c r="Q2817" s="9" t="s">
        <v>114</v>
      </c>
      <c r="R2817" s="9">
        <f>IF(Table134[[#This Row],[Balanced]]="YES",0,Table134[[#This Row],[Total]]-6000)</f>
        <v>1</v>
      </c>
      <c r="S28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447341510605995NO</v>
      </c>
      <c r="T2817">
        <f>ROW()-3</f>
        <v>2814</v>
      </c>
      <c r="U2817" s="1">
        <f>INT(Table134[[#This Row],[Date]])</f>
        <v>44734</v>
      </c>
      <c r="V2817" s="13">
        <f>IFERROR(IF(OR(Table134[[#This Row],[Notasave Error]]&lt;0,Table134[[#This Row],[Notasave Error]]&gt;6000),"-",Table134[[#This Row],[Notasave Error]]/Table134[[#This Row],[Inspection Total]]),"NA")</f>
        <v>0</v>
      </c>
    </row>
    <row r="2818" spans="1:22" x14ac:dyDescent="0.35">
      <c r="A2818" s="8">
        <v>44734.758842592593</v>
      </c>
      <c r="B2818" s="9" t="s">
        <v>63</v>
      </c>
      <c r="C2818" s="9">
        <v>40036161</v>
      </c>
      <c r="D2818" s="9" t="s">
        <v>107</v>
      </c>
      <c r="E2818" s="9" t="s">
        <v>55</v>
      </c>
      <c r="F2818" s="9" t="s">
        <v>38</v>
      </c>
      <c r="G2818" s="9">
        <v>1509</v>
      </c>
      <c r="H2818" s="10">
        <v>6000</v>
      </c>
      <c r="I2818" s="10">
        <v>59978</v>
      </c>
      <c r="J2818" s="10">
        <v>0</v>
      </c>
      <c r="K2818" s="10">
        <v>0</v>
      </c>
      <c r="L2818" s="10">
        <f>SUM(Table134[[#This Row],[Waste (Before Impression)]:[Waste (After Impression)2]])</f>
        <v>0</v>
      </c>
      <c r="M2818" s="10">
        <v>0</v>
      </c>
      <c r="N2818" s="10">
        <v>0</v>
      </c>
      <c r="O2818" s="11">
        <f>SUM(Table134[[#This Row],[Inspection Total]],Table134[[#This Row],[Waste (Before Impression)]])</f>
        <v>6000</v>
      </c>
      <c r="P2818" s="12" t="s">
        <v>39</v>
      </c>
      <c r="Q2818" s="9"/>
      <c r="R2818" s="9">
        <f>IF(Table134[[#This Row],[Balanced]]="YES",0,Table134[[#This Row],[Total]]-6000)</f>
        <v>0</v>
      </c>
      <c r="S28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447341509006000YES</v>
      </c>
      <c r="T2818">
        <f>ROW()-3</f>
        <v>2815</v>
      </c>
      <c r="U2818" s="1">
        <f>INT(Table134[[#This Row],[Date]])</f>
        <v>44734</v>
      </c>
      <c r="V2818" s="13">
        <f>IFERROR(IF(OR(Table134[[#This Row],[Notasave Error]]&lt;0,Table134[[#This Row],[Notasave Error]]&gt;6000),"-",Table134[[#This Row],[Notasave Error]]/Table134[[#This Row],[Inspection Total]]),"NA")</f>
        <v>0</v>
      </c>
    </row>
    <row r="2819" spans="1:22" x14ac:dyDescent="0.35">
      <c r="A2819" s="8">
        <v>44734.725428240738</v>
      </c>
      <c r="B2819" s="9" t="s">
        <v>63</v>
      </c>
      <c r="C2819" s="9">
        <v>40036161</v>
      </c>
      <c r="D2819" s="9" t="s">
        <v>107</v>
      </c>
      <c r="E2819" s="9" t="s">
        <v>55</v>
      </c>
      <c r="F2819" s="9" t="s">
        <v>38</v>
      </c>
      <c r="G2819" s="9">
        <v>1508</v>
      </c>
      <c r="H2819" s="10">
        <v>6000</v>
      </c>
      <c r="I2819" s="10">
        <v>53978</v>
      </c>
      <c r="J2819" s="10">
        <v>0</v>
      </c>
      <c r="K2819" s="10">
        <v>0</v>
      </c>
      <c r="L2819" s="10">
        <f>SUM(Table134[[#This Row],[Waste (Before Impression)]:[Waste (After Impression)2]])</f>
        <v>0</v>
      </c>
      <c r="M2819" s="10">
        <v>0</v>
      </c>
      <c r="N2819" s="10">
        <v>0</v>
      </c>
      <c r="O2819" s="11">
        <f>SUM(Table134[[#This Row],[Inspection Total]],Table134[[#This Row],[Waste (Before Impression)]])</f>
        <v>6000</v>
      </c>
      <c r="P2819" s="12" t="s">
        <v>39</v>
      </c>
      <c r="Q2819" s="9"/>
      <c r="R2819" s="9">
        <f>IF(Table134[[#This Row],[Balanced]]="YES",0,Table134[[#This Row],[Total]]-6000)</f>
        <v>0</v>
      </c>
      <c r="S28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447341508006000YES</v>
      </c>
      <c r="T2819">
        <f>ROW()-3</f>
        <v>2816</v>
      </c>
      <c r="U2819" s="1">
        <f>INT(Table134[[#This Row],[Date]])</f>
        <v>44734</v>
      </c>
      <c r="V2819" s="13">
        <f>IFERROR(IF(OR(Table134[[#This Row],[Notasave Error]]&lt;0,Table134[[#This Row],[Notasave Error]]&gt;6000),"-",Table134[[#This Row],[Notasave Error]]/Table134[[#This Row],[Inspection Total]]),"NA")</f>
        <v>0</v>
      </c>
    </row>
    <row r="2820" spans="1:22" x14ac:dyDescent="0.35">
      <c r="A2820" s="8">
        <v>44734.681539351855</v>
      </c>
      <c r="B2820" s="9" t="s">
        <v>63</v>
      </c>
      <c r="C2820" s="9">
        <v>40036161</v>
      </c>
      <c r="D2820" s="9" t="s">
        <v>107</v>
      </c>
      <c r="E2820" s="9" t="s">
        <v>55</v>
      </c>
      <c r="F2820" s="9" t="s">
        <v>38</v>
      </c>
      <c r="G2820" s="9">
        <v>1507</v>
      </c>
      <c r="H2820" s="10">
        <v>5999</v>
      </c>
      <c r="I2820" s="10">
        <v>47978</v>
      </c>
      <c r="J2820" s="10">
        <v>1</v>
      </c>
      <c r="K2820" s="10">
        <v>0</v>
      </c>
      <c r="L2820" s="10">
        <f>SUM(Table134[[#This Row],[Waste (Before Impression)]:[Waste (After Impression)2]])</f>
        <v>1</v>
      </c>
      <c r="M2820" s="10">
        <v>0</v>
      </c>
      <c r="N2820" s="10">
        <v>0</v>
      </c>
      <c r="O2820" s="11">
        <f>SUM(Table134[[#This Row],[Inspection Total]],Table134[[#This Row],[Waste (Before Impression)]])</f>
        <v>6000</v>
      </c>
      <c r="P2820" s="12" t="s">
        <v>39</v>
      </c>
      <c r="Q2820" s="9"/>
      <c r="R2820" s="9">
        <f>IF(Table134[[#This Row],[Balanced]]="YES",0,Table134[[#This Row],[Total]]-6000)</f>
        <v>0</v>
      </c>
      <c r="S28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447341507105999YES</v>
      </c>
      <c r="T2820">
        <f>ROW()-3</f>
        <v>2817</v>
      </c>
      <c r="U2820" s="1">
        <f>INT(Table134[[#This Row],[Date]])</f>
        <v>44734</v>
      </c>
      <c r="V2820" s="13">
        <f>IFERROR(IF(OR(Table134[[#This Row],[Notasave Error]]&lt;0,Table134[[#This Row],[Notasave Error]]&gt;6000),"-",Table134[[#This Row],[Notasave Error]]/Table134[[#This Row],[Inspection Total]]),"NA")</f>
        <v>0</v>
      </c>
    </row>
    <row r="2821" spans="1:22" x14ac:dyDescent="0.35">
      <c r="A2821" s="8">
        <v>44734.681145833332</v>
      </c>
      <c r="B2821" s="9" t="s">
        <v>63</v>
      </c>
      <c r="C2821" s="9">
        <v>40036161</v>
      </c>
      <c r="D2821" s="9" t="s">
        <v>107</v>
      </c>
      <c r="E2821" s="9" t="s">
        <v>55</v>
      </c>
      <c r="F2821" s="9" t="s">
        <v>38</v>
      </c>
      <c r="G2821" s="9">
        <v>1506</v>
      </c>
      <c r="H2821" s="10">
        <v>6000</v>
      </c>
      <c r="I2821" s="10">
        <v>41979</v>
      </c>
      <c r="J2821" s="10">
        <v>0</v>
      </c>
      <c r="K2821" s="10">
        <v>0</v>
      </c>
      <c r="L2821" s="10">
        <f>SUM(Table134[[#This Row],[Waste (Before Impression)]:[Waste (After Impression)2]])</f>
        <v>0</v>
      </c>
      <c r="M2821" s="10">
        <v>0</v>
      </c>
      <c r="N2821" s="10">
        <v>0</v>
      </c>
      <c r="O2821" s="11">
        <f>SUM(Table134[[#This Row],[Inspection Total]],Table134[[#This Row],[Waste (Before Impression)]])</f>
        <v>6000</v>
      </c>
      <c r="P2821" s="12" t="s">
        <v>39</v>
      </c>
      <c r="Q2821" s="9"/>
      <c r="R2821" s="9">
        <f>IF(Table134[[#This Row],[Balanced]]="YES",0,Table134[[#This Row],[Total]]-6000)</f>
        <v>0</v>
      </c>
      <c r="S28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447341506006000YES</v>
      </c>
      <c r="T2821">
        <f>ROW()-3</f>
        <v>2818</v>
      </c>
      <c r="U2821" s="1">
        <f>INT(Table134[[#This Row],[Date]])</f>
        <v>44734</v>
      </c>
      <c r="V2821" s="13">
        <f>IFERROR(IF(OR(Table134[[#This Row],[Notasave Error]]&lt;0,Table134[[#This Row],[Notasave Error]]&gt;6000),"-",Table134[[#This Row],[Notasave Error]]/Table134[[#This Row],[Inspection Total]]),"NA")</f>
        <v>0</v>
      </c>
    </row>
    <row r="2822" spans="1:22" x14ac:dyDescent="0.35">
      <c r="A2822" s="8">
        <v>44734.617696759262</v>
      </c>
      <c r="B2822" s="9" t="s">
        <v>63</v>
      </c>
      <c r="C2822" s="9">
        <v>40036161</v>
      </c>
      <c r="D2822" s="9" t="s">
        <v>107</v>
      </c>
      <c r="E2822" s="9" t="s">
        <v>55</v>
      </c>
      <c r="F2822" s="9" t="s">
        <v>38</v>
      </c>
      <c r="G2822" s="9">
        <v>1505</v>
      </c>
      <c r="H2822" s="10">
        <v>6000</v>
      </c>
      <c r="I2822" s="10">
        <v>35979</v>
      </c>
      <c r="J2822" s="10">
        <v>0</v>
      </c>
      <c r="K2822" s="10">
        <v>0</v>
      </c>
      <c r="L2822" s="10">
        <f>SUM(Table134[[#This Row],[Waste (Before Impression)]:[Waste (After Impression)2]])</f>
        <v>0</v>
      </c>
      <c r="M2822" s="10">
        <v>0</v>
      </c>
      <c r="N2822" s="10">
        <v>0</v>
      </c>
      <c r="O2822" s="11">
        <f>SUM(Table134[[#This Row],[Inspection Total]],Table134[[#This Row],[Waste (Before Impression)]])</f>
        <v>6000</v>
      </c>
      <c r="P2822" s="12" t="s">
        <v>39</v>
      </c>
      <c r="Q2822" s="9"/>
      <c r="R2822" s="9">
        <f>IF(Table134[[#This Row],[Balanced]]="YES",0,Table134[[#This Row],[Total]]-6000)</f>
        <v>0</v>
      </c>
      <c r="S28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447341505006000YES</v>
      </c>
      <c r="T2822">
        <f>ROW()-3</f>
        <v>2819</v>
      </c>
      <c r="U2822" s="1">
        <f>INT(Table134[[#This Row],[Date]])</f>
        <v>44734</v>
      </c>
      <c r="V2822" s="13">
        <f>IFERROR(IF(OR(Table134[[#This Row],[Notasave Error]]&lt;0,Table134[[#This Row],[Notasave Error]]&gt;6000),"-",Table134[[#This Row],[Notasave Error]]/Table134[[#This Row],[Inspection Total]]),"NA")</f>
        <v>0</v>
      </c>
    </row>
    <row r="2823" spans="1:22" x14ac:dyDescent="0.35">
      <c r="A2823" s="8">
        <v>44734.617210648146</v>
      </c>
      <c r="B2823" s="9" t="s">
        <v>63</v>
      </c>
      <c r="C2823" s="9">
        <v>40036161</v>
      </c>
      <c r="D2823" s="9" t="s">
        <v>107</v>
      </c>
      <c r="E2823" s="9" t="s">
        <v>55</v>
      </c>
      <c r="F2823" s="9" t="s">
        <v>38</v>
      </c>
      <c r="G2823" s="9">
        <v>1504</v>
      </c>
      <c r="H2823" s="10">
        <v>5999</v>
      </c>
      <c r="I2823" s="10">
        <v>29979</v>
      </c>
      <c r="J2823" s="10">
        <v>1</v>
      </c>
      <c r="K2823" s="10">
        <v>0</v>
      </c>
      <c r="L2823" s="10">
        <f>SUM(Table134[[#This Row],[Waste (Before Impression)]:[Waste (After Impression)2]])</f>
        <v>1</v>
      </c>
      <c r="M2823" s="10">
        <v>0</v>
      </c>
      <c r="N2823" s="10">
        <v>0</v>
      </c>
      <c r="O2823" s="11">
        <f>SUM(Table134[[#This Row],[Inspection Total]],Table134[[#This Row],[Waste (Before Impression)]])</f>
        <v>6000</v>
      </c>
      <c r="P2823" s="12" t="s">
        <v>39</v>
      </c>
      <c r="Q2823" s="9"/>
      <c r="R2823" s="9">
        <f>IF(Table134[[#This Row],[Balanced]]="YES",0,Table134[[#This Row],[Total]]-6000)</f>
        <v>0</v>
      </c>
      <c r="S28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447341504105999YES</v>
      </c>
      <c r="T2823">
        <f>ROW()-3</f>
        <v>2820</v>
      </c>
      <c r="U2823" s="1">
        <f>INT(Table134[[#This Row],[Date]])</f>
        <v>44734</v>
      </c>
      <c r="V2823" s="13">
        <f>IFERROR(IF(OR(Table134[[#This Row],[Notasave Error]]&lt;0,Table134[[#This Row],[Notasave Error]]&gt;6000),"-",Table134[[#This Row],[Notasave Error]]/Table134[[#This Row],[Inspection Total]]),"NA")</f>
        <v>0</v>
      </c>
    </row>
    <row r="2824" spans="1:22" x14ac:dyDescent="0.35">
      <c r="A2824" s="8">
        <v>44734.555532407408</v>
      </c>
      <c r="B2824" s="9" t="s">
        <v>63</v>
      </c>
      <c r="C2824" s="9">
        <v>40036161</v>
      </c>
      <c r="D2824" s="9" t="s">
        <v>107</v>
      </c>
      <c r="E2824" s="9" t="s">
        <v>55</v>
      </c>
      <c r="F2824" s="9" t="s">
        <v>38</v>
      </c>
      <c r="G2824" s="9">
        <v>1503</v>
      </c>
      <c r="H2824" s="10">
        <v>5996</v>
      </c>
      <c r="I2824" s="10">
        <v>23980</v>
      </c>
      <c r="J2824" s="10">
        <v>4</v>
      </c>
      <c r="K2824" s="10">
        <v>0</v>
      </c>
      <c r="L2824" s="10">
        <f>SUM(Table134[[#This Row],[Waste (Before Impression)]:[Waste (After Impression)2]])</f>
        <v>4</v>
      </c>
      <c r="M2824" s="10">
        <v>0</v>
      </c>
      <c r="N2824" s="10">
        <v>0</v>
      </c>
      <c r="O2824" s="11">
        <f>SUM(Table134[[#This Row],[Inspection Total]],Table134[[#This Row],[Waste (Before Impression)]])</f>
        <v>6000</v>
      </c>
      <c r="P2824" s="12" t="s">
        <v>39</v>
      </c>
      <c r="Q2824" s="9"/>
      <c r="R2824" s="9">
        <f>IF(Table134[[#This Row],[Balanced]]="YES",0,Table134[[#This Row],[Total]]-6000)</f>
        <v>0</v>
      </c>
      <c r="S28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447341503405996YES</v>
      </c>
      <c r="T2824">
        <f>ROW()-3</f>
        <v>2821</v>
      </c>
      <c r="U2824" s="1">
        <f>INT(Table134[[#This Row],[Date]])</f>
        <v>44734</v>
      </c>
      <c r="V2824" s="13">
        <f>IFERROR(IF(OR(Table134[[#This Row],[Notasave Error]]&lt;0,Table134[[#This Row],[Notasave Error]]&gt;6000),"-",Table134[[#This Row],[Notasave Error]]/Table134[[#This Row],[Inspection Total]]),"NA")</f>
        <v>0</v>
      </c>
    </row>
    <row r="2825" spans="1:22" x14ac:dyDescent="0.35">
      <c r="A2825" s="8">
        <v>44734.419247685182</v>
      </c>
      <c r="B2825" s="9" t="s">
        <v>63</v>
      </c>
      <c r="C2825" s="9">
        <v>40036161</v>
      </c>
      <c r="D2825" s="9" t="s">
        <v>107</v>
      </c>
      <c r="E2825" s="9" t="s">
        <v>55</v>
      </c>
      <c r="F2825" s="9" t="s">
        <v>38</v>
      </c>
      <c r="G2825" s="9">
        <v>1502</v>
      </c>
      <c r="H2825" s="10">
        <v>5993</v>
      </c>
      <c r="I2825" s="10">
        <v>17984</v>
      </c>
      <c r="J2825" s="10">
        <v>7</v>
      </c>
      <c r="K2825" s="10">
        <v>3</v>
      </c>
      <c r="L2825" s="10">
        <f>SUM(Table134[[#This Row],[Waste (Before Impression)]:[Waste (After Impression)2]])</f>
        <v>10</v>
      </c>
      <c r="M2825" s="10">
        <v>0</v>
      </c>
      <c r="N2825" s="10">
        <v>0</v>
      </c>
      <c r="O2825" s="11">
        <f>SUM(Table134[[#This Row],[Inspection Total]],Table134[[#This Row],[Waste (Before Impression)]])</f>
        <v>6000</v>
      </c>
      <c r="P2825" s="12" t="s">
        <v>39</v>
      </c>
      <c r="Q2825" s="9"/>
      <c r="R2825" s="9">
        <f>IF(Table134[[#This Row],[Balanced]]="YES",0,Table134[[#This Row],[Total]]-6000)</f>
        <v>0</v>
      </c>
      <c r="S28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447341502705993YES</v>
      </c>
      <c r="T2825">
        <f>ROW()-3</f>
        <v>2822</v>
      </c>
      <c r="U2825" s="1">
        <f>INT(Table134[[#This Row],[Date]])</f>
        <v>44734</v>
      </c>
      <c r="V2825" s="13">
        <f>IFERROR(IF(OR(Table134[[#This Row],[Notasave Error]]&lt;0,Table134[[#This Row],[Notasave Error]]&gt;6000),"-",Table134[[#This Row],[Notasave Error]]/Table134[[#This Row],[Inspection Total]]),"NA")</f>
        <v>0</v>
      </c>
    </row>
    <row r="2826" spans="1:22" x14ac:dyDescent="0.35">
      <c r="A2826" s="8">
        <v>44734.351041666669</v>
      </c>
      <c r="B2826" s="9" t="s">
        <v>63</v>
      </c>
      <c r="C2826" s="9">
        <v>40036161</v>
      </c>
      <c r="D2826" s="9" t="s">
        <v>107</v>
      </c>
      <c r="E2826" s="9" t="s">
        <v>55</v>
      </c>
      <c r="F2826" s="9" t="s">
        <v>38</v>
      </c>
      <c r="G2826" s="9">
        <v>1501</v>
      </c>
      <c r="H2826" s="10">
        <v>6000</v>
      </c>
      <c r="I2826" s="10">
        <v>11991</v>
      </c>
      <c r="J2826" s="10">
        <v>0</v>
      </c>
      <c r="K2826" s="10">
        <v>0</v>
      </c>
      <c r="L2826" s="10">
        <f>SUM(Table134[[#This Row],[Waste (Before Impression)]:[Waste (After Impression)2]])</f>
        <v>0</v>
      </c>
      <c r="M2826" s="10">
        <v>0</v>
      </c>
      <c r="N2826" s="10">
        <v>0</v>
      </c>
      <c r="O2826" s="11">
        <f>SUM(Table134[[#This Row],[Inspection Total]],Table134[[#This Row],[Waste (Before Impression)]])</f>
        <v>6000</v>
      </c>
      <c r="P2826" s="12" t="s">
        <v>39</v>
      </c>
      <c r="Q2826" s="9"/>
      <c r="R2826" s="9">
        <f>IF(Table134[[#This Row],[Balanced]]="YES",0,Table134[[#This Row],[Total]]-6000)</f>
        <v>0</v>
      </c>
      <c r="S28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447341501006000YES</v>
      </c>
      <c r="T2826">
        <f>ROW()-3</f>
        <v>2823</v>
      </c>
      <c r="U2826" s="1">
        <f>INT(Table134[[#This Row],[Date]])</f>
        <v>44734</v>
      </c>
      <c r="V2826" s="13">
        <f>IFERROR(IF(OR(Table134[[#This Row],[Notasave Error]]&lt;0,Table134[[#This Row],[Notasave Error]]&gt;6000),"-",Table134[[#This Row],[Notasave Error]]/Table134[[#This Row],[Inspection Total]]),"NA")</f>
        <v>0</v>
      </c>
    </row>
    <row r="2827" spans="1:22" x14ac:dyDescent="0.35">
      <c r="A2827" s="8">
        <v>44734.346331018518</v>
      </c>
      <c r="B2827" s="9" t="s">
        <v>63</v>
      </c>
      <c r="C2827" s="9">
        <v>40036161</v>
      </c>
      <c r="D2827" s="9" t="s">
        <v>107</v>
      </c>
      <c r="E2827" s="9" t="s">
        <v>55</v>
      </c>
      <c r="F2827" s="9" t="s">
        <v>38</v>
      </c>
      <c r="G2827" s="9">
        <v>1500</v>
      </c>
      <c r="H2827" s="10">
        <v>5991</v>
      </c>
      <c r="I2827" s="10">
        <v>5991</v>
      </c>
      <c r="J2827" s="10">
        <v>9</v>
      </c>
      <c r="K2827" s="10">
        <v>0</v>
      </c>
      <c r="L2827" s="10">
        <f>SUM(Table134[[#This Row],[Waste (Before Impression)]:[Waste (After Impression)2]])</f>
        <v>9</v>
      </c>
      <c r="M2827" s="10">
        <v>0</v>
      </c>
      <c r="N2827" s="10">
        <v>0</v>
      </c>
      <c r="O2827" s="11">
        <f>SUM(Table134[[#This Row],[Inspection Total]],Table134[[#This Row],[Waste (Before Impression)]])</f>
        <v>6000</v>
      </c>
      <c r="P2827" s="12" t="s">
        <v>39</v>
      </c>
      <c r="Q2827" s="9"/>
      <c r="R2827" s="9">
        <f>IF(Table134[[#This Row],[Balanced]]="YES",0,Table134[[#This Row],[Total]]-6000)</f>
        <v>0</v>
      </c>
      <c r="S28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447341500905991YES</v>
      </c>
      <c r="T2827">
        <f>ROW()-3</f>
        <v>2824</v>
      </c>
      <c r="U2827" s="1">
        <f>INT(Table134[[#This Row],[Date]])</f>
        <v>44734</v>
      </c>
      <c r="V2827" s="13">
        <f>IFERROR(IF(OR(Table134[[#This Row],[Notasave Error]]&lt;0,Table134[[#This Row],[Notasave Error]]&gt;6000),"-",Table134[[#This Row],[Notasave Error]]/Table134[[#This Row],[Inspection Total]]),"NA")</f>
        <v>0</v>
      </c>
    </row>
    <row r="2828" spans="1:22" x14ac:dyDescent="0.35">
      <c r="A2828" s="8">
        <v>44734.286759259259</v>
      </c>
      <c r="B2828" s="9" t="s">
        <v>63</v>
      </c>
      <c r="C2828" s="9">
        <v>40036161</v>
      </c>
      <c r="D2828" s="9" t="s">
        <v>107</v>
      </c>
      <c r="E2828" s="9" t="s">
        <v>51</v>
      </c>
      <c r="F2828" s="9" t="s">
        <v>40</v>
      </c>
      <c r="G2828" s="9">
        <v>1524</v>
      </c>
      <c r="H2828" s="10">
        <v>5999</v>
      </c>
      <c r="I2828" s="10">
        <v>83912</v>
      </c>
      <c r="J2828" s="10">
        <v>0</v>
      </c>
      <c r="K2828" s="10">
        <v>2</v>
      </c>
      <c r="L2828" s="10">
        <f>SUM(Table134[[#This Row],[Waste (Before Impression)]:[Waste (After Impression)2]])</f>
        <v>2</v>
      </c>
      <c r="M2828" s="10">
        <v>0</v>
      </c>
      <c r="N2828" s="10">
        <v>0</v>
      </c>
      <c r="O2828" s="11">
        <f>SUM(Table134[[#This Row],[Inspection Total]],Table134[[#This Row],[Waste (Before Impression)]])</f>
        <v>5999</v>
      </c>
      <c r="P2828" s="12" t="s">
        <v>34</v>
      </c>
      <c r="Q2828" s="9" t="s">
        <v>115</v>
      </c>
      <c r="R2828" s="9">
        <f>IF(Table134[[#This Row],[Balanced]]="YES",0,Table134[[#This Row],[Total]]-6000)</f>
        <v>-1</v>
      </c>
      <c r="S28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447341524005999NO</v>
      </c>
      <c r="T2828">
        <f>ROW()-3</f>
        <v>2825</v>
      </c>
      <c r="U2828" s="1">
        <f>INT(Table134[[#This Row],[Date]])</f>
        <v>44734</v>
      </c>
      <c r="V2828" s="13">
        <f>IFERROR(IF(OR(Table134[[#This Row],[Notasave Error]]&lt;0,Table134[[#This Row],[Notasave Error]]&gt;6000),"-",Table134[[#This Row],[Notasave Error]]/Table134[[#This Row],[Inspection Total]]),"NA")</f>
        <v>0</v>
      </c>
    </row>
    <row r="2829" spans="1:22" x14ac:dyDescent="0.35">
      <c r="A2829" s="8">
        <v>44734.253472222219</v>
      </c>
      <c r="B2829" s="9" t="s">
        <v>63</v>
      </c>
      <c r="C2829" s="9">
        <v>40036161</v>
      </c>
      <c r="D2829" s="9" t="s">
        <v>107</v>
      </c>
      <c r="E2829" s="9" t="s">
        <v>51</v>
      </c>
      <c r="F2829" s="9" t="s">
        <v>40</v>
      </c>
      <c r="G2829" s="9">
        <v>1523</v>
      </c>
      <c r="H2829" s="10">
        <v>5993</v>
      </c>
      <c r="I2829" s="10">
        <v>77913</v>
      </c>
      <c r="J2829" s="10">
        <v>7</v>
      </c>
      <c r="K2829" s="10"/>
      <c r="L2829" s="10">
        <f>SUM(Table134[[#This Row],[Waste (Before Impression)]:[Waste (After Impression)2]])</f>
        <v>7</v>
      </c>
      <c r="M2829" s="10">
        <v>0</v>
      </c>
      <c r="N2829" s="10">
        <v>0</v>
      </c>
      <c r="O2829" s="11">
        <f>SUM(Table134[[#This Row],[Inspection Total]],Table134[[#This Row],[Waste (Before Impression)]])</f>
        <v>6000</v>
      </c>
      <c r="P2829" s="12" t="s">
        <v>39</v>
      </c>
      <c r="Q2829" s="9"/>
      <c r="R2829" s="9">
        <f>IF(Table134[[#This Row],[Balanced]]="YES",0,Table134[[#This Row],[Total]]-6000)</f>
        <v>0</v>
      </c>
      <c r="S28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447341523705993YES</v>
      </c>
      <c r="T2829">
        <f>ROW()-3</f>
        <v>2826</v>
      </c>
      <c r="U2829" s="1">
        <f>INT(Table134[[#This Row],[Date]])</f>
        <v>44734</v>
      </c>
      <c r="V2829" s="13">
        <f>IFERROR(IF(OR(Table134[[#This Row],[Notasave Error]]&lt;0,Table134[[#This Row],[Notasave Error]]&gt;6000),"-",Table134[[#This Row],[Notasave Error]]/Table134[[#This Row],[Inspection Total]]),"NA")</f>
        <v>0</v>
      </c>
    </row>
    <row r="2830" spans="1:22" x14ac:dyDescent="0.35">
      <c r="A2830" s="8">
        <v>44734.227916666663</v>
      </c>
      <c r="B2830" s="9" t="s">
        <v>63</v>
      </c>
      <c r="C2830" s="9">
        <v>40036161</v>
      </c>
      <c r="D2830" s="9" t="s">
        <v>107</v>
      </c>
      <c r="E2830" s="9" t="s">
        <v>51</v>
      </c>
      <c r="F2830" s="9" t="s">
        <v>40</v>
      </c>
      <c r="G2830" s="9">
        <v>1522</v>
      </c>
      <c r="H2830" s="10">
        <v>5996</v>
      </c>
      <c r="I2830" s="10">
        <v>71920</v>
      </c>
      <c r="J2830" s="10">
        <v>4</v>
      </c>
      <c r="K2830" s="10"/>
      <c r="L2830" s="10">
        <f>SUM(Table134[[#This Row],[Waste (Before Impression)]:[Waste (After Impression)2]])</f>
        <v>4</v>
      </c>
      <c r="M2830" s="10">
        <v>0</v>
      </c>
      <c r="N2830" s="10">
        <v>0</v>
      </c>
      <c r="O2830" s="11">
        <f>SUM(Table134[[#This Row],[Inspection Total]],Table134[[#This Row],[Waste (Before Impression)]])</f>
        <v>6000</v>
      </c>
      <c r="P2830" s="12" t="s">
        <v>39</v>
      </c>
      <c r="Q2830" s="9"/>
      <c r="R2830" s="9">
        <f>IF(Table134[[#This Row],[Balanced]]="YES",0,Table134[[#This Row],[Total]]-6000)</f>
        <v>0</v>
      </c>
      <c r="S28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447341522405996YES</v>
      </c>
      <c r="T2830">
        <f>ROW()-3</f>
        <v>2827</v>
      </c>
      <c r="U2830" s="1">
        <f>INT(Table134[[#This Row],[Date]])</f>
        <v>44734</v>
      </c>
      <c r="V2830" s="13">
        <f>IFERROR(IF(OR(Table134[[#This Row],[Notasave Error]]&lt;0,Table134[[#This Row],[Notasave Error]]&gt;6000),"-",Table134[[#This Row],[Notasave Error]]/Table134[[#This Row],[Inspection Total]]),"NA")</f>
        <v>0</v>
      </c>
    </row>
    <row r="2831" spans="1:22" x14ac:dyDescent="0.35">
      <c r="A2831" s="8">
        <v>44734.204837962963</v>
      </c>
      <c r="B2831" s="9" t="s">
        <v>63</v>
      </c>
      <c r="C2831" s="9">
        <v>40036161</v>
      </c>
      <c r="D2831" s="9" t="s">
        <v>107</v>
      </c>
      <c r="E2831" s="9" t="s">
        <v>51</v>
      </c>
      <c r="F2831" s="9" t="s">
        <v>40</v>
      </c>
      <c r="G2831" s="9">
        <v>1521</v>
      </c>
      <c r="H2831" s="10">
        <v>5971</v>
      </c>
      <c r="I2831" s="10">
        <v>65924</v>
      </c>
      <c r="J2831" s="10">
        <v>28</v>
      </c>
      <c r="K2831" s="10"/>
      <c r="L2831" s="10">
        <f>SUM(Table134[[#This Row],[Waste (Before Impression)]:[Waste (After Impression)2]])</f>
        <v>28</v>
      </c>
      <c r="M2831" s="10">
        <v>0</v>
      </c>
      <c r="N2831" s="10">
        <v>0</v>
      </c>
      <c r="O2831" s="11">
        <f>SUM(Table134[[#This Row],[Inspection Total]],Table134[[#This Row],[Waste (Before Impression)]])</f>
        <v>5999</v>
      </c>
      <c r="P2831" s="12" t="s">
        <v>34</v>
      </c>
      <c r="Q2831" s="9" t="s">
        <v>109</v>
      </c>
      <c r="R2831" s="9">
        <f>IF(Table134[[#This Row],[Balanced]]="YES",0,Table134[[#This Row],[Total]]-6000)</f>
        <v>-1</v>
      </c>
      <c r="S28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4473415212805971NO</v>
      </c>
      <c r="T2831">
        <f>ROW()-3</f>
        <v>2828</v>
      </c>
      <c r="U2831" s="1">
        <f>INT(Table134[[#This Row],[Date]])</f>
        <v>44734</v>
      </c>
      <c r="V2831" s="13">
        <f>IFERROR(IF(OR(Table134[[#This Row],[Notasave Error]]&lt;0,Table134[[#This Row],[Notasave Error]]&gt;6000),"-",Table134[[#This Row],[Notasave Error]]/Table134[[#This Row],[Inspection Total]]),"NA")</f>
        <v>0</v>
      </c>
    </row>
    <row r="2832" spans="1:22" x14ac:dyDescent="0.35">
      <c r="A2832" s="8">
        <v>44734.164456018516</v>
      </c>
      <c r="B2832" s="9" t="s">
        <v>63</v>
      </c>
      <c r="C2832" s="9">
        <v>40036161</v>
      </c>
      <c r="D2832" s="9" t="s">
        <v>107</v>
      </c>
      <c r="E2832" s="9" t="s">
        <v>51</v>
      </c>
      <c r="F2832" s="9" t="s">
        <v>40</v>
      </c>
      <c r="G2832" s="9">
        <v>1520</v>
      </c>
      <c r="H2832" s="10">
        <v>5991</v>
      </c>
      <c r="I2832" s="10">
        <v>59953</v>
      </c>
      <c r="J2832" s="10">
        <v>9</v>
      </c>
      <c r="K2832" s="10"/>
      <c r="L2832" s="10">
        <f>SUM(Table134[[#This Row],[Waste (Before Impression)]:[Waste (After Impression)2]])</f>
        <v>9</v>
      </c>
      <c r="M2832" s="10">
        <v>0</v>
      </c>
      <c r="N2832" s="10">
        <v>0</v>
      </c>
      <c r="O2832" s="11">
        <f>SUM(Table134[[#This Row],[Inspection Total]],Table134[[#This Row],[Waste (Before Impression)]])</f>
        <v>6000</v>
      </c>
      <c r="P2832" s="12" t="s">
        <v>39</v>
      </c>
      <c r="Q2832" s="9"/>
      <c r="R2832" s="9">
        <f>IF(Table134[[#This Row],[Balanced]]="YES",0,Table134[[#This Row],[Total]]-6000)</f>
        <v>0</v>
      </c>
      <c r="S28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447341520905991YES</v>
      </c>
      <c r="T2832">
        <f>ROW()-3</f>
        <v>2829</v>
      </c>
      <c r="U2832" s="1">
        <f>INT(Table134[[#This Row],[Date]])</f>
        <v>44734</v>
      </c>
      <c r="V2832" s="13">
        <f>IFERROR(IF(OR(Table134[[#This Row],[Notasave Error]]&lt;0,Table134[[#This Row],[Notasave Error]]&gt;6000),"-",Table134[[#This Row],[Notasave Error]]/Table134[[#This Row],[Inspection Total]]),"NA")</f>
        <v>0</v>
      </c>
    </row>
    <row r="2833" spans="1:22" x14ac:dyDescent="0.35">
      <c r="A2833" s="8">
        <v>44734.140636574077</v>
      </c>
      <c r="B2833" s="9" t="s">
        <v>63</v>
      </c>
      <c r="C2833" s="9">
        <v>40036161</v>
      </c>
      <c r="D2833" s="9" t="s">
        <v>107</v>
      </c>
      <c r="E2833" s="9" t="s">
        <v>51</v>
      </c>
      <c r="F2833" s="9" t="s">
        <v>40</v>
      </c>
      <c r="G2833" s="9">
        <v>1519</v>
      </c>
      <c r="H2833" s="10">
        <v>5995</v>
      </c>
      <c r="I2833" s="10">
        <v>53962</v>
      </c>
      <c r="J2833" s="10">
        <v>4</v>
      </c>
      <c r="K2833" s="10"/>
      <c r="L2833" s="10">
        <f>SUM(Table134[[#This Row],[Waste (Before Impression)]:[Waste (After Impression)2]])</f>
        <v>4</v>
      </c>
      <c r="M2833" s="10">
        <v>0</v>
      </c>
      <c r="N2833" s="10">
        <v>0</v>
      </c>
      <c r="O2833" s="11">
        <f>SUM(Table134[[#This Row],[Inspection Total]],Table134[[#This Row],[Waste (Before Impression)]])</f>
        <v>5999</v>
      </c>
      <c r="P2833" s="12" t="s">
        <v>34</v>
      </c>
      <c r="Q2833" s="9" t="s">
        <v>109</v>
      </c>
      <c r="R2833" s="9">
        <f>IF(Table134[[#This Row],[Balanced]]="YES",0,Table134[[#This Row],[Total]]-6000)</f>
        <v>-1</v>
      </c>
      <c r="S28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447341519405995NO</v>
      </c>
      <c r="T2833">
        <f>ROW()-3</f>
        <v>2830</v>
      </c>
      <c r="U2833" s="1">
        <f>INT(Table134[[#This Row],[Date]])</f>
        <v>44734</v>
      </c>
      <c r="V2833" s="13">
        <f>IFERROR(IF(OR(Table134[[#This Row],[Notasave Error]]&lt;0,Table134[[#This Row],[Notasave Error]]&gt;6000),"-",Table134[[#This Row],[Notasave Error]]/Table134[[#This Row],[Inspection Total]]),"NA")</f>
        <v>0</v>
      </c>
    </row>
    <row r="2834" spans="1:22" x14ac:dyDescent="0.35">
      <c r="A2834" s="8">
        <v>44734.107615740744</v>
      </c>
      <c r="B2834" s="9" t="s">
        <v>63</v>
      </c>
      <c r="C2834" s="9">
        <v>40036161</v>
      </c>
      <c r="D2834" s="9" t="s">
        <v>107</v>
      </c>
      <c r="E2834" s="9" t="s">
        <v>51</v>
      </c>
      <c r="F2834" s="9" t="s">
        <v>40</v>
      </c>
      <c r="G2834" s="9">
        <v>1518</v>
      </c>
      <c r="H2834" s="10">
        <v>5993</v>
      </c>
      <c r="I2834" s="10">
        <v>47967</v>
      </c>
      <c r="J2834" s="10">
        <v>7</v>
      </c>
      <c r="K2834" s="10"/>
      <c r="L2834" s="10">
        <f>SUM(Table134[[#This Row],[Waste (Before Impression)]:[Waste (After Impression)2]])</f>
        <v>7</v>
      </c>
      <c r="M2834" s="10">
        <v>0</v>
      </c>
      <c r="N2834" s="10">
        <v>0</v>
      </c>
      <c r="O2834" s="11">
        <f>SUM(Table134[[#This Row],[Inspection Total]],Table134[[#This Row],[Waste (Before Impression)]])</f>
        <v>6000</v>
      </c>
      <c r="P2834" s="12" t="s">
        <v>39</v>
      </c>
      <c r="Q2834" s="9"/>
      <c r="R2834" s="9">
        <f>IF(Table134[[#This Row],[Balanced]]="YES",0,Table134[[#This Row],[Total]]-6000)</f>
        <v>0</v>
      </c>
      <c r="S28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447341518705993YES</v>
      </c>
      <c r="T2834">
        <f>ROW()-3</f>
        <v>2831</v>
      </c>
      <c r="U2834" s="1">
        <f>INT(Table134[[#This Row],[Date]])</f>
        <v>44734</v>
      </c>
      <c r="V2834" s="13">
        <f>IFERROR(IF(OR(Table134[[#This Row],[Notasave Error]]&lt;0,Table134[[#This Row],[Notasave Error]]&gt;6000),"-",Table134[[#This Row],[Notasave Error]]/Table134[[#This Row],[Inspection Total]]),"NA")</f>
        <v>0</v>
      </c>
    </row>
    <row r="2835" spans="1:22" x14ac:dyDescent="0.35">
      <c r="A2835" s="8">
        <v>44734.060543981483</v>
      </c>
      <c r="B2835" s="9" t="s">
        <v>63</v>
      </c>
      <c r="C2835" s="9">
        <v>40036161</v>
      </c>
      <c r="D2835" s="9" t="s">
        <v>107</v>
      </c>
      <c r="E2835" s="9" t="s">
        <v>51</v>
      </c>
      <c r="F2835" s="9" t="s">
        <v>40</v>
      </c>
      <c r="G2835" s="9">
        <v>1517</v>
      </c>
      <c r="H2835" s="10">
        <v>5991</v>
      </c>
      <c r="I2835" s="10">
        <v>41974</v>
      </c>
      <c r="J2835" s="10">
        <v>9</v>
      </c>
      <c r="K2835" s="10"/>
      <c r="L2835" s="10">
        <f>SUM(Table134[[#This Row],[Waste (Before Impression)]:[Waste (After Impression)2]])</f>
        <v>9</v>
      </c>
      <c r="M2835" s="10">
        <v>0</v>
      </c>
      <c r="N2835" s="10">
        <v>0</v>
      </c>
      <c r="O2835" s="11">
        <f>SUM(Table134[[#This Row],[Inspection Total]],Table134[[#This Row],[Waste (Before Impression)]])</f>
        <v>6000</v>
      </c>
      <c r="P2835" s="12" t="s">
        <v>39</v>
      </c>
      <c r="Q2835" s="9"/>
      <c r="R2835" s="9">
        <f>IF(Table134[[#This Row],[Balanced]]="YES",0,Table134[[#This Row],[Total]]-6000)</f>
        <v>0</v>
      </c>
      <c r="S28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447341517905991YES</v>
      </c>
      <c r="T2835">
        <f>ROW()-3</f>
        <v>2832</v>
      </c>
      <c r="U2835" s="1">
        <f>INT(Table134[[#This Row],[Date]])</f>
        <v>44734</v>
      </c>
      <c r="V2835" s="13">
        <f>IFERROR(IF(OR(Table134[[#This Row],[Notasave Error]]&lt;0,Table134[[#This Row],[Notasave Error]]&gt;6000),"-",Table134[[#This Row],[Notasave Error]]/Table134[[#This Row],[Inspection Total]]),"NA")</f>
        <v>0</v>
      </c>
    </row>
    <row r="2836" spans="1:22" x14ac:dyDescent="0.35">
      <c r="A2836" s="8">
        <v>44734.030462962961</v>
      </c>
      <c r="B2836" s="9" t="s">
        <v>63</v>
      </c>
      <c r="C2836" s="9">
        <v>40036161</v>
      </c>
      <c r="D2836" s="9" t="s">
        <v>107</v>
      </c>
      <c r="E2836" s="9" t="s">
        <v>51</v>
      </c>
      <c r="F2836" s="9" t="s">
        <v>40</v>
      </c>
      <c r="G2836" s="9">
        <v>1516</v>
      </c>
      <c r="H2836" s="10">
        <v>6000</v>
      </c>
      <c r="I2836" s="10">
        <v>35983</v>
      </c>
      <c r="J2836" s="10">
        <v>0</v>
      </c>
      <c r="K2836" s="10"/>
      <c r="L2836" s="10">
        <f>SUM(Table134[[#This Row],[Waste (Before Impression)]:[Waste (After Impression)2]])</f>
        <v>0</v>
      </c>
      <c r="M2836" s="10">
        <v>0</v>
      </c>
      <c r="N2836" s="10">
        <v>0</v>
      </c>
      <c r="O2836" s="11">
        <f>SUM(Table134[[#This Row],[Inspection Total]],Table134[[#This Row],[Waste (Before Impression)]])</f>
        <v>6000</v>
      </c>
      <c r="P2836" s="12" t="s">
        <v>39</v>
      </c>
      <c r="Q2836" s="9"/>
      <c r="R2836" s="9">
        <f>IF(Table134[[#This Row],[Balanced]]="YES",0,Table134[[#This Row],[Total]]-6000)</f>
        <v>0</v>
      </c>
      <c r="S28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447341516006000YES</v>
      </c>
      <c r="T2836">
        <f>ROW()-3</f>
        <v>2833</v>
      </c>
      <c r="U2836" s="1">
        <f>INT(Table134[[#This Row],[Date]])</f>
        <v>44734</v>
      </c>
      <c r="V2836" s="13">
        <f>IFERROR(IF(OR(Table134[[#This Row],[Notasave Error]]&lt;0,Table134[[#This Row],[Notasave Error]]&gt;6000),"-",Table134[[#This Row],[Notasave Error]]/Table134[[#This Row],[Inspection Total]]),"NA")</f>
        <v>0</v>
      </c>
    </row>
    <row r="2837" spans="1:22" x14ac:dyDescent="0.35">
      <c r="A2837" s="8">
        <v>44734.030011574076</v>
      </c>
      <c r="B2837" s="9" t="s">
        <v>63</v>
      </c>
      <c r="C2837" s="9">
        <v>40036161</v>
      </c>
      <c r="D2837" s="9" t="s">
        <v>107</v>
      </c>
      <c r="E2837" s="9" t="s">
        <v>51</v>
      </c>
      <c r="F2837" s="9" t="s">
        <v>40</v>
      </c>
      <c r="G2837" s="9">
        <v>1515</v>
      </c>
      <c r="H2837" s="10">
        <v>5996</v>
      </c>
      <c r="I2837" s="10">
        <v>29983</v>
      </c>
      <c r="J2837" s="10">
        <v>4</v>
      </c>
      <c r="K2837" s="10"/>
      <c r="L2837" s="10">
        <f>SUM(Table134[[#This Row],[Waste (Before Impression)]:[Waste (After Impression)2]])</f>
        <v>4</v>
      </c>
      <c r="M2837" s="10">
        <v>0</v>
      </c>
      <c r="N2837" s="10">
        <v>0</v>
      </c>
      <c r="O2837" s="11">
        <f>SUM(Table134[[#This Row],[Inspection Total]],Table134[[#This Row],[Waste (Before Impression)]])</f>
        <v>6000</v>
      </c>
      <c r="P2837" s="12" t="s">
        <v>39</v>
      </c>
      <c r="Q2837" s="9"/>
      <c r="R2837" s="9">
        <f>IF(Table134[[#This Row],[Balanced]]="YES",0,Table134[[#This Row],[Total]]-6000)</f>
        <v>0</v>
      </c>
      <c r="S28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447341515405996YES</v>
      </c>
      <c r="T2837">
        <f>ROW()-3</f>
        <v>2834</v>
      </c>
      <c r="U2837" s="1">
        <f>INT(Table134[[#This Row],[Date]])</f>
        <v>44734</v>
      </c>
      <c r="V2837" s="13">
        <f>IFERROR(IF(OR(Table134[[#This Row],[Notasave Error]]&lt;0,Table134[[#This Row],[Notasave Error]]&gt;6000),"-",Table134[[#This Row],[Notasave Error]]/Table134[[#This Row],[Inspection Total]]),"NA")</f>
        <v>0</v>
      </c>
    </row>
    <row r="2838" spans="1:22" x14ac:dyDescent="0.35">
      <c r="A2838" s="8">
        <v>44734.029618055552</v>
      </c>
      <c r="B2838" s="9" t="s">
        <v>63</v>
      </c>
      <c r="C2838" s="9">
        <v>40036161</v>
      </c>
      <c r="D2838" s="9" t="s">
        <v>107</v>
      </c>
      <c r="E2838" s="9" t="s">
        <v>51</v>
      </c>
      <c r="F2838" s="9" t="s">
        <v>40</v>
      </c>
      <c r="G2838" s="9">
        <v>1514</v>
      </c>
      <c r="H2838" s="10">
        <v>6000</v>
      </c>
      <c r="I2838" s="10">
        <v>23987</v>
      </c>
      <c r="J2838" s="10">
        <v>0</v>
      </c>
      <c r="K2838" s="10"/>
      <c r="L2838" s="10">
        <f>SUM(Table134[[#This Row],[Waste (Before Impression)]:[Waste (After Impression)2]])</f>
        <v>0</v>
      </c>
      <c r="M2838" s="10">
        <v>0</v>
      </c>
      <c r="N2838" s="10">
        <v>0</v>
      </c>
      <c r="O2838" s="11">
        <f>SUM(Table134[[#This Row],[Inspection Total]],Table134[[#This Row],[Waste (Before Impression)]])</f>
        <v>6000</v>
      </c>
      <c r="P2838" s="12" t="s">
        <v>39</v>
      </c>
      <c r="Q2838" s="9"/>
      <c r="R2838" s="9">
        <f>IF(Table134[[#This Row],[Balanced]]="YES",0,Table134[[#This Row],[Total]]-6000)</f>
        <v>0</v>
      </c>
      <c r="S28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447341514006000YES</v>
      </c>
      <c r="T2838">
        <f>ROW()-3</f>
        <v>2835</v>
      </c>
      <c r="U2838" s="1">
        <f>INT(Table134[[#This Row],[Date]])</f>
        <v>44734</v>
      </c>
      <c r="V2838" s="13">
        <f>IFERROR(IF(OR(Table134[[#This Row],[Notasave Error]]&lt;0,Table134[[#This Row],[Notasave Error]]&gt;6000),"-",Table134[[#This Row],[Notasave Error]]/Table134[[#This Row],[Inspection Total]]),"NA")</f>
        <v>0</v>
      </c>
    </row>
    <row r="2839" spans="1:22" x14ac:dyDescent="0.35">
      <c r="A2839" s="8">
        <v>44734.028692129628</v>
      </c>
      <c r="B2839" s="9" t="s">
        <v>63</v>
      </c>
      <c r="C2839" s="9">
        <v>40036161</v>
      </c>
      <c r="D2839" s="9" t="s">
        <v>107</v>
      </c>
      <c r="E2839" s="9" t="s">
        <v>51</v>
      </c>
      <c r="F2839" s="9" t="s">
        <v>40</v>
      </c>
      <c r="G2839" s="9">
        <v>1513</v>
      </c>
      <c r="H2839" s="10">
        <v>5988</v>
      </c>
      <c r="I2839" s="10">
        <v>17987</v>
      </c>
      <c r="J2839" s="10">
        <v>8</v>
      </c>
      <c r="K2839" s="10"/>
      <c r="L2839" s="10">
        <f>SUM(Table134[[#This Row],[Waste (Before Impression)]:[Waste (After Impression)2]])</f>
        <v>8</v>
      </c>
      <c r="M2839" s="10">
        <v>0</v>
      </c>
      <c r="N2839" s="10">
        <v>0</v>
      </c>
      <c r="O2839" s="11">
        <f>SUM(Table134[[#This Row],[Inspection Total]],Table134[[#This Row],[Waste (Before Impression)]])</f>
        <v>5996</v>
      </c>
      <c r="P2839" s="12" t="s">
        <v>34</v>
      </c>
      <c r="Q2839" s="9" t="s">
        <v>109</v>
      </c>
      <c r="R2839" s="9">
        <f>IF(Table134[[#This Row],[Balanced]]="YES",0,Table134[[#This Row],[Total]]-6000)</f>
        <v>-4</v>
      </c>
      <c r="S28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447341513805988NO</v>
      </c>
      <c r="T2839">
        <f>ROW()-3</f>
        <v>2836</v>
      </c>
      <c r="U2839" s="1">
        <f>INT(Table134[[#This Row],[Date]])</f>
        <v>44734</v>
      </c>
      <c r="V2839" s="13">
        <f>IFERROR(IF(OR(Table134[[#This Row],[Notasave Error]]&lt;0,Table134[[#This Row],[Notasave Error]]&gt;6000),"-",Table134[[#This Row],[Notasave Error]]/Table134[[#This Row],[Inspection Total]]),"NA")</f>
        <v>0</v>
      </c>
    </row>
    <row r="2840" spans="1:22" x14ac:dyDescent="0.35">
      <c r="A2840" s="8">
        <v>44733.892604166664</v>
      </c>
      <c r="B2840" s="9" t="s">
        <v>63</v>
      </c>
      <c r="C2840" s="9">
        <v>40036161</v>
      </c>
      <c r="D2840" s="9" t="s">
        <v>107</v>
      </c>
      <c r="E2840" s="9" t="s">
        <v>51</v>
      </c>
      <c r="F2840" s="9" t="s">
        <v>40</v>
      </c>
      <c r="G2840" s="9">
        <v>1490</v>
      </c>
      <c r="H2840" s="10">
        <v>5991</v>
      </c>
      <c r="I2840" s="10">
        <v>23986</v>
      </c>
      <c r="J2840" s="10">
        <v>9</v>
      </c>
      <c r="K2840" s="10"/>
      <c r="L2840" s="10">
        <f>SUM(Table134[[#This Row],[Waste (Before Impression)]:[Waste (After Impression)2]])</f>
        <v>9</v>
      </c>
      <c r="M2840" s="10">
        <v>0</v>
      </c>
      <c r="N2840" s="10">
        <v>0</v>
      </c>
      <c r="O2840" s="11">
        <f>SUM(Table134[[#This Row],[Inspection Total]],Table134[[#This Row],[Waste (Before Impression)]])</f>
        <v>6000</v>
      </c>
      <c r="P2840" s="12" t="s">
        <v>39</v>
      </c>
      <c r="Q2840" s="9"/>
      <c r="R2840" s="9">
        <f>IF(Table134[[#This Row],[Balanced]]="YES",0,Table134[[#This Row],[Total]]-6000)</f>
        <v>0</v>
      </c>
      <c r="S28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447331490905991YES</v>
      </c>
      <c r="T2840">
        <f>ROW()-3</f>
        <v>2837</v>
      </c>
      <c r="U2840" s="1">
        <f>INT(Table134[[#This Row],[Date]])</f>
        <v>44733</v>
      </c>
      <c r="V2840" s="13">
        <f>IFERROR(IF(OR(Table134[[#This Row],[Notasave Error]]&lt;0,Table134[[#This Row],[Notasave Error]]&gt;6000),"-",Table134[[#This Row],[Notasave Error]]/Table134[[#This Row],[Inspection Total]]),"NA")</f>
        <v>0</v>
      </c>
    </row>
    <row r="2841" spans="1:22" x14ac:dyDescent="0.35">
      <c r="A2841" s="8">
        <v>44733.860937500001</v>
      </c>
      <c r="B2841" s="9" t="s">
        <v>63</v>
      </c>
      <c r="C2841" s="9">
        <v>40036161</v>
      </c>
      <c r="D2841" s="9" t="s">
        <v>107</v>
      </c>
      <c r="E2841" s="9" t="s">
        <v>51</v>
      </c>
      <c r="F2841" s="9" t="s">
        <v>40</v>
      </c>
      <c r="G2841" s="9">
        <v>1489</v>
      </c>
      <c r="H2841" s="10">
        <v>5999</v>
      </c>
      <c r="I2841" s="10">
        <v>17995</v>
      </c>
      <c r="J2841" s="10">
        <v>1</v>
      </c>
      <c r="K2841" s="10"/>
      <c r="L2841" s="10">
        <f>SUM(Table134[[#This Row],[Waste (Before Impression)]:[Waste (After Impression)2]])</f>
        <v>1</v>
      </c>
      <c r="M2841" s="10">
        <v>0</v>
      </c>
      <c r="N2841" s="10">
        <v>0</v>
      </c>
      <c r="O2841" s="11">
        <f>SUM(Table134[[#This Row],[Inspection Total]],Table134[[#This Row],[Waste (Before Impression)]])</f>
        <v>6000</v>
      </c>
      <c r="P2841" s="12" t="s">
        <v>39</v>
      </c>
      <c r="Q2841" s="9"/>
      <c r="R2841" s="9">
        <f>IF(Table134[[#This Row],[Balanced]]="YES",0,Table134[[#This Row],[Total]]-6000)</f>
        <v>0</v>
      </c>
      <c r="S28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447331489105999YES</v>
      </c>
      <c r="T2841">
        <f>ROW()-3</f>
        <v>2838</v>
      </c>
      <c r="U2841" s="1">
        <f>INT(Table134[[#This Row],[Date]])</f>
        <v>44733</v>
      </c>
      <c r="V2841" s="13">
        <f>IFERROR(IF(OR(Table134[[#This Row],[Notasave Error]]&lt;0,Table134[[#This Row],[Notasave Error]]&gt;6000),"-",Table134[[#This Row],[Notasave Error]]/Table134[[#This Row],[Inspection Total]]),"NA")</f>
        <v>0</v>
      </c>
    </row>
    <row r="2842" spans="1:22" x14ac:dyDescent="0.35">
      <c r="A2842" s="8">
        <v>44733.827048611114</v>
      </c>
      <c r="B2842" s="9" t="s">
        <v>63</v>
      </c>
      <c r="C2842" s="9">
        <v>40036161</v>
      </c>
      <c r="D2842" s="9" t="s">
        <v>107</v>
      </c>
      <c r="E2842" s="9" t="s">
        <v>51</v>
      </c>
      <c r="F2842" s="9" t="s">
        <v>40</v>
      </c>
      <c r="G2842" s="9">
        <v>1488</v>
      </c>
      <c r="H2842" s="10">
        <v>6000</v>
      </c>
      <c r="I2842" s="10">
        <v>11996</v>
      </c>
      <c r="J2842" s="10">
        <v>0</v>
      </c>
      <c r="K2842" s="10"/>
      <c r="L2842" s="10">
        <f>SUM(Table134[[#This Row],[Waste (Before Impression)]:[Waste (After Impression)2]])</f>
        <v>0</v>
      </c>
      <c r="M2842" s="10">
        <v>0</v>
      </c>
      <c r="N2842" s="10">
        <v>0</v>
      </c>
      <c r="O2842" s="11">
        <f>SUM(Table134[[#This Row],[Inspection Total]],Table134[[#This Row],[Waste (Before Impression)]])</f>
        <v>6000</v>
      </c>
      <c r="P2842" s="12" t="s">
        <v>39</v>
      </c>
      <c r="Q2842" s="9"/>
      <c r="R2842" s="9">
        <f>IF(Table134[[#This Row],[Balanced]]="YES",0,Table134[[#This Row],[Total]]-6000)</f>
        <v>0</v>
      </c>
      <c r="S28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447331488006000YES</v>
      </c>
      <c r="T2842">
        <f>ROW()-3</f>
        <v>2839</v>
      </c>
      <c r="U2842" s="1">
        <f>INT(Table134[[#This Row],[Date]])</f>
        <v>44733</v>
      </c>
      <c r="V2842" s="13">
        <f>IFERROR(IF(OR(Table134[[#This Row],[Notasave Error]]&lt;0,Table134[[#This Row],[Notasave Error]]&gt;6000),"-",Table134[[#This Row],[Notasave Error]]/Table134[[#This Row],[Inspection Total]]),"NA")</f>
        <v>0</v>
      </c>
    </row>
    <row r="2843" spans="1:22" x14ac:dyDescent="0.35">
      <c r="A2843" s="8">
        <v>44733.7969212963</v>
      </c>
      <c r="B2843" s="9" t="s">
        <v>63</v>
      </c>
      <c r="C2843" s="9">
        <v>40036161</v>
      </c>
      <c r="D2843" s="9" t="s">
        <v>107</v>
      </c>
      <c r="E2843" s="9" t="s">
        <v>51</v>
      </c>
      <c r="F2843" s="9" t="s">
        <v>40</v>
      </c>
      <c r="G2843" s="9">
        <v>1487</v>
      </c>
      <c r="H2843" s="10">
        <v>5996</v>
      </c>
      <c r="I2843" s="10">
        <v>5996</v>
      </c>
      <c r="J2843" s="10">
        <v>4</v>
      </c>
      <c r="K2843" s="10"/>
      <c r="L2843" s="10">
        <f>SUM(Table134[[#This Row],[Waste (Before Impression)]:[Waste (After Impression)2]])</f>
        <v>4</v>
      </c>
      <c r="M2843" s="10">
        <v>0</v>
      </c>
      <c r="N2843" s="10">
        <v>0</v>
      </c>
      <c r="O2843" s="11">
        <f>SUM(Table134[[#This Row],[Inspection Total]],Table134[[#This Row],[Waste (Before Impression)]])</f>
        <v>6000</v>
      </c>
      <c r="P2843" s="12" t="s">
        <v>39</v>
      </c>
      <c r="Q2843" s="9"/>
      <c r="R2843" s="9">
        <f>IF(Table134[[#This Row],[Balanced]]="YES",0,Table134[[#This Row],[Total]]-6000)</f>
        <v>0</v>
      </c>
      <c r="S28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447331487405996YES</v>
      </c>
      <c r="T2843">
        <f>ROW()-3</f>
        <v>2840</v>
      </c>
      <c r="U2843" s="1">
        <f>INT(Table134[[#This Row],[Date]])</f>
        <v>44733</v>
      </c>
      <c r="V2843" s="13">
        <f>IFERROR(IF(OR(Table134[[#This Row],[Notasave Error]]&lt;0,Table134[[#This Row],[Notasave Error]]&gt;6000),"-",Table134[[#This Row],[Notasave Error]]/Table134[[#This Row],[Inspection Total]]),"NA")</f>
        <v>0</v>
      </c>
    </row>
    <row r="2844" spans="1:22" x14ac:dyDescent="0.35">
      <c r="A2844" s="8">
        <v>44733.776770833334</v>
      </c>
      <c r="B2844" s="9" t="s">
        <v>63</v>
      </c>
      <c r="C2844" s="9">
        <v>40036161</v>
      </c>
      <c r="D2844" s="9" t="s">
        <v>107</v>
      </c>
      <c r="E2844" s="9" t="s">
        <v>50</v>
      </c>
      <c r="F2844" s="9" t="s">
        <v>38</v>
      </c>
      <c r="G2844" s="9">
        <v>1486</v>
      </c>
      <c r="H2844" s="10">
        <v>5999</v>
      </c>
      <c r="I2844" s="10">
        <v>17998</v>
      </c>
      <c r="J2844" s="10">
        <v>1</v>
      </c>
      <c r="K2844" s="10">
        <v>0</v>
      </c>
      <c r="L2844" s="10">
        <f>SUM(Table134[[#This Row],[Waste (Before Impression)]:[Waste (After Impression)2]])</f>
        <v>1</v>
      </c>
      <c r="M2844" s="10">
        <v>0</v>
      </c>
      <c r="N2844" s="10">
        <v>0</v>
      </c>
      <c r="O2844" s="11">
        <f>SUM(Table134[[#This Row],[Inspection Total]],Table134[[#This Row],[Waste (Before Impression)]])</f>
        <v>6000</v>
      </c>
      <c r="P2844" s="12" t="s">
        <v>39</v>
      </c>
      <c r="Q2844" s="9"/>
      <c r="R2844" s="9">
        <f>IF(Table134[[#This Row],[Balanced]]="YES",0,Table134[[#This Row],[Total]]-6000)</f>
        <v>0</v>
      </c>
      <c r="S28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447331486105999YES</v>
      </c>
      <c r="T2844">
        <f>ROW()-3</f>
        <v>2841</v>
      </c>
      <c r="U2844" s="1">
        <f>INT(Table134[[#This Row],[Date]])</f>
        <v>44733</v>
      </c>
      <c r="V2844" s="13">
        <f>IFERROR(IF(OR(Table134[[#This Row],[Notasave Error]]&lt;0,Table134[[#This Row],[Notasave Error]]&gt;6000),"-",Table134[[#This Row],[Notasave Error]]/Table134[[#This Row],[Inspection Total]]),"NA")</f>
        <v>0</v>
      </c>
    </row>
    <row r="2845" spans="1:22" x14ac:dyDescent="0.35">
      <c r="A2845" s="8">
        <v>44733.724027777775</v>
      </c>
      <c r="B2845" s="9" t="s">
        <v>63</v>
      </c>
      <c r="C2845" s="9">
        <v>40036161</v>
      </c>
      <c r="D2845" s="9" t="s">
        <v>107</v>
      </c>
      <c r="E2845" s="9" t="s">
        <v>50</v>
      </c>
      <c r="F2845" s="9" t="s">
        <v>38</v>
      </c>
      <c r="G2845" s="9">
        <v>1485</v>
      </c>
      <c r="H2845" s="10">
        <v>6000</v>
      </c>
      <c r="I2845" s="10">
        <v>11999</v>
      </c>
      <c r="J2845" s="10">
        <v>0</v>
      </c>
      <c r="K2845" s="10"/>
      <c r="L2845" s="10">
        <f>SUM(Table134[[#This Row],[Waste (Before Impression)]:[Waste (After Impression)2]])</f>
        <v>0</v>
      </c>
      <c r="M2845" s="10">
        <v>0</v>
      </c>
      <c r="N2845" s="10">
        <v>0</v>
      </c>
      <c r="O2845" s="11">
        <f>SUM(Table134[[#This Row],[Inspection Total]],Table134[[#This Row],[Waste (Before Impression)]])</f>
        <v>6000</v>
      </c>
      <c r="P2845" s="12" t="s">
        <v>39</v>
      </c>
      <c r="Q2845" s="9"/>
      <c r="R2845" s="9">
        <f>IF(Table134[[#This Row],[Balanced]]="YES",0,Table134[[#This Row],[Total]]-6000)</f>
        <v>0</v>
      </c>
      <c r="S28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447331485006000YES</v>
      </c>
      <c r="T2845">
        <f>ROW()-3</f>
        <v>2842</v>
      </c>
      <c r="U2845" s="1">
        <f>INT(Table134[[#This Row],[Date]])</f>
        <v>44733</v>
      </c>
      <c r="V2845" s="13">
        <f>IFERROR(IF(OR(Table134[[#This Row],[Notasave Error]]&lt;0,Table134[[#This Row],[Notasave Error]]&gt;6000),"-",Table134[[#This Row],[Notasave Error]]/Table134[[#This Row],[Inspection Total]]),"NA")</f>
        <v>0</v>
      </c>
    </row>
    <row r="2846" spans="1:22" x14ac:dyDescent="0.35">
      <c r="A2846" s="8">
        <v>44733.719155092593</v>
      </c>
      <c r="B2846" s="9" t="s">
        <v>63</v>
      </c>
      <c r="C2846" s="9">
        <v>40036161</v>
      </c>
      <c r="D2846" s="9" t="s">
        <v>107</v>
      </c>
      <c r="E2846" s="9" t="s">
        <v>50</v>
      </c>
      <c r="F2846" s="9" t="s">
        <v>38</v>
      </c>
      <c r="G2846" s="9">
        <v>1484</v>
      </c>
      <c r="H2846" s="10">
        <v>5999</v>
      </c>
      <c r="I2846" s="10">
        <v>5999</v>
      </c>
      <c r="J2846" s="10">
        <v>1</v>
      </c>
      <c r="K2846" s="10"/>
      <c r="L2846" s="10">
        <f>SUM(Table134[[#This Row],[Waste (Before Impression)]:[Waste (After Impression)2]])</f>
        <v>1</v>
      </c>
      <c r="M2846" s="10">
        <v>0</v>
      </c>
      <c r="N2846" s="10">
        <v>0</v>
      </c>
      <c r="O2846" s="11">
        <f>SUM(Table134[[#This Row],[Inspection Total]],Table134[[#This Row],[Waste (Before Impression)]])</f>
        <v>6000</v>
      </c>
      <c r="P2846" s="12" t="s">
        <v>39</v>
      </c>
      <c r="Q2846" s="9"/>
      <c r="R2846" s="9">
        <f>IF(Table134[[#This Row],[Balanced]]="YES",0,Table134[[#This Row],[Total]]-6000)</f>
        <v>0</v>
      </c>
      <c r="S28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447331484105999YES</v>
      </c>
      <c r="T2846">
        <f>ROW()-3</f>
        <v>2843</v>
      </c>
      <c r="U2846" s="1">
        <f>INT(Table134[[#This Row],[Date]])</f>
        <v>44733</v>
      </c>
      <c r="V2846" s="13">
        <f>IFERROR(IF(OR(Table134[[#This Row],[Notasave Error]]&lt;0,Table134[[#This Row],[Notasave Error]]&gt;6000),"-",Table134[[#This Row],[Notasave Error]]/Table134[[#This Row],[Inspection Total]]),"NA")</f>
        <v>0</v>
      </c>
    </row>
    <row r="2847" spans="1:22" x14ac:dyDescent="0.35">
      <c r="A2847" s="8">
        <v>44733.664340277777</v>
      </c>
      <c r="B2847" s="9" t="s">
        <v>63</v>
      </c>
      <c r="C2847" s="9">
        <v>40036161</v>
      </c>
      <c r="D2847" s="9" t="s">
        <v>107</v>
      </c>
      <c r="E2847" s="9" t="s">
        <v>50</v>
      </c>
      <c r="F2847" s="9" t="s">
        <v>38</v>
      </c>
      <c r="G2847" s="9">
        <v>1483</v>
      </c>
      <c r="H2847" s="10">
        <v>5997</v>
      </c>
      <c r="I2847" s="10">
        <v>41963</v>
      </c>
      <c r="J2847" s="10">
        <v>3</v>
      </c>
      <c r="K2847" s="10">
        <v>0</v>
      </c>
      <c r="L2847" s="10">
        <f>SUM(Table134[[#This Row],[Waste (Before Impression)]:[Waste (After Impression)2]])</f>
        <v>3</v>
      </c>
      <c r="M2847" s="10">
        <v>0</v>
      </c>
      <c r="N2847" s="10">
        <v>0</v>
      </c>
      <c r="O2847" s="11">
        <f>SUM(Table134[[#This Row],[Inspection Total]],Table134[[#This Row],[Waste (Before Impression)]])</f>
        <v>6000</v>
      </c>
      <c r="P2847" s="12" t="s">
        <v>39</v>
      </c>
      <c r="Q2847" s="9"/>
      <c r="R2847" s="9">
        <f>IF(Table134[[#This Row],[Balanced]]="YES",0,Table134[[#This Row],[Total]]-6000)</f>
        <v>0</v>
      </c>
      <c r="S28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447331483305997YES</v>
      </c>
      <c r="T2847">
        <f>ROW()-3</f>
        <v>2844</v>
      </c>
      <c r="U2847" s="1">
        <f>INT(Table134[[#This Row],[Date]])</f>
        <v>44733</v>
      </c>
      <c r="V2847" s="13">
        <f>IFERROR(IF(OR(Table134[[#This Row],[Notasave Error]]&lt;0,Table134[[#This Row],[Notasave Error]]&gt;6000),"-",Table134[[#This Row],[Notasave Error]]/Table134[[#This Row],[Inspection Total]]),"NA")</f>
        <v>0</v>
      </c>
    </row>
    <row r="2848" spans="1:22" x14ac:dyDescent="0.35">
      <c r="A2848" s="8">
        <v>44733.658333333333</v>
      </c>
      <c r="B2848" s="9" t="s">
        <v>63</v>
      </c>
      <c r="C2848" s="9">
        <v>40036161</v>
      </c>
      <c r="D2848" s="9" t="s">
        <v>107</v>
      </c>
      <c r="E2848" s="9" t="s">
        <v>50</v>
      </c>
      <c r="F2848" s="9" t="s">
        <v>38</v>
      </c>
      <c r="G2848" s="9">
        <v>1482</v>
      </c>
      <c r="H2848" s="10">
        <v>5999</v>
      </c>
      <c r="I2848" s="10">
        <v>35966</v>
      </c>
      <c r="J2848" s="10">
        <v>1</v>
      </c>
      <c r="K2848" s="10">
        <v>0</v>
      </c>
      <c r="L2848" s="10">
        <f>SUM(Table134[[#This Row],[Waste (Before Impression)]:[Waste (After Impression)2]])</f>
        <v>1</v>
      </c>
      <c r="M2848" s="10">
        <v>0</v>
      </c>
      <c r="N2848" s="10">
        <v>0</v>
      </c>
      <c r="O2848" s="11">
        <f>SUM(Table134[[#This Row],[Inspection Total]],Table134[[#This Row],[Waste (Before Impression)]])</f>
        <v>6000</v>
      </c>
      <c r="P2848" s="12" t="s">
        <v>39</v>
      </c>
      <c r="Q2848" s="9"/>
      <c r="R2848" s="9">
        <f>IF(Table134[[#This Row],[Balanced]]="YES",0,Table134[[#This Row],[Total]]-6000)</f>
        <v>0</v>
      </c>
      <c r="S28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447331482105999YES</v>
      </c>
      <c r="T2848">
        <f>ROW()-3</f>
        <v>2845</v>
      </c>
      <c r="U2848" s="1">
        <f>INT(Table134[[#This Row],[Date]])</f>
        <v>44733</v>
      </c>
      <c r="V2848" s="13">
        <f>IFERROR(IF(OR(Table134[[#This Row],[Notasave Error]]&lt;0,Table134[[#This Row],[Notasave Error]]&gt;6000),"-",Table134[[#This Row],[Notasave Error]]/Table134[[#This Row],[Inspection Total]]),"NA")</f>
        <v>0</v>
      </c>
    </row>
    <row r="2849" spans="1:22" x14ac:dyDescent="0.35">
      <c r="A2849" s="8">
        <v>44733.588900462964</v>
      </c>
      <c r="B2849" s="9" t="s">
        <v>63</v>
      </c>
      <c r="C2849" s="9">
        <v>40036161</v>
      </c>
      <c r="D2849" s="9" t="s">
        <v>107</v>
      </c>
      <c r="E2849" s="9" t="s">
        <v>50</v>
      </c>
      <c r="F2849" s="9" t="s">
        <v>38</v>
      </c>
      <c r="G2849" s="9">
        <v>1481</v>
      </c>
      <c r="H2849" s="10">
        <v>5996</v>
      </c>
      <c r="I2849" s="10">
        <v>29967</v>
      </c>
      <c r="J2849" s="10">
        <v>4</v>
      </c>
      <c r="K2849" s="10"/>
      <c r="L2849" s="10">
        <f>SUM(Table134[[#This Row],[Waste (Before Impression)]:[Waste (After Impression)2]])</f>
        <v>4</v>
      </c>
      <c r="M2849" s="10">
        <v>0</v>
      </c>
      <c r="N2849" s="10">
        <v>0</v>
      </c>
      <c r="O2849" s="11">
        <f>SUM(Table134[[#This Row],[Inspection Total]],Table134[[#This Row],[Waste (Before Impression)]])</f>
        <v>6000</v>
      </c>
      <c r="P2849" s="12" t="s">
        <v>39</v>
      </c>
      <c r="Q2849" s="9"/>
      <c r="R2849" s="9">
        <f>IF(Table134[[#This Row],[Balanced]]="YES",0,Table134[[#This Row],[Total]]-6000)</f>
        <v>0</v>
      </c>
      <c r="S28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447331481405996YES</v>
      </c>
      <c r="T2849">
        <f>ROW()-3</f>
        <v>2846</v>
      </c>
      <c r="U2849" s="1">
        <f>INT(Table134[[#This Row],[Date]])</f>
        <v>44733</v>
      </c>
      <c r="V2849" s="13">
        <f>IFERROR(IF(OR(Table134[[#This Row],[Notasave Error]]&lt;0,Table134[[#This Row],[Notasave Error]]&gt;6000),"-",Table134[[#This Row],[Notasave Error]]/Table134[[#This Row],[Inspection Total]]),"NA")</f>
        <v>0</v>
      </c>
    </row>
    <row r="2850" spans="1:22" x14ac:dyDescent="0.35">
      <c r="A2850" s="8">
        <v>44733.576689814814</v>
      </c>
      <c r="B2850" s="9" t="s">
        <v>63</v>
      </c>
      <c r="C2850" s="9">
        <v>40036161</v>
      </c>
      <c r="D2850" s="9" t="s">
        <v>107</v>
      </c>
      <c r="E2850" s="9" t="s">
        <v>50</v>
      </c>
      <c r="F2850" s="9" t="s">
        <v>38</v>
      </c>
      <c r="G2850" s="9">
        <v>1480</v>
      </c>
      <c r="H2850" s="10">
        <v>6000</v>
      </c>
      <c r="I2850" s="10">
        <v>23971</v>
      </c>
      <c r="J2850" s="10">
        <v>0</v>
      </c>
      <c r="K2850" s="10"/>
      <c r="L2850" s="10">
        <f>SUM(Table134[[#This Row],[Waste (Before Impression)]:[Waste (After Impression)2]])</f>
        <v>0</v>
      </c>
      <c r="M2850" s="10">
        <v>0</v>
      </c>
      <c r="N2850" s="10">
        <v>0</v>
      </c>
      <c r="O2850" s="11">
        <f>SUM(Table134[[#This Row],[Inspection Total]],Table134[[#This Row],[Waste (Before Impression)]])</f>
        <v>6000</v>
      </c>
      <c r="P2850" s="12" t="s">
        <v>39</v>
      </c>
      <c r="Q2850" s="9"/>
      <c r="R2850" s="9">
        <f>IF(Table134[[#This Row],[Balanced]]="YES",0,Table134[[#This Row],[Total]]-6000)</f>
        <v>0</v>
      </c>
      <c r="S28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447331480006000YES</v>
      </c>
      <c r="T2850">
        <f>ROW()-3</f>
        <v>2847</v>
      </c>
      <c r="U2850" s="1">
        <f>INT(Table134[[#This Row],[Date]])</f>
        <v>44733</v>
      </c>
      <c r="V2850" s="13">
        <f>IFERROR(IF(OR(Table134[[#This Row],[Notasave Error]]&lt;0,Table134[[#This Row],[Notasave Error]]&gt;6000),"-",Table134[[#This Row],[Notasave Error]]/Table134[[#This Row],[Inspection Total]]),"NA")</f>
        <v>0</v>
      </c>
    </row>
    <row r="2851" spans="1:22" x14ac:dyDescent="0.35">
      <c r="A2851" s="8">
        <v>44733.575995370367</v>
      </c>
      <c r="B2851" s="9" t="s">
        <v>63</v>
      </c>
      <c r="C2851" s="9">
        <v>40036161</v>
      </c>
      <c r="D2851" s="9" t="s">
        <v>107</v>
      </c>
      <c r="E2851" s="9" t="s">
        <v>50</v>
      </c>
      <c r="F2851" s="9" t="s">
        <v>38</v>
      </c>
      <c r="G2851" s="9">
        <v>1479</v>
      </c>
      <c r="H2851" s="10">
        <v>5998</v>
      </c>
      <c r="I2851" s="10">
        <v>17971</v>
      </c>
      <c r="J2851" s="10">
        <v>2</v>
      </c>
      <c r="K2851" s="10"/>
      <c r="L2851" s="10">
        <f>SUM(Table134[[#This Row],[Waste (Before Impression)]:[Waste (After Impression)2]])</f>
        <v>2</v>
      </c>
      <c r="M2851" s="10">
        <v>0</v>
      </c>
      <c r="N2851" s="10">
        <v>0</v>
      </c>
      <c r="O2851" s="11">
        <f>SUM(Table134[[#This Row],[Inspection Total]],Table134[[#This Row],[Waste (Before Impression)]])</f>
        <v>6000</v>
      </c>
      <c r="P2851" s="12" t="s">
        <v>39</v>
      </c>
      <c r="Q2851" s="9"/>
      <c r="R2851" s="9">
        <f>IF(Table134[[#This Row],[Balanced]]="YES",0,Table134[[#This Row],[Total]]-6000)</f>
        <v>0</v>
      </c>
      <c r="S28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447331479205998YES</v>
      </c>
      <c r="T2851">
        <f>ROW()-3</f>
        <v>2848</v>
      </c>
      <c r="U2851" s="1">
        <f>INT(Table134[[#This Row],[Date]])</f>
        <v>44733</v>
      </c>
      <c r="V2851" s="13">
        <f>IFERROR(IF(OR(Table134[[#This Row],[Notasave Error]]&lt;0,Table134[[#This Row],[Notasave Error]]&gt;6000),"-",Table134[[#This Row],[Notasave Error]]/Table134[[#This Row],[Inspection Total]]),"NA")</f>
        <v>0</v>
      </c>
    </row>
    <row r="2852" spans="1:22" x14ac:dyDescent="0.35">
      <c r="A2852" s="8">
        <v>44733.513078703705</v>
      </c>
      <c r="B2852" s="9" t="s">
        <v>63</v>
      </c>
      <c r="C2852" s="9">
        <v>40036161</v>
      </c>
      <c r="D2852" s="9" t="s">
        <v>107</v>
      </c>
      <c r="E2852" s="9" t="s">
        <v>50</v>
      </c>
      <c r="F2852" s="9" t="s">
        <v>38</v>
      </c>
      <c r="G2852" s="9">
        <v>1478</v>
      </c>
      <c r="H2852" s="10">
        <v>5994</v>
      </c>
      <c r="I2852" s="10">
        <v>11973</v>
      </c>
      <c r="J2852" s="10">
        <v>6</v>
      </c>
      <c r="K2852" s="10">
        <v>3</v>
      </c>
      <c r="L2852" s="10">
        <f>SUM(Table134[[#This Row],[Waste (Before Impression)]:[Waste (After Impression)2]])</f>
        <v>9</v>
      </c>
      <c r="M2852" s="10">
        <v>0</v>
      </c>
      <c r="N2852" s="10">
        <v>0</v>
      </c>
      <c r="O2852" s="11">
        <f>SUM(Table134[[#This Row],[Inspection Total]],Table134[[#This Row],[Waste (Before Impression)]])</f>
        <v>6000</v>
      </c>
      <c r="P2852" s="12" t="s">
        <v>39</v>
      </c>
      <c r="Q2852" s="9"/>
      <c r="R2852" s="9">
        <f>IF(Table134[[#This Row],[Balanced]]="YES",0,Table134[[#This Row],[Total]]-6000)</f>
        <v>0</v>
      </c>
      <c r="S28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447331478605994YES</v>
      </c>
      <c r="T2852">
        <f>ROW()-3</f>
        <v>2849</v>
      </c>
      <c r="U2852" s="1">
        <f>INT(Table134[[#This Row],[Date]])</f>
        <v>44733</v>
      </c>
      <c r="V2852" s="13">
        <f>IFERROR(IF(OR(Table134[[#This Row],[Notasave Error]]&lt;0,Table134[[#This Row],[Notasave Error]]&gt;6000),"-",Table134[[#This Row],[Notasave Error]]/Table134[[#This Row],[Inspection Total]]),"NA")</f>
        <v>0</v>
      </c>
    </row>
    <row r="2853" spans="1:22" x14ac:dyDescent="0.35">
      <c r="A2853" s="8">
        <v>44733.468055555553</v>
      </c>
      <c r="B2853" s="9" t="s">
        <v>63</v>
      </c>
      <c r="C2853" s="9">
        <v>40036161</v>
      </c>
      <c r="D2853" s="9" t="s">
        <v>107</v>
      </c>
      <c r="E2853" s="9" t="s">
        <v>50</v>
      </c>
      <c r="F2853" s="9" t="s">
        <v>38</v>
      </c>
      <c r="G2853" s="9">
        <v>1477</v>
      </c>
      <c r="H2853" s="10">
        <v>5979</v>
      </c>
      <c r="I2853" s="10">
        <v>5979</v>
      </c>
      <c r="J2853" s="10">
        <v>21</v>
      </c>
      <c r="K2853" s="10">
        <v>0</v>
      </c>
      <c r="L2853" s="10">
        <f>SUM(Table134[[#This Row],[Waste (Before Impression)]:[Waste (After Impression)2]])</f>
        <v>21</v>
      </c>
      <c r="M2853" s="10">
        <v>0</v>
      </c>
      <c r="N2853" s="10">
        <v>0</v>
      </c>
      <c r="O2853" s="11">
        <f>SUM(Table134[[#This Row],[Inspection Total]],Table134[[#This Row],[Waste (Before Impression)]])</f>
        <v>6000</v>
      </c>
      <c r="P2853" s="12" t="s">
        <v>39</v>
      </c>
      <c r="Q2853" s="9"/>
      <c r="R2853" s="9">
        <f>IF(Table134[[#This Row],[Balanced]]="YES",0,Table134[[#This Row],[Total]]-6000)</f>
        <v>0</v>
      </c>
      <c r="S28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4473314772105979YES</v>
      </c>
      <c r="T2853">
        <f>ROW()-3</f>
        <v>2850</v>
      </c>
      <c r="U2853" s="1">
        <f>INT(Table134[[#This Row],[Date]])</f>
        <v>44733</v>
      </c>
      <c r="V2853" s="13">
        <f>IFERROR(IF(OR(Table134[[#This Row],[Notasave Error]]&lt;0,Table134[[#This Row],[Notasave Error]]&gt;6000),"-",Table134[[#This Row],[Notasave Error]]/Table134[[#This Row],[Inspection Total]]),"NA")</f>
        <v>0</v>
      </c>
    </row>
    <row r="2854" spans="1:22" x14ac:dyDescent="0.35">
      <c r="A2854" s="8">
        <v>44733.436909722222</v>
      </c>
      <c r="B2854" s="9" t="s">
        <v>63</v>
      </c>
      <c r="C2854" s="9">
        <v>40036161</v>
      </c>
      <c r="D2854" s="9" t="s">
        <v>107</v>
      </c>
      <c r="E2854" s="9" t="s">
        <v>50</v>
      </c>
      <c r="F2854" s="9" t="s">
        <v>38</v>
      </c>
      <c r="G2854" s="9">
        <v>1476</v>
      </c>
      <c r="H2854" s="10">
        <v>5999</v>
      </c>
      <c r="I2854" s="10">
        <v>524</v>
      </c>
      <c r="J2854" s="10">
        <v>1</v>
      </c>
      <c r="K2854" s="10"/>
      <c r="L2854" s="10">
        <f>SUM(Table134[[#This Row],[Waste (Before Impression)]:[Waste (After Impression)2]])</f>
        <v>1</v>
      </c>
      <c r="M2854" s="10">
        <v>0</v>
      </c>
      <c r="N2854" s="10">
        <v>0</v>
      </c>
      <c r="O2854" s="11">
        <f>SUM(Table134[[#This Row],[Inspection Total]],Table134[[#This Row],[Waste (Before Impression)]])</f>
        <v>6000</v>
      </c>
      <c r="P2854" s="12" t="s">
        <v>34</v>
      </c>
      <c r="Q2854" s="9" t="s">
        <v>113</v>
      </c>
      <c r="R2854" s="9">
        <f>IF(Table134[[#This Row],[Balanced]]="YES",0,Table134[[#This Row],[Total]]-6000)</f>
        <v>0</v>
      </c>
      <c r="S28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447331476105999NO</v>
      </c>
      <c r="T2854">
        <f>ROW()-3</f>
        <v>2851</v>
      </c>
      <c r="U2854" s="1">
        <f>INT(Table134[[#This Row],[Date]])</f>
        <v>44733</v>
      </c>
      <c r="V2854" s="13">
        <f>IFERROR(IF(OR(Table134[[#This Row],[Notasave Error]]&lt;0,Table134[[#This Row],[Notasave Error]]&gt;6000),"-",Table134[[#This Row],[Notasave Error]]/Table134[[#This Row],[Inspection Total]]),"NA")</f>
        <v>0</v>
      </c>
    </row>
    <row r="2855" spans="1:22" x14ac:dyDescent="0.35">
      <c r="A2855" s="8">
        <v>44733.296678240738</v>
      </c>
      <c r="B2855" s="9" t="s">
        <v>63</v>
      </c>
      <c r="C2855" s="9">
        <v>40036161</v>
      </c>
      <c r="D2855" s="9" t="s">
        <v>107</v>
      </c>
      <c r="E2855" s="9" t="s">
        <v>51</v>
      </c>
      <c r="F2855" s="9" t="s">
        <v>40</v>
      </c>
      <c r="G2855" s="9">
        <v>1499</v>
      </c>
      <c r="H2855" s="10">
        <v>5999</v>
      </c>
      <c r="I2855" s="10">
        <v>77936</v>
      </c>
      <c r="J2855" s="10">
        <v>1</v>
      </c>
      <c r="K2855" s="10">
        <v>0</v>
      </c>
      <c r="L2855" s="10">
        <f>SUM(Table134[[#This Row],[Waste (Before Impression)]:[Waste (After Impression)2]])</f>
        <v>1</v>
      </c>
      <c r="M2855" s="10">
        <v>0</v>
      </c>
      <c r="N2855" s="10">
        <v>0</v>
      </c>
      <c r="O2855" s="11">
        <f>SUM(Table134[[#This Row],[Inspection Total]],Table134[[#This Row],[Waste (Before Impression)]])</f>
        <v>6000</v>
      </c>
      <c r="P2855" s="12" t="s">
        <v>39</v>
      </c>
      <c r="Q2855" s="9"/>
      <c r="R2855" s="9">
        <f>IF(Table134[[#This Row],[Balanced]]="YES",0,Table134[[#This Row],[Total]]-6000)</f>
        <v>0</v>
      </c>
      <c r="S28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447331499105999YES</v>
      </c>
      <c r="T2855">
        <f>ROW()-3</f>
        <v>2852</v>
      </c>
      <c r="U2855" s="1">
        <f>INT(Table134[[#This Row],[Date]])</f>
        <v>44733</v>
      </c>
      <c r="V2855" s="13">
        <f>IFERROR(IF(OR(Table134[[#This Row],[Notasave Error]]&lt;0,Table134[[#This Row],[Notasave Error]]&gt;6000),"-",Table134[[#This Row],[Notasave Error]]/Table134[[#This Row],[Inspection Total]]),"NA")</f>
        <v>0</v>
      </c>
    </row>
    <row r="2856" spans="1:22" x14ac:dyDescent="0.35">
      <c r="A2856" s="8">
        <v>44733.259641203702</v>
      </c>
      <c r="B2856" s="9" t="s">
        <v>63</v>
      </c>
      <c r="C2856" s="9">
        <v>40036161</v>
      </c>
      <c r="D2856" s="9" t="s">
        <v>107</v>
      </c>
      <c r="E2856" s="9" t="s">
        <v>51</v>
      </c>
      <c r="F2856" s="9" t="s">
        <v>40</v>
      </c>
      <c r="G2856" s="9">
        <v>1498</v>
      </c>
      <c r="H2856" s="10">
        <v>5981</v>
      </c>
      <c r="I2856" s="10">
        <v>71937</v>
      </c>
      <c r="J2856" s="10">
        <v>19</v>
      </c>
      <c r="K2856" s="10"/>
      <c r="L2856" s="10">
        <f>SUM(Table134[[#This Row],[Waste (Before Impression)]:[Waste (After Impression)2]])</f>
        <v>19</v>
      </c>
      <c r="M2856" s="10">
        <v>0</v>
      </c>
      <c r="N2856" s="10">
        <v>0</v>
      </c>
      <c r="O2856" s="11">
        <f>SUM(Table134[[#This Row],[Inspection Total]],Table134[[#This Row],[Waste (Before Impression)]])</f>
        <v>6000</v>
      </c>
      <c r="P2856" s="12" t="s">
        <v>39</v>
      </c>
      <c r="Q2856" s="9"/>
      <c r="R2856" s="9">
        <f>IF(Table134[[#This Row],[Balanced]]="YES",0,Table134[[#This Row],[Total]]-6000)</f>
        <v>0</v>
      </c>
      <c r="S28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4473314981905981YES</v>
      </c>
      <c r="T2856">
        <f>ROW()-3</f>
        <v>2853</v>
      </c>
      <c r="U2856" s="1">
        <f>INT(Table134[[#This Row],[Date]])</f>
        <v>44733</v>
      </c>
      <c r="V2856" s="13">
        <f>IFERROR(IF(OR(Table134[[#This Row],[Notasave Error]]&lt;0,Table134[[#This Row],[Notasave Error]]&gt;6000),"-",Table134[[#This Row],[Notasave Error]]/Table134[[#This Row],[Inspection Total]]),"NA")</f>
        <v>0</v>
      </c>
    </row>
    <row r="2857" spans="1:22" x14ac:dyDescent="0.35">
      <c r="A2857" s="8">
        <v>44733.212789351855</v>
      </c>
      <c r="B2857" s="9" t="s">
        <v>63</v>
      </c>
      <c r="C2857" s="9">
        <v>40036161</v>
      </c>
      <c r="D2857" s="9" t="s">
        <v>107</v>
      </c>
      <c r="E2857" s="9" t="s">
        <v>51</v>
      </c>
      <c r="F2857" s="9" t="s">
        <v>40</v>
      </c>
      <c r="G2857" s="9">
        <v>1497</v>
      </c>
      <c r="H2857" s="10">
        <v>5998</v>
      </c>
      <c r="I2857" s="10">
        <v>65956</v>
      </c>
      <c r="J2857" s="10">
        <v>2</v>
      </c>
      <c r="K2857" s="10"/>
      <c r="L2857" s="10">
        <f>SUM(Table134[[#This Row],[Waste (Before Impression)]:[Waste (After Impression)2]])</f>
        <v>2</v>
      </c>
      <c r="M2857" s="10">
        <v>0</v>
      </c>
      <c r="N2857" s="10">
        <v>0</v>
      </c>
      <c r="O2857" s="11">
        <f>SUM(Table134[[#This Row],[Inspection Total]],Table134[[#This Row],[Waste (Before Impression)]])</f>
        <v>6000</v>
      </c>
      <c r="P2857" s="12" t="s">
        <v>39</v>
      </c>
      <c r="Q2857" s="9"/>
      <c r="R2857" s="9">
        <f>IF(Table134[[#This Row],[Balanced]]="YES",0,Table134[[#This Row],[Total]]-6000)</f>
        <v>0</v>
      </c>
      <c r="S28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447331497205998YES</v>
      </c>
      <c r="T2857">
        <f>ROW()-3</f>
        <v>2854</v>
      </c>
      <c r="U2857" s="1">
        <f>INT(Table134[[#This Row],[Date]])</f>
        <v>44733</v>
      </c>
      <c r="V2857" s="13">
        <f>IFERROR(IF(OR(Table134[[#This Row],[Notasave Error]]&lt;0,Table134[[#This Row],[Notasave Error]]&gt;6000),"-",Table134[[#This Row],[Notasave Error]]/Table134[[#This Row],[Inspection Total]]),"NA")</f>
        <v>0</v>
      </c>
    </row>
    <row r="2858" spans="1:22" x14ac:dyDescent="0.35">
      <c r="A2858" s="8">
        <v>44733.184618055559</v>
      </c>
      <c r="B2858" s="9" t="s">
        <v>63</v>
      </c>
      <c r="C2858" s="9">
        <v>40036161</v>
      </c>
      <c r="D2858" s="9" t="s">
        <v>107</v>
      </c>
      <c r="E2858" s="9" t="s">
        <v>51</v>
      </c>
      <c r="F2858" s="9" t="s">
        <v>40</v>
      </c>
      <c r="G2858" s="9">
        <v>1496</v>
      </c>
      <c r="H2858" s="10">
        <v>5991</v>
      </c>
      <c r="I2858" s="10">
        <v>59958</v>
      </c>
      <c r="J2858" s="10">
        <v>8</v>
      </c>
      <c r="K2858" s="10"/>
      <c r="L2858" s="10">
        <f>SUM(Table134[[#This Row],[Waste (Before Impression)]:[Waste (After Impression)2]])</f>
        <v>8</v>
      </c>
      <c r="M2858" s="10">
        <v>0</v>
      </c>
      <c r="N2858" s="10">
        <v>0</v>
      </c>
      <c r="O2858" s="11">
        <f>SUM(Table134[[#This Row],[Inspection Total]],Table134[[#This Row],[Waste (Before Impression)]])</f>
        <v>5999</v>
      </c>
      <c r="P2858" s="12" t="s">
        <v>34</v>
      </c>
      <c r="Q2858" s="9" t="s">
        <v>110</v>
      </c>
      <c r="R2858" s="9">
        <f>IF(Table134[[#This Row],[Balanced]]="YES",0,Table134[[#This Row],[Total]]-6000)</f>
        <v>-1</v>
      </c>
      <c r="S28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447331496805991NO</v>
      </c>
      <c r="T2858">
        <f>ROW()-3</f>
        <v>2855</v>
      </c>
      <c r="U2858" s="1">
        <f>INT(Table134[[#This Row],[Date]])</f>
        <v>44733</v>
      </c>
      <c r="V2858" s="13">
        <f>IFERROR(IF(OR(Table134[[#This Row],[Notasave Error]]&lt;0,Table134[[#This Row],[Notasave Error]]&gt;6000),"-",Table134[[#This Row],[Notasave Error]]/Table134[[#This Row],[Inspection Total]]),"NA")</f>
        <v>0</v>
      </c>
    </row>
    <row r="2859" spans="1:22" x14ac:dyDescent="0.35">
      <c r="A2859" s="8">
        <v>44733.150254629632</v>
      </c>
      <c r="B2859" s="9" t="s">
        <v>63</v>
      </c>
      <c r="C2859" s="9">
        <v>40036161</v>
      </c>
      <c r="D2859" s="9" t="s">
        <v>107</v>
      </c>
      <c r="E2859" s="9" t="s">
        <v>51</v>
      </c>
      <c r="F2859" s="9" t="s">
        <v>40</v>
      </c>
      <c r="G2859" s="9">
        <v>1495</v>
      </c>
      <c r="H2859" s="10">
        <v>5993</v>
      </c>
      <c r="I2859" s="10">
        <v>53967</v>
      </c>
      <c r="J2859" s="10">
        <v>7</v>
      </c>
      <c r="K2859" s="10"/>
      <c r="L2859" s="10">
        <f>SUM(Table134[[#This Row],[Waste (Before Impression)]:[Waste (After Impression)2]])</f>
        <v>7</v>
      </c>
      <c r="M2859" s="10">
        <v>0</v>
      </c>
      <c r="N2859" s="10">
        <v>0</v>
      </c>
      <c r="O2859" s="11">
        <f>SUM(Table134[[#This Row],[Inspection Total]],Table134[[#This Row],[Waste (Before Impression)]])</f>
        <v>6000</v>
      </c>
      <c r="P2859" s="12" t="s">
        <v>39</v>
      </c>
      <c r="Q2859" s="9"/>
      <c r="R2859" s="9">
        <f>IF(Table134[[#This Row],[Balanced]]="YES",0,Table134[[#This Row],[Total]]-6000)</f>
        <v>0</v>
      </c>
      <c r="S28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447331495705993YES</v>
      </c>
      <c r="T2859">
        <f>ROW()-3</f>
        <v>2856</v>
      </c>
      <c r="U2859" s="1">
        <f>INT(Table134[[#This Row],[Date]])</f>
        <v>44733</v>
      </c>
      <c r="V2859" s="13">
        <f>IFERROR(IF(OR(Table134[[#This Row],[Notasave Error]]&lt;0,Table134[[#This Row],[Notasave Error]]&gt;6000),"-",Table134[[#This Row],[Notasave Error]]/Table134[[#This Row],[Inspection Total]]),"NA")</f>
        <v>0</v>
      </c>
    </row>
    <row r="2860" spans="1:22" x14ac:dyDescent="0.35">
      <c r="A2860" s="8">
        <v>44733.128125000003</v>
      </c>
      <c r="B2860" s="9" t="s">
        <v>63</v>
      </c>
      <c r="C2860" s="9">
        <v>40036161</v>
      </c>
      <c r="D2860" s="9" t="s">
        <v>107</v>
      </c>
      <c r="E2860" s="9" t="s">
        <v>51</v>
      </c>
      <c r="F2860" s="9" t="s">
        <v>40</v>
      </c>
      <c r="G2860" s="9">
        <v>1494</v>
      </c>
      <c r="H2860" s="10">
        <v>6000</v>
      </c>
      <c r="I2860" s="10">
        <v>47974</v>
      </c>
      <c r="J2860" s="10">
        <v>0</v>
      </c>
      <c r="K2860" s="10"/>
      <c r="L2860" s="10">
        <f>SUM(Table134[[#This Row],[Waste (Before Impression)]:[Waste (After Impression)2]])</f>
        <v>0</v>
      </c>
      <c r="M2860" s="10">
        <v>0</v>
      </c>
      <c r="N2860" s="10">
        <v>0</v>
      </c>
      <c r="O2860" s="11">
        <f>SUM(Table134[[#This Row],[Inspection Total]],Table134[[#This Row],[Waste (Before Impression)]])</f>
        <v>6000</v>
      </c>
      <c r="P2860" s="12" t="s">
        <v>39</v>
      </c>
      <c r="Q2860" s="9"/>
      <c r="R2860" s="9">
        <f>IF(Table134[[#This Row],[Balanced]]="YES",0,Table134[[#This Row],[Total]]-6000)</f>
        <v>0</v>
      </c>
      <c r="S28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447331494006000YES</v>
      </c>
      <c r="T2860">
        <f>ROW()-3</f>
        <v>2857</v>
      </c>
      <c r="U2860" s="1">
        <f>INT(Table134[[#This Row],[Date]])</f>
        <v>44733</v>
      </c>
      <c r="V2860" s="13">
        <f>IFERROR(IF(OR(Table134[[#This Row],[Notasave Error]]&lt;0,Table134[[#This Row],[Notasave Error]]&gt;6000),"-",Table134[[#This Row],[Notasave Error]]/Table134[[#This Row],[Inspection Total]]),"NA")</f>
        <v>0</v>
      </c>
    </row>
    <row r="2861" spans="1:22" x14ac:dyDescent="0.35">
      <c r="A2861" s="8">
        <v>44733.09070601852</v>
      </c>
      <c r="B2861" s="9" t="s">
        <v>63</v>
      </c>
      <c r="C2861" s="9">
        <v>40036161</v>
      </c>
      <c r="D2861" s="9" t="s">
        <v>107</v>
      </c>
      <c r="E2861" s="9" t="s">
        <v>51</v>
      </c>
      <c r="F2861" s="9" t="s">
        <v>40</v>
      </c>
      <c r="G2861" s="9">
        <v>1493</v>
      </c>
      <c r="H2861" s="10">
        <v>5993</v>
      </c>
      <c r="I2861" s="10">
        <v>41974</v>
      </c>
      <c r="J2861" s="10">
        <v>7</v>
      </c>
      <c r="K2861" s="10"/>
      <c r="L2861" s="10">
        <f>SUM(Table134[[#This Row],[Waste (Before Impression)]:[Waste (After Impression)2]])</f>
        <v>7</v>
      </c>
      <c r="M2861" s="10">
        <v>0</v>
      </c>
      <c r="N2861" s="10">
        <v>0</v>
      </c>
      <c r="O2861" s="11">
        <f>SUM(Table134[[#This Row],[Inspection Total]],Table134[[#This Row],[Waste (Before Impression)]])</f>
        <v>6000</v>
      </c>
      <c r="P2861" s="12" t="s">
        <v>39</v>
      </c>
      <c r="Q2861" s="9"/>
      <c r="R2861" s="9">
        <f>IF(Table134[[#This Row],[Balanced]]="YES",0,Table134[[#This Row],[Total]]-6000)</f>
        <v>0</v>
      </c>
      <c r="S28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447331493705993YES</v>
      </c>
      <c r="T2861">
        <f>ROW()-3</f>
        <v>2858</v>
      </c>
      <c r="U2861" s="1">
        <f>INT(Table134[[#This Row],[Date]])</f>
        <v>44733</v>
      </c>
      <c r="V2861" s="13">
        <f>IFERROR(IF(OR(Table134[[#This Row],[Notasave Error]]&lt;0,Table134[[#This Row],[Notasave Error]]&gt;6000),"-",Table134[[#This Row],[Notasave Error]]/Table134[[#This Row],[Inspection Total]]),"NA")</f>
        <v>0</v>
      </c>
    </row>
    <row r="2862" spans="1:22" x14ac:dyDescent="0.35">
      <c r="A2862" s="8">
        <v>44733.072314814817</v>
      </c>
      <c r="B2862" s="9" t="s">
        <v>63</v>
      </c>
      <c r="C2862" s="9">
        <v>40036161</v>
      </c>
      <c r="D2862" s="9" t="s">
        <v>107</v>
      </c>
      <c r="E2862" s="9" t="s">
        <v>51</v>
      </c>
      <c r="F2862" s="9" t="s">
        <v>40</v>
      </c>
      <c r="G2862" s="9">
        <v>1492</v>
      </c>
      <c r="H2862" s="10">
        <v>5996</v>
      </c>
      <c r="I2862" s="10">
        <v>35981</v>
      </c>
      <c r="J2862" s="10">
        <v>4</v>
      </c>
      <c r="K2862" s="10"/>
      <c r="L2862" s="10">
        <f>SUM(Table134[[#This Row],[Waste (Before Impression)]:[Waste (After Impression)2]])</f>
        <v>4</v>
      </c>
      <c r="M2862" s="10">
        <v>0</v>
      </c>
      <c r="N2862" s="10">
        <v>0</v>
      </c>
      <c r="O2862" s="11">
        <f>SUM(Table134[[#This Row],[Inspection Total]],Table134[[#This Row],[Waste (Before Impression)]])</f>
        <v>6000</v>
      </c>
      <c r="P2862" s="12" t="s">
        <v>39</v>
      </c>
      <c r="Q2862" s="9"/>
      <c r="R2862" s="9">
        <f>IF(Table134[[#This Row],[Balanced]]="YES",0,Table134[[#This Row],[Total]]-6000)</f>
        <v>0</v>
      </c>
      <c r="S28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447331492405996YES</v>
      </c>
      <c r="T2862">
        <f>ROW()-3</f>
        <v>2859</v>
      </c>
      <c r="U2862" s="1">
        <f>INT(Table134[[#This Row],[Date]])</f>
        <v>44733</v>
      </c>
      <c r="V2862" s="13">
        <f>IFERROR(IF(OR(Table134[[#This Row],[Notasave Error]]&lt;0,Table134[[#This Row],[Notasave Error]]&gt;6000),"-",Table134[[#This Row],[Notasave Error]]/Table134[[#This Row],[Inspection Total]]),"NA")</f>
        <v>0</v>
      </c>
    </row>
    <row r="2863" spans="1:22" x14ac:dyDescent="0.35">
      <c r="A2863" s="8">
        <v>44733.031122685185</v>
      </c>
      <c r="B2863" s="9" t="s">
        <v>63</v>
      </c>
      <c r="C2863" s="9">
        <v>40036161</v>
      </c>
      <c r="D2863" s="9" t="s">
        <v>107</v>
      </c>
      <c r="E2863" s="9" t="s">
        <v>51</v>
      </c>
      <c r="F2863" s="9" t="s">
        <v>40</v>
      </c>
      <c r="G2863" s="9">
        <v>1491</v>
      </c>
      <c r="H2863" s="10">
        <v>5999</v>
      </c>
      <c r="I2863" s="10">
        <v>29985</v>
      </c>
      <c r="J2863" s="10">
        <v>1</v>
      </c>
      <c r="K2863" s="10"/>
      <c r="L2863" s="10">
        <f>SUM(Table134[[#This Row],[Waste (Before Impression)]:[Waste (After Impression)2]])</f>
        <v>1</v>
      </c>
      <c r="M2863" s="10">
        <v>0</v>
      </c>
      <c r="N2863" s="10">
        <v>0</v>
      </c>
      <c r="O2863" s="11">
        <f>SUM(Table134[[#This Row],[Inspection Total]],Table134[[#This Row],[Waste (Before Impression)]])</f>
        <v>6000</v>
      </c>
      <c r="P2863" s="12" t="s">
        <v>39</v>
      </c>
      <c r="Q2863" s="9"/>
      <c r="R2863" s="9">
        <f>IF(Table134[[#This Row],[Balanced]]="YES",0,Table134[[#This Row],[Total]]-6000)</f>
        <v>0</v>
      </c>
      <c r="S28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447331491105999YES</v>
      </c>
      <c r="T2863">
        <f>ROW()-3</f>
        <v>2860</v>
      </c>
      <c r="U2863" s="1">
        <f>INT(Table134[[#This Row],[Date]])</f>
        <v>44733</v>
      </c>
      <c r="V2863" s="13">
        <f>IFERROR(IF(OR(Table134[[#This Row],[Notasave Error]]&lt;0,Table134[[#This Row],[Notasave Error]]&gt;6000),"-",Table134[[#This Row],[Notasave Error]]/Table134[[#This Row],[Inspection Total]]),"NA")</f>
        <v>0</v>
      </c>
    </row>
    <row r="2864" spans="1:22" x14ac:dyDescent="0.35">
      <c r="A2864" s="8">
        <v>44732.678530092591</v>
      </c>
      <c r="B2864" s="9" t="s">
        <v>63</v>
      </c>
      <c r="C2864" s="9">
        <v>40036161</v>
      </c>
      <c r="D2864" s="9" t="s">
        <v>107</v>
      </c>
      <c r="E2864" s="9" t="s">
        <v>60</v>
      </c>
      <c r="F2864" s="9" t="s">
        <v>38</v>
      </c>
      <c r="G2864" s="9">
        <v>1475</v>
      </c>
      <c r="H2864" s="10">
        <v>6000</v>
      </c>
      <c r="I2864" s="10">
        <v>23959</v>
      </c>
      <c r="J2864" s="10">
        <v>0</v>
      </c>
      <c r="K2864" s="10">
        <v>1</v>
      </c>
      <c r="L2864" s="10">
        <f>SUM(Table134[[#This Row],[Waste (Before Impression)]:[Waste (After Impression)2]])</f>
        <v>1</v>
      </c>
      <c r="M2864" s="10">
        <v>0</v>
      </c>
      <c r="N2864" s="10">
        <v>170</v>
      </c>
      <c r="O2864" s="11">
        <f>SUM(Table134[[#This Row],[Inspection Total]],Table134[[#This Row],[Waste (Before Impression)]])</f>
        <v>6000</v>
      </c>
      <c r="P2864" s="12" t="s">
        <v>39</v>
      </c>
      <c r="Q2864" s="9"/>
      <c r="R2864" s="9">
        <f>IF(Table134[[#This Row],[Balanced]]="YES",0,Table134[[#This Row],[Total]]-6000)</f>
        <v>0</v>
      </c>
      <c r="S28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44732147501706000YES</v>
      </c>
      <c r="T2864">
        <f>ROW()-3</f>
        <v>2861</v>
      </c>
      <c r="U2864" s="1">
        <f>INT(Table134[[#This Row],[Date]])</f>
        <v>44732</v>
      </c>
      <c r="V2864" s="13">
        <f>IFERROR(IF(OR(Table134[[#This Row],[Notasave Error]]&lt;0,Table134[[#This Row],[Notasave Error]]&gt;6000),"-",Table134[[#This Row],[Notasave Error]]/Table134[[#This Row],[Inspection Total]]),"NA")</f>
        <v>2.8333333333333332E-2</v>
      </c>
    </row>
    <row r="2865" spans="1:22" x14ac:dyDescent="0.35">
      <c r="A2865" s="8">
        <v>44732.645879629628</v>
      </c>
      <c r="B2865" s="9" t="s">
        <v>63</v>
      </c>
      <c r="C2865" s="9">
        <v>40036161</v>
      </c>
      <c r="D2865" s="9" t="s">
        <v>107</v>
      </c>
      <c r="E2865" s="9" t="s">
        <v>60</v>
      </c>
      <c r="F2865" s="9" t="s">
        <v>38</v>
      </c>
      <c r="G2865" s="9">
        <v>1474</v>
      </c>
      <c r="H2865" s="10">
        <v>5996</v>
      </c>
      <c r="I2865" s="10">
        <v>17959</v>
      </c>
      <c r="J2865" s="10">
        <v>4</v>
      </c>
      <c r="K2865" s="10">
        <v>0</v>
      </c>
      <c r="L2865" s="10">
        <f>SUM(Table134[[#This Row],[Waste (Before Impression)]:[Waste (After Impression)2]])</f>
        <v>4</v>
      </c>
      <c r="M2865" s="10">
        <v>0</v>
      </c>
      <c r="N2865" s="10">
        <v>179</v>
      </c>
      <c r="O2865" s="11">
        <f>SUM(Table134[[#This Row],[Inspection Total]],Table134[[#This Row],[Waste (Before Impression)]])</f>
        <v>6000</v>
      </c>
      <c r="P2865" s="12" t="s">
        <v>39</v>
      </c>
      <c r="Q2865" s="9"/>
      <c r="R2865" s="9">
        <f>IF(Table134[[#This Row],[Balanced]]="YES",0,Table134[[#This Row],[Total]]-6000)</f>
        <v>0</v>
      </c>
      <c r="S28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44732147441795996YES</v>
      </c>
      <c r="T2865">
        <f>ROW()-3</f>
        <v>2862</v>
      </c>
      <c r="U2865" s="1">
        <f>INT(Table134[[#This Row],[Date]])</f>
        <v>44732</v>
      </c>
      <c r="V2865" s="13">
        <f>IFERROR(IF(OR(Table134[[#This Row],[Notasave Error]]&lt;0,Table134[[#This Row],[Notasave Error]]&gt;6000),"-",Table134[[#This Row],[Notasave Error]]/Table134[[#This Row],[Inspection Total]]),"NA")</f>
        <v>2.9853235490326886E-2</v>
      </c>
    </row>
    <row r="2866" spans="1:22" x14ac:dyDescent="0.35">
      <c r="A2866" s="8">
        <v>44732.609409722223</v>
      </c>
      <c r="B2866" s="9" t="s">
        <v>63</v>
      </c>
      <c r="C2866" s="9">
        <v>40036161</v>
      </c>
      <c r="D2866" s="9" t="s">
        <v>107</v>
      </c>
      <c r="E2866" s="9" t="s">
        <v>60</v>
      </c>
      <c r="F2866" s="9" t="s">
        <v>38</v>
      </c>
      <c r="G2866" s="9">
        <v>1473</v>
      </c>
      <c r="H2866" s="10">
        <v>5993</v>
      </c>
      <c r="I2866" s="10">
        <v>11963</v>
      </c>
      <c r="J2866" s="10">
        <v>7</v>
      </c>
      <c r="K2866" s="10"/>
      <c r="L2866" s="10">
        <f>SUM(Table134[[#This Row],[Waste (Before Impression)]:[Waste (After Impression)2]])</f>
        <v>7</v>
      </c>
      <c r="M2866" s="10">
        <v>0</v>
      </c>
      <c r="N2866" s="10">
        <v>225</v>
      </c>
      <c r="O2866" s="11">
        <f>SUM(Table134[[#This Row],[Inspection Total]],Table134[[#This Row],[Waste (Before Impression)]])</f>
        <v>6000</v>
      </c>
      <c r="P2866" s="12" t="s">
        <v>39</v>
      </c>
      <c r="Q2866" s="9"/>
      <c r="R2866" s="9">
        <f>IF(Table134[[#This Row],[Balanced]]="YES",0,Table134[[#This Row],[Total]]-6000)</f>
        <v>0</v>
      </c>
      <c r="S28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44732147372255993YES</v>
      </c>
      <c r="T2866">
        <f>ROW()-3</f>
        <v>2863</v>
      </c>
      <c r="U2866" s="1">
        <f>INT(Table134[[#This Row],[Date]])</f>
        <v>44732</v>
      </c>
      <c r="V2866" s="13">
        <f>IFERROR(IF(OR(Table134[[#This Row],[Notasave Error]]&lt;0,Table134[[#This Row],[Notasave Error]]&gt;6000),"-",Table134[[#This Row],[Notasave Error]]/Table134[[#This Row],[Inspection Total]]),"NA")</f>
        <v>3.7543801101284829E-2</v>
      </c>
    </row>
    <row r="2867" spans="1:22" x14ac:dyDescent="0.35">
      <c r="A2867" s="8">
        <v>44732.576898148145</v>
      </c>
      <c r="B2867" s="9" t="s">
        <v>63</v>
      </c>
      <c r="C2867" s="9">
        <v>40036161</v>
      </c>
      <c r="D2867" s="9" t="s">
        <v>107</v>
      </c>
      <c r="E2867" s="9" t="s">
        <v>60</v>
      </c>
      <c r="F2867" s="9" t="s">
        <v>38</v>
      </c>
      <c r="G2867" s="9">
        <v>1472</v>
      </c>
      <c r="H2867" s="10">
        <v>5970</v>
      </c>
      <c r="I2867" s="10">
        <v>5970</v>
      </c>
      <c r="J2867" s="10">
        <v>30</v>
      </c>
      <c r="K2867" s="10">
        <v>0</v>
      </c>
      <c r="L2867" s="10">
        <f>SUM(Table134[[#This Row],[Waste (Before Impression)]:[Waste (After Impression)2]])</f>
        <v>30</v>
      </c>
      <c r="M2867" s="10">
        <v>0</v>
      </c>
      <c r="N2867" s="10">
        <v>287</v>
      </c>
      <c r="O2867" s="11">
        <f>SUM(Table134[[#This Row],[Inspection Total]],Table134[[#This Row],[Waste (Before Impression)]])</f>
        <v>6000</v>
      </c>
      <c r="P2867" s="12" t="s">
        <v>39</v>
      </c>
      <c r="Q2867" s="9"/>
      <c r="R2867" s="9">
        <f>IF(Table134[[#This Row],[Balanced]]="YES",0,Table134[[#This Row],[Total]]-6000)</f>
        <v>0</v>
      </c>
      <c r="S28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447321472302875970YES</v>
      </c>
      <c r="T2867">
        <f>ROW()-3</f>
        <v>2864</v>
      </c>
      <c r="U2867" s="1">
        <f>INT(Table134[[#This Row],[Date]])</f>
        <v>44732</v>
      </c>
      <c r="V2867" s="13">
        <f>IFERROR(IF(OR(Table134[[#This Row],[Notasave Error]]&lt;0,Table134[[#This Row],[Notasave Error]]&gt;6000),"-",Table134[[#This Row],[Notasave Error]]/Table134[[#This Row],[Inspection Total]]),"NA")</f>
        <v>4.8073701842546064E-2</v>
      </c>
    </row>
    <row r="2868" spans="1:22" x14ac:dyDescent="0.35">
      <c r="A2868" s="8">
        <v>44731.72583333333</v>
      </c>
      <c r="B2868" s="9" t="s">
        <v>63</v>
      </c>
      <c r="C2868" s="9">
        <v>40036161</v>
      </c>
      <c r="D2868" s="9" t="s">
        <v>107</v>
      </c>
      <c r="E2868" s="9" t="s">
        <v>90</v>
      </c>
      <c r="F2868" s="9" t="s">
        <v>38</v>
      </c>
      <c r="G2868" s="9">
        <v>1471</v>
      </c>
      <c r="H2868" s="10">
        <v>5996</v>
      </c>
      <c r="I2868" s="10">
        <v>53963</v>
      </c>
      <c r="J2868" s="10">
        <v>4</v>
      </c>
      <c r="K2868" s="10"/>
      <c r="L2868" s="10">
        <f>SUM(Table134[[#This Row],[Waste (Before Impression)]:[Waste (After Impression)2]])</f>
        <v>4</v>
      </c>
      <c r="M2868" s="10">
        <v>0</v>
      </c>
      <c r="N2868" s="10">
        <v>56</v>
      </c>
      <c r="O2868" s="11">
        <f>SUM(Table134[[#This Row],[Inspection Total]],Table134[[#This Row],[Waste (Before Impression)]])</f>
        <v>6000</v>
      </c>
      <c r="P2868" s="12" t="s">
        <v>39</v>
      </c>
      <c r="Q2868" s="9"/>
      <c r="R2868" s="9">
        <f>IF(Table134[[#This Row],[Balanced]]="YES",0,Table134[[#This Row],[Total]]-6000)</f>
        <v>0</v>
      </c>
      <c r="S28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4473114714565996YES</v>
      </c>
      <c r="T2868">
        <f>ROW()-3</f>
        <v>2865</v>
      </c>
      <c r="U2868" s="1">
        <f>INT(Table134[[#This Row],[Date]])</f>
        <v>44731</v>
      </c>
      <c r="V2868" s="13">
        <f>IFERROR(IF(OR(Table134[[#This Row],[Notasave Error]]&lt;0,Table134[[#This Row],[Notasave Error]]&gt;6000),"-",Table134[[#This Row],[Notasave Error]]/Table134[[#This Row],[Inspection Total]]),"NA")</f>
        <v>9.3395597064709814E-3</v>
      </c>
    </row>
    <row r="2869" spans="1:22" x14ac:dyDescent="0.35">
      <c r="A2869" s="8">
        <v>44731.582280092596</v>
      </c>
      <c r="B2869" s="9" t="s">
        <v>63</v>
      </c>
      <c r="C2869" s="9">
        <v>40036161</v>
      </c>
      <c r="D2869" s="9" t="s">
        <v>107</v>
      </c>
      <c r="E2869" s="9" t="s">
        <v>90</v>
      </c>
      <c r="F2869" s="9" t="s">
        <v>38</v>
      </c>
      <c r="G2869" s="9">
        <v>1470</v>
      </c>
      <c r="H2869" s="10">
        <v>6000</v>
      </c>
      <c r="I2869" s="10">
        <v>47967</v>
      </c>
      <c r="J2869" s="10">
        <v>0</v>
      </c>
      <c r="K2869" s="10"/>
      <c r="L2869" s="10">
        <f>SUM(Table134[[#This Row],[Waste (Before Impression)]:[Waste (After Impression)2]])</f>
        <v>0</v>
      </c>
      <c r="M2869" s="10">
        <v>0</v>
      </c>
      <c r="N2869" s="10">
        <v>192</v>
      </c>
      <c r="O2869" s="11">
        <f>SUM(Table134[[#This Row],[Inspection Total]],Table134[[#This Row],[Waste (Before Impression)]])</f>
        <v>6000</v>
      </c>
      <c r="P2869" s="12" t="s">
        <v>39</v>
      </c>
      <c r="Q2869" s="9" t="s">
        <v>71</v>
      </c>
      <c r="R2869" s="9">
        <f>IF(Table134[[#This Row],[Balanced]]="YES",0,Table134[[#This Row],[Total]]-6000)</f>
        <v>0</v>
      </c>
      <c r="S28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44731147001926000YES</v>
      </c>
      <c r="T2869">
        <f>ROW()-3</f>
        <v>2866</v>
      </c>
      <c r="U2869" s="1">
        <f>INT(Table134[[#This Row],[Date]])</f>
        <v>44731</v>
      </c>
      <c r="V2869" s="13">
        <f>IFERROR(IF(OR(Table134[[#This Row],[Notasave Error]]&lt;0,Table134[[#This Row],[Notasave Error]]&gt;6000),"-",Table134[[#This Row],[Notasave Error]]/Table134[[#This Row],[Inspection Total]]),"NA")</f>
        <v>3.2000000000000001E-2</v>
      </c>
    </row>
    <row r="2870" spans="1:22" x14ac:dyDescent="0.35">
      <c r="A2870" s="8">
        <v>44731.581921296296</v>
      </c>
      <c r="B2870" s="9" t="s">
        <v>63</v>
      </c>
      <c r="C2870" s="9">
        <v>40036161</v>
      </c>
      <c r="D2870" s="9" t="s">
        <v>107</v>
      </c>
      <c r="E2870" s="9" t="s">
        <v>90</v>
      </c>
      <c r="F2870" s="9" t="s">
        <v>38</v>
      </c>
      <c r="G2870" s="9">
        <v>1469</v>
      </c>
      <c r="H2870" s="10">
        <v>5990</v>
      </c>
      <c r="I2870" s="10">
        <v>41967</v>
      </c>
      <c r="J2870" s="10">
        <v>10</v>
      </c>
      <c r="K2870" s="10"/>
      <c r="L2870" s="10">
        <f>SUM(Table134[[#This Row],[Waste (Before Impression)]:[Waste (After Impression)2]])</f>
        <v>10</v>
      </c>
      <c r="M2870" s="10">
        <v>0</v>
      </c>
      <c r="N2870" s="10">
        <v>531</v>
      </c>
      <c r="O2870" s="11">
        <f>SUM(Table134[[#This Row],[Inspection Total]],Table134[[#This Row],[Waste (Before Impression)]])</f>
        <v>6000</v>
      </c>
      <c r="P2870" s="12" t="s">
        <v>39</v>
      </c>
      <c r="Q2870" s="9"/>
      <c r="R2870" s="9">
        <f>IF(Table134[[#This Row],[Balanced]]="YES",0,Table134[[#This Row],[Total]]-6000)</f>
        <v>0</v>
      </c>
      <c r="S28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447311469105315990YES</v>
      </c>
      <c r="T2870">
        <f>ROW()-3</f>
        <v>2867</v>
      </c>
      <c r="U2870" s="1">
        <f>INT(Table134[[#This Row],[Date]])</f>
        <v>44731</v>
      </c>
      <c r="V2870" s="13">
        <f>IFERROR(IF(OR(Table134[[#This Row],[Notasave Error]]&lt;0,Table134[[#This Row],[Notasave Error]]&gt;6000),"-",Table134[[#This Row],[Notasave Error]]/Table134[[#This Row],[Inspection Total]]),"NA")</f>
        <v>8.864774624373957E-2</v>
      </c>
    </row>
    <row r="2871" spans="1:22" x14ac:dyDescent="0.35">
      <c r="A2871" s="8">
        <v>44731.581504629627</v>
      </c>
      <c r="B2871" s="9" t="s">
        <v>63</v>
      </c>
      <c r="C2871" s="9">
        <v>40036161</v>
      </c>
      <c r="D2871" s="9" t="s">
        <v>107</v>
      </c>
      <c r="E2871" s="9" t="s">
        <v>90</v>
      </c>
      <c r="F2871" s="9" t="s">
        <v>38</v>
      </c>
      <c r="G2871" s="9">
        <v>1468</v>
      </c>
      <c r="H2871" s="10">
        <v>5996</v>
      </c>
      <c r="I2871" s="10">
        <v>35977</v>
      </c>
      <c r="J2871" s="10">
        <v>4</v>
      </c>
      <c r="K2871" s="10"/>
      <c r="L2871" s="10">
        <f>SUM(Table134[[#This Row],[Waste (Before Impression)]:[Waste (After Impression)2]])</f>
        <v>4</v>
      </c>
      <c r="M2871" s="10">
        <v>0</v>
      </c>
      <c r="N2871" s="10">
        <v>298</v>
      </c>
      <c r="O2871" s="11">
        <f>SUM(Table134[[#This Row],[Inspection Total]],Table134[[#This Row],[Waste (Before Impression)]])</f>
        <v>6000</v>
      </c>
      <c r="P2871" s="12" t="s">
        <v>39</v>
      </c>
      <c r="Q2871" s="9"/>
      <c r="R2871" s="9">
        <f>IF(Table134[[#This Row],[Balanced]]="YES",0,Table134[[#This Row],[Total]]-6000)</f>
        <v>0</v>
      </c>
      <c r="S28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44731146842985996YES</v>
      </c>
      <c r="T2871">
        <f>ROW()-3</f>
        <v>2868</v>
      </c>
      <c r="U2871" s="1">
        <f>INT(Table134[[#This Row],[Date]])</f>
        <v>44731</v>
      </c>
      <c r="V2871" s="13">
        <f>IFERROR(IF(OR(Table134[[#This Row],[Notasave Error]]&lt;0,Table134[[#This Row],[Notasave Error]]&gt;6000),"-",Table134[[#This Row],[Notasave Error]]/Table134[[#This Row],[Inspection Total]]),"NA")</f>
        <v>4.9699799866577715E-2</v>
      </c>
    </row>
    <row r="2872" spans="1:22" x14ac:dyDescent="0.35">
      <c r="A2872" s="8">
        <v>44731.510949074072</v>
      </c>
      <c r="B2872" s="9" t="s">
        <v>63</v>
      </c>
      <c r="C2872" s="9">
        <v>40036161</v>
      </c>
      <c r="D2872" s="9" t="s">
        <v>107</v>
      </c>
      <c r="E2872" s="9" t="s">
        <v>90</v>
      </c>
      <c r="F2872" s="9" t="s">
        <v>38</v>
      </c>
      <c r="G2872" s="9">
        <v>1467</v>
      </c>
      <c r="H2872" s="10">
        <v>5989</v>
      </c>
      <c r="I2872" s="10">
        <v>29981</v>
      </c>
      <c r="J2872" s="10">
        <v>9</v>
      </c>
      <c r="K2872" s="10"/>
      <c r="L2872" s="10">
        <f>SUM(Table134[[#This Row],[Waste (Before Impression)]:[Waste (After Impression)2]])</f>
        <v>9</v>
      </c>
      <c r="M2872" s="10">
        <v>0</v>
      </c>
      <c r="N2872" s="10">
        <v>266</v>
      </c>
      <c r="O2872" s="11">
        <f>SUM(Table134[[#This Row],[Inspection Total]],Table134[[#This Row],[Waste (Before Impression)]])</f>
        <v>5998</v>
      </c>
      <c r="P2872" s="12" t="s">
        <v>34</v>
      </c>
      <c r="Q2872" s="9" t="s">
        <v>112</v>
      </c>
      <c r="R2872" s="9">
        <f>IF(Table134[[#This Row],[Balanced]]="YES",0,Table134[[#This Row],[Total]]-6000)</f>
        <v>-2</v>
      </c>
      <c r="S28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44731146792665989NO</v>
      </c>
      <c r="T2872">
        <f>ROW()-3</f>
        <v>2869</v>
      </c>
      <c r="U2872" s="1">
        <f>INT(Table134[[#This Row],[Date]])</f>
        <v>44731</v>
      </c>
      <c r="V2872" s="13">
        <f>IFERROR(IF(OR(Table134[[#This Row],[Notasave Error]]&lt;0,Table134[[#This Row],[Notasave Error]]&gt;6000),"-",Table134[[#This Row],[Notasave Error]]/Table134[[#This Row],[Inspection Total]]),"NA")</f>
        <v>4.4414760394055772E-2</v>
      </c>
    </row>
    <row r="2873" spans="1:22" x14ac:dyDescent="0.35">
      <c r="A2873" s="8">
        <v>44731.474282407406</v>
      </c>
      <c r="B2873" s="9" t="s">
        <v>63</v>
      </c>
      <c r="C2873" s="9">
        <v>40036161</v>
      </c>
      <c r="D2873" s="9" t="s">
        <v>107</v>
      </c>
      <c r="E2873" s="9" t="s">
        <v>90</v>
      </c>
      <c r="F2873" s="9" t="s">
        <v>38</v>
      </c>
      <c r="G2873" s="9">
        <v>1466</v>
      </c>
      <c r="H2873" s="10">
        <v>5995</v>
      </c>
      <c r="I2873" s="10">
        <v>23992</v>
      </c>
      <c r="J2873" s="10">
        <v>11</v>
      </c>
      <c r="K2873" s="10"/>
      <c r="L2873" s="10">
        <f>SUM(Table134[[#This Row],[Waste (Before Impression)]:[Waste (After Impression)2]])</f>
        <v>11</v>
      </c>
      <c r="M2873" s="10">
        <v>0</v>
      </c>
      <c r="N2873" s="10">
        <v>479</v>
      </c>
      <c r="O2873" s="11">
        <f>SUM(Table134[[#This Row],[Inspection Total]],Table134[[#This Row],[Waste (Before Impression)]])</f>
        <v>6006</v>
      </c>
      <c r="P2873" s="12" t="s">
        <v>34</v>
      </c>
      <c r="Q2873" s="9" t="s">
        <v>112</v>
      </c>
      <c r="R2873" s="9">
        <f>IF(Table134[[#This Row],[Balanced]]="YES",0,Table134[[#This Row],[Total]]-6000)</f>
        <v>6</v>
      </c>
      <c r="S28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447311466114795995NO</v>
      </c>
      <c r="T2873">
        <f>ROW()-3</f>
        <v>2870</v>
      </c>
      <c r="U2873" s="1">
        <f>INT(Table134[[#This Row],[Date]])</f>
        <v>44731</v>
      </c>
      <c r="V2873" s="13">
        <f>IFERROR(IF(OR(Table134[[#This Row],[Notasave Error]]&lt;0,Table134[[#This Row],[Notasave Error]]&gt;6000),"-",Table134[[#This Row],[Notasave Error]]/Table134[[#This Row],[Inspection Total]]),"NA")</f>
        <v>7.9899916597164305E-2</v>
      </c>
    </row>
    <row r="2874" spans="1:22" x14ac:dyDescent="0.35">
      <c r="A2874" s="8">
        <v>44731.473124999997</v>
      </c>
      <c r="B2874" s="9" t="s">
        <v>63</v>
      </c>
      <c r="C2874" s="9">
        <v>40036161</v>
      </c>
      <c r="D2874" s="9" t="s">
        <v>107</v>
      </c>
      <c r="E2874" s="9" t="s">
        <v>90</v>
      </c>
      <c r="F2874" s="9" t="s">
        <v>38</v>
      </c>
      <c r="G2874" s="9">
        <v>1465</v>
      </c>
      <c r="H2874" s="10">
        <v>5999</v>
      </c>
      <c r="I2874" s="10">
        <v>17997</v>
      </c>
      <c r="J2874" s="10">
        <v>1</v>
      </c>
      <c r="K2874" s="10"/>
      <c r="L2874" s="10">
        <f>SUM(Table134[[#This Row],[Waste (Before Impression)]:[Waste (After Impression)2]])</f>
        <v>1</v>
      </c>
      <c r="M2874" s="10">
        <v>0</v>
      </c>
      <c r="N2874" s="10">
        <v>413</v>
      </c>
      <c r="O2874" s="11">
        <f>SUM(Table134[[#This Row],[Inspection Total]],Table134[[#This Row],[Waste (Before Impression)]])</f>
        <v>6000</v>
      </c>
      <c r="P2874" s="12" t="s">
        <v>39</v>
      </c>
      <c r="Q2874" s="9"/>
      <c r="R2874" s="9">
        <f>IF(Table134[[#This Row],[Balanced]]="YES",0,Table134[[#This Row],[Total]]-6000)</f>
        <v>0</v>
      </c>
      <c r="S28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44731146514135999YES</v>
      </c>
      <c r="T2874">
        <f>ROW()-3</f>
        <v>2871</v>
      </c>
      <c r="U2874" s="1">
        <f>INT(Table134[[#This Row],[Date]])</f>
        <v>44731</v>
      </c>
      <c r="V2874" s="13">
        <f>IFERROR(IF(OR(Table134[[#This Row],[Notasave Error]]&lt;0,Table134[[#This Row],[Notasave Error]]&gt;6000),"-",Table134[[#This Row],[Notasave Error]]/Table134[[#This Row],[Inspection Total]]),"NA")</f>
        <v>6.8844807467911315E-2</v>
      </c>
    </row>
    <row r="2875" spans="1:22" x14ac:dyDescent="0.35">
      <c r="A2875" s="8">
        <v>44731.400706018518</v>
      </c>
      <c r="B2875" s="9" t="s">
        <v>63</v>
      </c>
      <c r="C2875" s="9">
        <v>40036161</v>
      </c>
      <c r="D2875" s="9" t="s">
        <v>107</v>
      </c>
      <c r="E2875" s="9" t="s">
        <v>90</v>
      </c>
      <c r="F2875" s="9" t="s">
        <v>38</v>
      </c>
      <c r="G2875" s="9">
        <v>1464</v>
      </c>
      <c r="H2875" s="10">
        <v>6000</v>
      </c>
      <c r="I2875" s="10">
        <v>11998</v>
      </c>
      <c r="J2875" s="10">
        <v>0</v>
      </c>
      <c r="K2875" s="10"/>
      <c r="L2875" s="10">
        <f>SUM(Table134[[#This Row],[Waste (Before Impression)]:[Waste (After Impression)2]])</f>
        <v>0</v>
      </c>
      <c r="M2875" s="10">
        <v>0</v>
      </c>
      <c r="N2875" s="10">
        <v>261</v>
      </c>
      <c r="O2875" s="11">
        <f>SUM(Table134[[#This Row],[Inspection Total]],Table134[[#This Row],[Waste (Before Impression)]])</f>
        <v>6000</v>
      </c>
      <c r="P2875" s="12" t="s">
        <v>39</v>
      </c>
      <c r="Q2875" s="9"/>
      <c r="R2875" s="9">
        <f>IF(Table134[[#This Row],[Balanced]]="YES",0,Table134[[#This Row],[Total]]-6000)</f>
        <v>0</v>
      </c>
      <c r="S28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44731146402616000YES</v>
      </c>
      <c r="T2875">
        <f>ROW()-3</f>
        <v>2872</v>
      </c>
      <c r="U2875" s="1">
        <f>INT(Table134[[#This Row],[Date]])</f>
        <v>44731</v>
      </c>
      <c r="V2875" s="13">
        <f>IFERROR(IF(OR(Table134[[#This Row],[Notasave Error]]&lt;0,Table134[[#This Row],[Notasave Error]]&gt;6000),"-",Table134[[#This Row],[Notasave Error]]/Table134[[#This Row],[Inspection Total]]),"NA")</f>
        <v>4.3499999999999997E-2</v>
      </c>
    </row>
    <row r="2876" spans="1:22" x14ac:dyDescent="0.35">
      <c r="A2876" s="8">
        <v>44731.363842592589</v>
      </c>
      <c r="B2876" s="9" t="s">
        <v>63</v>
      </c>
      <c r="C2876" s="9">
        <v>40036161</v>
      </c>
      <c r="D2876" s="9" t="s">
        <v>107</v>
      </c>
      <c r="E2876" s="9" t="s">
        <v>90</v>
      </c>
      <c r="F2876" s="9" t="s">
        <v>38</v>
      </c>
      <c r="G2876" s="9">
        <v>1463</v>
      </c>
      <c r="H2876" s="10">
        <v>5998</v>
      </c>
      <c r="I2876" s="10">
        <v>5998</v>
      </c>
      <c r="J2876" s="10">
        <v>2</v>
      </c>
      <c r="K2876" s="10"/>
      <c r="L2876" s="10">
        <f>SUM(Table134[[#This Row],[Waste (Before Impression)]:[Waste (After Impression)2]])</f>
        <v>2</v>
      </c>
      <c r="M2876" s="10">
        <v>0</v>
      </c>
      <c r="N2876" s="10">
        <v>162</v>
      </c>
      <c r="O2876" s="11">
        <f>SUM(Table134[[#This Row],[Inspection Total]],Table134[[#This Row],[Waste (Before Impression)]])</f>
        <v>6000</v>
      </c>
      <c r="P2876" s="12" t="s">
        <v>39</v>
      </c>
      <c r="Q2876" s="9"/>
      <c r="R2876" s="9">
        <f>IF(Table134[[#This Row],[Balanced]]="YES",0,Table134[[#This Row],[Total]]-6000)</f>
        <v>0</v>
      </c>
      <c r="S28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44731146321625998YES</v>
      </c>
      <c r="T2876">
        <f>ROW()-3</f>
        <v>2873</v>
      </c>
      <c r="U2876" s="1">
        <f>INT(Table134[[#This Row],[Date]])</f>
        <v>44731</v>
      </c>
      <c r="V2876" s="13">
        <f>IFERROR(IF(OR(Table134[[#This Row],[Notasave Error]]&lt;0,Table134[[#This Row],[Notasave Error]]&gt;6000),"-",Table134[[#This Row],[Notasave Error]]/Table134[[#This Row],[Inspection Total]]),"NA")</f>
        <v>2.7009003001000332E-2</v>
      </c>
    </row>
    <row r="2877" spans="1:22" x14ac:dyDescent="0.35">
      <c r="A2877" s="8">
        <v>44730.760729166665</v>
      </c>
      <c r="B2877" s="9" t="s">
        <v>63</v>
      </c>
      <c r="C2877" s="9">
        <v>40036161</v>
      </c>
      <c r="D2877" s="9" t="s">
        <v>107</v>
      </c>
      <c r="E2877" s="9" t="s">
        <v>68</v>
      </c>
      <c r="F2877" s="9" t="s">
        <v>38</v>
      </c>
      <c r="G2877" s="9">
        <v>1459</v>
      </c>
      <c r="H2877" s="10">
        <v>5972</v>
      </c>
      <c r="I2877" s="10">
        <v>59932</v>
      </c>
      <c r="J2877" s="10">
        <v>28</v>
      </c>
      <c r="K2877" s="10"/>
      <c r="L2877" s="10">
        <f>SUM(Table134[[#This Row],[Waste (Before Impression)]:[Waste (After Impression)2]])</f>
        <v>28</v>
      </c>
      <c r="M2877" s="10">
        <v>0</v>
      </c>
      <c r="N2877" s="10">
        <v>152</v>
      </c>
      <c r="O2877" s="11">
        <f>SUM(Table134[[#This Row],[Inspection Total]],Table134[[#This Row],[Waste (Before Impression)]])</f>
        <v>6000</v>
      </c>
      <c r="P2877" s="12" t="s">
        <v>74</v>
      </c>
      <c r="Q2877" s="9" t="s">
        <v>71</v>
      </c>
      <c r="R2877" s="9">
        <f>IF(Table134[[#This Row],[Balanced]]="YES",0,Table134[[#This Row],[Total]]-6000)</f>
        <v>0</v>
      </c>
      <c r="S28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447301459281525972yes</v>
      </c>
      <c r="T2877">
        <f>ROW()-3</f>
        <v>2874</v>
      </c>
      <c r="U2877" s="1">
        <f>INT(Table134[[#This Row],[Date]])</f>
        <v>44730</v>
      </c>
      <c r="V2877" s="13">
        <f>IFERROR(IF(OR(Table134[[#This Row],[Notasave Error]]&lt;0,Table134[[#This Row],[Notasave Error]]&gt;6000),"-",Table134[[#This Row],[Notasave Error]]/Table134[[#This Row],[Inspection Total]]),"NA")</f>
        <v>2.5452109845947757E-2</v>
      </c>
    </row>
    <row r="2878" spans="1:22" x14ac:dyDescent="0.35">
      <c r="A2878" s="8">
        <v>44730.689131944448</v>
      </c>
      <c r="B2878" s="9" t="s">
        <v>63</v>
      </c>
      <c r="C2878" s="9">
        <v>40036161</v>
      </c>
      <c r="D2878" s="9" t="s">
        <v>107</v>
      </c>
      <c r="E2878" s="9" t="s">
        <v>68</v>
      </c>
      <c r="F2878" s="9" t="s">
        <v>38</v>
      </c>
      <c r="G2878" s="9">
        <v>1458</v>
      </c>
      <c r="H2878" s="10">
        <v>5998</v>
      </c>
      <c r="I2878" s="10">
        <v>53960</v>
      </c>
      <c r="J2878" s="10">
        <v>2</v>
      </c>
      <c r="K2878" s="10"/>
      <c r="L2878" s="10">
        <f>SUM(Table134[[#This Row],[Waste (Before Impression)]:[Waste (After Impression)2]])</f>
        <v>2</v>
      </c>
      <c r="M2878" s="10">
        <v>0</v>
      </c>
      <c r="N2878" s="10">
        <v>252</v>
      </c>
      <c r="O2878" s="11">
        <f>SUM(Table134[[#This Row],[Inspection Total]],Table134[[#This Row],[Waste (Before Impression)]])</f>
        <v>6000</v>
      </c>
      <c r="P2878" s="12" t="s">
        <v>39</v>
      </c>
      <c r="Q2878" s="9" t="s">
        <v>71</v>
      </c>
      <c r="R2878" s="9">
        <f>IF(Table134[[#This Row],[Balanced]]="YES",0,Table134[[#This Row],[Total]]-6000)</f>
        <v>0</v>
      </c>
      <c r="S28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44730145822525998YES</v>
      </c>
      <c r="T2878">
        <f>ROW()-3</f>
        <v>2875</v>
      </c>
      <c r="U2878" s="1">
        <f>INT(Table134[[#This Row],[Date]])</f>
        <v>44730</v>
      </c>
      <c r="V2878" s="13">
        <f>IFERROR(IF(OR(Table134[[#This Row],[Notasave Error]]&lt;0,Table134[[#This Row],[Notasave Error]]&gt;6000),"-",Table134[[#This Row],[Notasave Error]]/Table134[[#This Row],[Inspection Total]]),"NA")</f>
        <v>4.2014004668222742E-2</v>
      </c>
    </row>
    <row r="2879" spans="1:22" x14ac:dyDescent="0.35">
      <c r="A2879" s="8">
        <v>44730.688368055555</v>
      </c>
      <c r="B2879" s="9" t="s">
        <v>63</v>
      </c>
      <c r="C2879" s="9">
        <v>40036161</v>
      </c>
      <c r="D2879" s="9" t="s">
        <v>107</v>
      </c>
      <c r="E2879" s="9" t="s">
        <v>68</v>
      </c>
      <c r="F2879" s="9" t="s">
        <v>38</v>
      </c>
      <c r="G2879" s="9">
        <v>1457</v>
      </c>
      <c r="H2879" s="10">
        <v>5975</v>
      </c>
      <c r="I2879" s="10">
        <v>47962</v>
      </c>
      <c r="J2879" s="10">
        <v>25</v>
      </c>
      <c r="K2879" s="10"/>
      <c r="L2879" s="10">
        <f>SUM(Table134[[#This Row],[Waste (Before Impression)]:[Waste (After Impression)2]])</f>
        <v>25</v>
      </c>
      <c r="M2879" s="10">
        <v>0</v>
      </c>
      <c r="N2879" s="10">
        <v>463</v>
      </c>
      <c r="O2879" s="11">
        <f>SUM(Table134[[#This Row],[Inspection Total]],Table134[[#This Row],[Waste (Before Impression)]])</f>
        <v>6000</v>
      </c>
      <c r="P2879" s="12" t="s">
        <v>39</v>
      </c>
      <c r="Q2879" s="9"/>
      <c r="R2879" s="9">
        <f>IF(Table134[[#This Row],[Balanced]]="YES",0,Table134[[#This Row],[Total]]-6000)</f>
        <v>0</v>
      </c>
      <c r="S28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447301457254635975YES</v>
      </c>
      <c r="T2879">
        <f>ROW()-3</f>
        <v>2876</v>
      </c>
      <c r="U2879" s="1">
        <f>INT(Table134[[#This Row],[Date]])</f>
        <v>44730</v>
      </c>
      <c r="V2879" s="13">
        <f>IFERROR(IF(OR(Table134[[#This Row],[Notasave Error]]&lt;0,Table134[[#This Row],[Notasave Error]]&gt;6000),"-",Table134[[#This Row],[Notasave Error]]/Table134[[#This Row],[Inspection Total]]),"NA")</f>
        <v>7.7489539748953978E-2</v>
      </c>
    </row>
    <row r="2880" spans="1:22" x14ac:dyDescent="0.35">
      <c r="A2880" s="8">
        <v>44730.589317129627</v>
      </c>
      <c r="B2880" s="9" t="s">
        <v>63</v>
      </c>
      <c r="C2880" s="9">
        <v>40036161</v>
      </c>
      <c r="D2880" s="9" t="s">
        <v>107</v>
      </c>
      <c r="E2880" s="9" t="s">
        <v>68</v>
      </c>
      <c r="F2880" s="9" t="s">
        <v>38</v>
      </c>
      <c r="G2880" s="9">
        <v>1456</v>
      </c>
      <c r="H2880" s="10">
        <v>5998</v>
      </c>
      <c r="I2880" s="10">
        <v>41987</v>
      </c>
      <c r="J2880" s="10">
        <v>2</v>
      </c>
      <c r="K2880" s="10"/>
      <c r="L2880" s="10">
        <f>SUM(Table134[[#This Row],[Waste (Before Impression)]:[Waste (After Impression)2]])</f>
        <v>2</v>
      </c>
      <c r="M2880" s="10">
        <v>0</v>
      </c>
      <c r="N2880" s="10">
        <v>424</v>
      </c>
      <c r="O2880" s="11">
        <f>SUM(Table134[[#This Row],[Inspection Total]],Table134[[#This Row],[Waste (Before Impression)]])</f>
        <v>6000</v>
      </c>
      <c r="P2880" s="12" t="s">
        <v>39</v>
      </c>
      <c r="Q2880" s="9"/>
      <c r="R2880" s="9">
        <f>IF(Table134[[#This Row],[Balanced]]="YES",0,Table134[[#This Row],[Total]]-6000)</f>
        <v>0</v>
      </c>
      <c r="S28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44730145624245998YES</v>
      </c>
      <c r="T2880">
        <f>ROW()-3</f>
        <v>2877</v>
      </c>
      <c r="U2880" s="1">
        <f>INT(Table134[[#This Row],[Date]])</f>
        <v>44730</v>
      </c>
      <c r="V2880" s="13">
        <f>IFERROR(IF(OR(Table134[[#This Row],[Notasave Error]]&lt;0,Table134[[#This Row],[Notasave Error]]&gt;6000),"-",Table134[[#This Row],[Notasave Error]]/Table134[[#This Row],[Inspection Total]]),"NA")</f>
        <v>7.0690230076692229E-2</v>
      </c>
    </row>
    <row r="2881" spans="1:22" x14ac:dyDescent="0.35">
      <c r="A2881" s="8">
        <v>44730.588946759257</v>
      </c>
      <c r="B2881" s="9" t="s">
        <v>63</v>
      </c>
      <c r="C2881" s="9">
        <v>40036161</v>
      </c>
      <c r="D2881" s="9" t="s">
        <v>107</v>
      </c>
      <c r="E2881" s="9" t="s">
        <v>68</v>
      </c>
      <c r="F2881" s="9" t="s">
        <v>38</v>
      </c>
      <c r="G2881" s="9">
        <v>1455</v>
      </c>
      <c r="H2881" s="10">
        <v>6000</v>
      </c>
      <c r="I2881" s="10">
        <v>35989</v>
      </c>
      <c r="J2881" s="10">
        <v>0</v>
      </c>
      <c r="K2881" s="10"/>
      <c r="L2881" s="10">
        <f>SUM(Table134[[#This Row],[Waste (Before Impression)]:[Waste (After Impression)2]])</f>
        <v>0</v>
      </c>
      <c r="M2881" s="10">
        <v>0</v>
      </c>
      <c r="N2881" s="10">
        <v>324</v>
      </c>
      <c r="O2881" s="11">
        <f>SUM(Table134[[#This Row],[Inspection Total]],Table134[[#This Row],[Waste (Before Impression)]])</f>
        <v>6000</v>
      </c>
      <c r="P2881" s="12" t="s">
        <v>39</v>
      </c>
      <c r="Q2881" s="9"/>
      <c r="R2881" s="9">
        <f>IF(Table134[[#This Row],[Balanced]]="YES",0,Table134[[#This Row],[Total]]-6000)</f>
        <v>0</v>
      </c>
      <c r="S28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44730145503246000YES</v>
      </c>
      <c r="T2881">
        <f>ROW()-3</f>
        <v>2878</v>
      </c>
      <c r="U2881" s="1">
        <f>INT(Table134[[#This Row],[Date]])</f>
        <v>44730</v>
      </c>
      <c r="V2881" s="13">
        <f>IFERROR(IF(OR(Table134[[#This Row],[Notasave Error]]&lt;0,Table134[[#This Row],[Notasave Error]]&gt;6000),"-",Table134[[#This Row],[Notasave Error]]/Table134[[#This Row],[Inspection Total]]),"NA")</f>
        <v>5.3999999999999999E-2</v>
      </c>
    </row>
    <row r="2882" spans="1:22" x14ac:dyDescent="0.35">
      <c r="A2882" s="8">
        <v>44730.517500000002</v>
      </c>
      <c r="B2882" s="9" t="s">
        <v>63</v>
      </c>
      <c r="C2882" s="9">
        <v>40036161</v>
      </c>
      <c r="D2882" s="9" t="s">
        <v>107</v>
      </c>
      <c r="E2882" s="9" t="s">
        <v>68</v>
      </c>
      <c r="F2882" s="9" t="s">
        <v>38</v>
      </c>
      <c r="G2882" s="9">
        <v>1454</v>
      </c>
      <c r="H2882" s="10">
        <v>5991</v>
      </c>
      <c r="I2882" s="10">
        <v>29989</v>
      </c>
      <c r="J2882" s="10">
        <v>9</v>
      </c>
      <c r="K2882" s="10"/>
      <c r="L2882" s="10">
        <f>SUM(Table134[[#This Row],[Waste (Before Impression)]:[Waste (After Impression)2]])</f>
        <v>9</v>
      </c>
      <c r="M2882" s="10">
        <v>0</v>
      </c>
      <c r="N2882" s="10">
        <v>320</v>
      </c>
      <c r="O2882" s="11">
        <f>SUM(Table134[[#This Row],[Inspection Total]],Table134[[#This Row],[Waste (Before Impression)]])</f>
        <v>6000</v>
      </c>
      <c r="P2882" s="12" t="s">
        <v>39</v>
      </c>
      <c r="Q2882" s="9"/>
      <c r="R2882" s="9">
        <f>IF(Table134[[#This Row],[Balanced]]="YES",0,Table134[[#This Row],[Total]]-6000)</f>
        <v>0</v>
      </c>
      <c r="S28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44730145493205991YES</v>
      </c>
      <c r="T2882">
        <f>ROW()-3</f>
        <v>2879</v>
      </c>
      <c r="U2882" s="1">
        <f>INT(Table134[[#This Row],[Date]])</f>
        <v>44730</v>
      </c>
      <c r="V2882" s="13">
        <f>IFERROR(IF(OR(Table134[[#This Row],[Notasave Error]]&lt;0,Table134[[#This Row],[Notasave Error]]&gt;6000),"-",Table134[[#This Row],[Notasave Error]]/Table134[[#This Row],[Inspection Total]]),"NA")</f>
        <v>5.3413453513603736E-2</v>
      </c>
    </row>
    <row r="2883" spans="1:22" x14ac:dyDescent="0.35">
      <c r="A2883" s="8">
        <v>44730.488009259258</v>
      </c>
      <c r="B2883" s="9" t="s">
        <v>63</v>
      </c>
      <c r="C2883" s="9">
        <v>40036161</v>
      </c>
      <c r="D2883" s="9" t="s">
        <v>107</v>
      </c>
      <c r="E2883" s="9" t="s">
        <v>68</v>
      </c>
      <c r="F2883" s="9" t="s">
        <v>38</v>
      </c>
      <c r="G2883" s="9">
        <v>1453</v>
      </c>
      <c r="H2883" s="10">
        <v>6000</v>
      </c>
      <c r="I2883" s="10">
        <v>23998</v>
      </c>
      <c r="J2883" s="10">
        <v>0</v>
      </c>
      <c r="K2883" s="10"/>
      <c r="L2883" s="10">
        <f>SUM(Table134[[#This Row],[Waste (Before Impression)]:[Waste (After Impression)2]])</f>
        <v>0</v>
      </c>
      <c r="M2883" s="10">
        <v>0</v>
      </c>
      <c r="N2883" s="10">
        <v>359</v>
      </c>
      <c r="O2883" s="11">
        <f>SUM(Table134[[#This Row],[Inspection Total]],Table134[[#This Row],[Waste (Before Impression)]])</f>
        <v>6000</v>
      </c>
      <c r="P2883" s="12" t="s">
        <v>39</v>
      </c>
      <c r="Q2883" s="9"/>
      <c r="R2883" s="9">
        <f>IF(Table134[[#This Row],[Balanced]]="YES",0,Table134[[#This Row],[Total]]-6000)</f>
        <v>0</v>
      </c>
      <c r="S28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44730145303596000YES</v>
      </c>
      <c r="T2883">
        <f>ROW()-3</f>
        <v>2880</v>
      </c>
      <c r="U2883" s="1">
        <f>INT(Table134[[#This Row],[Date]])</f>
        <v>44730</v>
      </c>
      <c r="V2883" s="13">
        <f>IFERROR(IF(OR(Table134[[#This Row],[Notasave Error]]&lt;0,Table134[[#This Row],[Notasave Error]]&gt;6000),"-",Table134[[#This Row],[Notasave Error]]/Table134[[#This Row],[Inspection Total]]),"NA")</f>
        <v>5.9833333333333336E-2</v>
      </c>
    </row>
    <row r="2884" spans="1:22" x14ac:dyDescent="0.35">
      <c r="A2884" s="8">
        <v>44730.464849537035</v>
      </c>
      <c r="B2884" s="9" t="s">
        <v>63</v>
      </c>
      <c r="C2884" s="9">
        <v>40036161</v>
      </c>
      <c r="D2884" s="9" t="s">
        <v>107</v>
      </c>
      <c r="E2884" s="9" t="s">
        <v>68</v>
      </c>
      <c r="F2884" s="9" t="s">
        <v>38</v>
      </c>
      <c r="G2884" s="9">
        <v>1452</v>
      </c>
      <c r="H2884" s="10">
        <v>6000</v>
      </c>
      <c r="I2884" s="10">
        <v>17998</v>
      </c>
      <c r="J2884" s="10">
        <v>0</v>
      </c>
      <c r="K2884" s="10"/>
      <c r="L2884" s="10">
        <f>SUM(Table134[[#This Row],[Waste (Before Impression)]:[Waste (After Impression)2]])</f>
        <v>0</v>
      </c>
      <c r="M2884" s="10">
        <v>0</v>
      </c>
      <c r="N2884" s="10">
        <v>202</v>
      </c>
      <c r="O2884" s="11">
        <f>SUM(Table134[[#This Row],[Inspection Total]],Table134[[#This Row],[Waste (Before Impression)]])</f>
        <v>6000</v>
      </c>
      <c r="P2884" s="12" t="s">
        <v>39</v>
      </c>
      <c r="Q2884" s="9"/>
      <c r="R2884" s="9">
        <f>IF(Table134[[#This Row],[Balanced]]="YES",0,Table134[[#This Row],[Total]]-6000)</f>
        <v>0</v>
      </c>
      <c r="S28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44730145202026000YES</v>
      </c>
      <c r="T2884">
        <f>ROW()-3</f>
        <v>2881</v>
      </c>
      <c r="U2884" s="1">
        <f>INT(Table134[[#This Row],[Date]])</f>
        <v>44730</v>
      </c>
      <c r="V2884" s="13">
        <f>IFERROR(IF(OR(Table134[[#This Row],[Notasave Error]]&lt;0,Table134[[#This Row],[Notasave Error]]&gt;6000),"-",Table134[[#This Row],[Notasave Error]]/Table134[[#This Row],[Inspection Total]]),"NA")</f>
        <v>3.3666666666666664E-2</v>
      </c>
    </row>
    <row r="2885" spans="1:22" x14ac:dyDescent="0.35">
      <c r="A2885" s="8">
        <v>44730.360266203701</v>
      </c>
      <c r="B2885" s="9" t="s">
        <v>63</v>
      </c>
      <c r="C2885" s="9">
        <v>40036161</v>
      </c>
      <c r="D2885" s="9" t="s">
        <v>107</v>
      </c>
      <c r="E2885" s="9" t="s">
        <v>68</v>
      </c>
      <c r="F2885" s="9" t="s">
        <v>38</v>
      </c>
      <c r="G2885" s="9">
        <v>1451</v>
      </c>
      <c r="H2885" s="10">
        <v>6000</v>
      </c>
      <c r="I2885" s="10">
        <v>11998</v>
      </c>
      <c r="J2885" s="10">
        <v>0</v>
      </c>
      <c r="K2885" s="10"/>
      <c r="L2885" s="10">
        <f>SUM(Table134[[#This Row],[Waste (Before Impression)]:[Waste (After Impression)2]])</f>
        <v>0</v>
      </c>
      <c r="M2885" s="10">
        <v>0</v>
      </c>
      <c r="N2885" s="10">
        <v>161</v>
      </c>
      <c r="O2885" s="11">
        <f>SUM(Table134[[#This Row],[Inspection Total]],Table134[[#This Row],[Waste (Before Impression)]])</f>
        <v>6000</v>
      </c>
      <c r="P2885" s="12" t="s">
        <v>39</v>
      </c>
      <c r="Q2885" s="9"/>
      <c r="R2885" s="9">
        <f>IF(Table134[[#This Row],[Balanced]]="YES",0,Table134[[#This Row],[Total]]-6000)</f>
        <v>0</v>
      </c>
      <c r="S28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44730145101616000YES</v>
      </c>
      <c r="T2885">
        <f>ROW()-3</f>
        <v>2882</v>
      </c>
      <c r="U2885" s="1">
        <f>INT(Table134[[#This Row],[Date]])</f>
        <v>44730</v>
      </c>
      <c r="V2885" s="13">
        <f>IFERROR(IF(OR(Table134[[#This Row],[Notasave Error]]&lt;0,Table134[[#This Row],[Notasave Error]]&gt;6000),"-",Table134[[#This Row],[Notasave Error]]/Table134[[#This Row],[Inspection Total]]),"NA")</f>
        <v>2.6833333333333334E-2</v>
      </c>
    </row>
    <row r="2886" spans="1:22" x14ac:dyDescent="0.35">
      <c r="A2886" s="8">
        <v>44730.32303240741</v>
      </c>
      <c r="B2886" s="9" t="s">
        <v>63</v>
      </c>
      <c r="C2886" s="9">
        <v>40036161</v>
      </c>
      <c r="D2886" s="9" t="s">
        <v>107</v>
      </c>
      <c r="E2886" s="9" t="s">
        <v>68</v>
      </c>
      <c r="F2886" s="9" t="s">
        <v>38</v>
      </c>
      <c r="G2886" s="9">
        <v>1450</v>
      </c>
      <c r="H2886" s="10">
        <v>5998</v>
      </c>
      <c r="I2886" s="10">
        <v>5998</v>
      </c>
      <c r="J2886" s="10">
        <v>2</v>
      </c>
      <c r="K2886" s="10"/>
      <c r="L2886" s="10">
        <f>SUM(Table134[[#This Row],[Waste (Before Impression)]:[Waste (After Impression)2]])</f>
        <v>2</v>
      </c>
      <c r="M2886" s="10">
        <v>0</v>
      </c>
      <c r="N2886" s="10">
        <v>137</v>
      </c>
      <c r="O2886" s="11">
        <f>SUM(Table134[[#This Row],[Inspection Total]],Table134[[#This Row],[Waste (Before Impression)]])</f>
        <v>6000</v>
      </c>
      <c r="P2886" s="12" t="s">
        <v>39</v>
      </c>
      <c r="Q2886" s="9"/>
      <c r="R2886" s="9">
        <f>IF(Table134[[#This Row],[Balanced]]="YES",0,Table134[[#This Row],[Total]]-6000)</f>
        <v>0</v>
      </c>
      <c r="S28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44730145021375998YES</v>
      </c>
      <c r="T2886">
        <f>ROW()-3</f>
        <v>2883</v>
      </c>
      <c r="U2886" s="1">
        <f>INT(Table134[[#This Row],[Date]])</f>
        <v>44730</v>
      </c>
      <c r="V2886" s="13">
        <f>IFERROR(IF(OR(Table134[[#This Row],[Notasave Error]]&lt;0,Table134[[#This Row],[Notasave Error]]&gt;6000),"-",Table134[[#This Row],[Notasave Error]]/Table134[[#This Row],[Inspection Total]]),"NA")</f>
        <v>2.2840946982327442E-2</v>
      </c>
    </row>
    <row r="2887" spans="1:22" x14ac:dyDescent="0.35">
      <c r="A2887" s="8">
        <v>44729.976805555554</v>
      </c>
      <c r="B2887" s="9" t="s">
        <v>63</v>
      </c>
      <c r="C2887" s="9">
        <v>40036161</v>
      </c>
      <c r="D2887" s="9" t="s">
        <v>107</v>
      </c>
      <c r="E2887" s="9" t="s">
        <v>55</v>
      </c>
      <c r="F2887" s="9" t="s">
        <v>40</v>
      </c>
      <c r="G2887" s="9">
        <v>1440</v>
      </c>
      <c r="H2887" s="10">
        <v>5990</v>
      </c>
      <c r="I2887" s="10">
        <v>29977</v>
      </c>
      <c r="J2887" s="10">
        <v>10</v>
      </c>
      <c r="K2887" s="10">
        <v>0</v>
      </c>
      <c r="L2887" s="10">
        <f>SUM(Table134[[#This Row],[Waste (Before Impression)]:[Waste (After Impression)2]])</f>
        <v>10</v>
      </c>
      <c r="M2887" s="10">
        <v>0</v>
      </c>
      <c r="N2887" s="10">
        <v>218</v>
      </c>
      <c r="O2887" s="11">
        <f>SUM(Table134[[#This Row],[Inspection Total]],Table134[[#This Row],[Waste (Before Impression)]])</f>
        <v>6000</v>
      </c>
      <c r="P2887" s="12" t="s">
        <v>39</v>
      </c>
      <c r="Q2887" s="9"/>
      <c r="R2887" s="9">
        <f>IF(Table134[[#This Row],[Balanced]]="YES",0,Table134[[#This Row],[Total]]-6000)</f>
        <v>0</v>
      </c>
      <c r="S28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447291440102185990YES</v>
      </c>
      <c r="T2887">
        <f>ROW()-3</f>
        <v>2884</v>
      </c>
      <c r="U2887" s="1">
        <f>INT(Table134[[#This Row],[Date]])</f>
        <v>44729</v>
      </c>
      <c r="V2887" s="13">
        <f>IFERROR(IF(OR(Table134[[#This Row],[Notasave Error]]&lt;0,Table134[[#This Row],[Notasave Error]]&gt;6000),"-",Table134[[#This Row],[Notasave Error]]/Table134[[#This Row],[Inspection Total]]),"NA")</f>
        <v>3.6393989983305508E-2</v>
      </c>
    </row>
    <row r="2888" spans="1:22" x14ac:dyDescent="0.35">
      <c r="A2888" s="8">
        <v>44729.948969907404</v>
      </c>
      <c r="B2888" s="9" t="s">
        <v>63</v>
      </c>
      <c r="C2888" s="9">
        <v>40036161</v>
      </c>
      <c r="D2888" s="9" t="s">
        <v>107</v>
      </c>
      <c r="E2888" s="9" t="s">
        <v>55</v>
      </c>
      <c r="F2888" s="9" t="s">
        <v>40</v>
      </c>
      <c r="G2888" s="9">
        <v>1439</v>
      </c>
      <c r="H2888" s="10">
        <v>5996</v>
      </c>
      <c r="I2888" s="10">
        <v>23987</v>
      </c>
      <c r="J2888" s="10">
        <v>4</v>
      </c>
      <c r="K2888" s="10">
        <v>0</v>
      </c>
      <c r="L2888" s="10">
        <f>SUM(Table134[[#This Row],[Waste (Before Impression)]:[Waste (After Impression)2]])</f>
        <v>4</v>
      </c>
      <c r="M2888" s="10">
        <v>0</v>
      </c>
      <c r="N2888" s="10">
        <v>105</v>
      </c>
      <c r="O2888" s="11">
        <f>SUM(Table134[[#This Row],[Inspection Total]],Table134[[#This Row],[Waste (Before Impression)]])</f>
        <v>6000</v>
      </c>
      <c r="P2888" s="12" t="s">
        <v>39</v>
      </c>
      <c r="Q2888" s="9"/>
      <c r="R2888" s="9">
        <f>IF(Table134[[#This Row],[Balanced]]="YES",0,Table134[[#This Row],[Total]]-6000)</f>
        <v>0</v>
      </c>
      <c r="S28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44729143941055996YES</v>
      </c>
      <c r="T2888">
        <f>ROW()-3</f>
        <v>2885</v>
      </c>
      <c r="U2888" s="1">
        <f>INT(Table134[[#This Row],[Date]])</f>
        <v>44729</v>
      </c>
      <c r="V2888" s="13">
        <f>IFERROR(IF(OR(Table134[[#This Row],[Notasave Error]]&lt;0,Table134[[#This Row],[Notasave Error]]&gt;6000),"-",Table134[[#This Row],[Notasave Error]]/Table134[[#This Row],[Inspection Total]]),"NA")</f>
        <v>1.7511674449633089E-2</v>
      </c>
    </row>
    <row r="2889" spans="1:22" x14ac:dyDescent="0.35">
      <c r="A2889" s="8">
        <v>44729.904340277775</v>
      </c>
      <c r="B2889" s="9" t="s">
        <v>63</v>
      </c>
      <c r="C2889" s="9">
        <v>40036161</v>
      </c>
      <c r="D2889" s="9" t="s">
        <v>107</v>
      </c>
      <c r="E2889" s="9" t="s">
        <v>55</v>
      </c>
      <c r="F2889" s="9" t="s">
        <v>40</v>
      </c>
      <c r="G2889" s="9">
        <v>1438</v>
      </c>
      <c r="H2889" s="10">
        <v>6000</v>
      </c>
      <c r="I2889" s="10">
        <v>17991</v>
      </c>
      <c r="J2889" s="10">
        <v>0</v>
      </c>
      <c r="K2889" s="10">
        <v>0</v>
      </c>
      <c r="L2889" s="10">
        <f>SUM(Table134[[#This Row],[Waste (Before Impression)]:[Waste (After Impression)2]])</f>
        <v>0</v>
      </c>
      <c r="M2889" s="10">
        <v>0</v>
      </c>
      <c r="N2889" s="10">
        <v>118</v>
      </c>
      <c r="O2889" s="11">
        <f>SUM(Table134[[#This Row],[Inspection Total]],Table134[[#This Row],[Waste (Before Impression)]])</f>
        <v>6000</v>
      </c>
      <c r="P2889" s="12" t="s">
        <v>39</v>
      </c>
      <c r="Q2889" s="9"/>
      <c r="R2889" s="9">
        <f>IF(Table134[[#This Row],[Balanced]]="YES",0,Table134[[#This Row],[Total]]-6000)</f>
        <v>0</v>
      </c>
      <c r="S28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44729143801186000YES</v>
      </c>
      <c r="T2889">
        <f>ROW()-3</f>
        <v>2886</v>
      </c>
      <c r="U2889" s="1">
        <f>INT(Table134[[#This Row],[Date]])</f>
        <v>44729</v>
      </c>
      <c r="V2889" s="13">
        <f>IFERROR(IF(OR(Table134[[#This Row],[Notasave Error]]&lt;0,Table134[[#This Row],[Notasave Error]]&gt;6000),"-",Table134[[#This Row],[Notasave Error]]/Table134[[#This Row],[Inspection Total]]),"NA")</f>
        <v>1.9666666666666666E-2</v>
      </c>
    </row>
    <row r="2890" spans="1:22" x14ac:dyDescent="0.35">
      <c r="A2890" s="8">
        <v>44729.872777777775</v>
      </c>
      <c r="B2890" s="9" t="s">
        <v>63</v>
      </c>
      <c r="C2890" s="9">
        <v>40036161</v>
      </c>
      <c r="D2890" s="9" t="s">
        <v>107</v>
      </c>
      <c r="E2890" s="9" t="s">
        <v>55</v>
      </c>
      <c r="F2890" s="9" t="s">
        <v>40</v>
      </c>
      <c r="G2890" s="9">
        <v>1437</v>
      </c>
      <c r="H2890" s="10">
        <v>5998</v>
      </c>
      <c r="I2890" s="10">
        <v>11991</v>
      </c>
      <c r="J2890" s="10">
        <v>2</v>
      </c>
      <c r="K2890" s="10">
        <v>3</v>
      </c>
      <c r="L2890" s="10">
        <f>SUM(Table134[[#This Row],[Waste (Before Impression)]:[Waste (After Impression)2]])</f>
        <v>5</v>
      </c>
      <c r="M2890" s="10">
        <v>0</v>
      </c>
      <c r="N2890" s="10">
        <v>90</v>
      </c>
      <c r="O2890" s="11">
        <f>SUM(Table134[[#This Row],[Inspection Total]],Table134[[#This Row],[Waste (Before Impression)]])</f>
        <v>6000</v>
      </c>
      <c r="P2890" s="12" t="s">
        <v>39</v>
      </c>
      <c r="Q2890" s="9"/>
      <c r="R2890" s="9">
        <f>IF(Table134[[#This Row],[Balanced]]="YES",0,Table134[[#This Row],[Total]]-6000)</f>
        <v>0</v>
      </c>
      <c r="S28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4472914372905998YES</v>
      </c>
      <c r="T2890">
        <f>ROW()-3</f>
        <v>2887</v>
      </c>
      <c r="U2890" s="1">
        <f>INT(Table134[[#This Row],[Date]])</f>
        <v>44729</v>
      </c>
      <c r="V2890" s="13">
        <f>IFERROR(IF(OR(Table134[[#This Row],[Notasave Error]]&lt;0,Table134[[#This Row],[Notasave Error]]&gt;6000),"-",Table134[[#This Row],[Notasave Error]]/Table134[[#This Row],[Inspection Total]]),"NA")</f>
        <v>1.5005001667222408E-2</v>
      </c>
    </row>
    <row r="2891" spans="1:22" x14ac:dyDescent="0.35">
      <c r="A2891" s="8">
        <v>44729.853090277778</v>
      </c>
      <c r="B2891" s="9" t="s">
        <v>63</v>
      </c>
      <c r="C2891" s="9">
        <v>40036161</v>
      </c>
      <c r="D2891" s="9" t="s">
        <v>107</v>
      </c>
      <c r="E2891" s="9" t="s">
        <v>55</v>
      </c>
      <c r="F2891" s="9" t="s">
        <v>40</v>
      </c>
      <c r="G2891" s="9">
        <v>1436</v>
      </c>
      <c r="H2891" s="10">
        <v>5993</v>
      </c>
      <c r="I2891" s="10">
        <v>5993</v>
      </c>
      <c r="J2891" s="10">
        <v>7</v>
      </c>
      <c r="K2891" s="10">
        <v>0</v>
      </c>
      <c r="L2891" s="10">
        <f>SUM(Table134[[#This Row],[Waste (Before Impression)]:[Waste (After Impression)2]])</f>
        <v>7</v>
      </c>
      <c r="M2891" s="10">
        <v>0</v>
      </c>
      <c r="N2891" s="10">
        <v>122</v>
      </c>
      <c r="O2891" s="11">
        <f>SUM(Table134[[#This Row],[Inspection Total]],Table134[[#This Row],[Waste (Before Impression)]])</f>
        <v>6000</v>
      </c>
      <c r="P2891" s="12" t="s">
        <v>39</v>
      </c>
      <c r="Q2891" s="9"/>
      <c r="R2891" s="9">
        <f>IF(Table134[[#This Row],[Balanced]]="YES",0,Table134[[#This Row],[Total]]-6000)</f>
        <v>0</v>
      </c>
      <c r="S28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44729143671225993YES</v>
      </c>
      <c r="T2891">
        <f>ROW()-3</f>
        <v>2888</v>
      </c>
      <c r="U2891" s="1">
        <f>INT(Table134[[#This Row],[Date]])</f>
        <v>44729</v>
      </c>
      <c r="V2891" s="13">
        <f>IFERROR(IF(OR(Table134[[#This Row],[Notasave Error]]&lt;0,Table134[[#This Row],[Notasave Error]]&gt;6000),"-",Table134[[#This Row],[Notasave Error]]/Table134[[#This Row],[Inspection Total]]),"NA")</f>
        <v>2.0357083263807776E-2</v>
      </c>
    </row>
    <row r="2892" spans="1:22" x14ac:dyDescent="0.35">
      <c r="A2892" s="8">
        <v>44729.77815972222</v>
      </c>
      <c r="B2892" s="9" t="s">
        <v>63</v>
      </c>
      <c r="C2892" s="9">
        <v>40036161</v>
      </c>
      <c r="D2892" s="9" t="s">
        <v>107</v>
      </c>
      <c r="E2892" s="9" t="s">
        <v>95</v>
      </c>
      <c r="F2892" s="9" t="s">
        <v>38</v>
      </c>
      <c r="G2892" s="9">
        <v>1435</v>
      </c>
      <c r="H2892" s="10">
        <v>6000</v>
      </c>
      <c r="I2892" s="10">
        <v>83927</v>
      </c>
      <c r="J2892" s="10">
        <v>0</v>
      </c>
      <c r="K2892" s="10"/>
      <c r="L2892" s="10">
        <f>SUM(Table134[[#This Row],[Waste (Before Impression)]:[Waste (After Impression)2]])</f>
        <v>0</v>
      </c>
      <c r="M2892" s="10">
        <v>0</v>
      </c>
      <c r="N2892" s="10">
        <v>143</v>
      </c>
      <c r="O2892" s="11">
        <f>SUM(Table134[[#This Row],[Inspection Total]],Table134[[#This Row],[Waste (Before Impression)]])</f>
        <v>6000</v>
      </c>
      <c r="P2892" s="12" t="s">
        <v>39</v>
      </c>
      <c r="Q2892" s="9"/>
      <c r="R2892" s="9">
        <f>IF(Table134[[#This Row],[Balanced]]="YES",0,Table134[[#This Row],[Total]]-6000)</f>
        <v>0</v>
      </c>
      <c r="S28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44729143501436000YES</v>
      </c>
      <c r="T2892">
        <f>ROW()-3</f>
        <v>2889</v>
      </c>
      <c r="U2892" s="1">
        <f>INT(Table134[[#This Row],[Date]])</f>
        <v>44729</v>
      </c>
      <c r="V2892" s="13">
        <f>IFERROR(IF(OR(Table134[[#This Row],[Notasave Error]]&lt;0,Table134[[#This Row],[Notasave Error]]&gt;6000),"-",Table134[[#This Row],[Notasave Error]]/Table134[[#This Row],[Inspection Total]]),"NA")</f>
        <v>2.3833333333333335E-2</v>
      </c>
    </row>
    <row r="2893" spans="1:22" x14ac:dyDescent="0.35">
      <c r="A2893" s="8">
        <v>44729.753067129626</v>
      </c>
      <c r="B2893" s="9" t="s">
        <v>63</v>
      </c>
      <c r="C2893" s="9">
        <v>40036161</v>
      </c>
      <c r="D2893" s="9" t="s">
        <v>107</v>
      </c>
      <c r="E2893" s="9" t="s">
        <v>95</v>
      </c>
      <c r="F2893" s="9" t="s">
        <v>38</v>
      </c>
      <c r="G2893" s="9">
        <v>1434</v>
      </c>
      <c r="H2893" s="10">
        <v>5995</v>
      </c>
      <c r="I2893" s="10">
        <v>77927</v>
      </c>
      <c r="J2893" s="10">
        <v>5</v>
      </c>
      <c r="K2893" s="10"/>
      <c r="L2893" s="10">
        <f>SUM(Table134[[#This Row],[Waste (Before Impression)]:[Waste (After Impression)2]])</f>
        <v>5</v>
      </c>
      <c r="M2893" s="10">
        <v>0</v>
      </c>
      <c r="N2893" s="10">
        <v>161</v>
      </c>
      <c r="O2893" s="11">
        <f>SUM(Table134[[#This Row],[Inspection Total]],Table134[[#This Row],[Waste (Before Impression)]])</f>
        <v>6000</v>
      </c>
      <c r="P2893" s="12" t="s">
        <v>39</v>
      </c>
      <c r="Q2893" s="9"/>
      <c r="R2893" s="9">
        <f>IF(Table134[[#This Row],[Balanced]]="YES",0,Table134[[#This Row],[Total]]-6000)</f>
        <v>0</v>
      </c>
      <c r="S289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44729143451615995YES</v>
      </c>
      <c r="T2893">
        <f>ROW()-3</f>
        <v>2890</v>
      </c>
      <c r="U2893" s="1">
        <f>INT(Table134[[#This Row],[Date]])</f>
        <v>44729</v>
      </c>
      <c r="V2893" s="13">
        <f>IFERROR(IF(OR(Table134[[#This Row],[Notasave Error]]&lt;0,Table134[[#This Row],[Notasave Error]]&gt;6000),"-",Table134[[#This Row],[Notasave Error]]/Table134[[#This Row],[Inspection Total]]),"NA")</f>
        <v>2.6855713094245205E-2</v>
      </c>
    </row>
    <row r="2894" spans="1:22" x14ac:dyDescent="0.35">
      <c r="A2894" s="8">
        <v>44729.752847222226</v>
      </c>
      <c r="B2894" s="9" t="s">
        <v>63</v>
      </c>
      <c r="C2894" s="9">
        <v>40036161</v>
      </c>
      <c r="D2894" s="9" t="s">
        <v>107</v>
      </c>
      <c r="E2894" s="9" t="s">
        <v>95</v>
      </c>
      <c r="F2894" s="9" t="s">
        <v>38</v>
      </c>
      <c r="G2894" s="9">
        <v>1433</v>
      </c>
      <c r="H2894" s="10">
        <v>6000</v>
      </c>
      <c r="I2894" s="10">
        <v>71932</v>
      </c>
      <c r="J2894" s="10">
        <v>0</v>
      </c>
      <c r="K2894" s="10"/>
      <c r="L2894" s="10">
        <f>SUM(Table134[[#This Row],[Waste (Before Impression)]:[Waste (After Impression)2]])</f>
        <v>0</v>
      </c>
      <c r="M2894" s="10">
        <v>0</v>
      </c>
      <c r="N2894" s="10">
        <v>227</v>
      </c>
      <c r="O2894" s="11">
        <f>SUM(Table134[[#This Row],[Inspection Total]],Table134[[#This Row],[Waste (Before Impression)]])</f>
        <v>6000</v>
      </c>
      <c r="P2894" s="12" t="s">
        <v>39</v>
      </c>
      <c r="Q2894" s="9"/>
      <c r="R2894" s="9">
        <f>IF(Table134[[#This Row],[Balanced]]="YES",0,Table134[[#This Row],[Total]]-6000)</f>
        <v>0</v>
      </c>
      <c r="S289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44729143302276000YES</v>
      </c>
      <c r="T2894">
        <f>ROW()-3</f>
        <v>2891</v>
      </c>
      <c r="U2894" s="1">
        <f>INT(Table134[[#This Row],[Date]])</f>
        <v>44729</v>
      </c>
      <c r="V2894" s="13">
        <f>IFERROR(IF(OR(Table134[[#This Row],[Notasave Error]]&lt;0,Table134[[#This Row],[Notasave Error]]&gt;6000),"-",Table134[[#This Row],[Notasave Error]]/Table134[[#This Row],[Inspection Total]]),"NA")</f>
        <v>3.783333333333333E-2</v>
      </c>
    </row>
    <row r="2895" spans="1:22" x14ac:dyDescent="0.35">
      <c r="A2895" s="8">
        <v>44729.752650462964</v>
      </c>
      <c r="B2895" s="9" t="s">
        <v>63</v>
      </c>
      <c r="C2895" s="9">
        <v>40036161</v>
      </c>
      <c r="D2895" s="9" t="s">
        <v>107</v>
      </c>
      <c r="E2895" s="9" t="s">
        <v>95</v>
      </c>
      <c r="F2895" s="9" t="s">
        <v>38</v>
      </c>
      <c r="G2895" s="9">
        <v>1432</v>
      </c>
      <c r="H2895" s="10">
        <v>5994</v>
      </c>
      <c r="I2895" s="10">
        <v>65932</v>
      </c>
      <c r="J2895" s="10">
        <v>6</v>
      </c>
      <c r="K2895" s="10"/>
      <c r="L2895" s="10">
        <f>SUM(Table134[[#This Row],[Waste (Before Impression)]:[Waste (After Impression)2]])</f>
        <v>6</v>
      </c>
      <c r="M2895" s="10">
        <v>0</v>
      </c>
      <c r="N2895" s="10">
        <v>108</v>
      </c>
      <c r="O2895" s="11">
        <f>SUM(Table134[[#This Row],[Inspection Total]],Table134[[#This Row],[Waste (Before Impression)]])</f>
        <v>6000</v>
      </c>
      <c r="P2895" s="12" t="s">
        <v>39</v>
      </c>
      <c r="Q2895" s="9"/>
      <c r="R2895" s="9">
        <f>IF(Table134[[#This Row],[Balanced]]="YES",0,Table134[[#This Row],[Total]]-6000)</f>
        <v>0</v>
      </c>
      <c r="S289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44729143261085994YES</v>
      </c>
      <c r="T2895">
        <f>ROW()-3</f>
        <v>2892</v>
      </c>
      <c r="U2895" s="1">
        <f>INT(Table134[[#This Row],[Date]])</f>
        <v>44729</v>
      </c>
      <c r="V2895" s="13">
        <f>IFERROR(IF(OR(Table134[[#This Row],[Notasave Error]]&lt;0,Table134[[#This Row],[Notasave Error]]&gt;6000),"-",Table134[[#This Row],[Notasave Error]]/Table134[[#This Row],[Inspection Total]]),"NA")</f>
        <v>1.8018018018018018E-2</v>
      </c>
    </row>
    <row r="2896" spans="1:22" x14ac:dyDescent="0.35">
      <c r="A2896" s="8">
        <v>44729.655127314814</v>
      </c>
      <c r="B2896" s="9" t="s">
        <v>63</v>
      </c>
      <c r="C2896" s="9">
        <v>40036161</v>
      </c>
      <c r="D2896" s="9" t="s">
        <v>107</v>
      </c>
      <c r="E2896" s="9" t="s">
        <v>95</v>
      </c>
      <c r="F2896" s="9" t="s">
        <v>38</v>
      </c>
      <c r="G2896" s="9">
        <v>1431</v>
      </c>
      <c r="H2896" s="10">
        <v>5994</v>
      </c>
      <c r="I2896" s="10">
        <v>59938</v>
      </c>
      <c r="J2896" s="10">
        <v>6</v>
      </c>
      <c r="K2896" s="10"/>
      <c r="L2896" s="10">
        <f>SUM(Table134[[#This Row],[Waste (Before Impression)]:[Waste (After Impression)2]])</f>
        <v>6</v>
      </c>
      <c r="M2896" s="10">
        <v>0</v>
      </c>
      <c r="N2896" s="10">
        <v>196</v>
      </c>
      <c r="O2896" s="11">
        <f>SUM(Table134[[#This Row],[Inspection Total]],Table134[[#This Row],[Waste (Before Impression)]])</f>
        <v>6000</v>
      </c>
      <c r="P2896" s="12" t="s">
        <v>39</v>
      </c>
      <c r="Q2896" s="9"/>
      <c r="R2896" s="9">
        <f>IF(Table134[[#This Row],[Balanced]]="YES",0,Table134[[#This Row],[Total]]-6000)</f>
        <v>0</v>
      </c>
      <c r="S289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44729143161965994YES</v>
      </c>
      <c r="T2896">
        <f>ROW()-3</f>
        <v>2893</v>
      </c>
      <c r="U2896" s="1">
        <f>INT(Table134[[#This Row],[Date]])</f>
        <v>44729</v>
      </c>
      <c r="V2896" s="13">
        <f>IFERROR(IF(OR(Table134[[#This Row],[Notasave Error]]&lt;0,Table134[[#This Row],[Notasave Error]]&gt;6000),"-",Table134[[#This Row],[Notasave Error]]/Table134[[#This Row],[Inspection Total]]),"NA")</f>
        <v>3.2699366032699365E-2</v>
      </c>
    </row>
    <row r="2897" spans="1:22" x14ac:dyDescent="0.35">
      <c r="A2897" s="8">
        <v>44729.624189814815</v>
      </c>
      <c r="B2897" s="9" t="s">
        <v>63</v>
      </c>
      <c r="C2897" s="9">
        <v>40036161</v>
      </c>
      <c r="D2897" s="9" t="s">
        <v>107</v>
      </c>
      <c r="E2897" s="9" t="s">
        <v>95</v>
      </c>
      <c r="F2897" s="9" t="s">
        <v>38</v>
      </c>
      <c r="G2897" s="9">
        <v>1462</v>
      </c>
      <c r="H2897" s="10">
        <v>5990</v>
      </c>
      <c r="I2897" s="10">
        <v>53944</v>
      </c>
      <c r="J2897" s="10">
        <v>10</v>
      </c>
      <c r="K2897" s="10"/>
      <c r="L2897" s="10">
        <f>SUM(Table134[[#This Row],[Waste (Before Impression)]:[Waste (After Impression)2]])</f>
        <v>10</v>
      </c>
      <c r="M2897" s="10">
        <v>0</v>
      </c>
      <c r="N2897" s="10">
        <v>172</v>
      </c>
      <c r="O2897" s="11">
        <f>SUM(Table134[[#This Row],[Inspection Total]],Table134[[#This Row],[Waste (Before Impression)]])</f>
        <v>6000</v>
      </c>
      <c r="P2897" s="12" t="s">
        <v>39</v>
      </c>
      <c r="Q2897" s="9"/>
      <c r="R2897" s="9">
        <f>IF(Table134[[#This Row],[Balanced]]="YES",0,Table134[[#This Row],[Total]]-6000)</f>
        <v>0</v>
      </c>
      <c r="S289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447291462101725990YES</v>
      </c>
      <c r="T2897">
        <f>ROW()-3</f>
        <v>2894</v>
      </c>
      <c r="U2897" s="1">
        <f>INT(Table134[[#This Row],[Date]])</f>
        <v>44729</v>
      </c>
      <c r="V2897" s="13">
        <f>IFERROR(IF(OR(Table134[[#This Row],[Notasave Error]]&lt;0,Table134[[#This Row],[Notasave Error]]&gt;6000),"-",Table134[[#This Row],[Notasave Error]]/Table134[[#This Row],[Inspection Total]]),"NA")</f>
        <v>2.8714524207011687E-2</v>
      </c>
    </row>
    <row r="2898" spans="1:22" x14ac:dyDescent="0.35">
      <c r="A2898" s="8">
        <v>44729.597372685188</v>
      </c>
      <c r="B2898" s="9" t="s">
        <v>63</v>
      </c>
      <c r="C2898" s="9">
        <v>40036161</v>
      </c>
      <c r="D2898" s="9" t="s">
        <v>107</v>
      </c>
      <c r="E2898" s="9" t="s">
        <v>95</v>
      </c>
      <c r="F2898" s="9" t="s">
        <v>38</v>
      </c>
      <c r="G2898" s="9">
        <v>1461</v>
      </c>
      <c r="H2898" s="10">
        <v>5999</v>
      </c>
      <c r="I2898" s="10">
        <v>47954</v>
      </c>
      <c r="J2898" s="10">
        <v>1</v>
      </c>
      <c r="K2898" s="10"/>
      <c r="L2898" s="10">
        <f>SUM(Table134[[#This Row],[Waste (Before Impression)]:[Waste (After Impression)2]])</f>
        <v>1</v>
      </c>
      <c r="M2898" s="10">
        <v>0</v>
      </c>
      <c r="N2898" s="10">
        <v>120</v>
      </c>
      <c r="O2898" s="11">
        <f>SUM(Table134[[#This Row],[Inspection Total]],Table134[[#This Row],[Waste (Before Impression)]])</f>
        <v>6000</v>
      </c>
      <c r="P2898" s="12" t="s">
        <v>39</v>
      </c>
      <c r="Q2898" s="9"/>
      <c r="R2898" s="9">
        <f>IF(Table134[[#This Row],[Balanced]]="YES",0,Table134[[#This Row],[Total]]-6000)</f>
        <v>0</v>
      </c>
      <c r="S289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44729146111205999YES</v>
      </c>
      <c r="T2898">
        <f>ROW()-3</f>
        <v>2895</v>
      </c>
      <c r="U2898" s="1">
        <f>INT(Table134[[#This Row],[Date]])</f>
        <v>44729</v>
      </c>
      <c r="V2898" s="13">
        <f>IFERROR(IF(OR(Table134[[#This Row],[Notasave Error]]&lt;0,Table134[[#This Row],[Notasave Error]]&gt;6000),"-",Table134[[#This Row],[Notasave Error]]/Table134[[#This Row],[Inspection Total]]),"NA")</f>
        <v>2.0003333888981498E-2</v>
      </c>
    </row>
    <row r="2899" spans="1:22" x14ac:dyDescent="0.35">
      <c r="A2899" s="8">
        <v>44729.578900462962</v>
      </c>
      <c r="B2899" s="9" t="s">
        <v>63</v>
      </c>
      <c r="C2899" s="9">
        <v>40036161</v>
      </c>
      <c r="D2899" s="9" t="s">
        <v>107</v>
      </c>
      <c r="E2899" s="9" t="s">
        <v>95</v>
      </c>
      <c r="F2899" s="9" t="s">
        <v>38</v>
      </c>
      <c r="G2899" s="9">
        <v>1460</v>
      </c>
      <c r="H2899" s="10">
        <v>5972</v>
      </c>
      <c r="I2899" s="10">
        <v>41955</v>
      </c>
      <c r="J2899" s="10">
        <v>28</v>
      </c>
      <c r="K2899" s="10"/>
      <c r="L2899" s="10">
        <f>SUM(Table134[[#This Row],[Waste (Before Impression)]:[Waste (After Impression)2]])</f>
        <v>28</v>
      </c>
      <c r="M2899" s="10">
        <v>0</v>
      </c>
      <c r="N2899" s="10">
        <v>163</v>
      </c>
      <c r="O2899" s="11">
        <f>SUM(Table134[[#This Row],[Inspection Total]],Table134[[#This Row],[Waste (Before Impression)]])</f>
        <v>6000</v>
      </c>
      <c r="P2899" s="12" t="s">
        <v>39</v>
      </c>
      <c r="Q2899" s="9"/>
      <c r="R2899" s="9">
        <f>IF(Table134[[#This Row],[Balanced]]="YES",0,Table134[[#This Row],[Total]]-6000)</f>
        <v>0</v>
      </c>
      <c r="S289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447291460281635972YES</v>
      </c>
      <c r="T2899">
        <f>ROW()-3</f>
        <v>2896</v>
      </c>
      <c r="U2899" s="1">
        <f>INT(Table134[[#This Row],[Date]])</f>
        <v>44729</v>
      </c>
      <c r="V2899" s="13">
        <f>IFERROR(IF(OR(Table134[[#This Row],[Notasave Error]]&lt;0,Table134[[#This Row],[Notasave Error]]&gt;6000),"-",Table134[[#This Row],[Notasave Error]]/Table134[[#This Row],[Inspection Total]]),"NA")</f>
        <v>2.7294038847957135E-2</v>
      </c>
    </row>
    <row r="2900" spans="1:22" x14ac:dyDescent="0.35">
      <c r="A2900" s="8">
        <v>44729.530231481483</v>
      </c>
      <c r="B2900" s="9" t="s">
        <v>63</v>
      </c>
      <c r="C2900" s="9">
        <v>40036161</v>
      </c>
      <c r="D2900" s="9" t="s">
        <v>107</v>
      </c>
      <c r="E2900" s="9" t="s">
        <v>95</v>
      </c>
      <c r="F2900" s="9" t="s">
        <v>38</v>
      </c>
      <c r="G2900" s="9">
        <v>1430</v>
      </c>
      <c r="H2900" s="10">
        <v>5994</v>
      </c>
      <c r="I2900" s="10">
        <v>35983</v>
      </c>
      <c r="J2900" s="10">
        <v>5</v>
      </c>
      <c r="K2900" s="10"/>
      <c r="L2900" s="10">
        <f>SUM(Table134[[#This Row],[Waste (Before Impression)]:[Waste (After Impression)2]])</f>
        <v>5</v>
      </c>
      <c r="M2900" s="10">
        <v>0</v>
      </c>
      <c r="N2900" s="10">
        <v>0</v>
      </c>
      <c r="O2900" s="11">
        <f>SUM(Table134[[#This Row],[Inspection Total]],Table134[[#This Row],[Waste (Before Impression)]])</f>
        <v>5999</v>
      </c>
      <c r="P2900" s="12" t="s">
        <v>34</v>
      </c>
      <c r="Q2900" s="9"/>
      <c r="R2900" s="9">
        <f>IF(Table134[[#This Row],[Balanced]]="YES",0,Table134[[#This Row],[Total]]-6000)</f>
        <v>-1</v>
      </c>
      <c r="S290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447291430505994NO</v>
      </c>
      <c r="T2900">
        <f>ROW()-3</f>
        <v>2897</v>
      </c>
      <c r="U2900" s="1">
        <f>INT(Table134[[#This Row],[Date]])</f>
        <v>44729</v>
      </c>
      <c r="V2900" s="13">
        <f>IFERROR(IF(OR(Table134[[#This Row],[Notasave Error]]&lt;0,Table134[[#This Row],[Notasave Error]]&gt;6000),"-",Table134[[#This Row],[Notasave Error]]/Table134[[#This Row],[Inspection Total]]),"NA")</f>
        <v>0</v>
      </c>
    </row>
    <row r="2901" spans="1:22" x14ac:dyDescent="0.35">
      <c r="A2901" s="8">
        <v>44729.529699074075</v>
      </c>
      <c r="B2901" s="9" t="s">
        <v>63</v>
      </c>
      <c r="C2901" s="9">
        <v>40036161</v>
      </c>
      <c r="D2901" s="9" t="s">
        <v>107</v>
      </c>
      <c r="E2901" s="9" t="s">
        <v>95</v>
      </c>
      <c r="F2901" s="9" t="s">
        <v>38</v>
      </c>
      <c r="G2901" s="9">
        <v>1429</v>
      </c>
      <c r="H2901" s="10">
        <v>5997</v>
      </c>
      <c r="I2901" s="10">
        <v>29989</v>
      </c>
      <c r="J2901" s="10">
        <v>3</v>
      </c>
      <c r="K2901" s="10"/>
      <c r="L2901" s="10">
        <f>SUM(Table134[[#This Row],[Waste (Before Impression)]:[Waste (After Impression)2]])</f>
        <v>3</v>
      </c>
      <c r="M2901" s="10">
        <v>0</v>
      </c>
      <c r="N2901" s="10">
        <v>286</v>
      </c>
      <c r="O2901" s="11">
        <f>SUM(Table134[[#This Row],[Inspection Total]],Table134[[#This Row],[Waste (Before Impression)]])</f>
        <v>6000</v>
      </c>
      <c r="P2901" s="12" t="s">
        <v>39</v>
      </c>
      <c r="Q2901" s="9"/>
      <c r="R2901" s="9">
        <f>IF(Table134[[#This Row],[Balanced]]="YES",0,Table134[[#This Row],[Total]]-6000)</f>
        <v>0</v>
      </c>
      <c r="S290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44729142932865997YES</v>
      </c>
      <c r="T2901">
        <f>ROW()-3</f>
        <v>2898</v>
      </c>
      <c r="U2901" s="1">
        <f>INT(Table134[[#This Row],[Date]])</f>
        <v>44729</v>
      </c>
      <c r="V2901" s="13">
        <f>IFERROR(IF(OR(Table134[[#This Row],[Notasave Error]]&lt;0,Table134[[#This Row],[Notasave Error]]&gt;6000),"-",Table134[[#This Row],[Notasave Error]]/Table134[[#This Row],[Inspection Total]]),"NA")</f>
        <v>4.7690511922627979E-2</v>
      </c>
    </row>
    <row r="2902" spans="1:22" x14ac:dyDescent="0.35">
      <c r="A2902" s="8">
        <v>44729.422071759262</v>
      </c>
      <c r="B2902" s="9" t="s">
        <v>63</v>
      </c>
      <c r="C2902" s="9">
        <v>40036161</v>
      </c>
      <c r="D2902" s="9" t="s">
        <v>107</v>
      </c>
      <c r="E2902" s="9" t="s">
        <v>95</v>
      </c>
      <c r="F2902" s="9" t="s">
        <v>38</v>
      </c>
      <c r="G2902" s="9">
        <v>1428</v>
      </c>
      <c r="H2902" s="10">
        <v>6000</v>
      </c>
      <c r="I2902" s="10">
        <v>23992</v>
      </c>
      <c r="J2902" s="10"/>
      <c r="K2902" s="10"/>
      <c r="L2902" s="10">
        <f>SUM(Table134[[#This Row],[Waste (Before Impression)]:[Waste (After Impression)2]])</f>
        <v>0</v>
      </c>
      <c r="M2902" s="10">
        <v>0</v>
      </c>
      <c r="N2902" s="10">
        <v>156</v>
      </c>
      <c r="O2902" s="11">
        <f>SUM(Table134[[#This Row],[Inspection Total]],Table134[[#This Row],[Waste (Before Impression)]])</f>
        <v>6000</v>
      </c>
      <c r="P2902" s="12" t="s">
        <v>39</v>
      </c>
      <c r="Q2902" s="9"/>
      <c r="R2902" s="9">
        <f>IF(Table134[[#This Row],[Balanced]]="YES",0,Table134[[#This Row],[Total]]-6000)</f>
        <v>0</v>
      </c>
      <c r="S290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4472914281566000YES</v>
      </c>
      <c r="T2902">
        <f>ROW()-3</f>
        <v>2899</v>
      </c>
      <c r="U2902" s="1">
        <f>INT(Table134[[#This Row],[Date]])</f>
        <v>44729</v>
      </c>
      <c r="V2902" s="13">
        <f>IFERROR(IF(OR(Table134[[#This Row],[Notasave Error]]&lt;0,Table134[[#This Row],[Notasave Error]]&gt;6000),"-",Table134[[#This Row],[Notasave Error]]/Table134[[#This Row],[Inspection Total]]),"NA")</f>
        <v>2.5999999999999999E-2</v>
      </c>
    </row>
    <row r="2903" spans="1:22" x14ac:dyDescent="0.35">
      <c r="A2903" s="8">
        <v>44729.375636574077</v>
      </c>
      <c r="B2903" s="9" t="s">
        <v>63</v>
      </c>
      <c r="C2903" s="9">
        <v>40036161</v>
      </c>
      <c r="D2903" s="9" t="s">
        <v>107</v>
      </c>
      <c r="E2903" s="9" t="s">
        <v>95</v>
      </c>
      <c r="F2903" s="9" t="s">
        <v>38</v>
      </c>
      <c r="G2903" s="9">
        <v>1427</v>
      </c>
      <c r="H2903" s="10">
        <v>5999</v>
      </c>
      <c r="I2903" s="10">
        <v>17992</v>
      </c>
      <c r="J2903" s="10">
        <v>1</v>
      </c>
      <c r="K2903" s="10"/>
      <c r="L2903" s="10">
        <f>SUM(Table134[[#This Row],[Waste (Before Impression)]:[Waste (After Impression)2]])</f>
        <v>1</v>
      </c>
      <c r="M2903" s="10">
        <v>0</v>
      </c>
      <c r="N2903" s="10">
        <v>181</v>
      </c>
      <c r="O2903" s="11">
        <f>SUM(Table134[[#This Row],[Inspection Total]],Table134[[#This Row],[Waste (Before Impression)]])</f>
        <v>6000</v>
      </c>
      <c r="P2903" s="12" t="s">
        <v>39</v>
      </c>
      <c r="Q2903" s="9"/>
      <c r="R2903" s="9">
        <f>IF(Table134[[#This Row],[Balanced]]="YES",0,Table134[[#This Row],[Total]]-6000)</f>
        <v>0</v>
      </c>
      <c r="S290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44729142711815999YES</v>
      </c>
      <c r="T2903">
        <f>ROW()-3</f>
        <v>2900</v>
      </c>
      <c r="U2903" s="1">
        <f>INT(Table134[[#This Row],[Date]])</f>
        <v>44729</v>
      </c>
      <c r="V2903" s="13">
        <f>IFERROR(IF(OR(Table134[[#This Row],[Notasave Error]]&lt;0,Table134[[#This Row],[Notasave Error]]&gt;6000),"-",Table134[[#This Row],[Notasave Error]]/Table134[[#This Row],[Inspection Total]]),"NA")</f>
        <v>3.0171695282547092E-2</v>
      </c>
    </row>
    <row r="2904" spans="1:22" x14ac:dyDescent="0.35">
      <c r="A2904" s="8">
        <v>44729.34883101852</v>
      </c>
      <c r="B2904" s="9" t="s">
        <v>63</v>
      </c>
      <c r="C2904" s="9">
        <v>40036161</v>
      </c>
      <c r="D2904" s="9" t="s">
        <v>107</v>
      </c>
      <c r="E2904" s="9" t="s">
        <v>95</v>
      </c>
      <c r="F2904" s="9" t="s">
        <v>38</v>
      </c>
      <c r="G2904" s="9">
        <v>1426</v>
      </c>
      <c r="H2904" s="10">
        <v>5993</v>
      </c>
      <c r="I2904" s="10">
        <v>11993</v>
      </c>
      <c r="J2904" s="10">
        <v>7</v>
      </c>
      <c r="K2904" s="10"/>
      <c r="L2904" s="10">
        <f>SUM(Table134[[#This Row],[Waste (Before Impression)]:[Waste (After Impression)2]])</f>
        <v>7</v>
      </c>
      <c r="M2904" s="10">
        <v>0</v>
      </c>
      <c r="N2904" s="10">
        <v>480</v>
      </c>
      <c r="O2904" s="11">
        <f>SUM(Table134[[#This Row],[Inspection Total]],Table134[[#This Row],[Waste (Before Impression)]])</f>
        <v>6000</v>
      </c>
      <c r="P2904" s="12" t="s">
        <v>39</v>
      </c>
      <c r="Q2904" s="9"/>
      <c r="R2904" s="9">
        <f>IF(Table134[[#This Row],[Balanced]]="YES",0,Table134[[#This Row],[Total]]-6000)</f>
        <v>0</v>
      </c>
      <c r="S290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44729142674805993YES</v>
      </c>
      <c r="T2904">
        <f>ROW()-3</f>
        <v>2901</v>
      </c>
      <c r="U2904" s="1">
        <f>INT(Table134[[#This Row],[Date]])</f>
        <v>44729</v>
      </c>
      <c r="V2904" s="13">
        <f>IFERROR(IF(OR(Table134[[#This Row],[Notasave Error]]&lt;0,Table134[[#This Row],[Notasave Error]]&gt;6000),"-",Table134[[#This Row],[Notasave Error]]/Table134[[#This Row],[Inspection Total]]),"NA")</f>
        <v>8.0093442349407643E-2</v>
      </c>
    </row>
    <row r="2905" spans="1:22" x14ac:dyDescent="0.35">
      <c r="A2905" s="8">
        <v>44729.323495370372</v>
      </c>
      <c r="B2905" s="9" t="s">
        <v>63</v>
      </c>
      <c r="C2905" s="9">
        <v>40036161</v>
      </c>
      <c r="D2905" s="9" t="s">
        <v>107</v>
      </c>
      <c r="E2905" s="9" t="s">
        <v>95</v>
      </c>
      <c r="F2905" s="9" t="s">
        <v>38</v>
      </c>
      <c r="G2905" s="9">
        <v>1425</v>
      </c>
      <c r="H2905" s="10">
        <v>6000</v>
      </c>
      <c r="I2905" s="10">
        <v>6000</v>
      </c>
      <c r="J2905" s="10">
        <v>0</v>
      </c>
      <c r="K2905" s="10"/>
      <c r="L2905" s="10">
        <f>SUM(Table134[[#This Row],[Waste (Before Impression)]:[Waste (After Impression)2]])</f>
        <v>0</v>
      </c>
      <c r="M2905" s="10">
        <v>0</v>
      </c>
      <c r="N2905" s="10">
        <v>110</v>
      </c>
      <c r="O2905" s="11">
        <f>SUM(Table134[[#This Row],[Inspection Total]],Table134[[#This Row],[Waste (Before Impression)]])</f>
        <v>6000</v>
      </c>
      <c r="P2905" s="12" t="s">
        <v>39</v>
      </c>
      <c r="Q2905" s="9"/>
      <c r="R2905" s="9">
        <f>IF(Table134[[#This Row],[Balanced]]="YES",0,Table134[[#This Row],[Total]]-6000)</f>
        <v>0</v>
      </c>
      <c r="S290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44729142501106000YES</v>
      </c>
      <c r="T2905">
        <f>ROW()-3</f>
        <v>2902</v>
      </c>
      <c r="U2905" s="1">
        <f>INT(Table134[[#This Row],[Date]])</f>
        <v>44729</v>
      </c>
      <c r="V2905" s="13">
        <f>IFERROR(IF(OR(Table134[[#This Row],[Notasave Error]]&lt;0,Table134[[#This Row],[Notasave Error]]&gt;6000),"-",Table134[[#This Row],[Notasave Error]]/Table134[[#This Row],[Inspection Total]]),"NA")</f>
        <v>1.8333333333333333E-2</v>
      </c>
    </row>
    <row r="2906" spans="1:22" x14ac:dyDescent="0.35">
      <c r="A2906" s="8">
        <v>44729.261631944442</v>
      </c>
      <c r="B2906" s="9" t="s">
        <v>63</v>
      </c>
      <c r="C2906" s="9">
        <v>40036161</v>
      </c>
      <c r="D2906" s="9" t="s">
        <v>107</v>
      </c>
      <c r="E2906" s="9" t="s">
        <v>55</v>
      </c>
      <c r="F2906" s="9" t="s">
        <v>40</v>
      </c>
      <c r="G2906" s="9">
        <v>1448</v>
      </c>
      <c r="H2906" s="10">
        <v>6000</v>
      </c>
      <c r="I2906" s="10">
        <v>78001</v>
      </c>
      <c r="J2906" s="10">
        <v>0</v>
      </c>
      <c r="K2906" s="10">
        <v>0</v>
      </c>
      <c r="L2906" s="10">
        <f>SUM(Table134[[#This Row],[Waste (Before Impression)]:[Waste (After Impression)2]])</f>
        <v>0</v>
      </c>
      <c r="M2906" s="10">
        <v>0</v>
      </c>
      <c r="N2906" s="10">
        <v>211</v>
      </c>
      <c r="O2906" s="11">
        <f>SUM(Table134[[#This Row],[Inspection Total]],Table134[[#This Row],[Waste (Before Impression)]])</f>
        <v>6000</v>
      </c>
      <c r="P2906" s="12" t="s">
        <v>39</v>
      </c>
      <c r="Q2906" s="9"/>
      <c r="R2906" s="9">
        <f>IF(Table134[[#This Row],[Balanced]]="YES",0,Table134[[#This Row],[Total]]-6000)</f>
        <v>0</v>
      </c>
      <c r="S290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44729144802116000YES</v>
      </c>
      <c r="T2906">
        <f>ROW()-3</f>
        <v>2903</v>
      </c>
      <c r="U2906" s="1">
        <f>INT(Table134[[#This Row],[Date]])</f>
        <v>44729</v>
      </c>
      <c r="V2906" s="13">
        <f>IFERROR(IF(OR(Table134[[#This Row],[Notasave Error]]&lt;0,Table134[[#This Row],[Notasave Error]]&gt;6000),"-",Table134[[#This Row],[Notasave Error]]/Table134[[#This Row],[Inspection Total]]),"NA")</f>
        <v>3.5166666666666666E-2</v>
      </c>
    </row>
    <row r="2907" spans="1:22" x14ac:dyDescent="0.35">
      <c r="A2907" s="8">
        <v>44729.228263888886</v>
      </c>
      <c r="B2907" s="9" t="s">
        <v>63</v>
      </c>
      <c r="C2907" s="9">
        <v>40036161</v>
      </c>
      <c r="D2907" s="9" t="s">
        <v>107</v>
      </c>
      <c r="E2907" s="9" t="s">
        <v>55</v>
      </c>
      <c r="F2907" s="9" t="s">
        <v>40</v>
      </c>
      <c r="G2907" s="9">
        <v>1447</v>
      </c>
      <c r="H2907" s="10">
        <v>6000</v>
      </c>
      <c r="I2907" s="10">
        <v>72001</v>
      </c>
      <c r="J2907" s="10">
        <v>0</v>
      </c>
      <c r="K2907" s="10">
        <v>0</v>
      </c>
      <c r="L2907" s="10">
        <f>SUM(Table134[[#This Row],[Waste (Before Impression)]:[Waste (After Impression)2]])</f>
        <v>0</v>
      </c>
      <c r="M2907" s="10">
        <v>0</v>
      </c>
      <c r="N2907" s="10">
        <v>212</v>
      </c>
      <c r="O2907" s="11">
        <f>SUM(Table134[[#This Row],[Inspection Total]],Table134[[#This Row],[Waste (Before Impression)]])</f>
        <v>6000</v>
      </c>
      <c r="P2907" s="12" t="s">
        <v>39</v>
      </c>
      <c r="Q2907" s="9"/>
      <c r="R2907" s="9">
        <f>IF(Table134[[#This Row],[Balanced]]="YES",0,Table134[[#This Row],[Total]]-6000)</f>
        <v>0</v>
      </c>
      <c r="S290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44729144702126000YES</v>
      </c>
      <c r="T2907">
        <f>ROW()-3</f>
        <v>2904</v>
      </c>
      <c r="U2907" s="1">
        <f>INT(Table134[[#This Row],[Date]])</f>
        <v>44729</v>
      </c>
      <c r="V2907" s="13">
        <f>IFERROR(IF(OR(Table134[[#This Row],[Notasave Error]]&lt;0,Table134[[#This Row],[Notasave Error]]&gt;6000),"-",Table134[[#This Row],[Notasave Error]]/Table134[[#This Row],[Inspection Total]]),"NA")</f>
        <v>3.5333333333333335E-2</v>
      </c>
    </row>
    <row r="2908" spans="1:22" x14ac:dyDescent="0.35">
      <c r="A2908" s="8">
        <v>44729.219918981478</v>
      </c>
      <c r="B2908" s="9" t="s">
        <v>63</v>
      </c>
      <c r="C2908" s="9">
        <v>40036161</v>
      </c>
      <c r="D2908" s="9" t="s">
        <v>107</v>
      </c>
      <c r="E2908" s="9" t="s">
        <v>55</v>
      </c>
      <c r="F2908" s="9" t="s">
        <v>40</v>
      </c>
      <c r="G2908" s="9">
        <v>1446</v>
      </c>
      <c r="H2908" s="10">
        <v>5997</v>
      </c>
      <c r="I2908" s="10">
        <v>66001</v>
      </c>
      <c r="J2908" s="10">
        <v>3</v>
      </c>
      <c r="K2908" s="10">
        <v>0</v>
      </c>
      <c r="L2908" s="10">
        <f>SUM(Table134[[#This Row],[Waste (Before Impression)]:[Waste (After Impression)2]])</f>
        <v>3</v>
      </c>
      <c r="M2908" s="10">
        <v>0</v>
      </c>
      <c r="N2908" s="10">
        <v>237</v>
      </c>
      <c r="O2908" s="11">
        <f>SUM(Table134[[#This Row],[Inspection Total]],Table134[[#This Row],[Waste (Before Impression)]])</f>
        <v>6000</v>
      </c>
      <c r="P2908" s="12" t="s">
        <v>39</v>
      </c>
      <c r="Q2908" s="9"/>
      <c r="R2908" s="9">
        <f>IF(Table134[[#This Row],[Balanced]]="YES",0,Table134[[#This Row],[Total]]-6000)</f>
        <v>0</v>
      </c>
      <c r="S290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44729144632375997YES</v>
      </c>
      <c r="T2908">
        <f>ROW()-3</f>
        <v>2905</v>
      </c>
      <c r="U2908" s="1">
        <f>INT(Table134[[#This Row],[Date]])</f>
        <v>44729</v>
      </c>
      <c r="V2908" s="13">
        <f>IFERROR(IF(OR(Table134[[#This Row],[Notasave Error]]&lt;0,Table134[[#This Row],[Notasave Error]]&gt;6000),"-",Table134[[#This Row],[Notasave Error]]/Table134[[#This Row],[Inspection Total]]),"NA")</f>
        <v>3.951975987993997E-2</v>
      </c>
    </row>
    <row r="2909" spans="1:22" x14ac:dyDescent="0.35">
      <c r="A2909" s="8">
        <v>44729.155509259261</v>
      </c>
      <c r="B2909" s="9" t="s">
        <v>63</v>
      </c>
      <c r="C2909" s="9">
        <v>40036161</v>
      </c>
      <c r="D2909" s="9" t="s">
        <v>107</v>
      </c>
      <c r="E2909" s="9" t="s">
        <v>55</v>
      </c>
      <c r="F2909" s="9" t="s">
        <v>40</v>
      </c>
      <c r="G2909" s="9">
        <v>1445</v>
      </c>
      <c r="H2909" s="10">
        <v>6041</v>
      </c>
      <c r="I2909" s="10">
        <v>60004</v>
      </c>
      <c r="J2909" s="10">
        <v>2</v>
      </c>
      <c r="K2909" s="10">
        <v>1</v>
      </c>
      <c r="L2909" s="10">
        <f>SUM(Table134[[#This Row],[Waste (Before Impression)]:[Waste (After Impression)2]])</f>
        <v>3</v>
      </c>
      <c r="M2909" s="10">
        <v>0</v>
      </c>
      <c r="N2909" s="10">
        <v>334</v>
      </c>
      <c r="O2909" s="11">
        <f>SUM(Table134[[#This Row],[Inspection Total]],Table134[[#This Row],[Waste (Before Impression)]])</f>
        <v>6043</v>
      </c>
      <c r="P2909" s="12" t="s">
        <v>34</v>
      </c>
      <c r="Q2909" s="9"/>
      <c r="R2909" s="9">
        <f>IF(Table134[[#This Row],[Balanced]]="YES",0,Table134[[#This Row],[Total]]-6000)</f>
        <v>43</v>
      </c>
      <c r="S290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44729144523346041NO</v>
      </c>
      <c r="T2909">
        <f>ROW()-3</f>
        <v>2906</v>
      </c>
      <c r="U2909" s="1">
        <f>INT(Table134[[#This Row],[Date]])</f>
        <v>44729</v>
      </c>
      <c r="V2909" s="13">
        <f>IFERROR(IF(OR(Table134[[#This Row],[Notasave Error]]&lt;0,Table134[[#This Row],[Notasave Error]]&gt;6000),"-",Table134[[#This Row],[Notasave Error]]/Table134[[#This Row],[Inspection Total]]),"NA")</f>
        <v>5.5288859460354244E-2</v>
      </c>
    </row>
    <row r="2910" spans="1:22" x14ac:dyDescent="0.35">
      <c r="A2910" s="8">
        <v>44729.100532407407</v>
      </c>
      <c r="B2910" s="9" t="s">
        <v>63</v>
      </c>
      <c r="C2910" s="9">
        <v>40036161</v>
      </c>
      <c r="D2910" s="9" t="s">
        <v>107</v>
      </c>
      <c r="E2910" s="9" t="s">
        <v>55</v>
      </c>
      <c r="F2910" s="9" t="s">
        <v>40</v>
      </c>
      <c r="G2910" s="9">
        <v>1444</v>
      </c>
      <c r="H2910" s="10">
        <v>5996</v>
      </c>
      <c r="I2910" s="10">
        <v>53963</v>
      </c>
      <c r="J2910" s="10">
        <v>3</v>
      </c>
      <c r="K2910" s="10">
        <v>0</v>
      </c>
      <c r="L2910" s="10">
        <f>SUM(Table134[[#This Row],[Waste (Before Impression)]:[Waste (After Impression)2]])</f>
        <v>3</v>
      </c>
      <c r="M2910" s="10">
        <v>0</v>
      </c>
      <c r="N2910" s="10">
        <v>246</v>
      </c>
      <c r="O2910" s="11">
        <f>SUM(Table134[[#This Row],[Inspection Total]],Table134[[#This Row],[Waste (Before Impression)]])</f>
        <v>5999</v>
      </c>
      <c r="P2910" s="12" t="s">
        <v>34</v>
      </c>
      <c r="Q2910" s="9" t="s">
        <v>111</v>
      </c>
      <c r="R2910" s="9">
        <f>IF(Table134[[#This Row],[Balanced]]="YES",0,Table134[[#This Row],[Total]]-6000)</f>
        <v>-1</v>
      </c>
      <c r="S291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44729144432465996NO</v>
      </c>
      <c r="T2910">
        <f>ROW()-3</f>
        <v>2907</v>
      </c>
      <c r="U2910" s="1">
        <f>INT(Table134[[#This Row],[Date]])</f>
        <v>44729</v>
      </c>
      <c r="V2910" s="13">
        <f>IFERROR(IF(OR(Table134[[#This Row],[Notasave Error]]&lt;0,Table134[[#This Row],[Notasave Error]]&gt;6000),"-",Table134[[#This Row],[Notasave Error]]/Table134[[#This Row],[Inspection Total]]),"NA")</f>
        <v>4.1027351567711805E-2</v>
      </c>
    </row>
    <row r="2911" spans="1:22" x14ac:dyDescent="0.35">
      <c r="A2911" s="8">
        <v>44729.070497685185</v>
      </c>
      <c r="B2911" s="9" t="s">
        <v>63</v>
      </c>
      <c r="C2911" s="9">
        <v>40036161</v>
      </c>
      <c r="D2911" s="9" t="s">
        <v>107</v>
      </c>
      <c r="E2911" s="9" t="s">
        <v>55</v>
      </c>
      <c r="F2911" s="9" t="s">
        <v>40</v>
      </c>
      <c r="G2911" s="9">
        <v>1443</v>
      </c>
      <c r="H2911" s="10">
        <v>6000</v>
      </c>
      <c r="I2911" s="10">
        <v>47967</v>
      </c>
      <c r="J2911" s="10">
        <v>0</v>
      </c>
      <c r="K2911" s="10">
        <v>0</v>
      </c>
      <c r="L2911" s="10">
        <f>SUM(Table134[[#This Row],[Waste (Before Impression)]:[Waste (After Impression)2]])</f>
        <v>0</v>
      </c>
      <c r="M2911" s="10">
        <v>0</v>
      </c>
      <c r="N2911" s="10">
        <v>210</v>
      </c>
      <c r="O2911" s="11">
        <f>SUM(Table134[[#This Row],[Inspection Total]],Table134[[#This Row],[Waste (Before Impression)]])</f>
        <v>6000</v>
      </c>
      <c r="P2911" s="12" t="s">
        <v>39</v>
      </c>
      <c r="Q2911" s="9"/>
      <c r="R2911" s="9">
        <f>IF(Table134[[#This Row],[Balanced]]="YES",0,Table134[[#This Row],[Total]]-6000)</f>
        <v>0</v>
      </c>
      <c r="S291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44729144302106000YES</v>
      </c>
      <c r="T2911">
        <f>ROW()-3</f>
        <v>2908</v>
      </c>
      <c r="U2911" s="1">
        <f>INT(Table134[[#This Row],[Date]])</f>
        <v>44729</v>
      </c>
      <c r="V2911" s="13">
        <f>IFERROR(IF(OR(Table134[[#This Row],[Notasave Error]]&lt;0,Table134[[#This Row],[Notasave Error]]&gt;6000),"-",Table134[[#This Row],[Notasave Error]]/Table134[[#This Row],[Inspection Total]]),"NA")</f>
        <v>3.5000000000000003E-2</v>
      </c>
    </row>
    <row r="2912" spans="1:22" x14ac:dyDescent="0.35">
      <c r="A2912" s="8">
        <v>44729.048483796294</v>
      </c>
      <c r="B2912" s="9" t="s">
        <v>63</v>
      </c>
      <c r="C2912" s="9">
        <v>40036161</v>
      </c>
      <c r="D2912" s="9" t="s">
        <v>107</v>
      </c>
      <c r="E2912" s="9" t="s">
        <v>55</v>
      </c>
      <c r="F2912" s="9" t="s">
        <v>40</v>
      </c>
      <c r="G2912" s="9">
        <v>1442</v>
      </c>
      <c r="H2912" s="10">
        <v>5997</v>
      </c>
      <c r="I2912" s="10">
        <v>41967</v>
      </c>
      <c r="J2912" s="10">
        <v>2</v>
      </c>
      <c r="K2912" s="10"/>
      <c r="L2912" s="10">
        <f>SUM(Table134[[#This Row],[Waste (Before Impression)]:[Waste (After Impression)2]])</f>
        <v>2</v>
      </c>
      <c r="M2912" s="10">
        <v>0</v>
      </c>
      <c r="N2912" s="10">
        <v>210</v>
      </c>
      <c r="O2912" s="11">
        <f>SUM(Table134[[#This Row],[Inspection Total]],Table134[[#This Row],[Waste (Before Impression)]])</f>
        <v>5999</v>
      </c>
      <c r="P2912" s="12" t="s">
        <v>34</v>
      </c>
      <c r="Q2912" s="9" t="s">
        <v>72</v>
      </c>
      <c r="R2912" s="9">
        <f>IF(Table134[[#This Row],[Balanced]]="YES",0,Table134[[#This Row],[Total]]-6000)</f>
        <v>-1</v>
      </c>
      <c r="S291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44729144222105997NO</v>
      </c>
      <c r="T2912">
        <f>ROW()-3</f>
        <v>2909</v>
      </c>
      <c r="U2912" s="1">
        <f>INT(Table134[[#This Row],[Date]])</f>
        <v>44729</v>
      </c>
      <c r="V2912" s="13">
        <f>IFERROR(IF(OR(Table134[[#This Row],[Notasave Error]]&lt;0,Table134[[#This Row],[Notasave Error]]&gt;6000),"-",Table134[[#This Row],[Notasave Error]]/Table134[[#This Row],[Inspection Total]]),"NA")</f>
        <v>3.5017508754377188E-2</v>
      </c>
    </row>
    <row r="2913" spans="1:22" x14ac:dyDescent="0.35">
      <c r="A2913" s="8">
        <v>44729.013032407405</v>
      </c>
      <c r="B2913" s="9" t="s">
        <v>63</v>
      </c>
      <c r="C2913" s="9">
        <v>40036161</v>
      </c>
      <c r="D2913" s="9" t="s">
        <v>107</v>
      </c>
      <c r="E2913" s="9" t="s">
        <v>55</v>
      </c>
      <c r="F2913" s="9" t="s">
        <v>40</v>
      </c>
      <c r="G2913" s="9">
        <v>1441</v>
      </c>
      <c r="H2913" s="10">
        <v>5993</v>
      </c>
      <c r="I2913" s="10">
        <v>35970</v>
      </c>
      <c r="J2913" s="10">
        <v>7</v>
      </c>
      <c r="K2913" s="10">
        <v>0</v>
      </c>
      <c r="L2913" s="10">
        <f>SUM(Table134[[#This Row],[Waste (Before Impression)]:[Waste (After Impression)2]])</f>
        <v>7</v>
      </c>
      <c r="M2913" s="10">
        <v>0</v>
      </c>
      <c r="N2913" s="10">
        <v>227</v>
      </c>
      <c r="O2913" s="11">
        <f>SUM(Table134[[#This Row],[Inspection Total]],Table134[[#This Row],[Waste (Before Impression)]])</f>
        <v>6000</v>
      </c>
      <c r="P2913" s="12" t="s">
        <v>39</v>
      </c>
      <c r="Q2913" s="9"/>
      <c r="R2913" s="9">
        <f>IF(Table134[[#This Row],[Balanced]]="YES",0,Table134[[#This Row],[Total]]-6000)</f>
        <v>0</v>
      </c>
      <c r="S291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44729144172275993YES</v>
      </c>
      <c r="T2913">
        <f>ROW()-3</f>
        <v>2910</v>
      </c>
      <c r="U2913" s="1">
        <f>INT(Table134[[#This Row],[Date]])</f>
        <v>44729</v>
      </c>
      <c r="V2913" s="13">
        <f>IFERROR(IF(OR(Table134[[#This Row],[Notasave Error]]&lt;0,Table134[[#This Row],[Notasave Error]]&gt;6000),"-",Table134[[#This Row],[Notasave Error]]/Table134[[#This Row],[Inspection Total]]),"NA")</f>
        <v>3.7877523777740695E-2</v>
      </c>
    </row>
    <row r="2914" spans="1:22" x14ac:dyDescent="0.35">
      <c r="A2914" s="8">
        <v>44728.980590277781</v>
      </c>
      <c r="B2914" s="9" t="s">
        <v>63</v>
      </c>
      <c r="C2914" s="9">
        <v>40036161</v>
      </c>
      <c r="D2914" s="9" t="s">
        <v>107</v>
      </c>
      <c r="E2914" s="9" t="s">
        <v>55</v>
      </c>
      <c r="F2914" s="9" t="s">
        <v>40</v>
      </c>
      <c r="G2914" s="9">
        <v>1415</v>
      </c>
      <c r="H2914" s="10">
        <v>5997</v>
      </c>
      <c r="I2914" s="10">
        <v>29977</v>
      </c>
      <c r="J2914" s="10">
        <v>3</v>
      </c>
      <c r="K2914" s="10">
        <v>0</v>
      </c>
      <c r="L2914" s="10">
        <f>SUM(Table134[[#This Row],[Waste (Before Impression)]:[Waste (After Impression)2]])</f>
        <v>3</v>
      </c>
      <c r="M2914" s="10">
        <v>0</v>
      </c>
      <c r="N2914" s="10">
        <v>129</v>
      </c>
      <c r="O2914" s="11">
        <f>SUM(Table134[[#This Row],[Inspection Total]],Table134[[#This Row],[Waste (Before Impression)]])</f>
        <v>6000</v>
      </c>
      <c r="P2914" s="12" t="s">
        <v>39</v>
      </c>
      <c r="Q2914" s="9"/>
      <c r="R2914" s="9">
        <f>IF(Table134[[#This Row],[Balanced]]="YES",0,Table134[[#This Row],[Total]]-6000)</f>
        <v>0</v>
      </c>
      <c r="S291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44728141531295997YES</v>
      </c>
      <c r="T2914">
        <f>ROW()-3</f>
        <v>2911</v>
      </c>
      <c r="U2914" s="1">
        <f>INT(Table134[[#This Row],[Date]])</f>
        <v>44728</v>
      </c>
      <c r="V2914" s="13">
        <f>IFERROR(IF(OR(Table134[[#This Row],[Notasave Error]]&lt;0,Table134[[#This Row],[Notasave Error]]&gt;6000),"-",Table134[[#This Row],[Notasave Error]]/Table134[[#This Row],[Inspection Total]]),"NA")</f>
        <v>2.1510755377688845E-2</v>
      </c>
    </row>
    <row r="2915" spans="1:22" x14ac:dyDescent="0.35">
      <c r="A2915" s="8">
        <v>44728.958368055559</v>
      </c>
      <c r="B2915" s="9" t="s">
        <v>63</v>
      </c>
      <c r="C2915" s="9">
        <v>40036161</v>
      </c>
      <c r="D2915" s="9" t="s">
        <v>107</v>
      </c>
      <c r="E2915" s="9" t="s">
        <v>55</v>
      </c>
      <c r="F2915" s="9" t="s">
        <v>40</v>
      </c>
      <c r="G2915" s="9">
        <v>1414</v>
      </c>
      <c r="H2915" s="10">
        <v>6000</v>
      </c>
      <c r="I2915" s="10">
        <v>23980</v>
      </c>
      <c r="J2915" s="10">
        <v>0</v>
      </c>
      <c r="K2915" s="10">
        <v>3</v>
      </c>
      <c r="L2915" s="10">
        <f>SUM(Table134[[#This Row],[Waste (Before Impression)]:[Waste (After Impression)2]])</f>
        <v>3</v>
      </c>
      <c r="M2915" s="10">
        <v>0</v>
      </c>
      <c r="N2915" s="10">
        <v>322</v>
      </c>
      <c r="O2915" s="11">
        <f>SUM(Table134[[#This Row],[Inspection Total]],Table134[[#This Row],[Waste (Before Impression)]])</f>
        <v>6000</v>
      </c>
      <c r="P2915" s="12" t="s">
        <v>39</v>
      </c>
      <c r="Q2915" s="9"/>
      <c r="R2915" s="9">
        <f>IF(Table134[[#This Row],[Balanced]]="YES",0,Table134[[#This Row],[Total]]-6000)</f>
        <v>0</v>
      </c>
      <c r="S291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44728141403226000YES</v>
      </c>
      <c r="T2915">
        <f>ROW()-3</f>
        <v>2912</v>
      </c>
      <c r="U2915" s="1">
        <f>INT(Table134[[#This Row],[Date]])</f>
        <v>44728</v>
      </c>
      <c r="V2915" s="13">
        <f>IFERROR(IF(OR(Table134[[#This Row],[Notasave Error]]&lt;0,Table134[[#This Row],[Notasave Error]]&gt;6000),"-",Table134[[#This Row],[Notasave Error]]/Table134[[#This Row],[Inspection Total]]),"NA")</f>
        <v>5.3666666666666668E-2</v>
      </c>
    </row>
    <row r="2916" spans="1:22" x14ac:dyDescent="0.35">
      <c r="A2916" s="8">
        <v>44728.922511574077</v>
      </c>
      <c r="B2916" s="9" t="s">
        <v>63</v>
      </c>
      <c r="C2916" s="9">
        <v>40036161</v>
      </c>
      <c r="D2916" s="9" t="s">
        <v>107</v>
      </c>
      <c r="E2916" s="9" t="s">
        <v>55</v>
      </c>
      <c r="F2916" s="9" t="s">
        <v>40</v>
      </c>
      <c r="G2916" s="9">
        <v>1413</v>
      </c>
      <c r="H2916" s="10">
        <v>6000</v>
      </c>
      <c r="I2916" s="10">
        <v>17980</v>
      </c>
      <c r="J2916" s="10">
        <v>0</v>
      </c>
      <c r="K2916" s="10"/>
      <c r="L2916" s="10">
        <f>SUM(Table134[[#This Row],[Waste (Before Impression)]:[Waste (After Impression)2]])</f>
        <v>0</v>
      </c>
      <c r="M2916" s="10">
        <v>0</v>
      </c>
      <c r="N2916" s="10">
        <v>339</v>
      </c>
      <c r="O2916" s="11">
        <f>SUM(Table134[[#This Row],[Inspection Total]],Table134[[#This Row],[Waste (Before Impression)]])</f>
        <v>6000</v>
      </c>
      <c r="P2916" s="12" t="s">
        <v>39</v>
      </c>
      <c r="Q2916" s="9"/>
      <c r="R2916" s="9">
        <f>IF(Table134[[#This Row],[Balanced]]="YES",0,Table134[[#This Row],[Total]]-6000)</f>
        <v>0</v>
      </c>
      <c r="S291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44728141303396000YES</v>
      </c>
      <c r="T2916">
        <f>ROW()-3</f>
        <v>2913</v>
      </c>
      <c r="U2916" s="1">
        <f>INT(Table134[[#This Row],[Date]])</f>
        <v>44728</v>
      </c>
      <c r="V2916" s="13">
        <f>IFERROR(IF(OR(Table134[[#This Row],[Notasave Error]]&lt;0,Table134[[#This Row],[Notasave Error]]&gt;6000),"-",Table134[[#This Row],[Notasave Error]]/Table134[[#This Row],[Inspection Total]]),"NA")</f>
        <v>5.6500000000000002E-2</v>
      </c>
    </row>
    <row r="2917" spans="1:22" x14ac:dyDescent="0.35">
      <c r="A2917" s="8">
        <v>44728.921701388892</v>
      </c>
      <c r="B2917" s="9" t="s">
        <v>63</v>
      </c>
      <c r="C2917" s="9">
        <v>40036161</v>
      </c>
      <c r="D2917" s="9" t="s">
        <v>107</v>
      </c>
      <c r="E2917" s="9" t="s">
        <v>55</v>
      </c>
      <c r="F2917" s="9" t="s">
        <v>40</v>
      </c>
      <c r="G2917" s="9">
        <v>1412</v>
      </c>
      <c r="H2917" s="10">
        <v>5998</v>
      </c>
      <c r="I2917" s="10">
        <v>11980</v>
      </c>
      <c r="J2917" s="10">
        <v>2</v>
      </c>
      <c r="K2917" s="10">
        <v>0</v>
      </c>
      <c r="L2917" s="10">
        <f>SUM(Table134[[#This Row],[Waste (Before Impression)]:[Waste (After Impression)2]])</f>
        <v>2</v>
      </c>
      <c r="M2917" s="10">
        <v>0</v>
      </c>
      <c r="N2917" s="10">
        <v>262</v>
      </c>
      <c r="O2917" s="11">
        <f>SUM(Table134[[#This Row],[Inspection Total]],Table134[[#This Row],[Waste (Before Impression)]])</f>
        <v>6000</v>
      </c>
      <c r="P2917" s="12" t="s">
        <v>39</v>
      </c>
      <c r="Q2917" s="9"/>
      <c r="R2917" s="9">
        <f>IF(Table134[[#This Row],[Balanced]]="YES",0,Table134[[#This Row],[Total]]-6000)</f>
        <v>0</v>
      </c>
      <c r="S291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44728141222625998YES</v>
      </c>
      <c r="T2917">
        <f>ROW()-3</f>
        <v>2914</v>
      </c>
      <c r="U2917" s="1">
        <f>INT(Table134[[#This Row],[Date]])</f>
        <v>44728</v>
      </c>
      <c r="V2917" s="13">
        <f>IFERROR(IF(OR(Table134[[#This Row],[Notasave Error]]&lt;0,Table134[[#This Row],[Notasave Error]]&gt;6000),"-",Table134[[#This Row],[Notasave Error]]/Table134[[#This Row],[Inspection Total]]),"NA")</f>
        <v>4.36812270756919E-2</v>
      </c>
    </row>
    <row r="2918" spans="1:22" x14ac:dyDescent="0.35">
      <c r="A2918" s="8">
        <v>44728.828726851854</v>
      </c>
      <c r="B2918" s="9" t="s">
        <v>63</v>
      </c>
      <c r="C2918" s="9">
        <v>40036161</v>
      </c>
      <c r="D2918" s="9" t="s">
        <v>107</v>
      </c>
      <c r="E2918" s="9" t="s">
        <v>55</v>
      </c>
      <c r="F2918" s="9" t="s">
        <v>40</v>
      </c>
      <c r="G2918" s="9">
        <v>1411</v>
      </c>
      <c r="H2918" s="10">
        <v>5982</v>
      </c>
      <c r="I2918" s="10">
        <v>5982</v>
      </c>
      <c r="J2918" s="10">
        <v>18</v>
      </c>
      <c r="K2918" s="10">
        <v>0</v>
      </c>
      <c r="L2918" s="10">
        <f>SUM(Table134[[#This Row],[Waste (Before Impression)]:[Waste (After Impression)2]])</f>
        <v>18</v>
      </c>
      <c r="M2918" s="10">
        <v>0</v>
      </c>
      <c r="N2918" s="10">
        <v>79</v>
      </c>
      <c r="O2918" s="11">
        <f>SUM(Table134[[#This Row],[Inspection Total]],Table134[[#This Row],[Waste (Before Impression)]])</f>
        <v>6000</v>
      </c>
      <c r="P2918" s="12" t="s">
        <v>39</v>
      </c>
      <c r="Q2918" s="9"/>
      <c r="R2918" s="9">
        <f>IF(Table134[[#This Row],[Balanced]]="YES",0,Table134[[#This Row],[Total]]-6000)</f>
        <v>0</v>
      </c>
      <c r="S291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44728141118795982YES</v>
      </c>
      <c r="T2918">
        <f>ROW()-3</f>
        <v>2915</v>
      </c>
      <c r="U2918" s="1">
        <f>INT(Table134[[#This Row],[Date]])</f>
        <v>44728</v>
      </c>
      <c r="V2918" s="13">
        <f>IFERROR(IF(OR(Table134[[#This Row],[Notasave Error]]&lt;0,Table134[[#This Row],[Notasave Error]]&gt;6000),"-",Table134[[#This Row],[Notasave Error]]/Table134[[#This Row],[Inspection Total]]),"NA")</f>
        <v>1.3206285523236376E-2</v>
      </c>
    </row>
    <row r="2919" spans="1:22" x14ac:dyDescent="0.35">
      <c r="A2919" s="8">
        <v>44728.791932870372</v>
      </c>
      <c r="B2919" s="9" t="s">
        <v>63</v>
      </c>
      <c r="C2919" s="9">
        <v>40036161</v>
      </c>
      <c r="D2919" s="9" t="s">
        <v>107</v>
      </c>
      <c r="E2919" s="9" t="s">
        <v>51</v>
      </c>
      <c r="F2919" s="9" t="s">
        <v>38</v>
      </c>
      <c r="G2919" s="9">
        <v>1410</v>
      </c>
      <c r="H2919" s="10">
        <v>5997</v>
      </c>
      <c r="I2919" s="10">
        <v>77957</v>
      </c>
      <c r="J2919" s="10">
        <v>1</v>
      </c>
      <c r="K2919" s="10"/>
      <c r="L2919" s="10">
        <f>SUM(Table134[[#This Row],[Waste (Before Impression)]:[Waste (After Impression)2]])</f>
        <v>1</v>
      </c>
      <c r="M2919" s="10">
        <v>0</v>
      </c>
      <c r="N2919" s="10">
        <v>125</v>
      </c>
      <c r="O2919" s="11">
        <f>SUM(Table134[[#This Row],[Inspection Total]],Table134[[#This Row],[Waste (Before Impression)]])</f>
        <v>5998</v>
      </c>
      <c r="P2919" s="12" t="s">
        <v>34</v>
      </c>
      <c r="Q2919" s="9" t="s">
        <v>109</v>
      </c>
      <c r="R2919" s="9">
        <f>IF(Table134[[#This Row],[Balanced]]="YES",0,Table134[[#This Row],[Total]]-6000)</f>
        <v>-2</v>
      </c>
      <c r="S291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44728141011255997NO</v>
      </c>
      <c r="T2919">
        <f>ROW()-3</f>
        <v>2916</v>
      </c>
      <c r="U2919" s="1">
        <f>INT(Table134[[#This Row],[Date]])</f>
        <v>44728</v>
      </c>
      <c r="V2919" s="13">
        <f>IFERROR(IF(OR(Table134[[#This Row],[Notasave Error]]&lt;0,Table134[[#This Row],[Notasave Error]]&gt;6000),"-",Table134[[#This Row],[Notasave Error]]/Table134[[#This Row],[Inspection Total]]),"NA")</f>
        <v>2.0843755210938803E-2</v>
      </c>
    </row>
    <row r="2920" spans="1:22" x14ac:dyDescent="0.35">
      <c r="A2920" s="8">
        <v>44728.760729166665</v>
      </c>
      <c r="B2920" s="9" t="s">
        <v>63</v>
      </c>
      <c r="C2920" s="9">
        <v>40036161</v>
      </c>
      <c r="D2920" s="9" t="s">
        <v>107</v>
      </c>
      <c r="E2920" s="9" t="s">
        <v>51</v>
      </c>
      <c r="F2920" s="9" t="s">
        <v>38</v>
      </c>
      <c r="G2920" s="9">
        <v>1409</v>
      </c>
      <c r="H2920" s="10">
        <v>5999</v>
      </c>
      <c r="I2920" s="10">
        <v>71960</v>
      </c>
      <c r="J2920" s="10">
        <v>1</v>
      </c>
      <c r="K2920" s="10"/>
      <c r="L2920" s="10">
        <f>SUM(Table134[[#This Row],[Waste (Before Impression)]:[Waste (After Impression)2]])</f>
        <v>1</v>
      </c>
      <c r="M2920" s="10">
        <v>0</v>
      </c>
      <c r="N2920" s="10">
        <v>238</v>
      </c>
      <c r="O2920" s="11">
        <f>SUM(Table134[[#This Row],[Inspection Total]],Table134[[#This Row],[Waste (Before Impression)]])</f>
        <v>6000</v>
      </c>
      <c r="P2920" s="12" t="s">
        <v>39</v>
      </c>
      <c r="Q2920" s="9"/>
      <c r="R2920" s="9">
        <f>IF(Table134[[#This Row],[Balanced]]="YES",0,Table134[[#This Row],[Total]]-6000)</f>
        <v>0</v>
      </c>
      <c r="S292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44728140912385999YES</v>
      </c>
      <c r="T2920">
        <f>ROW()-3</f>
        <v>2917</v>
      </c>
      <c r="U2920" s="1">
        <f>INT(Table134[[#This Row],[Date]])</f>
        <v>44728</v>
      </c>
      <c r="V2920" s="13">
        <f>IFERROR(IF(OR(Table134[[#This Row],[Notasave Error]]&lt;0,Table134[[#This Row],[Notasave Error]]&gt;6000),"-",Table134[[#This Row],[Notasave Error]]/Table134[[#This Row],[Inspection Total]]),"NA")</f>
        <v>3.9673278879813305E-2</v>
      </c>
    </row>
    <row r="2921" spans="1:22" x14ac:dyDescent="0.35">
      <c r="A2921" s="8">
        <v>44728.728437500002</v>
      </c>
      <c r="B2921" s="9" t="s">
        <v>63</v>
      </c>
      <c r="C2921" s="9">
        <v>40036161</v>
      </c>
      <c r="D2921" s="9" t="s">
        <v>107</v>
      </c>
      <c r="E2921" s="9" t="s">
        <v>51</v>
      </c>
      <c r="F2921" s="9" t="s">
        <v>38</v>
      </c>
      <c r="G2921" s="9">
        <v>1408</v>
      </c>
      <c r="H2921" s="10">
        <v>5990</v>
      </c>
      <c r="I2921" s="10">
        <v>65961</v>
      </c>
      <c r="J2921" s="10">
        <v>10</v>
      </c>
      <c r="K2921" s="10"/>
      <c r="L2921" s="10">
        <f>SUM(Table134[[#This Row],[Waste (Before Impression)]:[Waste (After Impression)2]])</f>
        <v>10</v>
      </c>
      <c r="M2921" s="10">
        <v>0</v>
      </c>
      <c r="N2921" s="10">
        <v>121</v>
      </c>
      <c r="O2921" s="11">
        <f>SUM(Table134[[#This Row],[Inspection Total]],Table134[[#This Row],[Waste (Before Impression)]])</f>
        <v>6000</v>
      </c>
      <c r="P2921" s="12" t="s">
        <v>39</v>
      </c>
      <c r="Q2921" s="9"/>
      <c r="R2921" s="9">
        <f>IF(Table134[[#This Row],[Balanced]]="YES",0,Table134[[#This Row],[Total]]-6000)</f>
        <v>0</v>
      </c>
      <c r="S292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447281408101215990YES</v>
      </c>
      <c r="T2921">
        <f>ROW()-3</f>
        <v>2918</v>
      </c>
      <c r="U2921" s="1">
        <f>INT(Table134[[#This Row],[Date]])</f>
        <v>44728</v>
      </c>
      <c r="V2921" s="13">
        <f>IFERROR(IF(OR(Table134[[#This Row],[Notasave Error]]&lt;0,Table134[[#This Row],[Notasave Error]]&gt;6000),"-",Table134[[#This Row],[Notasave Error]]/Table134[[#This Row],[Inspection Total]]),"NA")</f>
        <v>2.020033388981636E-2</v>
      </c>
    </row>
    <row r="2922" spans="1:22" x14ac:dyDescent="0.35">
      <c r="A2922" s="8">
        <v>44728.688009259262</v>
      </c>
      <c r="B2922" s="9" t="s">
        <v>63</v>
      </c>
      <c r="C2922" s="9">
        <v>40036161</v>
      </c>
      <c r="D2922" s="9" t="s">
        <v>107</v>
      </c>
      <c r="E2922" s="9" t="s">
        <v>51</v>
      </c>
      <c r="F2922" s="9" t="s">
        <v>38</v>
      </c>
      <c r="G2922" s="9">
        <v>1407</v>
      </c>
      <c r="H2922" s="10">
        <v>6000</v>
      </c>
      <c r="I2922" s="10">
        <v>59971</v>
      </c>
      <c r="J2922" s="10">
        <v>0</v>
      </c>
      <c r="K2922" s="10"/>
      <c r="L2922" s="10">
        <f>SUM(Table134[[#This Row],[Waste (Before Impression)]:[Waste (After Impression)2]])</f>
        <v>0</v>
      </c>
      <c r="M2922" s="10">
        <v>0</v>
      </c>
      <c r="N2922" s="10">
        <v>129</v>
      </c>
      <c r="O2922" s="11">
        <f>SUM(Table134[[#This Row],[Inspection Total]],Table134[[#This Row],[Waste (Before Impression)]])</f>
        <v>6000</v>
      </c>
      <c r="P2922" s="12" t="s">
        <v>39</v>
      </c>
      <c r="Q2922" s="9"/>
      <c r="R2922" s="9">
        <f>IF(Table134[[#This Row],[Balanced]]="YES",0,Table134[[#This Row],[Total]]-6000)</f>
        <v>0</v>
      </c>
      <c r="S292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44728140701296000YES</v>
      </c>
      <c r="T2922">
        <f>ROW()-3</f>
        <v>2919</v>
      </c>
      <c r="U2922" s="1">
        <f>INT(Table134[[#This Row],[Date]])</f>
        <v>44728</v>
      </c>
      <c r="V2922" s="13">
        <f>IFERROR(IF(OR(Table134[[#This Row],[Notasave Error]]&lt;0,Table134[[#This Row],[Notasave Error]]&gt;6000),"-",Table134[[#This Row],[Notasave Error]]/Table134[[#This Row],[Inspection Total]]),"NA")</f>
        <v>2.1499999999999998E-2</v>
      </c>
    </row>
    <row r="2923" spans="1:22" x14ac:dyDescent="0.35">
      <c r="A2923" s="8">
        <v>44728.656261574077</v>
      </c>
      <c r="B2923" s="9" t="s">
        <v>63</v>
      </c>
      <c r="C2923" s="9">
        <v>40036161</v>
      </c>
      <c r="D2923" s="9" t="s">
        <v>107</v>
      </c>
      <c r="E2923" s="9" t="s">
        <v>51</v>
      </c>
      <c r="F2923" s="9" t="s">
        <v>38</v>
      </c>
      <c r="G2923" s="9">
        <v>1406</v>
      </c>
      <c r="H2923" s="10">
        <v>6000</v>
      </c>
      <c r="I2923" s="10">
        <v>53971</v>
      </c>
      <c r="J2923" s="10"/>
      <c r="K2923" s="10"/>
      <c r="L2923" s="10">
        <f>SUM(Table134[[#This Row],[Waste (Before Impression)]:[Waste (After Impression)2]])</f>
        <v>0</v>
      </c>
      <c r="M2923" s="10">
        <v>0</v>
      </c>
      <c r="N2923" s="10">
        <v>158</v>
      </c>
      <c r="O2923" s="11">
        <f>SUM(Table134[[#This Row],[Inspection Total]],Table134[[#This Row],[Waste (Before Impression)]])</f>
        <v>6000</v>
      </c>
      <c r="P2923" s="12" t="s">
        <v>39</v>
      </c>
      <c r="Q2923" s="9"/>
      <c r="R2923" s="9">
        <f>IF(Table134[[#This Row],[Balanced]]="YES",0,Table134[[#This Row],[Total]]-6000)</f>
        <v>0</v>
      </c>
      <c r="S292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4472814061586000YES</v>
      </c>
      <c r="T2923">
        <f>ROW()-3</f>
        <v>2920</v>
      </c>
      <c r="U2923" s="1">
        <f>INT(Table134[[#This Row],[Date]])</f>
        <v>44728</v>
      </c>
      <c r="V2923" s="13">
        <f>IFERROR(IF(OR(Table134[[#This Row],[Notasave Error]]&lt;0,Table134[[#This Row],[Notasave Error]]&gt;6000),"-",Table134[[#This Row],[Notasave Error]]/Table134[[#This Row],[Inspection Total]]),"NA")</f>
        <v>2.6333333333333334E-2</v>
      </c>
    </row>
    <row r="2924" spans="1:22" x14ac:dyDescent="0.35">
      <c r="A2924" s="8">
        <v>44728.626481481479</v>
      </c>
      <c r="B2924" s="9" t="s">
        <v>63</v>
      </c>
      <c r="C2924" s="9">
        <v>40036161</v>
      </c>
      <c r="D2924" s="9" t="s">
        <v>107</v>
      </c>
      <c r="E2924" s="9" t="s">
        <v>51</v>
      </c>
      <c r="F2924" s="9" t="s">
        <v>38</v>
      </c>
      <c r="G2924" s="9">
        <v>1405</v>
      </c>
      <c r="H2924" s="10">
        <v>6000</v>
      </c>
      <c r="I2924" s="10">
        <v>47971</v>
      </c>
      <c r="J2924" s="10">
        <v>0</v>
      </c>
      <c r="K2924" s="10"/>
      <c r="L2924" s="10">
        <f>SUM(Table134[[#This Row],[Waste (Before Impression)]:[Waste (After Impression)2]])</f>
        <v>0</v>
      </c>
      <c r="M2924" s="10">
        <v>0</v>
      </c>
      <c r="N2924" s="10">
        <v>178</v>
      </c>
      <c r="O2924" s="11">
        <f>SUM(Table134[[#This Row],[Inspection Total]],Table134[[#This Row],[Waste (Before Impression)]])</f>
        <v>6000</v>
      </c>
      <c r="P2924" s="12" t="s">
        <v>39</v>
      </c>
      <c r="Q2924" s="9"/>
      <c r="R2924" s="9">
        <f>IF(Table134[[#This Row],[Balanced]]="YES",0,Table134[[#This Row],[Total]]-6000)</f>
        <v>0</v>
      </c>
      <c r="S292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44728140501786000YES</v>
      </c>
      <c r="T2924">
        <f>ROW()-3</f>
        <v>2921</v>
      </c>
      <c r="U2924" s="1">
        <f>INT(Table134[[#This Row],[Date]])</f>
        <v>44728</v>
      </c>
      <c r="V2924" s="13">
        <f>IFERROR(IF(OR(Table134[[#This Row],[Notasave Error]]&lt;0,Table134[[#This Row],[Notasave Error]]&gt;6000),"-",Table134[[#This Row],[Notasave Error]]/Table134[[#This Row],[Inspection Total]]),"NA")</f>
        <v>2.9666666666666668E-2</v>
      </c>
    </row>
    <row r="2925" spans="1:22" x14ac:dyDescent="0.35">
      <c r="A2925" s="8">
        <v>44728.593877314815</v>
      </c>
      <c r="B2925" s="9" t="s">
        <v>63</v>
      </c>
      <c r="C2925" s="9">
        <v>40036161</v>
      </c>
      <c r="D2925" s="9" t="s">
        <v>107</v>
      </c>
      <c r="E2925" s="9" t="s">
        <v>51</v>
      </c>
      <c r="F2925" s="9" t="s">
        <v>38</v>
      </c>
      <c r="G2925" s="9">
        <v>1404</v>
      </c>
      <c r="H2925" s="10">
        <v>5998</v>
      </c>
      <c r="I2925" s="10">
        <v>41971</v>
      </c>
      <c r="J2925" s="10">
        <v>2</v>
      </c>
      <c r="K2925" s="10"/>
      <c r="L2925" s="10">
        <f>SUM(Table134[[#This Row],[Waste (Before Impression)]:[Waste (After Impression)2]])</f>
        <v>2</v>
      </c>
      <c r="M2925" s="10">
        <v>0</v>
      </c>
      <c r="N2925" s="10">
        <v>105</v>
      </c>
      <c r="O2925" s="11">
        <f>SUM(Table134[[#This Row],[Inspection Total]],Table134[[#This Row],[Waste (Before Impression)]])</f>
        <v>6000</v>
      </c>
      <c r="P2925" s="12" t="s">
        <v>39</v>
      </c>
      <c r="Q2925" s="9"/>
      <c r="R2925" s="9">
        <f>IF(Table134[[#This Row],[Balanced]]="YES",0,Table134[[#This Row],[Total]]-6000)</f>
        <v>0</v>
      </c>
      <c r="S292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44728140421055998YES</v>
      </c>
      <c r="T2925">
        <f>ROW()-3</f>
        <v>2922</v>
      </c>
      <c r="U2925" s="1">
        <f>INT(Table134[[#This Row],[Date]])</f>
        <v>44728</v>
      </c>
      <c r="V2925" s="13">
        <f>IFERROR(IF(OR(Table134[[#This Row],[Notasave Error]]&lt;0,Table134[[#This Row],[Notasave Error]]&gt;6000),"-",Table134[[#This Row],[Notasave Error]]/Table134[[#This Row],[Inspection Total]]),"NA")</f>
        <v>1.7505835278426141E-2</v>
      </c>
    </row>
    <row r="2926" spans="1:22" x14ac:dyDescent="0.35">
      <c r="A2926" s="8">
        <v>44728.565925925926</v>
      </c>
      <c r="B2926" s="9" t="s">
        <v>63</v>
      </c>
      <c r="C2926" s="9">
        <v>40036161</v>
      </c>
      <c r="D2926" s="9" t="s">
        <v>107</v>
      </c>
      <c r="E2926" s="9" t="s">
        <v>51</v>
      </c>
      <c r="F2926" s="9" t="s">
        <v>38</v>
      </c>
      <c r="G2926" s="9">
        <v>1403</v>
      </c>
      <c r="H2926" s="10">
        <v>5992</v>
      </c>
      <c r="I2926" s="10">
        <v>35973</v>
      </c>
      <c r="J2926" s="10">
        <v>8</v>
      </c>
      <c r="K2926" s="10"/>
      <c r="L2926" s="10">
        <f>SUM(Table134[[#This Row],[Waste (Before Impression)]:[Waste (After Impression)2]])</f>
        <v>8</v>
      </c>
      <c r="M2926" s="10">
        <v>0</v>
      </c>
      <c r="N2926" s="10">
        <v>284</v>
      </c>
      <c r="O2926" s="11">
        <f>SUM(Table134[[#This Row],[Inspection Total]],Table134[[#This Row],[Waste (Before Impression)]])</f>
        <v>6000</v>
      </c>
      <c r="P2926" s="12" t="s">
        <v>39</v>
      </c>
      <c r="Q2926" s="9" t="s">
        <v>71</v>
      </c>
      <c r="R2926" s="9">
        <f>IF(Table134[[#This Row],[Balanced]]="YES",0,Table134[[#This Row],[Total]]-6000)</f>
        <v>0</v>
      </c>
      <c r="S292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44728140382845992YES</v>
      </c>
      <c r="T2926">
        <f>ROW()-3</f>
        <v>2923</v>
      </c>
      <c r="U2926" s="1">
        <f>INT(Table134[[#This Row],[Date]])</f>
        <v>44728</v>
      </c>
      <c r="V2926" s="13">
        <f>IFERROR(IF(OR(Table134[[#This Row],[Notasave Error]]&lt;0,Table134[[#This Row],[Notasave Error]]&gt;6000),"-",Table134[[#This Row],[Notasave Error]]/Table134[[#This Row],[Inspection Total]]),"NA")</f>
        <v>4.7396528704939919E-2</v>
      </c>
    </row>
    <row r="2927" spans="1:22" x14ac:dyDescent="0.35">
      <c r="A2927" s="8">
        <v>44728.565416666665</v>
      </c>
      <c r="B2927" s="9" t="s">
        <v>63</v>
      </c>
      <c r="C2927" s="9">
        <v>40036161</v>
      </c>
      <c r="D2927" s="9" t="s">
        <v>107</v>
      </c>
      <c r="E2927" s="9" t="s">
        <v>51</v>
      </c>
      <c r="F2927" s="9" t="s">
        <v>38</v>
      </c>
      <c r="G2927" s="9">
        <v>1402</v>
      </c>
      <c r="H2927" s="10">
        <v>5998</v>
      </c>
      <c r="I2927" s="10">
        <v>29981</v>
      </c>
      <c r="J2927" s="10">
        <v>2</v>
      </c>
      <c r="K2927" s="10"/>
      <c r="L2927" s="10">
        <f>SUM(Table134[[#This Row],[Waste (Before Impression)]:[Waste (After Impression)2]])</f>
        <v>2</v>
      </c>
      <c r="M2927" s="10">
        <v>0</v>
      </c>
      <c r="N2927" s="10">
        <v>84</v>
      </c>
      <c r="O2927" s="11">
        <f>SUM(Table134[[#This Row],[Inspection Total]],Table134[[#This Row],[Waste (Before Impression)]])</f>
        <v>6000</v>
      </c>
      <c r="P2927" s="12" t="s">
        <v>39</v>
      </c>
      <c r="Q2927" s="9"/>
      <c r="R2927" s="9">
        <f>IF(Table134[[#This Row],[Balanced]]="YES",0,Table134[[#This Row],[Total]]-6000)</f>
        <v>0</v>
      </c>
      <c r="S292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4472814022845998YES</v>
      </c>
      <c r="T2927">
        <f>ROW()-3</f>
        <v>2924</v>
      </c>
      <c r="U2927" s="1">
        <f>INT(Table134[[#This Row],[Date]])</f>
        <v>44728</v>
      </c>
      <c r="V2927" s="13">
        <f>IFERROR(IF(OR(Table134[[#This Row],[Notasave Error]]&lt;0,Table134[[#This Row],[Notasave Error]]&gt;6000),"-",Table134[[#This Row],[Notasave Error]]/Table134[[#This Row],[Inspection Total]]),"NA")</f>
        <v>1.4004668222740914E-2</v>
      </c>
    </row>
    <row r="2928" spans="1:22" x14ac:dyDescent="0.35">
      <c r="A2928" s="8">
        <v>44728.491620370369</v>
      </c>
      <c r="B2928" s="9" t="s">
        <v>63</v>
      </c>
      <c r="C2928" s="9">
        <v>40036161</v>
      </c>
      <c r="D2928" s="9" t="s">
        <v>107</v>
      </c>
      <c r="E2928" s="9" t="s">
        <v>51</v>
      </c>
      <c r="F2928" s="9" t="s">
        <v>38</v>
      </c>
      <c r="G2928" s="9">
        <v>1401</v>
      </c>
      <c r="H2928" s="10">
        <v>5989</v>
      </c>
      <c r="I2928" s="10">
        <v>23983</v>
      </c>
      <c r="J2928" s="10">
        <v>11</v>
      </c>
      <c r="K2928" s="10"/>
      <c r="L2928" s="10">
        <f>SUM(Table134[[#This Row],[Waste (Before Impression)]:[Waste (After Impression)2]])</f>
        <v>11</v>
      </c>
      <c r="M2928" s="10">
        <v>0</v>
      </c>
      <c r="N2928" s="10">
        <v>91</v>
      </c>
      <c r="O2928" s="11">
        <f>SUM(Table134[[#This Row],[Inspection Total]],Table134[[#This Row],[Waste (Before Impression)]])</f>
        <v>6000</v>
      </c>
      <c r="P2928" s="12" t="s">
        <v>39</v>
      </c>
      <c r="Q2928" s="9"/>
      <c r="R2928" s="9">
        <f>IF(Table134[[#This Row],[Balanced]]="YES",0,Table134[[#This Row],[Total]]-6000)</f>
        <v>0</v>
      </c>
      <c r="S292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44728140111915989YES</v>
      </c>
      <c r="T2928">
        <f>ROW()-3</f>
        <v>2925</v>
      </c>
      <c r="U2928" s="1">
        <f>INT(Table134[[#This Row],[Date]])</f>
        <v>44728</v>
      </c>
      <c r="V2928" s="13">
        <f>IFERROR(IF(OR(Table134[[#This Row],[Notasave Error]]&lt;0,Table134[[#This Row],[Notasave Error]]&gt;6000),"-",Table134[[#This Row],[Notasave Error]]/Table134[[#This Row],[Inspection Total]]),"NA")</f>
        <v>1.519452329270329E-2</v>
      </c>
    </row>
    <row r="2929" spans="1:22" x14ac:dyDescent="0.35">
      <c r="A2929" s="8">
        <v>44728.46979166667</v>
      </c>
      <c r="B2929" s="9" t="s">
        <v>63</v>
      </c>
      <c r="C2929" s="9">
        <v>40036161</v>
      </c>
      <c r="D2929" s="9" t="s">
        <v>107</v>
      </c>
      <c r="E2929" s="9" t="s">
        <v>51</v>
      </c>
      <c r="F2929" s="9" t="s">
        <v>38</v>
      </c>
      <c r="G2929" s="9">
        <v>1400</v>
      </c>
      <c r="H2929" s="10">
        <v>6000</v>
      </c>
      <c r="I2929" s="10">
        <v>17994</v>
      </c>
      <c r="J2929" s="10">
        <v>0</v>
      </c>
      <c r="K2929" s="10"/>
      <c r="L2929" s="10">
        <f>SUM(Table134[[#This Row],[Waste (Before Impression)]:[Waste (After Impression)2]])</f>
        <v>0</v>
      </c>
      <c r="M2929" s="10">
        <v>0</v>
      </c>
      <c r="N2929" s="10">
        <v>329</v>
      </c>
      <c r="O2929" s="11">
        <f>SUM(Table134[[#This Row],[Inspection Total]],Table134[[#This Row],[Waste (Before Impression)]])</f>
        <v>6000</v>
      </c>
      <c r="P2929" s="12" t="s">
        <v>39</v>
      </c>
      <c r="Q2929" s="9"/>
      <c r="R2929" s="9">
        <f>IF(Table134[[#This Row],[Balanced]]="YES",0,Table134[[#This Row],[Total]]-6000)</f>
        <v>0</v>
      </c>
      <c r="S292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44728140003296000YES</v>
      </c>
      <c r="T2929">
        <f>ROW()-3</f>
        <v>2926</v>
      </c>
      <c r="U2929" s="1">
        <f>INT(Table134[[#This Row],[Date]])</f>
        <v>44728</v>
      </c>
      <c r="V2929" s="13">
        <f>IFERROR(IF(OR(Table134[[#This Row],[Notasave Error]]&lt;0,Table134[[#This Row],[Notasave Error]]&gt;6000),"-",Table134[[#This Row],[Notasave Error]]/Table134[[#This Row],[Inspection Total]]),"NA")</f>
        <v>5.4833333333333331E-2</v>
      </c>
    </row>
    <row r="2930" spans="1:22" x14ac:dyDescent="0.35">
      <c r="A2930" s="8">
        <v>44728.436493055553</v>
      </c>
      <c r="B2930" s="9" t="s">
        <v>63</v>
      </c>
      <c r="C2930" s="9">
        <v>40036161</v>
      </c>
      <c r="D2930" s="9" t="s">
        <v>107</v>
      </c>
      <c r="E2930" s="9" t="s">
        <v>51</v>
      </c>
      <c r="F2930" s="9" t="s">
        <v>38</v>
      </c>
      <c r="G2930" s="9">
        <v>1399</v>
      </c>
      <c r="H2930" s="10">
        <v>5998</v>
      </c>
      <c r="I2930" s="10">
        <v>11994</v>
      </c>
      <c r="J2930" s="10">
        <v>2</v>
      </c>
      <c r="K2930" s="10"/>
      <c r="L2930" s="10">
        <f>SUM(Table134[[#This Row],[Waste (Before Impression)]:[Waste (After Impression)2]])</f>
        <v>2</v>
      </c>
      <c r="M2930" s="10">
        <v>0</v>
      </c>
      <c r="N2930" s="10">
        <v>96</v>
      </c>
      <c r="O2930" s="11">
        <f>SUM(Table134[[#This Row],[Inspection Total]],Table134[[#This Row],[Waste (Before Impression)]])</f>
        <v>6000</v>
      </c>
      <c r="P2930" s="12" t="s">
        <v>39</v>
      </c>
      <c r="Q2930" s="9"/>
      <c r="R2930" s="9">
        <f>IF(Table134[[#This Row],[Balanced]]="YES",0,Table134[[#This Row],[Total]]-6000)</f>
        <v>0</v>
      </c>
      <c r="S293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4472813992965998YES</v>
      </c>
      <c r="T2930">
        <f>ROW()-3</f>
        <v>2927</v>
      </c>
      <c r="U2930" s="1">
        <f>INT(Table134[[#This Row],[Date]])</f>
        <v>44728</v>
      </c>
      <c r="V2930" s="13">
        <f>IFERROR(IF(OR(Table134[[#This Row],[Notasave Error]]&lt;0,Table134[[#This Row],[Notasave Error]]&gt;6000),"-",Table134[[#This Row],[Notasave Error]]/Table134[[#This Row],[Inspection Total]]),"NA")</f>
        <v>1.6005335111703902E-2</v>
      </c>
    </row>
    <row r="2931" spans="1:22" x14ac:dyDescent="0.35">
      <c r="A2931" s="8">
        <v>44728.334074074075</v>
      </c>
      <c r="B2931" s="9" t="s">
        <v>63</v>
      </c>
      <c r="C2931" s="9">
        <v>40036161</v>
      </c>
      <c r="D2931" s="9" t="s">
        <v>107</v>
      </c>
      <c r="E2931" s="9" t="s">
        <v>51</v>
      </c>
      <c r="F2931" s="9" t="s">
        <v>38</v>
      </c>
      <c r="G2931" s="9">
        <v>1398</v>
      </c>
      <c r="H2931" s="10">
        <v>5996</v>
      </c>
      <c r="I2931" s="10">
        <v>5996</v>
      </c>
      <c r="J2931" s="10">
        <v>4</v>
      </c>
      <c r="K2931" s="10"/>
      <c r="L2931" s="10">
        <f>SUM(Table134[[#This Row],[Waste (Before Impression)]:[Waste (After Impression)2]])</f>
        <v>4</v>
      </c>
      <c r="M2931" s="10">
        <v>0</v>
      </c>
      <c r="N2931" s="10">
        <v>110</v>
      </c>
      <c r="O2931" s="11">
        <f>SUM(Table134[[#This Row],[Inspection Total]],Table134[[#This Row],[Waste (Before Impression)]])</f>
        <v>6000</v>
      </c>
      <c r="P2931" s="12" t="s">
        <v>39</v>
      </c>
      <c r="Q2931" s="9"/>
      <c r="R2931" s="9">
        <f>IF(Table134[[#This Row],[Balanced]]="YES",0,Table134[[#This Row],[Total]]-6000)</f>
        <v>0</v>
      </c>
      <c r="S293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44728139841105996YES</v>
      </c>
      <c r="T2931">
        <f>ROW()-3</f>
        <v>2928</v>
      </c>
      <c r="U2931" s="1">
        <f>INT(Table134[[#This Row],[Date]])</f>
        <v>44728</v>
      </c>
      <c r="V2931" s="13">
        <f>IFERROR(IF(OR(Table134[[#This Row],[Notasave Error]]&lt;0,Table134[[#This Row],[Notasave Error]]&gt;6000),"-",Table134[[#This Row],[Notasave Error]]/Table134[[#This Row],[Inspection Total]]),"NA")</f>
        <v>1.8345563709139426E-2</v>
      </c>
    </row>
    <row r="2932" spans="1:22" x14ac:dyDescent="0.35">
      <c r="A2932" s="8">
        <v>44728.281550925924</v>
      </c>
      <c r="B2932" s="9" t="s">
        <v>63</v>
      </c>
      <c r="C2932" s="9">
        <v>40036161</v>
      </c>
      <c r="D2932" s="9" t="s">
        <v>107</v>
      </c>
      <c r="E2932" s="9" t="s">
        <v>55</v>
      </c>
      <c r="F2932" s="9" t="s">
        <v>40</v>
      </c>
      <c r="G2932" s="9">
        <v>1424</v>
      </c>
      <c r="H2932" s="10">
        <v>5999</v>
      </c>
      <c r="I2932" s="10">
        <v>83957</v>
      </c>
      <c r="J2932" s="10">
        <v>1</v>
      </c>
      <c r="K2932" s="10">
        <v>0</v>
      </c>
      <c r="L2932" s="10">
        <f>SUM(Table134[[#This Row],[Waste (Before Impression)]:[Waste (After Impression)2]])</f>
        <v>1</v>
      </c>
      <c r="M2932" s="10">
        <v>0</v>
      </c>
      <c r="N2932" s="10">
        <v>140</v>
      </c>
      <c r="O2932" s="11">
        <f>SUM(Table134[[#This Row],[Inspection Total]],Table134[[#This Row],[Waste (Before Impression)]])</f>
        <v>6000</v>
      </c>
      <c r="P2932" s="12" t="s">
        <v>39</v>
      </c>
      <c r="Q2932" s="9"/>
      <c r="R2932" s="9">
        <f>IF(Table134[[#This Row],[Balanced]]="YES",0,Table134[[#This Row],[Total]]-6000)</f>
        <v>0</v>
      </c>
      <c r="S293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44728142411405999YES</v>
      </c>
      <c r="T2932">
        <f>ROW()-3</f>
        <v>2929</v>
      </c>
      <c r="U2932" s="1">
        <f>INT(Table134[[#This Row],[Date]])</f>
        <v>44728</v>
      </c>
      <c r="V2932" s="13">
        <f>IFERROR(IF(OR(Table134[[#This Row],[Notasave Error]]&lt;0,Table134[[#This Row],[Notasave Error]]&gt;6000),"-",Table134[[#This Row],[Notasave Error]]/Table134[[#This Row],[Inspection Total]]),"NA")</f>
        <v>2.3337222870478413E-2</v>
      </c>
    </row>
    <row r="2933" spans="1:22" x14ac:dyDescent="0.35">
      <c r="A2933" s="8">
        <v>44728.253344907411</v>
      </c>
      <c r="B2933" s="9" t="s">
        <v>63</v>
      </c>
      <c r="C2933" s="9">
        <v>40036161</v>
      </c>
      <c r="D2933" s="9" t="s">
        <v>107</v>
      </c>
      <c r="E2933" s="9" t="s">
        <v>55</v>
      </c>
      <c r="F2933" s="9" t="s">
        <v>40</v>
      </c>
      <c r="G2933" s="9">
        <v>1423</v>
      </c>
      <c r="H2933" s="10">
        <v>5999</v>
      </c>
      <c r="I2933" s="10">
        <v>77958</v>
      </c>
      <c r="J2933" s="10">
        <v>1</v>
      </c>
      <c r="K2933" s="10">
        <v>0</v>
      </c>
      <c r="L2933" s="10">
        <f>SUM(Table134[[#This Row],[Waste (Before Impression)]:[Waste (After Impression)2]])</f>
        <v>1</v>
      </c>
      <c r="M2933" s="10">
        <v>0</v>
      </c>
      <c r="N2933" s="10">
        <v>811</v>
      </c>
      <c r="O2933" s="11">
        <f>SUM(Table134[[#This Row],[Inspection Total]],Table134[[#This Row],[Waste (Before Impression)]])</f>
        <v>6000</v>
      </c>
      <c r="P2933" s="12" t="s">
        <v>39</v>
      </c>
      <c r="Q2933" s="9"/>
      <c r="R2933" s="9">
        <f>IF(Table134[[#This Row],[Balanced]]="YES",0,Table134[[#This Row],[Total]]-6000)</f>
        <v>0</v>
      </c>
      <c r="S293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44728142318115999YES</v>
      </c>
      <c r="T2933">
        <f>ROW()-3</f>
        <v>2930</v>
      </c>
      <c r="U2933" s="1">
        <f>INT(Table134[[#This Row],[Date]])</f>
        <v>44728</v>
      </c>
      <c r="V2933" s="13">
        <f>IFERROR(IF(OR(Table134[[#This Row],[Notasave Error]]&lt;0,Table134[[#This Row],[Notasave Error]]&gt;6000),"-",Table134[[#This Row],[Notasave Error]]/Table134[[#This Row],[Inspection Total]]),"NA")</f>
        <v>0.13518919819969996</v>
      </c>
    </row>
    <row r="2934" spans="1:22" x14ac:dyDescent="0.35">
      <c r="A2934" s="8">
        <v>44728.221226851849</v>
      </c>
      <c r="B2934" s="9" t="s">
        <v>63</v>
      </c>
      <c r="C2934" s="9">
        <v>40036161</v>
      </c>
      <c r="D2934" s="9" t="s">
        <v>107</v>
      </c>
      <c r="E2934" s="9" t="s">
        <v>55</v>
      </c>
      <c r="F2934" s="9" t="s">
        <v>40</v>
      </c>
      <c r="G2934" s="9">
        <v>1422</v>
      </c>
      <c r="H2934" s="10">
        <v>6000</v>
      </c>
      <c r="I2934" s="10">
        <v>71959</v>
      </c>
      <c r="J2934" s="10">
        <v>0</v>
      </c>
      <c r="K2934" s="10">
        <v>0</v>
      </c>
      <c r="L2934" s="10">
        <f>SUM(Table134[[#This Row],[Waste (Before Impression)]:[Waste (After Impression)2]])</f>
        <v>0</v>
      </c>
      <c r="M2934" s="10">
        <v>0</v>
      </c>
      <c r="N2934" s="10">
        <v>171</v>
      </c>
      <c r="O2934" s="11">
        <f>SUM(Table134[[#This Row],[Inspection Total]],Table134[[#This Row],[Waste (Before Impression)]])</f>
        <v>6000</v>
      </c>
      <c r="P2934" s="12" t="s">
        <v>39</v>
      </c>
      <c r="Q2934" s="9"/>
      <c r="R2934" s="9">
        <f>IF(Table134[[#This Row],[Balanced]]="YES",0,Table134[[#This Row],[Total]]-6000)</f>
        <v>0</v>
      </c>
      <c r="S293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44728142201716000YES</v>
      </c>
      <c r="T2934">
        <f>ROW()-3</f>
        <v>2931</v>
      </c>
      <c r="U2934" s="1">
        <f>INT(Table134[[#This Row],[Date]])</f>
        <v>44728</v>
      </c>
      <c r="V2934" s="13">
        <f>IFERROR(IF(OR(Table134[[#This Row],[Notasave Error]]&lt;0,Table134[[#This Row],[Notasave Error]]&gt;6000),"-",Table134[[#This Row],[Notasave Error]]/Table134[[#This Row],[Inspection Total]]),"NA")</f>
        <v>2.8500000000000001E-2</v>
      </c>
    </row>
    <row r="2935" spans="1:22" x14ac:dyDescent="0.35">
      <c r="A2935" s="8">
        <v>44728.191481481481</v>
      </c>
      <c r="B2935" s="9" t="s">
        <v>63</v>
      </c>
      <c r="C2935" s="9">
        <v>40036161</v>
      </c>
      <c r="D2935" s="9" t="s">
        <v>107</v>
      </c>
      <c r="E2935" s="9" t="s">
        <v>55</v>
      </c>
      <c r="F2935" s="9" t="s">
        <v>40</v>
      </c>
      <c r="G2935" s="9">
        <v>1421</v>
      </c>
      <c r="H2935" s="10">
        <v>6000</v>
      </c>
      <c r="I2935" s="10">
        <v>65959</v>
      </c>
      <c r="J2935" s="10">
        <v>0</v>
      </c>
      <c r="K2935" s="10">
        <v>0</v>
      </c>
      <c r="L2935" s="10">
        <f>SUM(Table134[[#This Row],[Waste (Before Impression)]:[Waste (After Impression)2]])</f>
        <v>0</v>
      </c>
      <c r="M2935" s="10">
        <v>0</v>
      </c>
      <c r="N2935" s="10">
        <v>184</v>
      </c>
      <c r="O2935" s="11">
        <f>SUM(Table134[[#This Row],[Inspection Total]],Table134[[#This Row],[Waste (Before Impression)]])</f>
        <v>6000</v>
      </c>
      <c r="P2935" s="12" t="s">
        <v>39</v>
      </c>
      <c r="Q2935" s="9"/>
      <c r="R2935" s="9">
        <f>IF(Table134[[#This Row],[Balanced]]="YES",0,Table134[[#This Row],[Total]]-6000)</f>
        <v>0</v>
      </c>
      <c r="S293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44728142101846000YES</v>
      </c>
      <c r="T2935">
        <f>ROW()-3</f>
        <v>2932</v>
      </c>
      <c r="U2935" s="1">
        <f>INT(Table134[[#This Row],[Date]])</f>
        <v>44728</v>
      </c>
      <c r="V2935" s="13">
        <f>IFERROR(IF(OR(Table134[[#This Row],[Notasave Error]]&lt;0,Table134[[#This Row],[Notasave Error]]&gt;6000),"-",Table134[[#This Row],[Notasave Error]]/Table134[[#This Row],[Inspection Total]]),"NA")</f>
        <v>3.0666666666666665E-2</v>
      </c>
    </row>
    <row r="2936" spans="1:22" x14ac:dyDescent="0.35">
      <c r="A2936" s="8">
        <v>44728.159699074073</v>
      </c>
      <c r="B2936" s="9" t="s">
        <v>63</v>
      </c>
      <c r="C2936" s="9">
        <v>40036161</v>
      </c>
      <c r="D2936" s="9" t="s">
        <v>107</v>
      </c>
      <c r="E2936" s="9" t="s">
        <v>55</v>
      </c>
      <c r="F2936" s="9" t="s">
        <v>40</v>
      </c>
      <c r="G2936" s="9">
        <v>1420</v>
      </c>
      <c r="H2936" s="10">
        <v>5999</v>
      </c>
      <c r="I2936" s="10">
        <v>59959</v>
      </c>
      <c r="J2936" s="10">
        <v>1</v>
      </c>
      <c r="K2936" s="10">
        <v>2</v>
      </c>
      <c r="L2936" s="10">
        <f>SUM(Table134[[#This Row],[Waste (Before Impression)]:[Waste (After Impression)2]])</f>
        <v>3</v>
      </c>
      <c r="M2936" s="10">
        <v>0</v>
      </c>
      <c r="N2936" s="10">
        <v>124</v>
      </c>
      <c r="O2936" s="11">
        <f>SUM(Table134[[#This Row],[Inspection Total]],Table134[[#This Row],[Waste (Before Impression)]])</f>
        <v>6000</v>
      </c>
      <c r="P2936" s="12" t="s">
        <v>39</v>
      </c>
      <c r="Q2936" s="9"/>
      <c r="R2936" s="9">
        <f>IF(Table134[[#This Row],[Balanced]]="YES",0,Table134[[#This Row],[Total]]-6000)</f>
        <v>0</v>
      </c>
      <c r="S293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44728142011245999YES</v>
      </c>
      <c r="T2936">
        <f>ROW()-3</f>
        <v>2933</v>
      </c>
      <c r="U2936" s="1">
        <f>INT(Table134[[#This Row],[Date]])</f>
        <v>44728</v>
      </c>
      <c r="V2936" s="13">
        <f>IFERROR(IF(OR(Table134[[#This Row],[Notasave Error]]&lt;0,Table134[[#This Row],[Notasave Error]]&gt;6000),"-",Table134[[#This Row],[Notasave Error]]/Table134[[#This Row],[Inspection Total]]),"NA")</f>
        <v>2.0670111685280879E-2</v>
      </c>
    </row>
    <row r="2937" spans="1:22" x14ac:dyDescent="0.35">
      <c r="A2937" s="8">
        <v>44728.116354166668</v>
      </c>
      <c r="B2937" s="9" t="s">
        <v>63</v>
      </c>
      <c r="C2937" s="9">
        <v>40036161</v>
      </c>
      <c r="D2937" s="9" t="s">
        <v>107</v>
      </c>
      <c r="E2937" s="9" t="s">
        <v>55</v>
      </c>
      <c r="F2937" s="9" t="s">
        <v>40</v>
      </c>
      <c r="G2937" s="9">
        <v>1419</v>
      </c>
      <c r="H2937" s="10">
        <v>6000</v>
      </c>
      <c r="I2937" s="10">
        <v>53960</v>
      </c>
      <c r="J2937" s="10">
        <v>0</v>
      </c>
      <c r="K2937" s="10">
        <v>0</v>
      </c>
      <c r="L2937" s="10">
        <f>SUM(Table134[[#This Row],[Waste (Before Impression)]:[Waste (After Impression)2]])</f>
        <v>0</v>
      </c>
      <c r="M2937" s="10">
        <v>0</v>
      </c>
      <c r="N2937" s="10">
        <v>173</v>
      </c>
      <c r="O2937" s="11">
        <f>SUM(Table134[[#This Row],[Inspection Total]],Table134[[#This Row],[Waste (Before Impression)]])</f>
        <v>6000</v>
      </c>
      <c r="P2937" s="12" t="s">
        <v>39</v>
      </c>
      <c r="Q2937" s="9"/>
      <c r="R2937" s="9">
        <f>IF(Table134[[#This Row],[Balanced]]="YES",0,Table134[[#This Row],[Total]]-6000)</f>
        <v>0</v>
      </c>
      <c r="S293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44728141901736000YES</v>
      </c>
      <c r="T2937">
        <f>ROW()-3</f>
        <v>2934</v>
      </c>
      <c r="U2937" s="1">
        <f>INT(Table134[[#This Row],[Date]])</f>
        <v>44728</v>
      </c>
      <c r="V2937" s="13">
        <f>IFERROR(IF(OR(Table134[[#This Row],[Notasave Error]]&lt;0,Table134[[#This Row],[Notasave Error]]&gt;6000),"-",Table134[[#This Row],[Notasave Error]]/Table134[[#This Row],[Inspection Total]]),"NA")</f>
        <v>2.8833333333333332E-2</v>
      </c>
    </row>
    <row r="2938" spans="1:22" x14ac:dyDescent="0.35">
      <c r="A2938" s="8">
        <v>44728.088252314818</v>
      </c>
      <c r="B2938" s="9" t="s">
        <v>63</v>
      </c>
      <c r="C2938" s="9">
        <v>40036161</v>
      </c>
      <c r="D2938" s="9" t="s">
        <v>107</v>
      </c>
      <c r="E2938" s="9" t="s">
        <v>55</v>
      </c>
      <c r="F2938" s="9" t="s">
        <v>40</v>
      </c>
      <c r="G2938" s="9">
        <v>1418</v>
      </c>
      <c r="H2938" s="10">
        <v>5990</v>
      </c>
      <c r="I2938" s="10">
        <v>47960</v>
      </c>
      <c r="J2938" s="10">
        <v>10</v>
      </c>
      <c r="K2938" s="10">
        <v>0</v>
      </c>
      <c r="L2938" s="10">
        <f>SUM(Table134[[#This Row],[Waste (Before Impression)]:[Waste (After Impression)2]])</f>
        <v>10</v>
      </c>
      <c r="M2938" s="10">
        <v>0</v>
      </c>
      <c r="N2938" s="10">
        <v>114</v>
      </c>
      <c r="O2938" s="11">
        <f>SUM(Table134[[#This Row],[Inspection Total]],Table134[[#This Row],[Waste (Before Impression)]])</f>
        <v>6000</v>
      </c>
      <c r="P2938" s="12" t="s">
        <v>39</v>
      </c>
      <c r="Q2938" s="9"/>
      <c r="R2938" s="9">
        <f>IF(Table134[[#This Row],[Balanced]]="YES",0,Table134[[#This Row],[Total]]-6000)</f>
        <v>0</v>
      </c>
      <c r="S293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447281418101145990YES</v>
      </c>
      <c r="T2938">
        <f>ROW()-3</f>
        <v>2935</v>
      </c>
      <c r="U2938" s="1">
        <f>INT(Table134[[#This Row],[Date]])</f>
        <v>44728</v>
      </c>
      <c r="V2938" s="13">
        <f>IFERROR(IF(OR(Table134[[#This Row],[Notasave Error]]&lt;0,Table134[[#This Row],[Notasave Error]]&gt;6000),"-",Table134[[#This Row],[Notasave Error]]/Table134[[#This Row],[Inspection Total]]),"NA")</f>
        <v>1.9031719532554257E-2</v>
      </c>
    </row>
    <row r="2939" spans="1:22" x14ac:dyDescent="0.35">
      <c r="A2939" s="8">
        <v>44728.042916666665</v>
      </c>
      <c r="B2939" s="9" t="s">
        <v>63</v>
      </c>
      <c r="C2939" s="9">
        <v>40036161</v>
      </c>
      <c r="D2939" s="9" t="s">
        <v>107</v>
      </c>
      <c r="E2939" s="9" t="s">
        <v>55</v>
      </c>
      <c r="F2939" s="9" t="s">
        <v>40</v>
      </c>
      <c r="G2939" s="9">
        <v>1417</v>
      </c>
      <c r="H2939" s="10">
        <v>5997</v>
      </c>
      <c r="I2939" s="10">
        <v>41970</v>
      </c>
      <c r="J2939" s="10">
        <v>3</v>
      </c>
      <c r="K2939" s="10">
        <v>0</v>
      </c>
      <c r="L2939" s="10">
        <f>SUM(Table134[[#This Row],[Waste (Before Impression)]:[Waste (After Impression)2]])</f>
        <v>3</v>
      </c>
      <c r="M2939" s="10">
        <v>0</v>
      </c>
      <c r="N2939" s="10">
        <v>114</v>
      </c>
      <c r="O2939" s="11">
        <f>SUM(Table134[[#This Row],[Inspection Total]],Table134[[#This Row],[Waste (Before Impression)]])</f>
        <v>6000</v>
      </c>
      <c r="P2939" s="12" t="s">
        <v>39</v>
      </c>
      <c r="Q2939" s="9"/>
      <c r="R2939" s="9">
        <f>IF(Table134[[#This Row],[Balanced]]="YES",0,Table134[[#This Row],[Total]]-6000)</f>
        <v>0</v>
      </c>
      <c r="S293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44728141731145997YES</v>
      </c>
      <c r="T2939">
        <f>ROW()-3</f>
        <v>2936</v>
      </c>
      <c r="U2939" s="1">
        <f>INT(Table134[[#This Row],[Date]])</f>
        <v>44728</v>
      </c>
      <c r="V2939" s="13">
        <f>IFERROR(IF(OR(Table134[[#This Row],[Notasave Error]]&lt;0,Table134[[#This Row],[Notasave Error]]&gt;6000),"-",Table134[[#This Row],[Notasave Error]]/Table134[[#This Row],[Inspection Total]]),"NA")</f>
        <v>1.9009504752376189E-2</v>
      </c>
    </row>
    <row r="2940" spans="1:22" x14ac:dyDescent="0.35">
      <c r="A2940" s="8">
        <v>44728.009791666664</v>
      </c>
      <c r="B2940" s="9" t="s">
        <v>63</v>
      </c>
      <c r="C2940" s="9">
        <v>40036161</v>
      </c>
      <c r="D2940" s="9" t="s">
        <v>107</v>
      </c>
      <c r="E2940" s="9" t="s">
        <v>55</v>
      </c>
      <c r="F2940" s="9" t="s">
        <v>40</v>
      </c>
      <c r="G2940" s="9">
        <v>1416</v>
      </c>
      <c r="H2940" s="10">
        <v>5996</v>
      </c>
      <c r="I2940" s="10">
        <v>35973</v>
      </c>
      <c r="J2940" s="10">
        <v>4</v>
      </c>
      <c r="K2940" s="10">
        <v>0</v>
      </c>
      <c r="L2940" s="10">
        <f>SUM(Table134[[#This Row],[Waste (Before Impression)]:[Waste (After Impression)2]])</f>
        <v>4</v>
      </c>
      <c r="M2940" s="10">
        <v>0</v>
      </c>
      <c r="N2940" s="10">
        <v>118</v>
      </c>
      <c r="O2940" s="11">
        <f>SUM(Table134[[#This Row],[Inspection Total]],Table134[[#This Row],[Waste (Before Impression)]])</f>
        <v>6000</v>
      </c>
      <c r="P2940" s="12" t="s">
        <v>39</v>
      </c>
      <c r="Q2940" s="9"/>
      <c r="R2940" s="9">
        <f>IF(Table134[[#This Row],[Balanced]]="YES",0,Table134[[#This Row],[Total]]-6000)</f>
        <v>0</v>
      </c>
      <c r="S294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44728141641185996YES</v>
      </c>
      <c r="T2940">
        <f>ROW()-3</f>
        <v>2937</v>
      </c>
      <c r="U2940" s="1">
        <f>INT(Table134[[#This Row],[Date]])</f>
        <v>44728</v>
      </c>
      <c r="V2940" s="13">
        <f>IFERROR(IF(OR(Table134[[#This Row],[Notasave Error]]&lt;0,Table134[[#This Row],[Notasave Error]]&gt;6000),"-",Table134[[#This Row],[Notasave Error]]/Table134[[#This Row],[Inspection Total]]),"NA")</f>
        <v>1.9679786524349565E-2</v>
      </c>
    </row>
    <row r="2941" spans="1:22" x14ac:dyDescent="0.35">
      <c r="A2941" s="8">
        <v>44727.977071759262</v>
      </c>
      <c r="B2941" s="9" t="s">
        <v>63</v>
      </c>
      <c r="C2941" s="9">
        <v>40036161</v>
      </c>
      <c r="D2941" s="9" t="s">
        <v>107</v>
      </c>
      <c r="E2941" s="9" t="s">
        <v>55</v>
      </c>
      <c r="F2941" s="9" t="s">
        <v>40</v>
      </c>
      <c r="G2941" s="9">
        <v>1388</v>
      </c>
      <c r="H2941" s="10">
        <v>5999</v>
      </c>
      <c r="I2941" s="10">
        <v>29965</v>
      </c>
      <c r="J2941" s="10">
        <v>1</v>
      </c>
      <c r="K2941" s="10">
        <v>0</v>
      </c>
      <c r="L2941" s="10">
        <f>SUM(Table134[[#This Row],[Waste (Before Impression)]:[Waste (After Impression)2]])</f>
        <v>1</v>
      </c>
      <c r="M2941" s="10">
        <v>0</v>
      </c>
      <c r="N2941" s="10">
        <v>68</v>
      </c>
      <c r="O2941" s="11">
        <f>SUM(Table134[[#This Row],[Inspection Total]],Table134[[#This Row],[Waste (Before Impression)]])</f>
        <v>6000</v>
      </c>
      <c r="P2941" s="12" t="s">
        <v>39</v>
      </c>
      <c r="Q2941" s="9"/>
      <c r="R2941" s="9">
        <f>IF(Table134[[#This Row],[Balanced]]="YES",0,Table134[[#This Row],[Total]]-6000)</f>
        <v>0</v>
      </c>
      <c r="S294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4472713881685999YES</v>
      </c>
      <c r="T2941">
        <f>ROW()-3</f>
        <v>2938</v>
      </c>
      <c r="U2941" s="1">
        <f>INT(Table134[[#This Row],[Date]])</f>
        <v>44727</v>
      </c>
      <c r="V2941" s="13">
        <f>IFERROR(IF(OR(Table134[[#This Row],[Notasave Error]]&lt;0,Table134[[#This Row],[Notasave Error]]&gt;6000),"-",Table134[[#This Row],[Notasave Error]]/Table134[[#This Row],[Inspection Total]]),"NA")</f>
        <v>1.1335222537089514E-2</v>
      </c>
    </row>
    <row r="2942" spans="1:22" x14ac:dyDescent="0.35">
      <c r="A2942" s="8">
        <v>44727.946122685185</v>
      </c>
      <c r="B2942" s="9" t="s">
        <v>63</v>
      </c>
      <c r="C2942" s="9">
        <v>40036161</v>
      </c>
      <c r="D2942" s="9" t="s">
        <v>107</v>
      </c>
      <c r="E2942" s="9" t="s">
        <v>55</v>
      </c>
      <c r="F2942" s="9" t="s">
        <v>40</v>
      </c>
      <c r="G2942" s="9">
        <v>1387</v>
      </c>
      <c r="H2942" s="10">
        <v>5988</v>
      </c>
      <c r="I2942" s="10">
        <v>23966</v>
      </c>
      <c r="J2942" s="10">
        <v>12</v>
      </c>
      <c r="K2942" s="10">
        <v>0</v>
      </c>
      <c r="L2942" s="10">
        <f>SUM(Table134[[#This Row],[Waste (Before Impression)]:[Waste (After Impression)2]])</f>
        <v>12</v>
      </c>
      <c r="M2942" s="10">
        <v>0</v>
      </c>
      <c r="N2942" s="10">
        <v>247</v>
      </c>
      <c r="O2942" s="11">
        <f>SUM(Table134[[#This Row],[Inspection Total]],Table134[[#This Row],[Waste (Before Impression)]])</f>
        <v>6000</v>
      </c>
      <c r="P2942" s="12" t="s">
        <v>39</v>
      </c>
      <c r="Q2942" s="9"/>
      <c r="R2942" s="9">
        <f>IF(Table134[[#This Row],[Balanced]]="YES",0,Table134[[#This Row],[Total]]-6000)</f>
        <v>0</v>
      </c>
      <c r="S294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447271387122475988YES</v>
      </c>
      <c r="T2942">
        <f>ROW()-3</f>
        <v>2939</v>
      </c>
      <c r="U2942" s="1">
        <f>INT(Table134[[#This Row],[Date]])</f>
        <v>44727</v>
      </c>
      <c r="V2942" s="13">
        <f>IFERROR(IF(OR(Table134[[#This Row],[Notasave Error]]&lt;0,Table134[[#This Row],[Notasave Error]]&gt;6000),"-",Table134[[#This Row],[Notasave Error]]/Table134[[#This Row],[Inspection Total]]),"NA")</f>
        <v>4.1249164996659989E-2</v>
      </c>
    </row>
    <row r="2943" spans="1:22" x14ac:dyDescent="0.35">
      <c r="A2943" s="8">
        <v>44727.89271990741</v>
      </c>
      <c r="B2943" s="9" t="s">
        <v>63</v>
      </c>
      <c r="C2943" s="9">
        <v>40036161</v>
      </c>
      <c r="D2943" s="9" t="s">
        <v>107</v>
      </c>
      <c r="E2943" s="9" t="s">
        <v>55</v>
      </c>
      <c r="F2943" s="9" t="s">
        <v>40</v>
      </c>
      <c r="G2943" s="9">
        <v>1386</v>
      </c>
      <c r="H2943" s="10">
        <v>5982</v>
      </c>
      <c r="I2943" s="10">
        <v>17978</v>
      </c>
      <c r="J2943" s="10">
        <v>18</v>
      </c>
      <c r="K2943" s="10">
        <v>0</v>
      </c>
      <c r="L2943" s="10">
        <f>SUM(Table134[[#This Row],[Waste (Before Impression)]:[Waste (After Impression)2]])</f>
        <v>18</v>
      </c>
      <c r="M2943" s="10">
        <v>0</v>
      </c>
      <c r="N2943" s="10">
        <v>285</v>
      </c>
      <c r="O2943" s="11">
        <f>SUM(Table134[[#This Row],[Inspection Total]],Table134[[#This Row],[Waste (Before Impression)]])</f>
        <v>6000</v>
      </c>
      <c r="P2943" s="12" t="s">
        <v>39</v>
      </c>
      <c r="Q2943" s="9"/>
      <c r="R2943" s="9">
        <f>IF(Table134[[#This Row],[Balanced]]="YES",0,Table134[[#This Row],[Total]]-6000)</f>
        <v>0</v>
      </c>
      <c r="S294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447271386182855982YES</v>
      </c>
      <c r="T2943">
        <f>ROW()-3</f>
        <v>2940</v>
      </c>
      <c r="U2943" s="1">
        <f>INT(Table134[[#This Row],[Date]])</f>
        <v>44727</v>
      </c>
      <c r="V2943" s="13">
        <f>IFERROR(IF(OR(Table134[[#This Row],[Notasave Error]]&lt;0,Table134[[#This Row],[Notasave Error]]&gt;6000),"-",Table134[[#This Row],[Notasave Error]]/Table134[[#This Row],[Inspection Total]]),"NA")</f>
        <v>4.7642928786359076E-2</v>
      </c>
    </row>
    <row r="2944" spans="1:22" x14ac:dyDescent="0.35">
      <c r="A2944" s="8">
        <v>44727.855590277781</v>
      </c>
      <c r="B2944" s="9" t="s">
        <v>63</v>
      </c>
      <c r="C2944" s="9">
        <v>40036161</v>
      </c>
      <c r="D2944" s="9" t="s">
        <v>107</v>
      </c>
      <c r="E2944" s="9" t="s">
        <v>55</v>
      </c>
      <c r="F2944" s="9" t="s">
        <v>40</v>
      </c>
      <c r="G2944" s="9">
        <v>1385</v>
      </c>
      <c r="H2944" s="10">
        <v>5996</v>
      </c>
      <c r="I2944" s="10">
        <v>11996</v>
      </c>
      <c r="J2944" s="10">
        <v>4</v>
      </c>
      <c r="K2944" s="10">
        <v>3</v>
      </c>
      <c r="L2944" s="10">
        <f>SUM(Table134[[#This Row],[Waste (Before Impression)]:[Waste (After Impression)2]])</f>
        <v>7</v>
      </c>
      <c r="M2944" s="10">
        <v>0</v>
      </c>
      <c r="N2944" s="10">
        <v>190</v>
      </c>
      <c r="O2944" s="11">
        <f>SUM(Table134[[#This Row],[Inspection Total]],Table134[[#This Row],[Waste (Before Impression)]])</f>
        <v>6000</v>
      </c>
      <c r="P2944" s="12" t="s">
        <v>39</v>
      </c>
      <c r="Q2944" s="9"/>
      <c r="R2944" s="9">
        <f>IF(Table134[[#This Row],[Balanced]]="YES",0,Table134[[#This Row],[Total]]-6000)</f>
        <v>0</v>
      </c>
      <c r="S294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44727138541905996YES</v>
      </c>
      <c r="T2944">
        <f>ROW()-3</f>
        <v>2941</v>
      </c>
      <c r="U2944" s="1">
        <f>INT(Table134[[#This Row],[Date]])</f>
        <v>44727</v>
      </c>
      <c r="V2944" s="13">
        <f>IFERROR(IF(OR(Table134[[#This Row],[Notasave Error]]&lt;0,Table134[[#This Row],[Notasave Error]]&gt;6000),"-",Table134[[#This Row],[Notasave Error]]/Table134[[#This Row],[Inspection Total]]),"NA")</f>
        <v>3.1687791861240829E-2</v>
      </c>
    </row>
    <row r="2945" spans="1:22" x14ac:dyDescent="0.35">
      <c r="A2945" s="8">
        <v>44727.836875000001</v>
      </c>
      <c r="B2945" s="9" t="s">
        <v>63</v>
      </c>
      <c r="C2945" s="9">
        <v>40036161</v>
      </c>
      <c r="D2945" s="9" t="s">
        <v>107</v>
      </c>
      <c r="E2945" s="9" t="s">
        <v>55</v>
      </c>
      <c r="F2945" s="9" t="s">
        <v>40</v>
      </c>
      <c r="G2945" s="9">
        <v>1984</v>
      </c>
      <c r="H2945" s="10">
        <v>6000</v>
      </c>
      <c r="I2945" s="10">
        <v>6000</v>
      </c>
      <c r="J2945" s="10">
        <v>0</v>
      </c>
      <c r="K2945" s="10">
        <v>0</v>
      </c>
      <c r="L2945" s="10">
        <f>SUM(Table134[[#This Row],[Waste (Before Impression)]:[Waste (After Impression)2]])</f>
        <v>0</v>
      </c>
      <c r="M2945" s="10">
        <v>0</v>
      </c>
      <c r="N2945" s="10">
        <v>70</v>
      </c>
      <c r="O2945" s="11">
        <f>SUM(Table134[[#This Row],[Inspection Total]],Table134[[#This Row],[Waste (Before Impression)]])</f>
        <v>6000</v>
      </c>
      <c r="P2945" s="12" t="s">
        <v>39</v>
      </c>
      <c r="Q2945" s="9"/>
      <c r="R2945" s="9">
        <f>IF(Table134[[#This Row],[Balanced]]="YES",0,Table134[[#This Row],[Total]]-6000)</f>
        <v>0</v>
      </c>
      <c r="S294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4472719840706000YES</v>
      </c>
      <c r="T2945">
        <f>ROW()-3</f>
        <v>2942</v>
      </c>
      <c r="U2945" s="1">
        <f>INT(Table134[[#This Row],[Date]])</f>
        <v>44727</v>
      </c>
      <c r="V2945" s="13">
        <f>IFERROR(IF(OR(Table134[[#This Row],[Notasave Error]]&lt;0,Table134[[#This Row],[Notasave Error]]&gt;6000),"-",Table134[[#This Row],[Notasave Error]]/Table134[[#This Row],[Inspection Total]]),"NA")</f>
        <v>1.1666666666666667E-2</v>
      </c>
    </row>
    <row r="2946" spans="1:22" x14ac:dyDescent="0.35">
      <c r="A2946" s="8">
        <v>44727.786493055559</v>
      </c>
      <c r="B2946" s="9" t="s">
        <v>63</v>
      </c>
      <c r="C2946" s="9">
        <v>40036161</v>
      </c>
      <c r="D2946" s="9" t="s">
        <v>107</v>
      </c>
      <c r="E2946" s="9" t="s">
        <v>52</v>
      </c>
      <c r="F2946" s="9" t="s">
        <v>38</v>
      </c>
      <c r="G2946" s="9">
        <v>1983</v>
      </c>
      <c r="H2946" s="10">
        <v>5989</v>
      </c>
      <c r="I2946" s="10">
        <v>83914</v>
      </c>
      <c r="J2946" s="10">
        <v>11</v>
      </c>
      <c r="K2946" s="10"/>
      <c r="L2946" s="10">
        <f>SUM(Table134[[#This Row],[Waste (Before Impression)]:[Waste (After Impression)2]])</f>
        <v>11</v>
      </c>
      <c r="M2946" s="10">
        <v>0</v>
      </c>
      <c r="N2946" s="10">
        <v>109</v>
      </c>
      <c r="O2946" s="11">
        <f>SUM(Table134[[#This Row],[Inspection Total]],Table134[[#This Row],[Waste (Before Impression)]])</f>
        <v>6000</v>
      </c>
      <c r="P2946" s="12" t="s">
        <v>39</v>
      </c>
      <c r="Q2946" s="9"/>
      <c r="R2946" s="9">
        <f>IF(Table134[[#This Row],[Balanced]]="YES",0,Table134[[#This Row],[Total]]-6000)</f>
        <v>0</v>
      </c>
      <c r="S294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447271983111095989YES</v>
      </c>
      <c r="T2946">
        <f>ROW()-3</f>
        <v>2943</v>
      </c>
      <c r="U2946" s="1">
        <f>INT(Table134[[#This Row],[Date]])</f>
        <v>44727</v>
      </c>
      <c r="V2946" s="13">
        <f>IFERROR(IF(OR(Table134[[#This Row],[Notasave Error]]&lt;0,Table134[[#This Row],[Notasave Error]]&gt;6000),"-",Table134[[#This Row],[Notasave Error]]/Table134[[#This Row],[Inspection Total]]),"NA")</f>
        <v>1.8200033394556687E-2</v>
      </c>
    </row>
    <row r="2947" spans="1:22" x14ac:dyDescent="0.35">
      <c r="A2947" s="8">
        <v>44727.751909722225</v>
      </c>
      <c r="B2947" s="9" t="s">
        <v>63</v>
      </c>
      <c r="C2947" s="9">
        <v>40036161</v>
      </c>
      <c r="D2947" s="9" t="s">
        <v>107</v>
      </c>
      <c r="E2947" s="9" t="s">
        <v>52</v>
      </c>
      <c r="F2947" s="9" t="s">
        <v>38</v>
      </c>
      <c r="G2947" s="9">
        <v>1382</v>
      </c>
      <c r="H2947" s="10">
        <v>5999</v>
      </c>
      <c r="I2947" s="10">
        <v>77925</v>
      </c>
      <c r="J2947" s="10">
        <v>1</v>
      </c>
      <c r="K2947" s="10"/>
      <c r="L2947" s="10">
        <f>SUM(Table134[[#This Row],[Waste (Before Impression)]:[Waste (After Impression)2]])</f>
        <v>1</v>
      </c>
      <c r="M2947" s="10">
        <v>0</v>
      </c>
      <c r="N2947" s="10">
        <v>84</v>
      </c>
      <c r="O2947" s="11">
        <f>SUM(Table134[[#This Row],[Inspection Total]],Table134[[#This Row],[Waste (Before Impression)]])</f>
        <v>6000</v>
      </c>
      <c r="P2947" s="12" t="s">
        <v>39</v>
      </c>
      <c r="Q2947" s="9"/>
      <c r="R2947" s="9">
        <f>IF(Table134[[#This Row],[Balanced]]="YES",0,Table134[[#This Row],[Total]]-6000)</f>
        <v>0</v>
      </c>
      <c r="S294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4472713821845999YES</v>
      </c>
      <c r="T2947">
        <f>ROW()-3</f>
        <v>2944</v>
      </c>
      <c r="U2947" s="1">
        <f>INT(Table134[[#This Row],[Date]])</f>
        <v>44727</v>
      </c>
      <c r="V2947" s="13">
        <f>IFERROR(IF(OR(Table134[[#This Row],[Notasave Error]]&lt;0,Table134[[#This Row],[Notasave Error]]&gt;6000),"-",Table134[[#This Row],[Notasave Error]]/Table134[[#This Row],[Inspection Total]]),"NA")</f>
        <v>1.4002333722287048E-2</v>
      </c>
    </row>
    <row r="2948" spans="1:22" x14ac:dyDescent="0.35">
      <c r="A2948" s="8">
        <v>44727.706608796296</v>
      </c>
      <c r="B2948" s="9" t="s">
        <v>63</v>
      </c>
      <c r="C2948" s="9">
        <v>40036161</v>
      </c>
      <c r="D2948" s="9" t="s">
        <v>107</v>
      </c>
      <c r="E2948" s="9" t="s">
        <v>52</v>
      </c>
      <c r="F2948" s="9" t="s">
        <v>38</v>
      </c>
      <c r="G2948" s="9">
        <v>1381</v>
      </c>
      <c r="H2948" s="10">
        <v>5994</v>
      </c>
      <c r="I2948" s="10">
        <v>71926</v>
      </c>
      <c r="J2948" s="10">
        <v>5</v>
      </c>
      <c r="K2948" s="10"/>
      <c r="L2948" s="10">
        <f>SUM(Table134[[#This Row],[Waste (Before Impression)]:[Waste (After Impression)2]])</f>
        <v>5</v>
      </c>
      <c r="M2948" s="10">
        <v>0</v>
      </c>
      <c r="N2948" s="10">
        <v>92</v>
      </c>
      <c r="O2948" s="11">
        <f>SUM(Table134[[#This Row],[Inspection Total]],Table134[[#This Row],[Waste (Before Impression)]])</f>
        <v>5999</v>
      </c>
      <c r="P2948" s="12" t="s">
        <v>34</v>
      </c>
      <c r="Q2948" s="9" t="s">
        <v>109</v>
      </c>
      <c r="R2948" s="9">
        <f>IF(Table134[[#This Row],[Balanced]]="YES",0,Table134[[#This Row],[Total]]-6000)</f>
        <v>-1</v>
      </c>
      <c r="S294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4472713815925994NO</v>
      </c>
      <c r="T2948">
        <f>ROW()-3</f>
        <v>2945</v>
      </c>
      <c r="U2948" s="1">
        <f>INT(Table134[[#This Row],[Date]])</f>
        <v>44727</v>
      </c>
      <c r="V2948" s="13">
        <f>IFERROR(IF(OR(Table134[[#This Row],[Notasave Error]]&lt;0,Table134[[#This Row],[Notasave Error]]&gt;6000),"-",Table134[[#This Row],[Notasave Error]]/Table134[[#This Row],[Inspection Total]]),"NA")</f>
        <v>1.5348682015348681E-2</v>
      </c>
    </row>
    <row r="2949" spans="1:22" x14ac:dyDescent="0.35">
      <c r="A2949" s="8">
        <v>44727.690648148149</v>
      </c>
      <c r="B2949" s="9" t="s">
        <v>63</v>
      </c>
      <c r="C2949" s="9">
        <v>40036161</v>
      </c>
      <c r="D2949" s="9" t="s">
        <v>107</v>
      </c>
      <c r="E2949" s="9" t="s">
        <v>52</v>
      </c>
      <c r="F2949" s="9" t="s">
        <v>38</v>
      </c>
      <c r="G2949" s="9">
        <v>1380</v>
      </c>
      <c r="H2949" s="10">
        <v>5979</v>
      </c>
      <c r="I2949" s="10">
        <v>65932</v>
      </c>
      <c r="J2949" s="10">
        <v>1</v>
      </c>
      <c r="K2949" s="10"/>
      <c r="L2949" s="10">
        <f>SUM(Table134[[#This Row],[Waste (Before Impression)]:[Waste (After Impression)2]])</f>
        <v>1</v>
      </c>
      <c r="M2949" s="10">
        <v>0</v>
      </c>
      <c r="N2949" s="10">
        <v>74</v>
      </c>
      <c r="O2949" s="11">
        <f>SUM(Table134[[#This Row],[Inspection Total]],Table134[[#This Row],[Waste (Before Impression)]])</f>
        <v>5980</v>
      </c>
      <c r="P2949" s="12" t="s">
        <v>34</v>
      </c>
      <c r="Q2949" s="9" t="s">
        <v>110</v>
      </c>
      <c r="R2949" s="9">
        <f>IF(Table134[[#This Row],[Balanced]]="YES",0,Table134[[#This Row],[Total]]-6000)</f>
        <v>-20</v>
      </c>
      <c r="S294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4472713801745979NO</v>
      </c>
      <c r="T2949">
        <f>ROW()-3</f>
        <v>2946</v>
      </c>
      <c r="U2949" s="1">
        <f>INT(Table134[[#This Row],[Date]])</f>
        <v>44727</v>
      </c>
      <c r="V2949" s="13">
        <f>IFERROR(IF(OR(Table134[[#This Row],[Notasave Error]]&lt;0,Table134[[#This Row],[Notasave Error]]&gt;6000),"-",Table134[[#This Row],[Notasave Error]]/Table134[[#This Row],[Inspection Total]]),"NA")</f>
        <v>1.2376651613982272E-2</v>
      </c>
    </row>
    <row r="2950" spans="1:22" x14ac:dyDescent="0.35">
      <c r="A2950" s="8">
        <v>44727.649745370371</v>
      </c>
      <c r="B2950" s="9" t="s">
        <v>63</v>
      </c>
      <c r="C2950" s="9">
        <v>40036161</v>
      </c>
      <c r="D2950" s="9" t="s">
        <v>107</v>
      </c>
      <c r="E2950" s="9" t="s">
        <v>52</v>
      </c>
      <c r="F2950" s="9" t="s">
        <v>38</v>
      </c>
      <c r="G2950" s="9">
        <v>1379</v>
      </c>
      <c r="H2950" s="10">
        <v>5982</v>
      </c>
      <c r="I2950" s="10">
        <v>59953</v>
      </c>
      <c r="J2950" s="10">
        <v>17</v>
      </c>
      <c r="K2950" s="10"/>
      <c r="L2950" s="10">
        <f>SUM(Table134[[#This Row],[Waste (Before Impression)]:[Waste (After Impression)2]])</f>
        <v>17</v>
      </c>
      <c r="M2950" s="10">
        <v>0</v>
      </c>
      <c r="N2950" s="10">
        <v>268</v>
      </c>
      <c r="O2950" s="11">
        <f>SUM(Table134[[#This Row],[Inspection Total]],Table134[[#This Row],[Waste (Before Impression)]])</f>
        <v>5999</v>
      </c>
      <c r="P2950" s="12" t="s">
        <v>34</v>
      </c>
      <c r="Q2950" s="9" t="s">
        <v>110</v>
      </c>
      <c r="R2950" s="9">
        <f>IF(Table134[[#This Row],[Balanced]]="YES",0,Table134[[#This Row],[Total]]-6000)</f>
        <v>-1</v>
      </c>
      <c r="S295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447271379172685982NO</v>
      </c>
      <c r="T2950">
        <f>ROW()-3</f>
        <v>2947</v>
      </c>
      <c r="U2950" s="1">
        <f>INT(Table134[[#This Row],[Date]])</f>
        <v>44727</v>
      </c>
      <c r="V2950" s="13">
        <f>IFERROR(IF(OR(Table134[[#This Row],[Notasave Error]]&lt;0,Table134[[#This Row],[Notasave Error]]&gt;6000),"-",Table134[[#This Row],[Notasave Error]]/Table134[[#This Row],[Inspection Total]]),"NA")</f>
        <v>4.4801069876295556E-2</v>
      </c>
    </row>
    <row r="2951" spans="1:22" x14ac:dyDescent="0.35">
      <c r="A2951" s="8">
        <v>44727.627337962964</v>
      </c>
      <c r="B2951" s="9" t="s">
        <v>63</v>
      </c>
      <c r="C2951" s="9">
        <v>40036161</v>
      </c>
      <c r="D2951" s="9" t="s">
        <v>107</v>
      </c>
      <c r="E2951" s="9" t="s">
        <v>52</v>
      </c>
      <c r="F2951" s="9" t="s">
        <v>38</v>
      </c>
      <c r="G2951" s="9">
        <v>1378</v>
      </c>
      <c r="H2951" s="10">
        <v>5995</v>
      </c>
      <c r="I2951" s="10">
        <v>53971</v>
      </c>
      <c r="J2951" s="10">
        <v>5</v>
      </c>
      <c r="K2951" s="10"/>
      <c r="L2951" s="10">
        <f>SUM(Table134[[#This Row],[Waste (Before Impression)]:[Waste (After Impression)2]])</f>
        <v>5</v>
      </c>
      <c r="M2951" s="10">
        <v>0</v>
      </c>
      <c r="N2951" s="10">
        <v>142</v>
      </c>
      <c r="O2951" s="11">
        <f>SUM(Table134[[#This Row],[Inspection Total]],Table134[[#This Row],[Waste (Before Impression)]])</f>
        <v>6000</v>
      </c>
      <c r="P2951" s="12" t="s">
        <v>39</v>
      </c>
      <c r="Q2951" s="9"/>
      <c r="R2951" s="9">
        <f>IF(Table134[[#This Row],[Balanced]]="YES",0,Table134[[#This Row],[Total]]-6000)</f>
        <v>0</v>
      </c>
      <c r="S295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44727137851425995YES</v>
      </c>
      <c r="T2951">
        <f>ROW()-3</f>
        <v>2948</v>
      </c>
      <c r="U2951" s="1">
        <f>INT(Table134[[#This Row],[Date]])</f>
        <v>44727</v>
      </c>
      <c r="V2951" s="13">
        <f>IFERROR(IF(OR(Table134[[#This Row],[Notasave Error]]&lt;0,Table134[[#This Row],[Notasave Error]]&gt;6000),"-",Table134[[#This Row],[Notasave Error]]/Table134[[#This Row],[Inspection Total]]),"NA")</f>
        <v>2.3686405337781484E-2</v>
      </c>
    </row>
    <row r="2952" spans="1:22" x14ac:dyDescent="0.35">
      <c r="A2952" s="8">
        <v>44727.577893518515</v>
      </c>
      <c r="B2952" s="9" t="s">
        <v>63</v>
      </c>
      <c r="C2952" s="9">
        <v>40036161</v>
      </c>
      <c r="D2952" s="9" t="s">
        <v>107</v>
      </c>
      <c r="E2952" s="9" t="s">
        <v>52</v>
      </c>
      <c r="F2952" s="9" t="s">
        <v>38</v>
      </c>
      <c r="G2952" s="9">
        <v>1377</v>
      </c>
      <c r="H2952" s="10">
        <v>6000</v>
      </c>
      <c r="I2952" s="10">
        <v>47976</v>
      </c>
      <c r="J2952" s="10">
        <v>0</v>
      </c>
      <c r="K2952" s="10"/>
      <c r="L2952" s="10">
        <f>SUM(Table134[[#This Row],[Waste (Before Impression)]:[Waste (After Impression)2]])</f>
        <v>0</v>
      </c>
      <c r="M2952" s="10">
        <v>0</v>
      </c>
      <c r="N2952" s="10">
        <v>134</v>
      </c>
      <c r="O2952" s="11">
        <f>SUM(Table134[[#This Row],[Inspection Total]],Table134[[#This Row],[Waste (Before Impression)]])</f>
        <v>6000</v>
      </c>
      <c r="P2952" s="12" t="s">
        <v>39</v>
      </c>
      <c r="Q2952" s="9"/>
      <c r="R2952" s="9">
        <f>IF(Table134[[#This Row],[Balanced]]="YES",0,Table134[[#This Row],[Total]]-6000)</f>
        <v>0</v>
      </c>
      <c r="S295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44727137701346000YES</v>
      </c>
      <c r="T2952">
        <f>ROW()-3</f>
        <v>2949</v>
      </c>
      <c r="U2952" s="1">
        <f>INT(Table134[[#This Row],[Date]])</f>
        <v>44727</v>
      </c>
      <c r="V2952" s="13">
        <f>IFERROR(IF(OR(Table134[[#This Row],[Notasave Error]]&lt;0,Table134[[#This Row],[Notasave Error]]&gt;6000),"-",Table134[[#This Row],[Notasave Error]]/Table134[[#This Row],[Inspection Total]]),"NA")</f>
        <v>2.2333333333333334E-2</v>
      </c>
    </row>
    <row r="2953" spans="1:22" x14ac:dyDescent="0.35">
      <c r="A2953" s="8">
        <v>44727.548831018517</v>
      </c>
      <c r="B2953" s="9" t="s">
        <v>63</v>
      </c>
      <c r="C2953" s="9">
        <v>40036161</v>
      </c>
      <c r="D2953" s="9" t="s">
        <v>107</v>
      </c>
      <c r="E2953" s="9" t="s">
        <v>52</v>
      </c>
      <c r="F2953" s="9" t="s">
        <v>38</v>
      </c>
      <c r="G2953" s="9">
        <v>1376</v>
      </c>
      <c r="H2953" s="10">
        <v>5999</v>
      </c>
      <c r="I2953" s="10">
        <v>41976</v>
      </c>
      <c r="J2953" s="10">
        <v>1</v>
      </c>
      <c r="K2953" s="10"/>
      <c r="L2953" s="10">
        <f>SUM(Table134[[#This Row],[Waste (Before Impression)]:[Waste (After Impression)2]])</f>
        <v>1</v>
      </c>
      <c r="M2953" s="10">
        <v>0</v>
      </c>
      <c r="N2953" s="10">
        <v>134</v>
      </c>
      <c r="O2953" s="11">
        <f>SUM(Table134[[#This Row],[Inspection Total]],Table134[[#This Row],[Waste (Before Impression)]])</f>
        <v>6000</v>
      </c>
      <c r="P2953" s="12" t="s">
        <v>39</v>
      </c>
      <c r="Q2953" s="9"/>
      <c r="R2953" s="9">
        <f>IF(Table134[[#This Row],[Balanced]]="YES",0,Table134[[#This Row],[Total]]-6000)</f>
        <v>0</v>
      </c>
      <c r="S295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44727137611345999YES</v>
      </c>
      <c r="T2953">
        <f>ROW()-3</f>
        <v>2950</v>
      </c>
      <c r="U2953" s="1">
        <f>INT(Table134[[#This Row],[Date]])</f>
        <v>44727</v>
      </c>
      <c r="V2953" s="13">
        <f>IFERROR(IF(OR(Table134[[#This Row],[Notasave Error]]&lt;0,Table134[[#This Row],[Notasave Error]]&gt;6000),"-",Table134[[#This Row],[Notasave Error]]/Table134[[#This Row],[Inspection Total]]),"NA")</f>
        <v>2.2337056176029338E-2</v>
      </c>
    </row>
    <row r="2954" spans="1:22" x14ac:dyDescent="0.35">
      <c r="A2954" s="8">
        <v>44727.515046296299</v>
      </c>
      <c r="B2954" s="9" t="s">
        <v>63</v>
      </c>
      <c r="C2954" s="9">
        <v>40036161</v>
      </c>
      <c r="D2954" s="9" t="s">
        <v>107</v>
      </c>
      <c r="E2954" s="9" t="s">
        <v>52</v>
      </c>
      <c r="F2954" s="9" t="s">
        <v>38</v>
      </c>
      <c r="G2954" s="9">
        <v>1375</v>
      </c>
      <c r="H2954" s="10">
        <v>5999</v>
      </c>
      <c r="I2954" s="10">
        <v>35977</v>
      </c>
      <c r="J2954" s="10">
        <v>1</v>
      </c>
      <c r="K2954" s="10"/>
      <c r="L2954" s="10">
        <f>SUM(Table134[[#This Row],[Waste (Before Impression)]:[Waste (After Impression)2]])</f>
        <v>1</v>
      </c>
      <c r="M2954" s="10">
        <v>0</v>
      </c>
      <c r="N2954" s="10">
        <v>179</v>
      </c>
      <c r="O2954" s="11">
        <f>SUM(Table134[[#This Row],[Inspection Total]],Table134[[#This Row],[Waste (Before Impression)]])</f>
        <v>6000</v>
      </c>
      <c r="P2954" s="12" t="s">
        <v>39</v>
      </c>
      <c r="Q2954" s="9"/>
      <c r="R2954" s="9">
        <f>IF(Table134[[#This Row],[Balanced]]="YES",0,Table134[[#This Row],[Total]]-6000)</f>
        <v>0</v>
      </c>
      <c r="S295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44727137511795999YES</v>
      </c>
      <c r="T2954">
        <f>ROW()-3</f>
        <v>2951</v>
      </c>
      <c r="U2954" s="1">
        <f>INT(Table134[[#This Row],[Date]])</f>
        <v>44727</v>
      </c>
      <c r="V2954" s="13">
        <f>IFERROR(IF(OR(Table134[[#This Row],[Notasave Error]]&lt;0,Table134[[#This Row],[Notasave Error]]&gt;6000),"-",Table134[[#This Row],[Notasave Error]]/Table134[[#This Row],[Inspection Total]]),"NA")</f>
        <v>2.9838306384397401E-2</v>
      </c>
    </row>
    <row r="2955" spans="1:22" x14ac:dyDescent="0.35">
      <c r="A2955" s="8">
        <v>44727.514652777776</v>
      </c>
      <c r="B2955" s="9" t="s">
        <v>63</v>
      </c>
      <c r="C2955" s="9">
        <v>40036161</v>
      </c>
      <c r="D2955" s="9" t="s">
        <v>107</v>
      </c>
      <c r="E2955" s="9" t="s">
        <v>52</v>
      </c>
      <c r="F2955" s="9" t="s">
        <v>38</v>
      </c>
      <c r="G2955" s="9">
        <v>1374</v>
      </c>
      <c r="H2955" s="10">
        <v>5993</v>
      </c>
      <c r="I2955" s="10">
        <v>29978</v>
      </c>
      <c r="J2955" s="10">
        <v>7</v>
      </c>
      <c r="K2955" s="10"/>
      <c r="L2955" s="10">
        <f>SUM(Table134[[#This Row],[Waste (Before Impression)]:[Waste (After Impression)2]])</f>
        <v>7</v>
      </c>
      <c r="M2955" s="10">
        <v>0</v>
      </c>
      <c r="N2955" s="10">
        <v>273</v>
      </c>
      <c r="O2955" s="11">
        <f>SUM(Table134[[#This Row],[Inspection Total]],Table134[[#This Row],[Waste (Before Impression)]])</f>
        <v>6000</v>
      </c>
      <c r="P2955" s="12" t="s">
        <v>39</v>
      </c>
      <c r="Q2955" s="9"/>
      <c r="R2955" s="9">
        <f>IF(Table134[[#This Row],[Balanced]]="YES",0,Table134[[#This Row],[Total]]-6000)</f>
        <v>0</v>
      </c>
      <c r="S295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44727137472735993YES</v>
      </c>
      <c r="T2955">
        <f>ROW()-3</f>
        <v>2952</v>
      </c>
      <c r="U2955" s="1">
        <f>INT(Table134[[#This Row],[Date]])</f>
        <v>44727</v>
      </c>
      <c r="V2955" s="13">
        <f>IFERROR(IF(OR(Table134[[#This Row],[Notasave Error]]&lt;0,Table134[[#This Row],[Notasave Error]]&gt;6000),"-",Table134[[#This Row],[Notasave Error]]/Table134[[#This Row],[Inspection Total]]),"NA")</f>
        <v>4.5553145336225599E-2</v>
      </c>
    </row>
    <row r="2956" spans="1:22" x14ac:dyDescent="0.35">
      <c r="A2956" s="8">
        <v>44727.402395833335</v>
      </c>
      <c r="B2956" s="9" t="s">
        <v>63</v>
      </c>
      <c r="C2956" s="9">
        <v>40036161</v>
      </c>
      <c r="D2956" s="9" t="s">
        <v>107</v>
      </c>
      <c r="E2956" s="9" t="s">
        <v>52</v>
      </c>
      <c r="F2956" s="9" t="s">
        <v>38</v>
      </c>
      <c r="G2956" s="9">
        <v>1373</v>
      </c>
      <c r="H2956" s="10">
        <v>6003</v>
      </c>
      <c r="I2956" s="10">
        <v>23985</v>
      </c>
      <c r="J2956" s="10">
        <v>1</v>
      </c>
      <c r="K2956" s="10"/>
      <c r="L2956" s="10">
        <f>SUM(Table134[[#This Row],[Waste (Before Impression)]:[Waste (After Impression)2]])</f>
        <v>1</v>
      </c>
      <c r="M2956" s="10">
        <v>0</v>
      </c>
      <c r="N2956" s="10">
        <v>134</v>
      </c>
      <c r="O2956" s="11">
        <f>SUM(Table134[[#This Row],[Inspection Total]],Table134[[#This Row],[Waste (Before Impression)]])</f>
        <v>6004</v>
      </c>
      <c r="P2956" s="12" t="s">
        <v>34</v>
      </c>
      <c r="Q2956" s="9" t="s">
        <v>109</v>
      </c>
      <c r="R2956" s="9">
        <f>IF(Table134[[#This Row],[Balanced]]="YES",0,Table134[[#This Row],[Total]]-6000)</f>
        <v>4</v>
      </c>
      <c r="S295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44727137311346003NO</v>
      </c>
      <c r="T2956">
        <f>ROW()-3</f>
        <v>2953</v>
      </c>
      <c r="U2956" s="1">
        <f>INT(Table134[[#This Row],[Date]])</f>
        <v>44727</v>
      </c>
      <c r="V2956" s="13">
        <f>IFERROR(IF(OR(Table134[[#This Row],[Notasave Error]]&lt;0,Table134[[#This Row],[Notasave Error]]&gt;6000),"-",Table134[[#This Row],[Notasave Error]]/Table134[[#This Row],[Inspection Total]]),"NA")</f>
        <v>2.232217224720973E-2</v>
      </c>
    </row>
    <row r="2957" spans="1:22" x14ac:dyDescent="0.35">
      <c r="A2957" s="8">
        <v>44727.373877314814</v>
      </c>
      <c r="B2957" s="9" t="s">
        <v>63</v>
      </c>
      <c r="C2957" s="9">
        <v>40036161</v>
      </c>
      <c r="D2957" s="9" t="s">
        <v>107</v>
      </c>
      <c r="E2957" s="9" t="s">
        <v>52</v>
      </c>
      <c r="F2957" s="9" t="s">
        <v>38</v>
      </c>
      <c r="G2957" s="9">
        <v>1372</v>
      </c>
      <c r="H2957" s="10">
        <v>5985</v>
      </c>
      <c r="I2957" s="10">
        <v>17982</v>
      </c>
      <c r="J2957" s="10">
        <v>10</v>
      </c>
      <c r="K2957" s="10"/>
      <c r="L2957" s="10">
        <f>SUM(Table134[[#This Row],[Waste (Before Impression)]:[Waste (After Impression)2]])</f>
        <v>10</v>
      </c>
      <c r="M2957" s="10">
        <v>0</v>
      </c>
      <c r="N2957" s="10">
        <v>142</v>
      </c>
      <c r="O2957" s="11">
        <f>SUM(Table134[[#This Row],[Inspection Total]],Table134[[#This Row],[Waste (Before Impression)]])</f>
        <v>5995</v>
      </c>
      <c r="P2957" s="12" t="s">
        <v>34</v>
      </c>
      <c r="Q2957" s="9" t="s">
        <v>109</v>
      </c>
      <c r="R2957" s="9">
        <f>IF(Table134[[#This Row],[Balanced]]="YES",0,Table134[[#This Row],[Total]]-6000)</f>
        <v>-5</v>
      </c>
      <c r="S295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447271372101425985NO</v>
      </c>
      <c r="T2957">
        <f>ROW()-3</f>
        <v>2954</v>
      </c>
      <c r="U2957" s="1">
        <f>INT(Table134[[#This Row],[Date]])</f>
        <v>44727</v>
      </c>
      <c r="V2957" s="13">
        <f>IFERROR(IF(OR(Table134[[#This Row],[Notasave Error]]&lt;0,Table134[[#This Row],[Notasave Error]]&gt;6000),"-",Table134[[#This Row],[Notasave Error]]/Table134[[#This Row],[Inspection Total]]),"NA")</f>
        <v>2.3725981620718463E-2</v>
      </c>
    </row>
    <row r="2958" spans="1:22" x14ac:dyDescent="0.35">
      <c r="A2958" s="8">
        <v>44727.336689814816</v>
      </c>
      <c r="B2958" s="9" t="s">
        <v>63</v>
      </c>
      <c r="C2958" s="9">
        <v>40036161</v>
      </c>
      <c r="D2958" s="9" t="s">
        <v>107</v>
      </c>
      <c r="E2958" s="9" t="s">
        <v>52</v>
      </c>
      <c r="F2958" s="9" t="s">
        <v>38</v>
      </c>
      <c r="G2958" s="9">
        <v>1371</v>
      </c>
      <c r="H2958" s="10">
        <v>5997</v>
      </c>
      <c r="I2958" s="10">
        <v>11997</v>
      </c>
      <c r="J2958" s="10">
        <v>3</v>
      </c>
      <c r="K2958" s="10"/>
      <c r="L2958" s="10">
        <f>SUM(Table134[[#This Row],[Waste (Before Impression)]:[Waste (After Impression)2]])</f>
        <v>3</v>
      </c>
      <c r="M2958" s="10">
        <v>0</v>
      </c>
      <c r="N2958" s="10">
        <v>156</v>
      </c>
      <c r="O2958" s="11">
        <f>SUM(Table134[[#This Row],[Inspection Total]],Table134[[#This Row],[Waste (Before Impression)]])</f>
        <v>6000</v>
      </c>
      <c r="P2958" s="12" t="s">
        <v>39</v>
      </c>
      <c r="Q2958" s="9"/>
      <c r="R2958" s="9">
        <f>IF(Table134[[#This Row],[Balanced]]="YES",0,Table134[[#This Row],[Total]]-6000)</f>
        <v>0</v>
      </c>
      <c r="S295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44727137131565997YES</v>
      </c>
      <c r="T2958">
        <f>ROW()-3</f>
        <v>2955</v>
      </c>
      <c r="U2958" s="1">
        <f>INT(Table134[[#This Row],[Date]])</f>
        <v>44727</v>
      </c>
      <c r="V2958" s="13">
        <f>IFERROR(IF(OR(Table134[[#This Row],[Notasave Error]]&lt;0,Table134[[#This Row],[Notasave Error]]&gt;6000),"-",Table134[[#This Row],[Notasave Error]]/Table134[[#This Row],[Inspection Total]]),"NA")</f>
        <v>2.6013006503251626E-2</v>
      </c>
    </row>
    <row r="2959" spans="1:22" x14ac:dyDescent="0.35">
      <c r="A2959" s="8">
        <v>44727.312754629631</v>
      </c>
      <c r="B2959" s="9" t="s">
        <v>63</v>
      </c>
      <c r="C2959" s="9">
        <v>40036161</v>
      </c>
      <c r="D2959" s="9" t="s">
        <v>107</v>
      </c>
      <c r="E2959" s="9" t="s">
        <v>52</v>
      </c>
      <c r="F2959" s="9" t="s">
        <v>38</v>
      </c>
      <c r="G2959" s="9">
        <v>1370</v>
      </c>
      <c r="H2959" s="10">
        <v>6000</v>
      </c>
      <c r="I2959" s="10">
        <v>6000</v>
      </c>
      <c r="J2959" s="10">
        <v>0</v>
      </c>
      <c r="K2959" s="10"/>
      <c r="L2959" s="10">
        <f>SUM(Table134[[#This Row],[Waste (Before Impression)]:[Waste (After Impression)2]])</f>
        <v>0</v>
      </c>
      <c r="M2959" s="10">
        <v>0</v>
      </c>
      <c r="N2959" s="10">
        <v>171</v>
      </c>
      <c r="O2959" s="11">
        <f>SUM(Table134[[#This Row],[Inspection Total]],Table134[[#This Row],[Waste (Before Impression)]])</f>
        <v>6000</v>
      </c>
      <c r="P2959" s="12" t="s">
        <v>39</v>
      </c>
      <c r="Q2959" s="9"/>
      <c r="R2959" s="9">
        <f>IF(Table134[[#This Row],[Balanced]]="YES",0,Table134[[#This Row],[Total]]-6000)</f>
        <v>0</v>
      </c>
      <c r="S295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44727137001716000YES</v>
      </c>
      <c r="T2959">
        <f>ROW()-3</f>
        <v>2956</v>
      </c>
      <c r="U2959" s="1">
        <f>INT(Table134[[#This Row],[Date]])</f>
        <v>44727</v>
      </c>
      <c r="V2959" s="13">
        <f>IFERROR(IF(OR(Table134[[#This Row],[Notasave Error]]&lt;0,Table134[[#This Row],[Notasave Error]]&gt;6000),"-",Table134[[#This Row],[Notasave Error]]/Table134[[#This Row],[Inspection Total]]),"NA")</f>
        <v>2.8500000000000001E-2</v>
      </c>
    </row>
    <row r="2960" spans="1:22" x14ac:dyDescent="0.35">
      <c r="A2960" s="8">
        <v>44727.311122685183</v>
      </c>
      <c r="B2960" s="9" t="s">
        <v>63</v>
      </c>
      <c r="C2960" s="9">
        <v>40036161</v>
      </c>
      <c r="D2960" s="9" t="s">
        <v>107</v>
      </c>
      <c r="E2960" s="9" t="s">
        <v>55</v>
      </c>
      <c r="F2960" s="9" t="s">
        <v>40</v>
      </c>
      <c r="G2960" s="9">
        <v>1397</v>
      </c>
      <c r="H2960" s="10">
        <v>5997</v>
      </c>
      <c r="I2960" s="10">
        <v>83939</v>
      </c>
      <c r="J2960" s="10">
        <v>0</v>
      </c>
      <c r="K2960" s="10"/>
      <c r="L2960" s="10">
        <f>SUM(Table134[[#This Row],[Waste (Before Impression)]:[Waste (After Impression)2]])</f>
        <v>0</v>
      </c>
      <c r="M2960" s="10">
        <v>0</v>
      </c>
      <c r="N2960" s="10">
        <v>94</v>
      </c>
      <c r="O2960" s="11">
        <f>SUM(Table134[[#This Row],[Inspection Total]],Table134[[#This Row],[Waste (Before Impression)]])</f>
        <v>5997</v>
      </c>
      <c r="P2960" s="12" t="s">
        <v>34</v>
      </c>
      <c r="Q2960" s="9"/>
      <c r="R2960" s="9">
        <f>IF(Table134[[#This Row],[Balanced]]="YES",0,Table134[[#This Row],[Total]]-6000)</f>
        <v>-3</v>
      </c>
      <c r="S296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4472713970945997NO</v>
      </c>
      <c r="T2960">
        <f>ROW()-3</f>
        <v>2957</v>
      </c>
      <c r="U2960" s="1">
        <f>INT(Table134[[#This Row],[Date]])</f>
        <v>44727</v>
      </c>
      <c r="V2960" s="13">
        <f>IFERROR(IF(OR(Table134[[#This Row],[Notasave Error]]&lt;0,Table134[[#This Row],[Notasave Error]]&gt;6000),"-",Table134[[#This Row],[Notasave Error]]/Table134[[#This Row],[Inspection Total]]),"NA")</f>
        <v>1.567450391862598E-2</v>
      </c>
    </row>
    <row r="2961" spans="1:22" x14ac:dyDescent="0.35">
      <c r="A2961" s="8">
        <v>44727.270983796298</v>
      </c>
      <c r="B2961" s="9" t="s">
        <v>63</v>
      </c>
      <c r="C2961" s="9">
        <v>40036161</v>
      </c>
      <c r="D2961" s="9" t="s">
        <v>107</v>
      </c>
      <c r="E2961" s="9" t="s">
        <v>55</v>
      </c>
      <c r="F2961" s="9" t="s">
        <v>40</v>
      </c>
      <c r="G2961" s="9">
        <v>1396</v>
      </c>
      <c r="H2961" s="10">
        <v>5999</v>
      </c>
      <c r="I2961" s="10">
        <v>77942</v>
      </c>
      <c r="J2961" s="10">
        <v>1</v>
      </c>
      <c r="K2961" s="10">
        <v>0</v>
      </c>
      <c r="L2961" s="10">
        <f>SUM(Table134[[#This Row],[Waste (Before Impression)]:[Waste (After Impression)2]])</f>
        <v>1</v>
      </c>
      <c r="M2961" s="10">
        <v>0</v>
      </c>
      <c r="N2961" s="10">
        <v>84</v>
      </c>
      <c r="O2961" s="11">
        <f>SUM(Table134[[#This Row],[Inspection Total]],Table134[[#This Row],[Waste (Before Impression)]])</f>
        <v>6000</v>
      </c>
      <c r="P2961" s="12" t="s">
        <v>39</v>
      </c>
      <c r="Q2961" s="9"/>
      <c r="R2961" s="9">
        <f>IF(Table134[[#This Row],[Balanced]]="YES",0,Table134[[#This Row],[Total]]-6000)</f>
        <v>0</v>
      </c>
      <c r="S296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4472713961845999YES</v>
      </c>
      <c r="T2961">
        <f>ROW()-3</f>
        <v>2958</v>
      </c>
      <c r="U2961" s="1">
        <f>INT(Table134[[#This Row],[Date]])</f>
        <v>44727</v>
      </c>
      <c r="V2961" s="13">
        <f>IFERROR(IF(OR(Table134[[#This Row],[Notasave Error]]&lt;0,Table134[[#This Row],[Notasave Error]]&gt;6000),"-",Table134[[#This Row],[Notasave Error]]/Table134[[#This Row],[Inspection Total]]),"NA")</f>
        <v>1.4002333722287048E-2</v>
      </c>
    </row>
    <row r="2962" spans="1:22" x14ac:dyDescent="0.35">
      <c r="A2962" s="8">
        <v>44727.240659722222</v>
      </c>
      <c r="B2962" s="9" t="s">
        <v>63</v>
      </c>
      <c r="C2962" s="9">
        <v>40036161</v>
      </c>
      <c r="D2962" s="9" t="s">
        <v>107</v>
      </c>
      <c r="E2962" s="9" t="s">
        <v>55</v>
      </c>
      <c r="F2962" s="9" t="s">
        <v>40</v>
      </c>
      <c r="G2962" s="9">
        <v>1395</v>
      </c>
      <c r="H2962" s="10">
        <v>5994</v>
      </c>
      <c r="I2962" s="10">
        <v>71943</v>
      </c>
      <c r="J2962" s="10">
        <v>6</v>
      </c>
      <c r="K2962" s="10">
        <v>0</v>
      </c>
      <c r="L2962" s="10">
        <f>SUM(Table134[[#This Row],[Waste (Before Impression)]:[Waste (After Impression)2]])</f>
        <v>6</v>
      </c>
      <c r="M2962" s="10">
        <v>0</v>
      </c>
      <c r="N2962" s="10">
        <v>85</v>
      </c>
      <c r="O2962" s="11">
        <f>SUM(Table134[[#This Row],[Inspection Total]],Table134[[#This Row],[Waste (Before Impression)]])</f>
        <v>6000</v>
      </c>
      <c r="P2962" s="12" t="s">
        <v>39</v>
      </c>
      <c r="Q2962" s="9"/>
      <c r="R2962" s="9">
        <f>IF(Table134[[#This Row],[Balanced]]="YES",0,Table134[[#This Row],[Total]]-6000)</f>
        <v>0</v>
      </c>
      <c r="S296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4472713956855994YES</v>
      </c>
      <c r="T2962">
        <f>ROW()-3</f>
        <v>2959</v>
      </c>
      <c r="U2962" s="1">
        <f>INT(Table134[[#This Row],[Date]])</f>
        <v>44727</v>
      </c>
      <c r="V2962" s="13">
        <f>IFERROR(IF(OR(Table134[[#This Row],[Notasave Error]]&lt;0,Table134[[#This Row],[Notasave Error]]&gt;6000),"-",Table134[[#This Row],[Notasave Error]]/Table134[[#This Row],[Inspection Total]]),"NA")</f>
        <v>1.4180847514180847E-2</v>
      </c>
    </row>
    <row r="2963" spans="1:22" x14ac:dyDescent="0.35">
      <c r="A2963" s="8">
        <v>44727.229710648149</v>
      </c>
      <c r="B2963" s="9" t="s">
        <v>63</v>
      </c>
      <c r="C2963" s="9">
        <v>40036161</v>
      </c>
      <c r="D2963" s="9" t="s">
        <v>107</v>
      </c>
      <c r="E2963" s="9" t="s">
        <v>55</v>
      </c>
      <c r="F2963" s="9" t="s">
        <v>40</v>
      </c>
      <c r="G2963" s="9">
        <v>1394</v>
      </c>
      <c r="H2963" s="10">
        <v>5991</v>
      </c>
      <c r="I2963" s="10">
        <v>65949</v>
      </c>
      <c r="J2963" s="10">
        <v>9</v>
      </c>
      <c r="K2963" s="10">
        <v>0</v>
      </c>
      <c r="L2963" s="10">
        <f>SUM(Table134[[#This Row],[Waste (Before Impression)]:[Waste (After Impression)2]])</f>
        <v>9</v>
      </c>
      <c r="M2963" s="10">
        <v>0</v>
      </c>
      <c r="N2963" s="10">
        <v>83</v>
      </c>
      <c r="O2963" s="11">
        <f>SUM(Table134[[#This Row],[Inspection Total]],Table134[[#This Row],[Waste (Before Impression)]])</f>
        <v>6000</v>
      </c>
      <c r="P2963" s="12" t="s">
        <v>39</v>
      </c>
      <c r="Q2963" s="9"/>
      <c r="R2963" s="9">
        <f>IF(Table134[[#This Row],[Balanced]]="YES",0,Table134[[#This Row],[Total]]-6000)</f>
        <v>0</v>
      </c>
      <c r="S296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4472713949835991YES</v>
      </c>
      <c r="T2963">
        <f>ROW()-3</f>
        <v>2960</v>
      </c>
      <c r="U2963" s="1">
        <f>INT(Table134[[#This Row],[Date]])</f>
        <v>44727</v>
      </c>
      <c r="V2963" s="13">
        <f>IFERROR(IF(OR(Table134[[#This Row],[Notasave Error]]&lt;0,Table134[[#This Row],[Notasave Error]]&gt;6000),"-",Table134[[#This Row],[Notasave Error]]/Table134[[#This Row],[Inspection Total]]),"NA")</f>
        <v>1.385411450509097E-2</v>
      </c>
    </row>
    <row r="2964" spans="1:22" x14ac:dyDescent="0.35">
      <c r="A2964" s="8">
        <v>44727.182893518519</v>
      </c>
      <c r="B2964" s="9" t="s">
        <v>63</v>
      </c>
      <c r="C2964" s="9">
        <v>40036161</v>
      </c>
      <c r="D2964" s="9" t="s">
        <v>107</v>
      </c>
      <c r="E2964" s="9" t="s">
        <v>55</v>
      </c>
      <c r="F2964" s="9" t="s">
        <v>40</v>
      </c>
      <c r="G2964" s="9">
        <v>1393</v>
      </c>
      <c r="H2964" s="10">
        <v>5993</v>
      </c>
      <c r="I2964" s="10">
        <v>59958</v>
      </c>
      <c r="J2964" s="10">
        <v>7</v>
      </c>
      <c r="K2964" s="10">
        <v>5</v>
      </c>
      <c r="L2964" s="10">
        <f>SUM(Table134[[#This Row],[Waste (Before Impression)]:[Waste (After Impression)2]])</f>
        <v>12</v>
      </c>
      <c r="M2964" s="10">
        <v>0</v>
      </c>
      <c r="N2964" s="10">
        <v>85</v>
      </c>
      <c r="O2964" s="11">
        <f>SUM(Table134[[#This Row],[Inspection Total]],Table134[[#This Row],[Waste (Before Impression)]])</f>
        <v>6000</v>
      </c>
      <c r="P2964" s="12" t="s">
        <v>39</v>
      </c>
      <c r="Q2964" s="9"/>
      <c r="R2964" s="9">
        <f>IF(Table134[[#This Row],[Balanced]]="YES",0,Table134[[#This Row],[Total]]-6000)</f>
        <v>0</v>
      </c>
      <c r="S296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4472713937855993YES</v>
      </c>
      <c r="T2964">
        <f>ROW()-3</f>
        <v>2961</v>
      </c>
      <c r="U2964" s="1">
        <f>INT(Table134[[#This Row],[Date]])</f>
        <v>44727</v>
      </c>
      <c r="V2964" s="13">
        <f>IFERROR(IF(OR(Table134[[#This Row],[Notasave Error]]&lt;0,Table134[[#This Row],[Notasave Error]]&gt;6000),"-",Table134[[#This Row],[Notasave Error]]/Table134[[#This Row],[Inspection Total]]),"NA")</f>
        <v>1.4183213749374269E-2</v>
      </c>
    </row>
    <row r="2965" spans="1:22" x14ac:dyDescent="0.35">
      <c r="A2965" s="8">
        <v>44727.137719907405</v>
      </c>
      <c r="B2965" s="9" t="s">
        <v>63</v>
      </c>
      <c r="C2965" s="9">
        <v>40036161</v>
      </c>
      <c r="D2965" s="9" t="s">
        <v>107</v>
      </c>
      <c r="E2965" s="9" t="s">
        <v>55</v>
      </c>
      <c r="F2965" s="9" t="s">
        <v>40</v>
      </c>
      <c r="G2965" s="9">
        <v>1392</v>
      </c>
      <c r="H2965" s="10">
        <v>6000</v>
      </c>
      <c r="I2965" s="10">
        <v>53965</v>
      </c>
      <c r="J2965" s="10">
        <v>0</v>
      </c>
      <c r="K2965" s="10">
        <v>0</v>
      </c>
      <c r="L2965" s="10">
        <f>SUM(Table134[[#This Row],[Waste (Before Impression)]:[Waste (After Impression)2]])</f>
        <v>0</v>
      </c>
      <c r="M2965" s="10">
        <v>0</v>
      </c>
      <c r="N2965" s="10">
        <v>77</v>
      </c>
      <c r="O2965" s="11">
        <f>SUM(Table134[[#This Row],[Inspection Total]],Table134[[#This Row],[Waste (Before Impression)]])</f>
        <v>6000</v>
      </c>
      <c r="P2965" s="12" t="s">
        <v>39</v>
      </c>
      <c r="Q2965" s="9"/>
      <c r="R2965" s="9">
        <f>IF(Table134[[#This Row],[Balanced]]="YES",0,Table134[[#This Row],[Total]]-6000)</f>
        <v>0</v>
      </c>
      <c r="S296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4472713920776000YES</v>
      </c>
      <c r="T2965">
        <f>ROW()-3</f>
        <v>2962</v>
      </c>
      <c r="U2965" s="1">
        <f>INT(Table134[[#This Row],[Date]])</f>
        <v>44727</v>
      </c>
      <c r="V2965" s="13">
        <f>IFERROR(IF(OR(Table134[[#This Row],[Notasave Error]]&lt;0,Table134[[#This Row],[Notasave Error]]&gt;6000),"-",Table134[[#This Row],[Notasave Error]]/Table134[[#This Row],[Inspection Total]]),"NA")</f>
        <v>1.2833333333333334E-2</v>
      </c>
    </row>
    <row r="2966" spans="1:22" x14ac:dyDescent="0.35">
      <c r="A2966" s="8">
        <v>44727.108067129629</v>
      </c>
      <c r="B2966" s="9" t="s">
        <v>63</v>
      </c>
      <c r="C2966" s="9">
        <v>40036161</v>
      </c>
      <c r="D2966" s="9" t="s">
        <v>107</v>
      </c>
      <c r="E2966" s="9" t="s">
        <v>55</v>
      </c>
      <c r="F2966" s="9" t="s">
        <v>40</v>
      </c>
      <c r="G2966" s="9">
        <v>1391</v>
      </c>
      <c r="H2966" s="10">
        <v>6000</v>
      </c>
      <c r="I2966" s="10">
        <v>47965</v>
      </c>
      <c r="J2966" s="10">
        <v>0</v>
      </c>
      <c r="K2966" s="10">
        <v>0</v>
      </c>
      <c r="L2966" s="10">
        <f>SUM(Table134[[#This Row],[Waste (Before Impression)]:[Waste (After Impression)2]])</f>
        <v>0</v>
      </c>
      <c r="M2966" s="10">
        <v>0</v>
      </c>
      <c r="N2966" s="10">
        <v>76</v>
      </c>
      <c r="O2966" s="11">
        <f>SUM(Table134[[#This Row],[Inspection Total]],Table134[[#This Row],[Waste (Before Impression)]])</f>
        <v>6000</v>
      </c>
      <c r="P2966" s="12" t="s">
        <v>39</v>
      </c>
      <c r="Q2966" s="9"/>
      <c r="R2966" s="9">
        <f>IF(Table134[[#This Row],[Balanced]]="YES",0,Table134[[#This Row],[Total]]-6000)</f>
        <v>0</v>
      </c>
      <c r="S296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4472713910766000YES</v>
      </c>
      <c r="T2966">
        <f>ROW()-3</f>
        <v>2963</v>
      </c>
      <c r="U2966" s="1">
        <f>INT(Table134[[#This Row],[Date]])</f>
        <v>44727</v>
      </c>
      <c r="V2966" s="13">
        <f>IFERROR(IF(OR(Table134[[#This Row],[Notasave Error]]&lt;0,Table134[[#This Row],[Notasave Error]]&gt;6000),"-",Table134[[#This Row],[Notasave Error]]/Table134[[#This Row],[Inspection Total]]),"NA")</f>
        <v>1.2666666666666666E-2</v>
      </c>
    </row>
    <row r="2967" spans="1:22" x14ac:dyDescent="0.35">
      <c r="A2967" s="8">
        <v>44727.033900462964</v>
      </c>
      <c r="B2967" s="9" t="s">
        <v>63</v>
      </c>
      <c r="C2967" s="9">
        <v>40036161</v>
      </c>
      <c r="D2967" s="9" t="s">
        <v>107</v>
      </c>
      <c r="E2967" s="9" t="s">
        <v>55</v>
      </c>
      <c r="F2967" s="9" t="s">
        <v>40</v>
      </c>
      <c r="G2967" s="9">
        <v>1390</v>
      </c>
      <c r="H2967" s="10">
        <v>6000</v>
      </c>
      <c r="I2967" s="10">
        <v>41965</v>
      </c>
      <c r="J2967" s="10">
        <v>0</v>
      </c>
      <c r="K2967" s="10">
        <v>0</v>
      </c>
      <c r="L2967" s="10">
        <f>SUM(Table134[[#This Row],[Waste (Before Impression)]:[Waste (After Impression)2]])</f>
        <v>0</v>
      </c>
      <c r="M2967" s="10">
        <v>0</v>
      </c>
      <c r="N2967" s="10">
        <v>98</v>
      </c>
      <c r="O2967" s="11">
        <f>SUM(Table134[[#This Row],[Inspection Total]],Table134[[#This Row],[Waste (Before Impression)]])</f>
        <v>6000</v>
      </c>
      <c r="P2967" s="12" t="s">
        <v>39</v>
      </c>
      <c r="Q2967" s="9"/>
      <c r="R2967" s="9">
        <f>IF(Table134[[#This Row],[Balanced]]="YES",0,Table134[[#This Row],[Total]]-6000)</f>
        <v>0</v>
      </c>
      <c r="S296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4472713900986000YES</v>
      </c>
      <c r="T2967">
        <f>ROW()-3</f>
        <v>2964</v>
      </c>
      <c r="U2967" s="1">
        <f>INT(Table134[[#This Row],[Date]])</f>
        <v>44727</v>
      </c>
      <c r="V2967" s="13">
        <f>IFERROR(IF(OR(Table134[[#This Row],[Notasave Error]]&lt;0,Table134[[#This Row],[Notasave Error]]&gt;6000),"-",Table134[[#This Row],[Notasave Error]]/Table134[[#This Row],[Inspection Total]]),"NA")</f>
        <v>1.6333333333333332E-2</v>
      </c>
    </row>
    <row r="2968" spans="1:22" x14ac:dyDescent="0.35">
      <c r="A2968" s="8">
        <v>44727.03334490741</v>
      </c>
      <c r="B2968" s="9" t="s">
        <v>63</v>
      </c>
      <c r="C2968" s="9">
        <v>40036161</v>
      </c>
      <c r="D2968" s="9" t="s">
        <v>107</v>
      </c>
      <c r="E2968" s="9" t="s">
        <v>55</v>
      </c>
      <c r="F2968" s="9" t="s">
        <v>40</v>
      </c>
      <c r="G2968" s="9">
        <v>1389</v>
      </c>
      <c r="H2968" s="10">
        <v>6000</v>
      </c>
      <c r="I2968" s="10">
        <v>35965</v>
      </c>
      <c r="J2968" s="10">
        <v>0</v>
      </c>
      <c r="K2968" s="10">
        <v>0</v>
      </c>
      <c r="L2968" s="10">
        <f>SUM(Table134[[#This Row],[Waste (Before Impression)]:[Waste (After Impression)2]])</f>
        <v>0</v>
      </c>
      <c r="M2968" s="10">
        <v>0</v>
      </c>
      <c r="N2968" s="10">
        <v>92</v>
      </c>
      <c r="O2968" s="11">
        <f>SUM(Table134[[#This Row],[Inspection Total]],Table134[[#This Row],[Waste (Before Impression)]])</f>
        <v>6000</v>
      </c>
      <c r="P2968" s="12" t="s">
        <v>39</v>
      </c>
      <c r="Q2968" s="9"/>
      <c r="R2968" s="9">
        <f>IF(Table134[[#This Row],[Balanced]]="YES",0,Table134[[#This Row],[Total]]-6000)</f>
        <v>0</v>
      </c>
      <c r="S296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4472713890926000YES</v>
      </c>
      <c r="T2968">
        <f>ROW()-3</f>
        <v>2965</v>
      </c>
      <c r="U2968" s="1">
        <f>INT(Table134[[#This Row],[Date]])</f>
        <v>44727</v>
      </c>
      <c r="V2968" s="13">
        <f>IFERROR(IF(OR(Table134[[#This Row],[Notasave Error]]&lt;0,Table134[[#This Row],[Notasave Error]]&gt;6000),"-",Table134[[#This Row],[Notasave Error]]/Table134[[#This Row],[Inspection Total]]),"NA")</f>
        <v>1.5333333333333332E-2</v>
      </c>
    </row>
    <row r="2969" spans="1:22" x14ac:dyDescent="0.35">
      <c r="A2969" s="8">
        <v>44726.992361111108</v>
      </c>
      <c r="B2969" s="9" t="s">
        <v>63</v>
      </c>
      <c r="C2969" s="9">
        <v>40036161</v>
      </c>
      <c r="D2969" s="9" t="s">
        <v>107</v>
      </c>
      <c r="E2969" s="9" t="s">
        <v>55</v>
      </c>
      <c r="F2969" s="9" t="s">
        <v>40</v>
      </c>
      <c r="G2969" s="9">
        <v>1363</v>
      </c>
      <c r="H2969" s="10">
        <v>5994</v>
      </c>
      <c r="I2969" s="10">
        <v>35934</v>
      </c>
      <c r="J2969" s="10">
        <v>6</v>
      </c>
      <c r="K2969" s="10">
        <v>0</v>
      </c>
      <c r="L2969" s="10">
        <f>SUM(Table134[[#This Row],[Waste (Before Impression)]:[Waste (After Impression)2]])</f>
        <v>6</v>
      </c>
      <c r="M2969" s="10">
        <v>0</v>
      </c>
      <c r="N2969" s="10">
        <v>87</v>
      </c>
      <c r="O2969" s="11">
        <f>SUM(Table134[[#This Row],[Inspection Total]],Table134[[#This Row],[Waste (Before Impression)]])</f>
        <v>6000</v>
      </c>
      <c r="P2969" s="12" t="s">
        <v>39</v>
      </c>
      <c r="Q2969" s="9"/>
      <c r="R2969" s="9">
        <f>IF(Table134[[#This Row],[Balanced]]="YES",0,Table134[[#This Row],[Total]]-6000)</f>
        <v>0</v>
      </c>
      <c r="S296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4472613636875994YES</v>
      </c>
      <c r="T2969">
        <f>ROW()-3</f>
        <v>2966</v>
      </c>
      <c r="U2969" s="1">
        <f>INT(Table134[[#This Row],[Date]])</f>
        <v>44726</v>
      </c>
      <c r="V2969" s="13">
        <f>IFERROR(IF(OR(Table134[[#This Row],[Notasave Error]]&lt;0,Table134[[#This Row],[Notasave Error]]&gt;6000),"-",Table134[[#This Row],[Notasave Error]]/Table134[[#This Row],[Inspection Total]]),"NA")</f>
        <v>1.4514514514514515E-2</v>
      </c>
    </row>
    <row r="2970" spans="1:22" x14ac:dyDescent="0.35">
      <c r="A2970" s="8">
        <v>44726.962592592594</v>
      </c>
      <c r="B2970" s="9" t="s">
        <v>63</v>
      </c>
      <c r="C2970" s="9">
        <v>40036161</v>
      </c>
      <c r="D2970" s="9" t="s">
        <v>107</v>
      </c>
      <c r="E2970" s="9" t="s">
        <v>55</v>
      </c>
      <c r="F2970" s="9" t="s">
        <v>40</v>
      </c>
      <c r="G2970" s="9">
        <v>1362</v>
      </c>
      <c r="H2970" s="10">
        <v>5992</v>
      </c>
      <c r="I2970" s="10">
        <v>29940</v>
      </c>
      <c r="J2970" s="10">
        <v>8</v>
      </c>
      <c r="K2970" s="10">
        <v>0</v>
      </c>
      <c r="L2970" s="10">
        <f>SUM(Table134[[#This Row],[Waste (Before Impression)]:[Waste (After Impression)2]])</f>
        <v>8</v>
      </c>
      <c r="M2970" s="10">
        <v>0</v>
      </c>
      <c r="N2970" s="10">
        <v>87</v>
      </c>
      <c r="O2970" s="11">
        <f>SUM(Table134[[#This Row],[Inspection Total]],Table134[[#This Row],[Waste (Before Impression)]])</f>
        <v>6000</v>
      </c>
      <c r="P2970" s="12" t="s">
        <v>39</v>
      </c>
      <c r="Q2970" s="9"/>
      <c r="R2970" s="9">
        <f>IF(Table134[[#This Row],[Balanced]]="YES",0,Table134[[#This Row],[Total]]-6000)</f>
        <v>0</v>
      </c>
      <c r="S297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4472613628875992YES</v>
      </c>
      <c r="T2970">
        <f>ROW()-3</f>
        <v>2967</v>
      </c>
      <c r="U2970" s="1">
        <f>INT(Table134[[#This Row],[Date]])</f>
        <v>44726</v>
      </c>
      <c r="V2970" s="13">
        <f>IFERROR(IF(OR(Table134[[#This Row],[Notasave Error]]&lt;0,Table134[[#This Row],[Notasave Error]]&gt;6000),"-",Table134[[#This Row],[Notasave Error]]/Table134[[#This Row],[Inspection Total]]),"NA")</f>
        <v>1.451935914552737E-2</v>
      </c>
    </row>
    <row r="2971" spans="1:22" x14ac:dyDescent="0.35">
      <c r="A2971" s="8">
        <v>44726.928819444445</v>
      </c>
      <c r="B2971" s="9" t="s">
        <v>63</v>
      </c>
      <c r="C2971" s="9">
        <v>40036161</v>
      </c>
      <c r="D2971" s="9" t="s">
        <v>107</v>
      </c>
      <c r="E2971" s="9" t="s">
        <v>55</v>
      </c>
      <c r="F2971" s="9" t="s">
        <v>40</v>
      </c>
      <c r="G2971" s="9">
        <v>1361</v>
      </c>
      <c r="H2971" s="10">
        <v>5996</v>
      </c>
      <c r="I2971" s="10">
        <v>23948</v>
      </c>
      <c r="J2971" s="10">
        <v>4</v>
      </c>
      <c r="K2971" s="10">
        <v>0</v>
      </c>
      <c r="L2971" s="10">
        <f>SUM(Table134[[#This Row],[Waste (Before Impression)]:[Waste (After Impression)2]])</f>
        <v>4</v>
      </c>
      <c r="M2971" s="10">
        <v>0</v>
      </c>
      <c r="N2971" s="10">
        <v>80</v>
      </c>
      <c r="O2971" s="11">
        <f>SUM(Table134[[#This Row],[Inspection Total]],Table134[[#This Row],[Waste (Before Impression)]])</f>
        <v>6000</v>
      </c>
      <c r="P2971" s="12" t="s">
        <v>39</v>
      </c>
      <c r="Q2971" s="9"/>
      <c r="R2971" s="9">
        <f>IF(Table134[[#This Row],[Balanced]]="YES",0,Table134[[#This Row],[Total]]-6000)</f>
        <v>0</v>
      </c>
      <c r="S297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4472613614805996YES</v>
      </c>
      <c r="T2971">
        <f>ROW()-3</f>
        <v>2968</v>
      </c>
      <c r="U2971" s="1">
        <f>INT(Table134[[#This Row],[Date]])</f>
        <v>44726</v>
      </c>
      <c r="V2971" s="13">
        <f>IFERROR(IF(OR(Table134[[#This Row],[Notasave Error]]&lt;0,Table134[[#This Row],[Notasave Error]]&gt;6000),"-",Table134[[#This Row],[Notasave Error]]/Table134[[#This Row],[Inspection Total]]),"NA")</f>
        <v>1.33422281521014E-2</v>
      </c>
    </row>
    <row r="2972" spans="1:22" x14ac:dyDescent="0.35">
      <c r="A2972" s="8">
        <v>44726.900023148148</v>
      </c>
      <c r="B2972" s="9" t="s">
        <v>63</v>
      </c>
      <c r="C2972" s="9">
        <v>40036161</v>
      </c>
      <c r="D2972" s="9" t="s">
        <v>107</v>
      </c>
      <c r="E2972" s="9" t="s">
        <v>55</v>
      </c>
      <c r="F2972" s="9" t="s">
        <v>40</v>
      </c>
      <c r="G2972" s="9">
        <v>1360</v>
      </c>
      <c r="H2972" s="10">
        <v>5995</v>
      </c>
      <c r="I2972" s="10">
        <v>17952</v>
      </c>
      <c r="J2972" s="10">
        <v>5</v>
      </c>
      <c r="K2972" s="10">
        <v>3</v>
      </c>
      <c r="L2972" s="10">
        <f>SUM(Table134[[#This Row],[Waste (Before Impression)]:[Waste (After Impression)2]])</f>
        <v>8</v>
      </c>
      <c r="M2972" s="10">
        <v>0</v>
      </c>
      <c r="N2972" s="10">
        <v>83</v>
      </c>
      <c r="O2972" s="11">
        <f>SUM(Table134[[#This Row],[Inspection Total]],Table134[[#This Row],[Waste (Before Impression)]])</f>
        <v>6000</v>
      </c>
      <c r="P2972" s="12" t="s">
        <v>39</v>
      </c>
      <c r="Q2972" s="9"/>
      <c r="R2972" s="9">
        <f>IF(Table134[[#This Row],[Balanced]]="YES",0,Table134[[#This Row],[Total]]-6000)</f>
        <v>0</v>
      </c>
      <c r="S297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4472613605835995YES</v>
      </c>
      <c r="T2972">
        <f>ROW()-3</f>
        <v>2969</v>
      </c>
      <c r="U2972" s="1">
        <f>INT(Table134[[#This Row],[Date]])</f>
        <v>44726</v>
      </c>
      <c r="V2972" s="13">
        <f>IFERROR(IF(OR(Table134[[#This Row],[Notasave Error]]&lt;0,Table134[[#This Row],[Notasave Error]]&gt;6000),"-",Table134[[#This Row],[Notasave Error]]/Table134[[#This Row],[Inspection Total]]),"NA")</f>
        <v>1.3844870725604671E-2</v>
      </c>
    </row>
    <row r="2973" spans="1:22" x14ac:dyDescent="0.35">
      <c r="A2973" s="8">
        <v>44726.867280092592</v>
      </c>
      <c r="B2973" s="9" t="s">
        <v>63</v>
      </c>
      <c r="C2973" s="9">
        <v>40036161</v>
      </c>
      <c r="D2973" s="9" t="s">
        <v>107</v>
      </c>
      <c r="E2973" s="9" t="s">
        <v>55</v>
      </c>
      <c r="F2973" s="9" t="s">
        <v>40</v>
      </c>
      <c r="G2973" s="9">
        <v>1359</v>
      </c>
      <c r="H2973" s="10">
        <v>5988</v>
      </c>
      <c r="I2973" s="10">
        <v>11957</v>
      </c>
      <c r="J2973" s="10">
        <v>1</v>
      </c>
      <c r="K2973" s="10">
        <v>0</v>
      </c>
      <c r="L2973" s="10">
        <f>SUM(Table134[[#This Row],[Waste (Before Impression)]:[Waste (After Impression)2]])</f>
        <v>1</v>
      </c>
      <c r="M2973" s="10">
        <v>0</v>
      </c>
      <c r="N2973" s="10">
        <v>81</v>
      </c>
      <c r="O2973" s="11">
        <f>SUM(Table134[[#This Row],[Inspection Total]],Table134[[#This Row],[Waste (Before Impression)]])</f>
        <v>5989</v>
      </c>
      <c r="P2973" s="12" t="s">
        <v>34</v>
      </c>
      <c r="Q2973" s="9" t="s">
        <v>75</v>
      </c>
      <c r="R2973" s="9">
        <f>IF(Table134[[#This Row],[Balanced]]="YES",0,Table134[[#This Row],[Total]]-6000)</f>
        <v>-11</v>
      </c>
      <c r="S297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4472613591815988NO</v>
      </c>
      <c r="T2973">
        <f>ROW()-3</f>
        <v>2970</v>
      </c>
      <c r="U2973" s="1">
        <f>INT(Table134[[#This Row],[Date]])</f>
        <v>44726</v>
      </c>
      <c r="V2973" s="13">
        <f>IFERROR(IF(OR(Table134[[#This Row],[Notasave Error]]&lt;0,Table134[[#This Row],[Notasave Error]]&gt;6000),"-",Table134[[#This Row],[Notasave Error]]/Table134[[#This Row],[Inspection Total]]),"NA")</f>
        <v>1.3527054108216433E-2</v>
      </c>
    </row>
    <row r="2974" spans="1:22" x14ac:dyDescent="0.35">
      <c r="A2974" s="8">
        <v>44726.846608796295</v>
      </c>
      <c r="B2974" s="9" t="s">
        <v>63</v>
      </c>
      <c r="C2974" s="9">
        <v>40036161</v>
      </c>
      <c r="D2974" s="9" t="s">
        <v>107</v>
      </c>
      <c r="E2974" s="9" t="s">
        <v>55</v>
      </c>
      <c r="F2974" s="9" t="s">
        <v>40</v>
      </c>
      <c r="G2974" s="9">
        <v>1358</v>
      </c>
      <c r="H2974" s="10">
        <v>5969</v>
      </c>
      <c r="I2974" s="10">
        <v>5969</v>
      </c>
      <c r="J2974" s="10">
        <v>42</v>
      </c>
      <c r="K2974" s="10">
        <v>0</v>
      </c>
      <c r="L2974" s="10">
        <f>SUM(Table134[[#This Row],[Waste (Before Impression)]:[Waste (After Impression)2]])</f>
        <v>42</v>
      </c>
      <c r="M2974" s="10">
        <v>0</v>
      </c>
      <c r="N2974" s="10">
        <v>86</v>
      </c>
      <c r="O2974" s="11">
        <f>SUM(Table134[[#This Row],[Inspection Total]],Table134[[#This Row],[Waste (Before Impression)]])</f>
        <v>6011</v>
      </c>
      <c r="P2974" s="12" t="s">
        <v>34</v>
      </c>
      <c r="Q2974" s="9" t="s">
        <v>75</v>
      </c>
      <c r="R2974" s="9">
        <f>IF(Table134[[#This Row],[Balanced]]="YES",0,Table134[[#This Row],[Total]]-6000)</f>
        <v>11</v>
      </c>
      <c r="S297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44726135842865969NO</v>
      </c>
      <c r="T2974">
        <f>ROW()-3</f>
        <v>2971</v>
      </c>
      <c r="U2974" s="1">
        <f>INT(Table134[[#This Row],[Date]])</f>
        <v>44726</v>
      </c>
      <c r="V2974" s="13">
        <f>IFERROR(IF(OR(Table134[[#This Row],[Notasave Error]]&lt;0,Table134[[#This Row],[Notasave Error]]&gt;6000),"-",Table134[[#This Row],[Notasave Error]]/Table134[[#This Row],[Inspection Total]]),"NA")</f>
        <v>1.4407773496398057E-2</v>
      </c>
    </row>
    <row r="2975" spans="1:22" x14ac:dyDescent="0.35">
      <c r="A2975" s="8">
        <v>44726.792303240742</v>
      </c>
      <c r="B2975" s="9" t="s">
        <v>63</v>
      </c>
      <c r="C2975" s="9">
        <v>40036161</v>
      </c>
      <c r="D2975" s="9" t="s">
        <v>107</v>
      </c>
      <c r="E2975" s="9" t="s">
        <v>51</v>
      </c>
      <c r="F2975" s="9" t="s">
        <v>38</v>
      </c>
      <c r="G2975" s="9">
        <v>1357</v>
      </c>
      <c r="H2975" s="10">
        <v>5990</v>
      </c>
      <c r="I2975" s="10">
        <v>71928</v>
      </c>
      <c r="J2975" s="10">
        <v>10</v>
      </c>
      <c r="K2975" s="10"/>
      <c r="L2975" s="10">
        <f>SUM(Table134[[#This Row],[Waste (Before Impression)]:[Waste (After Impression)2]])</f>
        <v>10</v>
      </c>
      <c r="M2975" s="10">
        <v>0</v>
      </c>
      <c r="N2975" s="10">
        <v>181</v>
      </c>
      <c r="O2975" s="11">
        <f>SUM(Table134[[#This Row],[Inspection Total]],Table134[[#This Row],[Waste (Before Impression)]])</f>
        <v>6000</v>
      </c>
      <c r="P2975" s="12" t="s">
        <v>39</v>
      </c>
      <c r="Q2975" s="9"/>
      <c r="R2975" s="9">
        <f>IF(Table134[[#This Row],[Balanced]]="YES",0,Table134[[#This Row],[Total]]-6000)</f>
        <v>0</v>
      </c>
      <c r="S297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447261357101815990YES</v>
      </c>
      <c r="T2975">
        <f>ROW()-3</f>
        <v>2972</v>
      </c>
      <c r="U2975" s="1">
        <f>INT(Table134[[#This Row],[Date]])</f>
        <v>44726</v>
      </c>
      <c r="V2975" s="13">
        <f>IFERROR(IF(OR(Table134[[#This Row],[Notasave Error]]&lt;0,Table134[[#This Row],[Notasave Error]]&gt;6000),"-",Table134[[#This Row],[Notasave Error]]/Table134[[#This Row],[Inspection Total]]),"NA")</f>
        <v>3.0217028380634392E-2</v>
      </c>
    </row>
    <row r="2976" spans="1:22" x14ac:dyDescent="0.35">
      <c r="A2976" s="8">
        <v>44726.763333333336</v>
      </c>
      <c r="B2976" s="9" t="s">
        <v>63</v>
      </c>
      <c r="C2976" s="9">
        <v>40036161</v>
      </c>
      <c r="D2976" s="9" t="s">
        <v>107</v>
      </c>
      <c r="E2976" s="9" t="s">
        <v>51</v>
      </c>
      <c r="F2976" s="9" t="s">
        <v>38</v>
      </c>
      <c r="G2976" s="9">
        <v>1356</v>
      </c>
      <c r="H2976" s="10">
        <v>5998</v>
      </c>
      <c r="I2976" s="10">
        <v>65938</v>
      </c>
      <c r="J2976" s="10">
        <v>2</v>
      </c>
      <c r="K2976" s="10"/>
      <c r="L2976" s="10">
        <f>SUM(Table134[[#This Row],[Waste (Before Impression)]:[Waste (After Impression)2]])</f>
        <v>2</v>
      </c>
      <c r="M2976" s="10">
        <v>0</v>
      </c>
      <c r="N2976" s="10">
        <v>55</v>
      </c>
      <c r="O2976" s="11">
        <f>SUM(Table134[[#This Row],[Inspection Total]],Table134[[#This Row],[Waste (Before Impression)]])</f>
        <v>6000</v>
      </c>
      <c r="P2976" s="12" t="s">
        <v>39</v>
      </c>
      <c r="Q2976" s="9"/>
      <c r="R2976" s="9">
        <f>IF(Table134[[#This Row],[Balanced]]="YES",0,Table134[[#This Row],[Total]]-6000)</f>
        <v>0</v>
      </c>
      <c r="S297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4472613562555998YES</v>
      </c>
      <c r="T2976">
        <f>ROW()-3</f>
        <v>2973</v>
      </c>
      <c r="U2976" s="1">
        <f>INT(Table134[[#This Row],[Date]])</f>
        <v>44726</v>
      </c>
      <c r="V2976" s="13">
        <f>IFERROR(IF(OR(Table134[[#This Row],[Notasave Error]]&lt;0,Table134[[#This Row],[Notasave Error]]&gt;6000),"-",Table134[[#This Row],[Notasave Error]]/Table134[[#This Row],[Inspection Total]]),"NA")</f>
        <v>9.16972324108036E-3</v>
      </c>
    </row>
    <row r="2977" spans="1:22" x14ac:dyDescent="0.35">
      <c r="A2977" s="8">
        <v>44726.743020833332</v>
      </c>
      <c r="B2977" s="9" t="s">
        <v>63</v>
      </c>
      <c r="C2977" s="9">
        <v>40036161</v>
      </c>
      <c r="D2977" s="9" t="s">
        <v>107</v>
      </c>
      <c r="E2977" s="9" t="s">
        <v>51</v>
      </c>
      <c r="F2977" s="9" t="s">
        <v>38</v>
      </c>
      <c r="G2977" s="9">
        <v>1355</v>
      </c>
      <c r="H2977" s="10">
        <v>5999</v>
      </c>
      <c r="I2977" s="10">
        <v>59940</v>
      </c>
      <c r="J2977" s="10">
        <v>1</v>
      </c>
      <c r="K2977" s="10"/>
      <c r="L2977" s="10">
        <f>SUM(Table134[[#This Row],[Waste (Before Impression)]:[Waste (After Impression)2]])</f>
        <v>1</v>
      </c>
      <c r="M2977" s="10">
        <v>0</v>
      </c>
      <c r="N2977" s="10">
        <v>118</v>
      </c>
      <c r="O2977" s="11">
        <f>SUM(Table134[[#This Row],[Inspection Total]],Table134[[#This Row],[Waste (Before Impression)]])</f>
        <v>6000</v>
      </c>
      <c r="P2977" s="12" t="s">
        <v>39</v>
      </c>
      <c r="Q2977" s="9"/>
      <c r="R2977" s="9">
        <f>IF(Table134[[#This Row],[Balanced]]="YES",0,Table134[[#This Row],[Total]]-6000)</f>
        <v>0</v>
      </c>
      <c r="S297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44726135511185999YES</v>
      </c>
      <c r="T2977">
        <f>ROW()-3</f>
        <v>2974</v>
      </c>
      <c r="U2977" s="1">
        <f>INT(Table134[[#This Row],[Date]])</f>
        <v>44726</v>
      </c>
      <c r="V2977" s="13">
        <f>IFERROR(IF(OR(Table134[[#This Row],[Notasave Error]]&lt;0,Table134[[#This Row],[Notasave Error]]&gt;6000),"-",Table134[[#This Row],[Notasave Error]]/Table134[[#This Row],[Inspection Total]]),"NA")</f>
        <v>1.9669944990831804E-2</v>
      </c>
    </row>
    <row r="2978" spans="1:22" x14ac:dyDescent="0.35">
      <c r="A2978" s="8">
        <v>44726.707129629627</v>
      </c>
      <c r="B2978" s="9" t="s">
        <v>63</v>
      </c>
      <c r="C2978" s="9">
        <v>40036161</v>
      </c>
      <c r="D2978" s="9" t="s">
        <v>107</v>
      </c>
      <c r="E2978" s="9" t="s">
        <v>51</v>
      </c>
      <c r="F2978" s="9" t="s">
        <v>38</v>
      </c>
      <c r="G2978" s="9">
        <v>1354</v>
      </c>
      <c r="H2978" s="10">
        <v>5991</v>
      </c>
      <c r="I2978" s="10">
        <v>53941</v>
      </c>
      <c r="J2978" s="10">
        <v>9</v>
      </c>
      <c r="K2978" s="10"/>
      <c r="L2978" s="10">
        <f>SUM(Table134[[#This Row],[Waste (Before Impression)]:[Waste (After Impression)2]])</f>
        <v>9</v>
      </c>
      <c r="M2978" s="10">
        <v>0</v>
      </c>
      <c r="N2978" s="10">
        <v>40</v>
      </c>
      <c r="O2978" s="11">
        <f>SUM(Table134[[#This Row],[Inspection Total]],Table134[[#This Row],[Waste (Before Impression)]])</f>
        <v>6000</v>
      </c>
      <c r="P2978" s="12" t="s">
        <v>39</v>
      </c>
      <c r="Q2978" s="9" t="s">
        <v>71</v>
      </c>
      <c r="R2978" s="9">
        <f>IF(Table134[[#This Row],[Balanced]]="YES",0,Table134[[#This Row],[Total]]-6000)</f>
        <v>0</v>
      </c>
      <c r="S297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4472613549405991YES</v>
      </c>
      <c r="T2978">
        <f>ROW()-3</f>
        <v>2975</v>
      </c>
      <c r="U2978" s="1">
        <f>INT(Table134[[#This Row],[Date]])</f>
        <v>44726</v>
      </c>
      <c r="V2978" s="13">
        <f>IFERROR(IF(OR(Table134[[#This Row],[Notasave Error]]&lt;0,Table134[[#This Row],[Notasave Error]]&gt;6000),"-",Table134[[#This Row],[Notasave Error]]/Table134[[#This Row],[Inspection Total]]),"NA")</f>
        <v>6.6766816892004669E-3</v>
      </c>
    </row>
    <row r="2979" spans="1:22" x14ac:dyDescent="0.35">
      <c r="A2979" s="8">
        <v>44726.706597222219</v>
      </c>
      <c r="B2979" s="9" t="s">
        <v>63</v>
      </c>
      <c r="C2979" s="9">
        <v>40036161</v>
      </c>
      <c r="D2979" s="9" t="s">
        <v>107</v>
      </c>
      <c r="E2979" s="9" t="s">
        <v>51</v>
      </c>
      <c r="F2979" s="9" t="s">
        <v>38</v>
      </c>
      <c r="G2979" s="9">
        <v>1353</v>
      </c>
      <c r="H2979" s="10">
        <v>5997</v>
      </c>
      <c r="I2979" s="10">
        <v>47950</v>
      </c>
      <c r="J2979" s="10">
        <v>13</v>
      </c>
      <c r="K2979" s="10"/>
      <c r="L2979" s="10">
        <f>SUM(Table134[[#This Row],[Waste (Before Impression)]:[Waste (After Impression)2]])</f>
        <v>13</v>
      </c>
      <c r="M2979" s="10">
        <v>0</v>
      </c>
      <c r="N2979" s="10">
        <v>126</v>
      </c>
      <c r="O2979" s="11">
        <f>SUM(Table134[[#This Row],[Inspection Total]],Table134[[#This Row],[Waste (Before Impression)]])</f>
        <v>6010</v>
      </c>
      <c r="P2979" s="12" t="s">
        <v>34</v>
      </c>
      <c r="Q2979" s="9" t="s">
        <v>79</v>
      </c>
      <c r="R2979" s="9">
        <f>IF(Table134[[#This Row],[Balanced]]="YES",0,Table134[[#This Row],[Total]]-6000)</f>
        <v>10</v>
      </c>
      <c r="S297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447261353131265997NO</v>
      </c>
      <c r="T2979">
        <f>ROW()-3</f>
        <v>2976</v>
      </c>
      <c r="U2979" s="1">
        <f>INT(Table134[[#This Row],[Date]])</f>
        <v>44726</v>
      </c>
      <c r="V2979" s="13">
        <f>IFERROR(IF(OR(Table134[[#This Row],[Notasave Error]]&lt;0,Table134[[#This Row],[Notasave Error]]&gt;6000),"-",Table134[[#This Row],[Notasave Error]]/Table134[[#This Row],[Inspection Total]]),"NA")</f>
        <v>2.1010505252626314E-2</v>
      </c>
    </row>
    <row r="2980" spans="1:22" x14ac:dyDescent="0.35">
      <c r="A2980" s="8">
        <v>44726.705914351849</v>
      </c>
      <c r="B2980" s="9" t="s">
        <v>63</v>
      </c>
      <c r="C2980" s="9">
        <v>40036161</v>
      </c>
      <c r="D2980" s="9" t="s">
        <v>107</v>
      </c>
      <c r="E2980" s="9" t="s">
        <v>51</v>
      </c>
      <c r="F2980" s="9" t="s">
        <v>38</v>
      </c>
      <c r="G2980" s="9">
        <v>1352</v>
      </c>
      <c r="H2980" s="10">
        <v>5996</v>
      </c>
      <c r="I2980" s="10">
        <v>41953</v>
      </c>
      <c r="J2980" s="10">
        <v>4</v>
      </c>
      <c r="K2980" s="10"/>
      <c r="L2980" s="10">
        <f>SUM(Table134[[#This Row],[Waste (Before Impression)]:[Waste (After Impression)2]])</f>
        <v>4</v>
      </c>
      <c r="M2980" s="10">
        <v>0</v>
      </c>
      <c r="N2980" s="10">
        <v>247</v>
      </c>
      <c r="O2980" s="11">
        <f>SUM(Table134[[#This Row],[Inspection Total]],Table134[[#This Row],[Waste (Before Impression)]])</f>
        <v>6000</v>
      </c>
      <c r="P2980" s="12" t="s">
        <v>39</v>
      </c>
      <c r="Q2980" s="9"/>
      <c r="R2980" s="9">
        <f>IF(Table134[[#This Row],[Balanced]]="YES",0,Table134[[#This Row],[Total]]-6000)</f>
        <v>0</v>
      </c>
      <c r="S298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44726135242475996YES</v>
      </c>
      <c r="T2980">
        <f>ROW()-3</f>
        <v>2977</v>
      </c>
      <c r="U2980" s="1">
        <f>INT(Table134[[#This Row],[Date]])</f>
        <v>44726</v>
      </c>
      <c r="V2980" s="13">
        <f>IFERROR(IF(OR(Table134[[#This Row],[Notasave Error]]&lt;0,Table134[[#This Row],[Notasave Error]]&gt;6000),"-",Table134[[#This Row],[Notasave Error]]/Table134[[#This Row],[Inspection Total]]),"NA")</f>
        <v>4.1194129419613076E-2</v>
      </c>
    </row>
    <row r="2981" spans="1:22" x14ac:dyDescent="0.35">
      <c r="A2981" s="8">
        <v>44726.705520833333</v>
      </c>
      <c r="B2981" s="9" t="s">
        <v>63</v>
      </c>
      <c r="C2981" s="9">
        <v>40036161</v>
      </c>
      <c r="D2981" s="9" t="s">
        <v>107</v>
      </c>
      <c r="E2981" s="9" t="s">
        <v>51</v>
      </c>
      <c r="F2981" s="9" t="s">
        <v>38</v>
      </c>
      <c r="G2981" s="9">
        <v>1351</v>
      </c>
      <c r="H2981" s="10">
        <v>5990</v>
      </c>
      <c r="I2981" s="10">
        <v>35957</v>
      </c>
      <c r="J2981" s="10">
        <v>0</v>
      </c>
      <c r="K2981" s="10"/>
      <c r="L2981" s="10">
        <f>SUM(Table134[[#This Row],[Waste (Before Impression)]:[Waste (After Impression)2]])</f>
        <v>0</v>
      </c>
      <c r="M2981" s="10">
        <v>0</v>
      </c>
      <c r="N2981" s="10">
        <v>147</v>
      </c>
      <c r="O2981" s="11">
        <f>SUM(Table134[[#This Row],[Inspection Total]],Table134[[#This Row],[Waste (Before Impression)]])</f>
        <v>5990</v>
      </c>
      <c r="P2981" s="12" t="s">
        <v>34</v>
      </c>
      <c r="Q2981" s="9" t="s">
        <v>108</v>
      </c>
      <c r="R2981" s="9">
        <f>IF(Table134[[#This Row],[Balanced]]="YES",0,Table134[[#This Row],[Total]]-6000)</f>
        <v>-10</v>
      </c>
      <c r="S298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44726135101475990NO</v>
      </c>
      <c r="T2981">
        <f>ROW()-3</f>
        <v>2978</v>
      </c>
      <c r="U2981" s="1">
        <f>INT(Table134[[#This Row],[Date]])</f>
        <v>44726</v>
      </c>
      <c r="V2981" s="13">
        <f>IFERROR(IF(OR(Table134[[#This Row],[Notasave Error]]&lt;0,Table134[[#This Row],[Notasave Error]]&gt;6000),"-",Table134[[#This Row],[Notasave Error]]/Table134[[#This Row],[Inspection Total]]),"NA")</f>
        <v>2.4540901502504174E-2</v>
      </c>
    </row>
    <row r="2982" spans="1:22" x14ac:dyDescent="0.35">
      <c r="A2982" s="8">
        <v>44726.705104166664</v>
      </c>
      <c r="B2982" s="9" t="s">
        <v>63</v>
      </c>
      <c r="C2982" s="9">
        <v>40036161</v>
      </c>
      <c r="D2982" s="9" t="s">
        <v>107</v>
      </c>
      <c r="E2982" s="9" t="s">
        <v>51</v>
      </c>
      <c r="F2982" s="9" t="s">
        <v>38</v>
      </c>
      <c r="G2982" s="9">
        <v>1350</v>
      </c>
      <c r="H2982" s="10">
        <v>6000</v>
      </c>
      <c r="I2982" s="10">
        <v>29967</v>
      </c>
      <c r="J2982" s="10">
        <v>0</v>
      </c>
      <c r="K2982" s="10"/>
      <c r="L2982" s="10">
        <f>SUM(Table134[[#This Row],[Waste (Before Impression)]:[Waste (After Impression)2]])</f>
        <v>0</v>
      </c>
      <c r="M2982" s="10">
        <v>0</v>
      </c>
      <c r="N2982" s="10">
        <v>76</v>
      </c>
      <c r="O2982" s="11">
        <f>SUM(Table134[[#This Row],[Inspection Total]],Table134[[#This Row],[Waste (Before Impression)]])</f>
        <v>6000</v>
      </c>
      <c r="P2982" s="12" t="s">
        <v>39</v>
      </c>
      <c r="Q2982" s="9"/>
      <c r="R2982" s="9">
        <f>IF(Table134[[#This Row],[Balanced]]="YES",0,Table134[[#This Row],[Total]]-6000)</f>
        <v>0</v>
      </c>
      <c r="S298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4472613500766000YES</v>
      </c>
      <c r="T2982">
        <f>ROW()-3</f>
        <v>2979</v>
      </c>
      <c r="U2982" s="1">
        <f>INT(Table134[[#This Row],[Date]])</f>
        <v>44726</v>
      </c>
      <c r="V2982" s="13">
        <f>IFERROR(IF(OR(Table134[[#This Row],[Notasave Error]]&lt;0,Table134[[#This Row],[Notasave Error]]&gt;6000),"-",Table134[[#This Row],[Notasave Error]]/Table134[[#This Row],[Inspection Total]]),"NA")</f>
        <v>1.2666666666666666E-2</v>
      </c>
    </row>
    <row r="2983" spans="1:22" x14ac:dyDescent="0.35">
      <c r="A2983" s="8">
        <v>44726.704629629632</v>
      </c>
      <c r="B2983" s="9" t="s">
        <v>63</v>
      </c>
      <c r="C2983" s="9">
        <v>40036161</v>
      </c>
      <c r="D2983" s="9" t="s">
        <v>107</v>
      </c>
      <c r="E2983" s="9" t="s">
        <v>51</v>
      </c>
      <c r="F2983" s="9" t="s">
        <v>38</v>
      </c>
      <c r="G2983" s="9">
        <v>1349</v>
      </c>
      <c r="H2983" s="10">
        <v>5990</v>
      </c>
      <c r="I2983" s="10">
        <v>23967</v>
      </c>
      <c r="J2983" s="10">
        <v>7</v>
      </c>
      <c r="K2983" s="10"/>
      <c r="L2983" s="10">
        <f>SUM(Table134[[#This Row],[Waste (Before Impression)]:[Waste (After Impression)2]])</f>
        <v>7</v>
      </c>
      <c r="M2983" s="10">
        <v>0</v>
      </c>
      <c r="N2983" s="10">
        <v>92</v>
      </c>
      <c r="O2983" s="11">
        <f>SUM(Table134[[#This Row],[Inspection Total]],Table134[[#This Row],[Waste (Before Impression)]])</f>
        <v>5997</v>
      </c>
      <c r="P2983" s="12" t="s">
        <v>34</v>
      </c>
      <c r="Q2983" s="9" t="s">
        <v>79</v>
      </c>
      <c r="R2983" s="9">
        <f>IF(Table134[[#This Row],[Balanced]]="YES",0,Table134[[#This Row],[Total]]-6000)</f>
        <v>-3</v>
      </c>
      <c r="S2983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4472613497925990NO</v>
      </c>
      <c r="T2983">
        <f>ROW()-3</f>
        <v>2980</v>
      </c>
      <c r="U2983" s="1">
        <f>INT(Table134[[#This Row],[Date]])</f>
        <v>44726</v>
      </c>
      <c r="V2983" s="13">
        <f>IFERROR(IF(OR(Table134[[#This Row],[Notasave Error]]&lt;0,Table134[[#This Row],[Notasave Error]]&gt;6000),"-",Table134[[#This Row],[Notasave Error]]/Table134[[#This Row],[Inspection Total]]),"NA")</f>
        <v>1.5358931552587647E-2</v>
      </c>
    </row>
    <row r="2984" spans="1:22" x14ac:dyDescent="0.35">
      <c r="A2984" s="8">
        <v>44726.704305555555</v>
      </c>
      <c r="B2984" s="9" t="s">
        <v>63</v>
      </c>
      <c r="C2984" s="9">
        <v>40036161</v>
      </c>
      <c r="D2984" s="9" t="s">
        <v>107</v>
      </c>
      <c r="E2984" s="9" t="s">
        <v>51</v>
      </c>
      <c r="F2984" s="9" t="s">
        <v>38</v>
      </c>
      <c r="G2984" s="9">
        <v>1348</v>
      </c>
      <c r="H2984" s="10">
        <v>5996</v>
      </c>
      <c r="I2984" s="10">
        <v>17977</v>
      </c>
      <c r="J2984" s="10">
        <v>4</v>
      </c>
      <c r="K2984" s="10"/>
      <c r="L2984" s="10">
        <f>SUM(Table134[[#This Row],[Waste (Before Impression)]:[Waste (After Impression)2]])</f>
        <v>4</v>
      </c>
      <c r="M2984" s="10">
        <v>0</v>
      </c>
      <c r="N2984" s="10">
        <v>167</v>
      </c>
      <c r="O2984" s="11">
        <f>SUM(Table134[[#This Row],[Inspection Total]],Table134[[#This Row],[Waste (Before Impression)]])</f>
        <v>6000</v>
      </c>
      <c r="P2984" s="12" t="s">
        <v>39</v>
      </c>
      <c r="Q2984" s="9" t="s">
        <v>71</v>
      </c>
      <c r="R2984" s="9">
        <f>IF(Table134[[#This Row],[Balanced]]="YES",0,Table134[[#This Row],[Total]]-6000)</f>
        <v>0</v>
      </c>
      <c r="S2984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44726134841675996YES</v>
      </c>
      <c r="T2984">
        <f>ROW()-3</f>
        <v>2981</v>
      </c>
      <c r="U2984" s="1">
        <f>INT(Table134[[#This Row],[Date]])</f>
        <v>44726</v>
      </c>
      <c r="V2984" s="13">
        <f>IFERROR(IF(OR(Table134[[#This Row],[Notasave Error]]&lt;0,Table134[[#This Row],[Notasave Error]]&gt;6000),"-",Table134[[#This Row],[Notasave Error]]/Table134[[#This Row],[Inspection Total]]),"NA")</f>
        <v>2.7851901267511674E-2</v>
      </c>
    </row>
    <row r="2985" spans="1:22" x14ac:dyDescent="0.35">
      <c r="A2985" s="8">
        <v>44726.703726851854</v>
      </c>
      <c r="B2985" s="9" t="s">
        <v>63</v>
      </c>
      <c r="C2985" s="9">
        <v>40036161</v>
      </c>
      <c r="D2985" s="9" t="s">
        <v>107</v>
      </c>
      <c r="E2985" s="9" t="s">
        <v>51</v>
      </c>
      <c r="F2985" s="9" t="s">
        <v>38</v>
      </c>
      <c r="G2985" s="9">
        <v>1347</v>
      </c>
      <c r="H2985" s="10">
        <v>5998</v>
      </c>
      <c r="I2985" s="10">
        <v>11981</v>
      </c>
      <c r="J2985" s="10">
        <v>2</v>
      </c>
      <c r="K2985" s="10"/>
      <c r="L2985" s="10">
        <f>SUM(Table134[[#This Row],[Waste (Before Impression)]:[Waste (After Impression)2]])</f>
        <v>2</v>
      </c>
      <c r="M2985" s="10">
        <v>0</v>
      </c>
      <c r="N2985" s="10">
        <v>433</v>
      </c>
      <c r="O2985" s="11">
        <f>SUM(Table134[[#This Row],[Inspection Total]],Table134[[#This Row],[Waste (Before Impression)]])</f>
        <v>6000</v>
      </c>
      <c r="P2985" s="12" t="s">
        <v>39</v>
      </c>
      <c r="Q2985" s="9"/>
      <c r="R2985" s="9">
        <f>IF(Table134[[#This Row],[Balanced]]="YES",0,Table134[[#This Row],[Total]]-6000)</f>
        <v>0</v>
      </c>
      <c r="S2985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44726134724335998YES</v>
      </c>
      <c r="T2985">
        <f>ROW()-3</f>
        <v>2982</v>
      </c>
      <c r="U2985" s="1">
        <f>INT(Table134[[#This Row],[Date]])</f>
        <v>44726</v>
      </c>
      <c r="V2985" s="13">
        <f>IFERROR(IF(OR(Table134[[#This Row],[Notasave Error]]&lt;0,Table134[[#This Row],[Notasave Error]]&gt;6000),"-",Table134[[#This Row],[Notasave Error]]/Table134[[#This Row],[Inspection Total]]),"NA")</f>
        <v>7.2190730243414478E-2</v>
      </c>
    </row>
    <row r="2986" spans="1:22" x14ac:dyDescent="0.35">
      <c r="A2986" s="8">
        <v>44726.699849537035</v>
      </c>
      <c r="B2986" s="9" t="s">
        <v>63</v>
      </c>
      <c r="C2986" s="9">
        <v>40036161</v>
      </c>
      <c r="D2986" s="9" t="s">
        <v>107</v>
      </c>
      <c r="E2986" s="9" t="s">
        <v>51</v>
      </c>
      <c r="F2986" s="9" t="s">
        <v>38</v>
      </c>
      <c r="G2986" s="9">
        <v>1346</v>
      </c>
      <c r="H2986" s="10">
        <v>5983</v>
      </c>
      <c r="I2986" s="10">
        <v>5983</v>
      </c>
      <c r="J2986" s="10">
        <v>16</v>
      </c>
      <c r="K2986" s="10"/>
      <c r="L2986" s="10">
        <f>SUM(Table134[[#This Row],[Waste (Before Impression)]:[Waste (After Impression)2]])</f>
        <v>16</v>
      </c>
      <c r="M2986" s="10">
        <v>0</v>
      </c>
      <c r="N2986" s="10">
        <v>419</v>
      </c>
      <c r="O2986" s="11">
        <f>SUM(Table134[[#This Row],[Inspection Total]],Table134[[#This Row],[Waste (Before Impression)]])</f>
        <v>5999</v>
      </c>
      <c r="P2986" s="18" t="s">
        <v>34</v>
      </c>
      <c r="Q2986" s="9" t="s">
        <v>71</v>
      </c>
      <c r="R2986" s="9">
        <f>IF(Table134[[#This Row],[Balanced]]="YES",0,Table134[[#This Row],[Total]]-6000)</f>
        <v>-1</v>
      </c>
      <c r="S2986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447261346164195983NO</v>
      </c>
      <c r="T2986">
        <f>ROW()-3</f>
        <v>2983</v>
      </c>
      <c r="U2986" s="1">
        <f>INT(Table134[[#This Row],[Date]])</f>
        <v>44726</v>
      </c>
      <c r="V2986" s="13">
        <f>IFERROR(IF(OR(Table134[[#This Row],[Notasave Error]]&lt;0,Table134[[#This Row],[Notasave Error]]&gt;6000),"-",Table134[[#This Row],[Notasave Error]]/Table134[[#This Row],[Inspection Total]]),"NA")</f>
        <v>7.0031756643824175E-2</v>
      </c>
    </row>
    <row r="2987" spans="1:22" x14ac:dyDescent="0.35">
      <c r="A2987" s="8">
        <v>44726.274074074077</v>
      </c>
      <c r="B2987" s="9" t="s">
        <v>63</v>
      </c>
      <c r="C2987" s="9">
        <v>40036161</v>
      </c>
      <c r="D2987" s="9" t="s">
        <v>107</v>
      </c>
      <c r="E2987" s="9" t="s">
        <v>55</v>
      </c>
      <c r="F2987" s="9" t="s">
        <v>40</v>
      </c>
      <c r="G2987" s="9">
        <v>1369</v>
      </c>
      <c r="H2987" s="10">
        <v>5997</v>
      </c>
      <c r="I2987" s="10">
        <v>71911</v>
      </c>
      <c r="J2987" s="10">
        <v>3</v>
      </c>
      <c r="K2987" s="10">
        <v>0</v>
      </c>
      <c r="L2987" s="10">
        <f>SUM(Table134[[#This Row],[Waste (Before Impression)]:[Waste (After Impression)2]])</f>
        <v>3</v>
      </c>
      <c r="M2987" s="10">
        <v>0</v>
      </c>
      <c r="N2987" s="10">
        <v>84</v>
      </c>
      <c r="O2987" s="11">
        <f>SUM(Table134[[#This Row],[Inspection Total]],Table134[[#This Row],[Waste (Before Impression)]])</f>
        <v>6000</v>
      </c>
      <c r="P2987" s="12" t="s">
        <v>39</v>
      </c>
      <c r="Q2987" s="9"/>
      <c r="R2987" s="9">
        <f>IF(Table134[[#This Row],[Balanced]]="YES",0,Table134[[#This Row],[Total]]-6000)</f>
        <v>0</v>
      </c>
      <c r="S2987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4472613693845997YES</v>
      </c>
      <c r="T2987">
        <f>ROW()-3</f>
        <v>2984</v>
      </c>
      <c r="U2987" s="1">
        <f>INT(Table134[[#This Row],[Date]])</f>
        <v>44726</v>
      </c>
      <c r="V2987" s="13">
        <f>IFERROR(IF(OR(Table134[[#This Row],[Notasave Error]]&lt;0,Table134[[#This Row],[Notasave Error]]&gt;6000),"-",Table134[[#This Row],[Notasave Error]]/Table134[[#This Row],[Inspection Total]]),"NA")</f>
        <v>1.4007003501750876E-2</v>
      </c>
    </row>
    <row r="2988" spans="1:22" x14ac:dyDescent="0.35">
      <c r="A2988" s="8">
        <v>44726.260740740741</v>
      </c>
      <c r="B2988" s="9" t="s">
        <v>63</v>
      </c>
      <c r="C2988" s="9">
        <v>40036161</v>
      </c>
      <c r="D2988" s="9" t="s">
        <v>107</v>
      </c>
      <c r="E2988" s="9" t="s">
        <v>55</v>
      </c>
      <c r="F2988" s="9" t="s">
        <v>40</v>
      </c>
      <c r="G2988" s="9">
        <v>1368</v>
      </c>
      <c r="H2988" s="10">
        <v>6000</v>
      </c>
      <c r="I2988" s="10">
        <v>65914</v>
      </c>
      <c r="J2988" s="10">
        <v>0</v>
      </c>
      <c r="K2988" s="10">
        <v>0</v>
      </c>
      <c r="L2988" s="10">
        <f>SUM(Table134[[#This Row],[Waste (Before Impression)]:[Waste (After Impression)2]])</f>
        <v>0</v>
      </c>
      <c r="M2988" s="10">
        <v>0</v>
      </c>
      <c r="N2988" s="10">
        <v>81</v>
      </c>
      <c r="O2988" s="11">
        <f>SUM(Table134[[#This Row],[Inspection Total]],Table134[[#This Row],[Waste (Before Impression)]])</f>
        <v>6000</v>
      </c>
      <c r="P2988" s="12" t="s">
        <v>39</v>
      </c>
      <c r="Q2988" s="9"/>
      <c r="R2988" s="9">
        <f>IF(Table134[[#This Row],[Balanced]]="YES",0,Table134[[#This Row],[Total]]-6000)</f>
        <v>0</v>
      </c>
      <c r="S2988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4472613680816000YES</v>
      </c>
      <c r="T2988">
        <f>ROW()-3</f>
        <v>2985</v>
      </c>
      <c r="U2988" s="1">
        <f>INT(Table134[[#This Row],[Date]])</f>
        <v>44726</v>
      </c>
      <c r="V2988" s="13">
        <f>IFERROR(IF(OR(Table134[[#This Row],[Notasave Error]]&lt;0,Table134[[#This Row],[Notasave Error]]&gt;6000),"-",Table134[[#This Row],[Notasave Error]]/Table134[[#This Row],[Inspection Total]]),"NA")</f>
        <v>1.35E-2</v>
      </c>
    </row>
    <row r="2989" spans="1:22" x14ac:dyDescent="0.35">
      <c r="A2989" s="8">
        <v>44726.220520833333</v>
      </c>
      <c r="B2989" s="9" t="s">
        <v>63</v>
      </c>
      <c r="C2989" s="9">
        <v>40036161</v>
      </c>
      <c r="D2989" s="9" t="s">
        <v>107</v>
      </c>
      <c r="E2989" s="9" t="s">
        <v>55</v>
      </c>
      <c r="F2989" s="9" t="s">
        <v>40</v>
      </c>
      <c r="G2989" s="9">
        <v>1367</v>
      </c>
      <c r="H2989" s="10">
        <v>5985</v>
      </c>
      <c r="I2989" s="10">
        <v>59914</v>
      </c>
      <c r="J2989" s="10">
        <v>15</v>
      </c>
      <c r="K2989" s="10">
        <v>0</v>
      </c>
      <c r="L2989" s="10">
        <f>SUM(Table134[[#This Row],[Waste (Before Impression)]:[Waste (After Impression)2]])</f>
        <v>15</v>
      </c>
      <c r="M2989" s="10">
        <v>0</v>
      </c>
      <c r="N2989" s="10">
        <v>199</v>
      </c>
      <c r="O2989" s="11">
        <f>SUM(Table134[[#This Row],[Inspection Total]],Table134[[#This Row],[Waste (Before Impression)]])</f>
        <v>6000</v>
      </c>
      <c r="P2989" s="12" t="s">
        <v>39</v>
      </c>
      <c r="Q2989" s="9"/>
      <c r="R2989" s="9">
        <f>IF(Table134[[#This Row],[Balanced]]="YES",0,Table134[[#This Row],[Total]]-6000)</f>
        <v>0</v>
      </c>
      <c r="S2989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447261367151995985YES</v>
      </c>
      <c r="T2989">
        <f>ROW()-3</f>
        <v>2986</v>
      </c>
      <c r="U2989" s="1">
        <f>INT(Table134[[#This Row],[Date]])</f>
        <v>44726</v>
      </c>
      <c r="V2989" s="13">
        <f>IFERROR(IF(OR(Table134[[#This Row],[Notasave Error]]&lt;0,Table134[[#This Row],[Notasave Error]]&gt;6000),"-",Table134[[#This Row],[Notasave Error]]/Table134[[#This Row],[Inspection Total]]),"NA")</f>
        <v>3.3249791144527988E-2</v>
      </c>
    </row>
    <row r="2990" spans="1:22" x14ac:dyDescent="0.35">
      <c r="A2990" s="8">
        <v>44726.185115740744</v>
      </c>
      <c r="B2990" s="9" t="s">
        <v>63</v>
      </c>
      <c r="C2990" s="9">
        <v>40036161</v>
      </c>
      <c r="D2990" s="9" t="s">
        <v>107</v>
      </c>
      <c r="E2990" s="9" t="s">
        <v>55</v>
      </c>
      <c r="F2990" s="9" t="s">
        <v>40</v>
      </c>
      <c r="G2990" s="9">
        <v>1366</v>
      </c>
      <c r="H2990" s="10">
        <v>5999</v>
      </c>
      <c r="I2990" s="10">
        <v>53929</v>
      </c>
      <c r="J2990" s="10">
        <v>1</v>
      </c>
      <c r="K2990" s="10">
        <v>1</v>
      </c>
      <c r="L2990" s="10">
        <f>SUM(Table134[[#This Row],[Waste (Before Impression)]:[Waste (After Impression)2]])</f>
        <v>2</v>
      </c>
      <c r="M2990" s="10">
        <v>0</v>
      </c>
      <c r="N2990" s="10">
        <v>130</v>
      </c>
      <c r="O2990" s="11">
        <f>SUM(Table134[[#This Row],[Inspection Total]],Table134[[#This Row],[Waste (Before Impression)]])</f>
        <v>6000</v>
      </c>
      <c r="P2990" s="12" t="s">
        <v>39</v>
      </c>
      <c r="Q2990" s="9"/>
      <c r="R2990" s="9">
        <f>IF(Table134[[#This Row],[Balanced]]="YES",0,Table134[[#This Row],[Total]]-6000)</f>
        <v>0</v>
      </c>
      <c r="S2990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44726136611305999YES</v>
      </c>
      <c r="T2990">
        <f>ROW()-3</f>
        <v>2987</v>
      </c>
      <c r="U2990" s="1">
        <f>INT(Table134[[#This Row],[Date]])</f>
        <v>44726</v>
      </c>
      <c r="V2990" s="13">
        <f>IFERROR(IF(OR(Table134[[#This Row],[Notasave Error]]&lt;0,Table134[[#This Row],[Notasave Error]]&gt;6000),"-",Table134[[#This Row],[Notasave Error]]/Table134[[#This Row],[Inspection Total]]),"NA")</f>
        <v>2.1670278379729953E-2</v>
      </c>
    </row>
    <row r="2991" spans="1:22" x14ac:dyDescent="0.35">
      <c r="A2991" s="8">
        <v>44726.164768518516</v>
      </c>
      <c r="B2991" s="9" t="s">
        <v>63</v>
      </c>
      <c r="C2991" s="9">
        <v>40036161</v>
      </c>
      <c r="D2991" s="9" t="s">
        <v>107</v>
      </c>
      <c r="E2991" s="9" t="s">
        <v>55</v>
      </c>
      <c r="F2991" s="9" t="s">
        <v>40</v>
      </c>
      <c r="G2991" s="9">
        <v>1365</v>
      </c>
      <c r="H2991" s="10">
        <v>5999</v>
      </c>
      <c r="I2991" s="10">
        <v>47930</v>
      </c>
      <c r="J2991" s="10">
        <v>1</v>
      </c>
      <c r="K2991" s="10">
        <v>0</v>
      </c>
      <c r="L2991" s="10">
        <f>SUM(Table134[[#This Row],[Waste (Before Impression)]:[Waste (After Impression)2]])</f>
        <v>1</v>
      </c>
      <c r="M2991" s="10">
        <v>0</v>
      </c>
      <c r="N2991" s="10">
        <v>275</v>
      </c>
      <c r="O2991" s="11">
        <f>SUM(Table134[[#This Row],[Inspection Total]],Table134[[#This Row],[Waste (Before Impression)]])</f>
        <v>6000</v>
      </c>
      <c r="P2991" s="12" t="s">
        <v>39</v>
      </c>
      <c r="Q2991" s="9"/>
      <c r="R2991" s="9">
        <f>IF(Table134[[#This Row],[Balanced]]="YES",0,Table134[[#This Row],[Total]]-6000)</f>
        <v>0</v>
      </c>
      <c r="S2991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44726136512755999YES</v>
      </c>
      <c r="T2991">
        <f>ROW()-3</f>
        <v>2988</v>
      </c>
      <c r="U2991" s="1">
        <f>INT(Table134[[#This Row],[Date]])</f>
        <v>44726</v>
      </c>
      <c r="V2991" s="13">
        <f>IFERROR(IF(OR(Table134[[#This Row],[Notasave Error]]&lt;0,Table134[[#This Row],[Notasave Error]]&gt;6000),"-",Table134[[#This Row],[Notasave Error]]/Table134[[#This Row],[Inspection Total]]),"NA")</f>
        <v>4.5840973495582596E-2</v>
      </c>
    </row>
    <row r="2992" spans="1:22" x14ac:dyDescent="0.35">
      <c r="A2992" s="8">
        <v>44726.056655092594</v>
      </c>
      <c r="B2992" s="9" t="s">
        <v>63</v>
      </c>
      <c r="C2992" s="9">
        <v>40036161</v>
      </c>
      <c r="D2992" s="9" t="s">
        <v>107</v>
      </c>
      <c r="E2992" s="9" t="s">
        <v>55</v>
      </c>
      <c r="F2992" s="9" t="s">
        <v>40</v>
      </c>
      <c r="G2992" s="9">
        <v>1364</v>
      </c>
      <c r="H2992" s="10">
        <v>5997</v>
      </c>
      <c r="I2992" s="10">
        <v>41931</v>
      </c>
      <c r="J2992" s="10">
        <v>3</v>
      </c>
      <c r="K2992" s="10">
        <v>0</v>
      </c>
      <c r="L2992" s="10">
        <f>SUM(Table134[[#This Row],[Waste (Before Impression)]:[Waste (After Impression)2]])</f>
        <v>3</v>
      </c>
      <c r="M2992" s="10">
        <v>0</v>
      </c>
      <c r="N2992" s="10">
        <v>81</v>
      </c>
      <c r="O2992" s="11">
        <f>SUM(Table134[[#This Row],[Inspection Total]],Table134[[#This Row],[Waste (Before Impression)]])</f>
        <v>6000</v>
      </c>
      <c r="P2992" s="12" t="s">
        <v>39</v>
      </c>
      <c r="Q2992" s="9"/>
      <c r="R2992" s="9">
        <f>IF(Table134[[#This Row],[Balanced]]="YES",0,Table134[[#This Row],[Total]]-6000)</f>
        <v>0</v>
      </c>
      <c r="S2992" s="9" t="str">
        <f>CONCATENATE(INT(Table134[[#This Row],[Date]]),Table134[[#This Row],[Batch No]],Table134[[#This Row],[Waste (Before Impression)]],Table134[[#This Row],[Notasave Error]],Table134[[#This Row],[Inspection Total]],Table134[[#This Row],[Balanced]])</f>
        <v>4472613643815997YES</v>
      </c>
      <c r="T2992">
        <f>ROW()-3</f>
        <v>2989</v>
      </c>
      <c r="U2992" s="1">
        <f>INT(Table134[[#This Row],[Date]])</f>
        <v>44726</v>
      </c>
      <c r="V2992" s="13">
        <f>IFERROR(IF(OR(Table134[[#This Row],[Notasave Error]]&lt;0,Table134[[#This Row],[Notasave Error]]&gt;6000),"-",Table134[[#This Row],[Notasave Error]]/Table134[[#This Row],[Inspection Total]]),"NA")</f>
        <v>1.3506753376688344E-2</v>
      </c>
    </row>
    <row r="2993" spans="1:22" x14ac:dyDescent="0.35">
      <c r="A2993" s="8"/>
      <c r="B2993" s="9"/>
      <c r="C2993" s="9"/>
      <c r="D2993" s="9"/>
      <c r="E2993" s="9"/>
      <c r="F2993" s="9"/>
      <c r="G2993" s="9"/>
      <c r="H2993" s="10"/>
      <c r="I2993" s="10"/>
      <c r="J2993" s="10"/>
      <c r="K2993" s="10"/>
      <c r="L2993" s="10"/>
      <c r="M2993" s="10"/>
      <c r="N2993" s="10"/>
      <c r="O2993" s="11"/>
      <c r="P2993" s="12"/>
      <c r="Q2993" s="9"/>
      <c r="R2993" s="9"/>
      <c r="S2993" s="9"/>
      <c r="U2993" s="1"/>
      <c r="V2993" s="13"/>
    </row>
    <row r="2994" spans="1:22" x14ac:dyDescent="0.35">
      <c r="A2994" s="8"/>
      <c r="B2994" s="9"/>
      <c r="C2994" s="9"/>
      <c r="D2994" s="9"/>
      <c r="E2994" s="9"/>
      <c r="F2994" s="9"/>
      <c r="G2994" s="9"/>
      <c r="H2994" s="10"/>
      <c r="I2994" s="10"/>
      <c r="J2994" s="10"/>
      <c r="K2994" s="10"/>
      <c r="L2994" s="10"/>
      <c r="M2994" s="10"/>
      <c r="N2994" s="10"/>
      <c r="O2994" s="11"/>
      <c r="P2994" s="12"/>
      <c r="Q2994" s="9"/>
      <c r="R2994" s="9"/>
      <c r="S2994" s="9"/>
      <c r="U2994" s="1"/>
      <c r="V2994" s="13"/>
    </row>
    <row r="2995" spans="1:22" x14ac:dyDescent="0.35">
      <c r="A2995" s="8"/>
      <c r="B2995" s="9"/>
      <c r="C2995" s="9"/>
      <c r="D2995" s="9"/>
      <c r="E2995" s="9"/>
      <c r="F2995" s="9"/>
      <c r="G2995" s="9"/>
      <c r="H2995" s="10"/>
      <c r="I2995" s="10"/>
      <c r="J2995" s="10"/>
      <c r="K2995" s="10"/>
      <c r="L2995" s="10"/>
      <c r="M2995" s="10"/>
      <c r="N2995" s="10"/>
      <c r="O2995" s="11"/>
      <c r="P2995" s="12"/>
      <c r="Q2995" s="9"/>
      <c r="R2995" s="9"/>
      <c r="S2995" s="9"/>
      <c r="U2995" s="1"/>
      <c r="V2995" s="13"/>
    </row>
    <row r="2996" spans="1:22" x14ac:dyDescent="0.35">
      <c r="A2996" s="8"/>
      <c r="B2996" s="9"/>
      <c r="C2996" s="9"/>
      <c r="D2996" s="9"/>
      <c r="E2996" s="9"/>
      <c r="F2996" s="9"/>
      <c r="G2996" s="9"/>
      <c r="H2996" s="10"/>
      <c r="I2996" s="10"/>
      <c r="J2996" s="10"/>
      <c r="K2996" s="10"/>
      <c r="L2996" s="10"/>
      <c r="M2996" s="10"/>
      <c r="N2996" s="10"/>
      <c r="O2996" s="11"/>
      <c r="P2996" s="12"/>
      <c r="Q2996" s="9"/>
      <c r="R2996" s="9"/>
      <c r="S2996" s="9"/>
      <c r="U2996" s="1"/>
      <c r="V2996" s="13"/>
    </row>
    <row r="2997" spans="1:22" x14ac:dyDescent="0.35">
      <c r="A2997" s="8"/>
      <c r="B2997" s="9"/>
      <c r="C2997" s="9"/>
      <c r="D2997" s="9"/>
      <c r="E2997" s="9"/>
      <c r="F2997" s="9"/>
      <c r="G2997" s="9"/>
      <c r="H2997" s="10"/>
      <c r="I2997" s="10"/>
      <c r="J2997" s="10"/>
      <c r="K2997" s="10"/>
      <c r="L2997" s="10"/>
      <c r="M2997" s="10"/>
      <c r="N2997" s="10"/>
      <c r="O2997" s="11"/>
      <c r="P2997" s="12"/>
      <c r="Q2997" s="9"/>
      <c r="R2997" s="9"/>
      <c r="S2997" s="9"/>
      <c r="U2997" s="1"/>
      <c r="V2997" s="13"/>
    </row>
    <row r="2998" spans="1:22" x14ac:dyDescent="0.35">
      <c r="A2998" s="8"/>
      <c r="B2998" s="9"/>
      <c r="C2998" s="9"/>
      <c r="D2998" s="9"/>
      <c r="E2998" s="9"/>
      <c r="F2998" s="9"/>
      <c r="G2998" s="9"/>
      <c r="H2998" s="10"/>
      <c r="I2998" s="10"/>
      <c r="J2998" s="10"/>
      <c r="K2998" s="10"/>
      <c r="L2998" s="10"/>
      <c r="M2998" s="10"/>
      <c r="N2998" s="10"/>
      <c r="O2998" s="11"/>
      <c r="P2998" s="12"/>
      <c r="Q2998" s="9"/>
      <c r="R2998" s="9"/>
      <c r="S2998" s="9"/>
      <c r="U2998" s="1"/>
      <c r="V2998" s="13"/>
    </row>
    <row r="2999" spans="1:22" x14ac:dyDescent="0.35">
      <c r="A2999" s="8"/>
      <c r="B2999" s="9"/>
      <c r="C2999" s="9"/>
      <c r="D2999" s="9"/>
      <c r="E2999" s="9"/>
      <c r="F2999" s="9"/>
      <c r="G2999" s="9"/>
      <c r="H2999" s="10"/>
      <c r="I2999" s="10"/>
      <c r="J2999" s="10"/>
      <c r="K2999" s="10"/>
      <c r="L2999" s="10"/>
      <c r="M2999" s="10"/>
      <c r="N2999" s="10"/>
      <c r="O2999" s="11"/>
      <c r="P2999" s="12"/>
      <c r="Q2999" s="9"/>
      <c r="R2999" s="9"/>
      <c r="S2999" s="9"/>
      <c r="U2999" s="1"/>
      <c r="V2999" s="13"/>
    </row>
    <row r="3000" spans="1:22" x14ac:dyDescent="0.35">
      <c r="A3000" s="8"/>
      <c r="B3000" s="9"/>
      <c r="C3000" s="9"/>
      <c r="D3000" s="9"/>
      <c r="E3000" s="9"/>
      <c r="F3000" s="9"/>
      <c r="G3000" s="9"/>
      <c r="H3000" s="10"/>
      <c r="I3000" s="10"/>
      <c r="J3000" s="10"/>
      <c r="K3000" s="10"/>
      <c r="L3000" s="10"/>
      <c r="M3000" s="10"/>
      <c r="N3000" s="10"/>
      <c r="O3000" s="11"/>
      <c r="P3000" s="12"/>
      <c r="Q3000" s="9"/>
      <c r="R3000" s="9"/>
      <c r="S3000" s="9"/>
      <c r="U3000" s="1"/>
      <c r="V3000" s="13"/>
    </row>
    <row r="3001" spans="1:22" x14ac:dyDescent="0.35">
      <c r="A3001" s="8"/>
      <c r="B3001" s="9"/>
      <c r="C3001" s="9"/>
      <c r="D3001" s="9"/>
      <c r="E3001" s="9"/>
      <c r="F3001" s="9"/>
      <c r="G3001" s="9"/>
      <c r="H3001" s="10"/>
      <c r="I3001" s="10"/>
      <c r="J3001" s="10"/>
      <c r="K3001" s="10"/>
      <c r="L3001" s="10"/>
      <c r="M3001" s="10"/>
      <c r="N3001" s="10"/>
      <c r="O3001" s="11"/>
      <c r="P3001" s="12"/>
      <c r="Q3001" s="9"/>
      <c r="R3001" s="9"/>
      <c r="S3001" s="9"/>
      <c r="U3001" s="1"/>
      <c r="V3001" s="13"/>
    </row>
    <row r="3002" spans="1:22" x14ac:dyDescent="0.35">
      <c r="A3002" s="8"/>
      <c r="B3002" s="9"/>
      <c r="C3002" s="9"/>
      <c r="D3002" s="9"/>
      <c r="E3002" s="9"/>
      <c r="F3002" s="9"/>
      <c r="G3002" s="9"/>
      <c r="H3002" s="10"/>
      <c r="I3002" s="10"/>
      <c r="J3002" s="10"/>
      <c r="K3002" s="10"/>
      <c r="L3002" s="10"/>
      <c r="M3002" s="10"/>
      <c r="N3002" s="10"/>
      <c r="O3002" s="11"/>
      <c r="P3002" s="12"/>
      <c r="Q3002" s="9"/>
      <c r="R3002" s="9"/>
      <c r="S3002" s="9"/>
      <c r="U3002" s="1"/>
      <c r="V3002" s="13"/>
    </row>
    <row r="3003" spans="1:22" x14ac:dyDescent="0.35">
      <c r="A3003" s="8"/>
      <c r="B3003" s="9"/>
      <c r="C3003" s="9"/>
      <c r="D3003" s="9"/>
      <c r="E3003" s="9"/>
      <c r="F3003" s="9"/>
      <c r="G3003" s="9"/>
      <c r="H3003" s="10"/>
      <c r="I3003" s="10"/>
      <c r="J3003" s="10"/>
      <c r="K3003" s="10"/>
      <c r="L3003" s="10"/>
      <c r="M3003" s="10"/>
      <c r="N3003" s="10"/>
      <c r="O3003" s="11"/>
      <c r="P3003" s="12"/>
      <c r="Q3003" s="9"/>
      <c r="R3003" s="9"/>
      <c r="S3003" s="9"/>
      <c r="U3003" s="1"/>
      <c r="V3003" s="13"/>
    </row>
    <row r="3004" spans="1:22" x14ac:dyDescent="0.35">
      <c r="A3004" s="8"/>
      <c r="B3004" s="9"/>
      <c r="C3004" s="9"/>
      <c r="D3004" s="9"/>
      <c r="E3004" s="9"/>
      <c r="F3004" s="9"/>
      <c r="G3004" s="9"/>
      <c r="H3004" s="10"/>
      <c r="I3004" s="10"/>
      <c r="J3004" s="10"/>
      <c r="K3004" s="10"/>
      <c r="L3004" s="10"/>
      <c r="M3004" s="10"/>
      <c r="N3004" s="10"/>
      <c r="O3004" s="11"/>
      <c r="P3004" s="12"/>
      <c r="Q3004" s="9"/>
      <c r="R3004" s="9"/>
      <c r="S3004" s="9"/>
      <c r="U3004" s="1"/>
      <c r="V3004" s="13"/>
    </row>
    <row r="3005" spans="1:22" x14ac:dyDescent="0.35">
      <c r="A3005" s="8"/>
      <c r="B3005" s="9"/>
      <c r="C3005" s="9"/>
      <c r="D3005" s="9"/>
      <c r="E3005" s="9"/>
      <c r="F3005" s="9"/>
      <c r="G3005" s="9"/>
      <c r="H3005" s="10"/>
      <c r="I3005" s="10"/>
      <c r="J3005" s="10"/>
      <c r="K3005" s="10"/>
      <c r="L3005" s="10"/>
      <c r="M3005" s="10"/>
      <c r="N3005" s="10"/>
      <c r="O3005" s="11"/>
      <c r="P3005" s="12"/>
      <c r="Q3005" s="9"/>
      <c r="R3005" s="9"/>
      <c r="S3005" s="9"/>
      <c r="U3005" s="1"/>
      <c r="V3005" s="13"/>
    </row>
    <row r="3006" spans="1:22" x14ac:dyDescent="0.35">
      <c r="A3006" s="8"/>
      <c r="B3006" s="9"/>
      <c r="C3006" s="9"/>
      <c r="D3006" s="9"/>
      <c r="E3006" s="9"/>
      <c r="F3006" s="9"/>
      <c r="G3006" s="9"/>
      <c r="H3006" s="10"/>
      <c r="I3006" s="10"/>
      <c r="J3006" s="10"/>
      <c r="K3006" s="10"/>
      <c r="L3006" s="10"/>
      <c r="M3006" s="10"/>
      <c r="N3006" s="10"/>
      <c r="O3006" s="11"/>
      <c r="P3006" s="12"/>
      <c r="Q3006" s="9"/>
      <c r="R3006" s="9"/>
      <c r="S3006" s="9"/>
      <c r="U3006" s="1"/>
      <c r="V3006" s="13"/>
    </row>
    <row r="3007" spans="1:22" x14ac:dyDescent="0.35">
      <c r="A3007" s="8"/>
      <c r="B3007" s="9"/>
      <c r="C3007" s="9"/>
      <c r="D3007" s="9"/>
      <c r="E3007" s="9"/>
      <c r="F3007" s="9"/>
      <c r="G3007" s="9"/>
      <c r="H3007" s="10"/>
      <c r="I3007" s="10"/>
      <c r="J3007" s="10"/>
      <c r="K3007" s="10"/>
      <c r="L3007" s="10"/>
      <c r="M3007" s="10"/>
      <c r="N3007" s="10"/>
      <c r="O3007" s="11"/>
      <c r="P3007" s="12"/>
      <c r="Q3007" s="9"/>
      <c r="R3007" s="9"/>
      <c r="S3007" s="9"/>
      <c r="U3007" s="1"/>
      <c r="V3007" s="13"/>
    </row>
    <row r="3008" spans="1:22" x14ac:dyDescent="0.35">
      <c r="A3008" s="8"/>
      <c r="B3008" s="9"/>
      <c r="C3008" s="9"/>
      <c r="D3008" s="9"/>
      <c r="E3008" s="9"/>
      <c r="F3008" s="9"/>
      <c r="G3008" s="9"/>
      <c r="H3008" s="10"/>
      <c r="I3008" s="10"/>
      <c r="J3008" s="10"/>
      <c r="K3008" s="10"/>
      <c r="L3008" s="10"/>
      <c r="M3008" s="10"/>
      <c r="N3008" s="10"/>
      <c r="O3008" s="11"/>
      <c r="P3008" s="12"/>
      <c r="Q3008" s="9"/>
      <c r="R3008" s="9"/>
      <c r="S3008" s="9"/>
      <c r="U3008" s="1"/>
      <c r="V3008" s="13"/>
    </row>
    <row r="3009" spans="1:22" x14ac:dyDescent="0.35">
      <c r="A3009" s="8"/>
      <c r="B3009" s="9"/>
      <c r="C3009" s="9"/>
      <c r="D3009" s="9"/>
      <c r="E3009" s="9"/>
      <c r="F3009" s="9"/>
      <c r="G3009" s="9"/>
      <c r="H3009" s="10"/>
      <c r="I3009" s="10"/>
      <c r="J3009" s="10"/>
      <c r="K3009" s="10"/>
      <c r="L3009" s="10"/>
      <c r="M3009" s="10"/>
      <c r="N3009" s="10"/>
      <c r="O3009" s="11"/>
      <c r="P3009" s="12"/>
      <c r="Q3009" s="9"/>
      <c r="R3009" s="9"/>
      <c r="S3009" s="9"/>
      <c r="U3009" s="1"/>
      <c r="V3009" s="13"/>
    </row>
    <row r="3010" spans="1:22" x14ac:dyDescent="0.35">
      <c r="A3010" s="8"/>
      <c r="B3010" s="9"/>
      <c r="C3010" s="9"/>
      <c r="D3010" s="9"/>
      <c r="E3010" s="9"/>
      <c r="F3010" s="9"/>
      <c r="G3010" s="9"/>
      <c r="H3010" s="10"/>
      <c r="I3010" s="10"/>
      <c r="J3010" s="10"/>
      <c r="K3010" s="10"/>
      <c r="L3010" s="10"/>
      <c r="M3010" s="10"/>
      <c r="N3010" s="10"/>
      <c r="O3010" s="11"/>
      <c r="P3010" s="12"/>
      <c r="Q3010" s="9"/>
      <c r="R3010" s="9"/>
      <c r="S3010" s="9"/>
      <c r="U3010" s="1"/>
      <c r="V3010" s="13"/>
    </row>
    <row r="3011" spans="1:22" x14ac:dyDescent="0.35">
      <c r="A3011" s="8"/>
      <c r="B3011" s="9"/>
      <c r="C3011" s="9"/>
      <c r="D3011" s="9"/>
      <c r="E3011" s="9"/>
      <c r="F3011" s="9"/>
      <c r="G3011" s="9"/>
      <c r="H3011" s="10"/>
      <c r="I3011" s="10"/>
      <c r="J3011" s="10"/>
      <c r="K3011" s="10"/>
      <c r="L3011" s="10"/>
      <c r="M3011" s="10"/>
      <c r="N3011" s="10"/>
      <c r="O3011" s="11"/>
      <c r="P3011" s="12"/>
      <c r="Q3011" s="9"/>
      <c r="R3011" s="9"/>
      <c r="S3011" s="9"/>
      <c r="U3011" s="1"/>
      <c r="V3011" s="13"/>
    </row>
    <row r="3012" spans="1:22" x14ac:dyDescent="0.35">
      <c r="A3012" s="8"/>
      <c r="B3012" s="9"/>
      <c r="C3012" s="9"/>
      <c r="D3012" s="9"/>
      <c r="E3012" s="9"/>
      <c r="F3012" s="9"/>
      <c r="G3012" s="9"/>
      <c r="H3012" s="10"/>
      <c r="I3012" s="10"/>
      <c r="J3012" s="10"/>
      <c r="K3012" s="10"/>
      <c r="L3012" s="10"/>
      <c r="M3012" s="10"/>
      <c r="N3012" s="10"/>
      <c r="O3012" s="11"/>
      <c r="P3012" s="12"/>
      <c r="Q3012" s="9"/>
      <c r="R3012" s="9"/>
      <c r="S3012" s="9"/>
      <c r="U3012" s="1"/>
      <c r="V3012" s="13"/>
    </row>
    <row r="3013" spans="1:22" x14ac:dyDescent="0.35">
      <c r="A3013" s="8"/>
      <c r="B3013" s="9"/>
      <c r="C3013" s="9"/>
      <c r="D3013" s="9"/>
      <c r="E3013" s="9"/>
      <c r="F3013" s="9"/>
      <c r="G3013" s="9"/>
      <c r="H3013" s="10"/>
      <c r="I3013" s="10"/>
      <c r="J3013" s="10"/>
      <c r="K3013" s="10"/>
      <c r="L3013" s="10"/>
      <c r="M3013" s="10"/>
      <c r="N3013" s="10"/>
      <c r="O3013" s="11"/>
      <c r="P3013" s="12"/>
      <c r="Q3013" s="9"/>
      <c r="R3013" s="9"/>
      <c r="S3013" s="9"/>
      <c r="U3013" s="1"/>
      <c r="V3013" s="13"/>
    </row>
    <row r="3014" spans="1:22" x14ac:dyDescent="0.35">
      <c r="A3014" s="8"/>
      <c r="B3014" s="9"/>
      <c r="C3014" s="9"/>
      <c r="D3014" s="9"/>
      <c r="E3014" s="9"/>
      <c r="F3014" s="9"/>
      <c r="G3014" s="9"/>
      <c r="H3014" s="10"/>
      <c r="I3014" s="10"/>
      <c r="J3014" s="10"/>
      <c r="K3014" s="10"/>
      <c r="L3014" s="10"/>
      <c r="M3014" s="10"/>
      <c r="N3014" s="10"/>
      <c r="O3014" s="11"/>
      <c r="P3014" s="12"/>
      <c r="Q3014" s="9"/>
      <c r="R3014" s="9"/>
      <c r="S3014" s="9"/>
      <c r="U3014" s="1"/>
      <c r="V3014" s="13"/>
    </row>
    <row r="3015" spans="1:22" x14ac:dyDescent="0.35">
      <c r="A3015" s="8"/>
      <c r="B3015" s="9"/>
      <c r="C3015" s="9"/>
      <c r="D3015" s="9"/>
      <c r="E3015" s="9"/>
      <c r="F3015" s="9"/>
      <c r="G3015" s="9"/>
      <c r="H3015" s="10"/>
      <c r="I3015" s="10"/>
      <c r="J3015" s="10"/>
      <c r="K3015" s="10"/>
      <c r="L3015" s="10"/>
      <c r="M3015" s="10"/>
      <c r="N3015" s="10"/>
      <c r="O3015" s="11"/>
      <c r="P3015" s="12"/>
      <c r="Q3015" s="9"/>
      <c r="R3015" s="9"/>
      <c r="S3015" s="9"/>
      <c r="U3015" s="1"/>
      <c r="V3015" s="13"/>
    </row>
    <row r="3016" spans="1:22" x14ac:dyDescent="0.35">
      <c r="A3016" s="8"/>
      <c r="B3016" s="9"/>
      <c r="C3016" s="9"/>
      <c r="D3016" s="9"/>
      <c r="E3016" s="9"/>
      <c r="F3016" s="9"/>
      <c r="G3016" s="9"/>
      <c r="H3016" s="10"/>
      <c r="I3016" s="10"/>
      <c r="J3016" s="10"/>
      <c r="K3016" s="10"/>
      <c r="L3016" s="10"/>
      <c r="M3016" s="10"/>
      <c r="N3016" s="10"/>
      <c r="O3016" s="11"/>
      <c r="P3016" s="12"/>
      <c r="Q3016" s="9"/>
      <c r="R3016" s="9"/>
      <c r="S3016" s="9"/>
      <c r="U3016" s="1"/>
      <c r="V3016" s="13"/>
    </row>
    <row r="3017" spans="1:22" x14ac:dyDescent="0.35">
      <c r="A3017" s="8"/>
      <c r="B3017" s="9"/>
      <c r="C3017" s="9"/>
      <c r="D3017" s="9"/>
      <c r="E3017" s="9"/>
      <c r="F3017" s="9"/>
      <c r="G3017" s="9"/>
      <c r="H3017" s="10"/>
      <c r="I3017" s="10"/>
      <c r="J3017" s="10"/>
      <c r="K3017" s="10"/>
      <c r="L3017" s="10"/>
      <c r="M3017" s="10"/>
      <c r="N3017" s="10"/>
      <c r="O3017" s="11"/>
      <c r="P3017" s="12"/>
      <c r="Q3017" s="9"/>
      <c r="R3017" s="9"/>
      <c r="S3017" s="9"/>
      <c r="U3017" s="1"/>
      <c r="V3017" s="13"/>
    </row>
    <row r="3018" spans="1:22" x14ac:dyDescent="0.35">
      <c r="A3018" s="8"/>
      <c r="B3018" s="9"/>
      <c r="C3018" s="9"/>
      <c r="D3018" s="9"/>
      <c r="E3018" s="9"/>
      <c r="F3018" s="9"/>
      <c r="G3018" s="9"/>
      <c r="H3018" s="10"/>
      <c r="I3018" s="10"/>
      <c r="J3018" s="10"/>
      <c r="K3018" s="10"/>
      <c r="L3018" s="10"/>
      <c r="M3018" s="10"/>
      <c r="N3018" s="10"/>
      <c r="O3018" s="11"/>
      <c r="P3018" s="12"/>
      <c r="Q3018" s="9"/>
      <c r="R3018" s="9"/>
      <c r="S3018" s="9"/>
      <c r="U3018" s="1"/>
      <c r="V3018" s="13"/>
    </row>
    <row r="3019" spans="1:22" x14ac:dyDescent="0.35">
      <c r="A3019" s="8"/>
      <c r="B3019" s="9"/>
      <c r="C3019" s="9"/>
      <c r="D3019" s="9"/>
      <c r="E3019" s="9"/>
      <c r="F3019" s="9"/>
      <c r="G3019" s="9"/>
      <c r="H3019" s="10"/>
      <c r="I3019" s="10"/>
      <c r="J3019" s="10"/>
      <c r="K3019" s="10"/>
      <c r="L3019" s="10"/>
      <c r="M3019" s="10"/>
      <c r="N3019" s="10"/>
      <c r="O3019" s="11"/>
      <c r="P3019" s="12"/>
      <c r="Q3019" s="9"/>
      <c r="R3019" s="9"/>
      <c r="S3019" s="9"/>
      <c r="U3019" s="1"/>
      <c r="V3019" s="13"/>
    </row>
    <row r="3020" spans="1:22" x14ac:dyDescent="0.35">
      <c r="A3020" s="8"/>
      <c r="B3020" s="9"/>
      <c r="C3020" s="9"/>
      <c r="D3020" s="9"/>
      <c r="E3020" s="9"/>
      <c r="F3020" s="9"/>
      <c r="G3020" s="9"/>
      <c r="H3020" s="10"/>
      <c r="I3020" s="10"/>
      <c r="J3020" s="10"/>
      <c r="K3020" s="10"/>
      <c r="L3020" s="10"/>
      <c r="M3020" s="10"/>
      <c r="N3020" s="10"/>
      <c r="O3020" s="11"/>
      <c r="P3020" s="12"/>
      <c r="Q3020" s="9"/>
      <c r="R3020" s="9"/>
      <c r="S3020" s="9"/>
      <c r="U3020" s="1"/>
      <c r="V3020" s="13"/>
    </row>
    <row r="3021" spans="1:22" x14ac:dyDescent="0.35">
      <c r="A3021" s="8"/>
      <c r="B3021" s="9"/>
      <c r="C3021" s="9"/>
      <c r="D3021" s="9"/>
      <c r="E3021" s="9"/>
      <c r="F3021" s="9"/>
      <c r="G3021" s="9"/>
      <c r="H3021" s="10"/>
      <c r="I3021" s="10"/>
      <c r="J3021" s="10"/>
      <c r="K3021" s="10"/>
      <c r="L3021" s="10"/>
      <c r="M3021" s="10"/>
      <c r="N3021" s="10"/>
      <c r="O3021" s="11"/>
      <c r="P3021" s="12"/>
      <c r="Q3021" s="9"/>
      <c r="R3021" s="9"/>
      <c r="S3021" s="9"/>
      <c r="U3021" s="1"/>
      <c r="V3021" s="13"/>
    </row>
    <row r="3022" spans="1:22" x14ac:dyDescent="0.35">
      <c r="A3022" s="8"/>
      <c r="B3022" s="9"/>
      <c r="C3022" s="9"/>
      <c r="D3022" s="9"/>
      <c r="E3022" s="9"/>
      <c r="F3022" s="9"/>
      <c r="G3022" s="9"/>
      <c r="H3022" s="10"/>
      <c r="I3022" s="10"/>
      <c r="J3022" s="10"/>
      <c r="K3022" s="10"/>
      <c r="L3022" s="10"/>
      <c r="M3022" s="10"/>
      <c r="N3022" s="10"/>
      <c r="O3022" s="11"/>
      <c r="P3022" s="12"/>
      <c r="Q3022" s="9"/>
      <c r="R3022" s="9"/>
      <c r="S3022" s="9"/>
      <c r="U3022" s="1"/>
      <c r="V3022" s="13"/>
    </row>
    <row r="3023" spans="1:22" x14ac:dyDescent="0.35">
      <c r="A3023" s="8"/>
      <c r="B3023" s="9"/>
      <c r="C3023" s="9"/>
      <c r="D3023" s="9"/>
      <c r="E3023" s="9"/>
      <c r="F3023" s="9"/>
      <c r="G3023" s="9"/>
      <c r="H3023" s="10"/>
      <c r="I3023" s="10"/>
      <c r="J3023" s="10"/>
      <c r="K3023" s="10"/>
      <c r="L3023" s="10"/>
      <c r="M3023" s="10"/>
      <c r="N3023" s="10"/>
      <c r="O3023" s="11"/>
      <c r="P3023" s="12"/>
      <c r="Q3023" s="9"/>
      <c r="R3023" s="9"/>
      <c r="S3023" s="9"/>
      <c r="U3023" s="1"/>
      <c r="V3023" s="13"/>
    </row>
    <row r="3024" spans="1:22" x14ac:dyDescent="0.35">
      <c r="A3024" s="8"/>
      <c r="B3024" s="9"/>
      <c r="C3024" s="9"/>
      <c r="D3024" s="9"/>
      <c r="E3024" s="9"/>
      <c r="F3024" s="9"/>
      <c r="G3024" s="9"/>
      <c r="H3024" s="10"/>
      <c r="I3024" s="10"/>
      <c r="J3024" s="10"/>
      <c r="K3024" s="10"/>
      <c r="L3024" s="10"/>
      <c r="M3024" s="10"/>
      <c r="N3024" s="10"/>
      <c r="O3024" s="11"/>
      <c r="P3024" s="12"/>
      <c r="Q3024" s="9"/>
      <c r="R3024" s="9"/>
      <c r="S3024" s="9"/>
      <c r="U3024" s="1"/>
      <c r="V3024" s="13"/>
    </row>
    <row r="3025" spans="1:22" x14ac:dyDescent="0.35">
      <c r="A3025" s="8"/>
      <c r="B3025" s="9"/>
      <c r="C3025" s="9"/>
      <c r="D3025" s="9"/>
      <c r="E3025" s="9"/>
      <c r="F3025" s="9"/>
      <c r="G3025" s="9"/>
      <c r="H3025" s="10"/>
      <c r="I3025" s="10"/>
      <c r="J3025" s="10"/>
      <c r="K3025" s="10"/>
      <c r="L3025" s="10"/>
      <c r="M3025" s="10"/>
      <c r="N3025" s="10"/>
      <c r="O3025" s="11"/>
      <c r="P3025" s="12"/>
      <c r="Q3025" s="9"/>
      <c r="R3025" s="9"/>
      <c r="S3025" s="9"/>
      <c r="U3025" s="1"/>
      <c r="V3025" s="13"/>
    </row>
    <row r="3026" spans="1:22" x14ac:dyDescent="0.35">
      <c r="A3026" s="8"/>
      <c r="B3026" s="9"/>
      <c r="C3026" s="9"/>
      <c r="D3026" s="9"/>
      <c r="E3026" s="9"/>
      <c r="F3026" s="9"/>
      <c r="G3026" s="9"/>
      <c r="H3026" s="10"/>
      <c r="I3026" s="10"/>
      <c r="J3026" s="10"/>
      <c r="K3026" s="10"/>
      <c r="L3026" s="10"/>
      <c r="M3026" s="10"/>
      <c r="N3026" s="10"/>
      <c r="O3026" s="11"/>
      <c r="P3026" s="12"/>
      <c r="Q3026" s="9"/>
      <c r="R3026" s="9"/>
      <c r="S3026" s="9"/>
      <c r="U3026" s="1"/>
      <c r="V3026" s="13"/>
    </row>
    <row r="3027" spans="1:22" x14ac:dyDescent="0.35">
      <c r="A3027" s="8"/>
      <c r="B3027" s="9"/>
      <c r="C3027" s="9"/>
      <c r="D3027" s="9"/>
      <c r="E3027" s="9"/>
      <c r="F3027" s="9"/>
      <c r="G3027" s="9"/>
      <c r="H3027" s="10"/>
      <c r="I3027" s="10"/>
      <c r="J3027" s="10"/>
      <c r="K3027" s="10"/>
      <c r="L3027" s="10"/>
      <c r="M3027" s="10"/>
      <c r="N3027" s="10"/>
      <c r="O3027" s="11"/>
      <c r="P3027" s="12"/>
      <c r="Q3027" s="9"/>
      <c r="R3027" s="9"/>
      <c r="S3027" s="9"/>
      <c r="U3027" s="1"/>
      <c r="V3027" s="13"/>
    </row>
    <row r="3028" spans="1:22" x14ac:dyDescent="0.35">
      <c r="A3028" s="8"/>
      <c r="B3028" s="9"/>
      <c r="C3028" s="9"/>
      <c r="D3028" s="9"/>
      <c r="E3028" s="9"/>
      <c r="F3028" s="9"/>
      <c r="G3028" s="9"/>
      <c r="H3028" s="10"/>
      <c r="I3028" s="10"/>
      <c r="J3028" s="10"/>
      <c r="K3028" s="10"/>
      <c r="L3028" s="10"/>
      <c r="M3028" s="10"/>
      <c r="N3028" s="10"/>
      <c r="O3028" s="11"/>
      <c r="P3028" s="12"/>
      <c r="Q3028" s="9"/>
      <c r="R3028" s="9"/>
      <c r="S3028" s="9"/>
      <c r="U3028" s="1"/>
      <c r="V3028" s="13"/>
    </row>
    <row r="3029" spans="1:22" x14ac:dyDescent="0.35">
      <c r="A3029" s="8"/>
      <c r="B3029" s="9"/>
      <c r="C3029" s="9"/>
      <c r="D3029" s="9"/>
      <c r="E3029" s="9"/>
      <c r="F3029" s="9"/>
      <c r="G3029" s="9"/>
      <c r="H3029" s="10"/>
      <c r="I3029" s="10"/>
      <c r="J3029" s="10"/>
      <c r="K3029" s="10"/>
      <c r="L3029" s="10"/>
      <c r="M3029" s="10"/>
      <c r="N3029" s="10"/>
      <c r="O3029" s="11"/>
      <c r="P3029" s="12"/>
      <c r="Q3029" s="9"/>
      <c r="R3029" s="9"/>
      <c r="S3029" s="9"/>
      <c r="U3029" s="1"/>
      <c r="V3029" s="13"/>
    </row>
    <row r="3030" spans="1:22" x14ac:dyDescent="0.35">
      <c r="A3030" s="8"/>
      <c r="B3030" s="9"/>
      <c r="C3030" s="9"/>
      <c r="D3030" s="9"/>
      <c r="E3030" s="9"/>
      <c r="F3030" s="9"/>
      <c r="G3030" s="9"/>
      <c r="H3030" s="10"/>
      <c r="I3030" s="10"/>
      <c r="J3030" s="10"/>
      <c r="K3030" s="10"/>
      <c r="L3030" s="10"/>
      <c r="M3030" s="10"/>
      <c r="N3030" s="10"/>
      <c r="O3030" s="11"/>
      <c r="P3030" s="12"/>
      <c r="Q3030" s="9"/>
      <c r="R3030" s="9"/>
      <c r="S3030" s="9"/>
      <c r="U3030" s="1"/>
      <c r="V3030" s="13"/>
    </row>
    <row r="3031" spans="1:22" x14ac:dyDescent="0.35">
      <c r="A3031" s="8"/>
      <c r="B3031" s="9"/>
      <c r="C3031" s="9"/>
      <c r="D3031" s="9"/>
      <c r="E3031" s="9"/>
      <c r="F3031" s="9"/>
      <c r="G3031" s="9"/>
      <c r="H3031" s="10"/>
      <c r="I3031" s="10"/>
      <c r="J3031" s="10"/>
      <c r="K3031" s="10"/>
      <c r="L3031" s="10"/>
      <c r="M3031" s="10"/>
      <c r="N3031" s="10"/>
      <c r="O3031" s="11"/>
      <c r="P3031" s="12"/>
      <c r="Q3031" s="9"/>
      <c r="R3031" s="9"/>
      <c r="S3031" s="9"/>
      <c r="U3031" s="1"/>
      <c r="V3031" s="13"/>
    </row>
    <row r="3032" spans="1:22" x14ac:dyDescent="0.35">
      <c r="A3032" s="8"/>
      <c r="B3032" s="9"/>
      <c r="C3032" s="9"/>
      <c r="D3032" s="9"/>
      <c r="E3032" s="9"/>
      <c r="F3032" s="9"/>
      <c r="G3032" s="9"/>
      <c r="H3032" s="10"/>
      <c r="I3032" s="10"/>
      <c r="J3032" s="10"/>
      <c r="K3032" s="10"/>
      <c r="L3032" s="10"/>
      <c r="M3032" s="10"/>
      <c r="N3032" s="10"/>
      <c r="O3032" s="11"/>
      <c r="P3032" s="12"/>
      <c r="Q3032" s="9"/>
      <c r="R3032" s="9"/>
      <c r="S3032" s="9"/>
      <c r="U3032" s="1"/>
      <c r="V3032" s="13"/>
    </row>
    <row r="3033" spans="1:22" x14ac:dyDescent="0.35">
      <c r="A3033" s="8"/>
      <c r="B3033" s="9"/>
      <c r="C3033" s="9"/>
      <c r="D3033" s="9"/>
      <c r="E3033" s="9"/>
      <c r="F3033" s="9"/>
      <c r="G3033" s="9"/>
      <c r="H3033" s="10"/>
      <c r="I3033" s="10"/>
      <c r="J3033" s="10"/>
      <c r="K3033" s="10"/>
      <c r="L3033" s="10"/>
      <c r="M3033" s="10"/>
      <c r="N3033" s="10"/>
      <c r="O3033" s="11"/>
      <c r="P3033" s="12"/>
      <c r="Q3033" s="9"/>
      <c r="R3033" s="9"/>
      <c r="S3033" s="9"/>
      <c r="U3033" s="1"/>
      <c r="V3033" s="13"/>
    </row>
    <row r="3034" spans="1:22" x14ac:dyDescent="0.35">
      <c r="A3034" s="8"/>
      <c r="B3034" s="9"/>
      <c r="C3034" s="9"/>
      <c r="D3034" s="9"/>
      <c r="E3034" s="9"/>
      <c r="F3034" s="9"/>
      <c r="G3034" s="9"/>
      <c r="H3034" s="10"/>
      <c r="I3034" s="10"/>
      <c r="J3034" s="10"/>
      <c r="K3034" s="10"/>
      <c r="L3034" s="10"/>
      <c r="M3034" s="10"/>
      <c r="N3034" s="10"/>
      <c r="O3034" s="11"/>
      <c r="P3034" s="12"/>
      <c r="Q3034" s="9"/>
      <c r="R3034" s="9"/>
      <c r="S3034" s="9"/>
      <c r="U3034" s="1"/>
      <c r="V3034" s="13"/>
    </row>
    <row r="3035" spans="1:22" x14ac:dyDescent="0.35">
      <c r="A3035" s="8"/>
      <c r="B3035" s="9"/>
      <c r="C3035" s="9"/>
      <c r="D3035" s="9"/>
      <c r="E3035" s="9"/>
      <c r="F3035" s="9"/>
      <c r="G3035" s="9"/>
      <c r="H3035" s="10"/>
      <c r="I3035" s="10"/>
      <c r="J3035" s="10"/>
      <c r="K3035" s="10"/>
      <c r="L3035" s="10"/>
      <c r="M3035" s="10"/>
      <c r="N3035" s="10"/>
      <c r="O3035" s="11"/>
      <c r="P3035" s="12"/>
      <c r="Q3035" s="9"/>
      <c r="R3035" s="9"/>
      <c r="S3035" s="9"/>
      <c r="U3035" s="1"/>
      <c r="V3035" s="13"/>
    </row>
    <row r="3036" spans="1:22" x14ac:dyDescent="0.35">
      <c r="A3036" s="8"/>
      <c r="B3036" s="9"/>
      <c r="C3036" s="9"/>
      <c r="D3036" s="9"/>
      <c r="E3036" s="9"/>
      <c r="F3036" s="9"/>
      <c r="G3036" s="9"/>
      <c r="H3036" s="10"/>
      <c r="I3036" s="10"/>
      <c r="J3036" s="10"/>
      <c r="K3036" s="10"/>
      <c r="L3036" s="10"/>
      <c r="M3036" s="10"/>
      <c r="N3036" s="10"/>
      <c r="O3036" s="11"/>
      <c r="P3036" s="12"/>
      <c r="Q3036" s="9"/>
      <c r="R3036" s="9"/>
      <c r="S3036" s="9"/>
      <c r="U3036" s="1"/>
      <c r="V3036" s="13"/>
    </row>
    <row r="3037" spans="1:22" x14ac:dyDescent="0.35">
      <c r="A3037" s="8"/>
      <c r="B3037" s="9"/>
      <c r="C3037" s="9"/>
      <c r="D3037" s="9"/>
      <c r="E3037" s="9"/>
      <c r="F3037" s="9"/>
      <c r="G3037" s="9"/>
      <c r="H3037" s="10"/>
      <c r="I3037" s="10"/>
      <c r="J3037" s="10"/>
      <c r="K3037" s="10"/>
      <c r="L3037" s="10"/>
      <c r="M3037" s="10"/>
      <c r="N3037" s="10"/>
      <c r="O3037" s="11"/>
      <c r="P3037" s="12"/>
      <c r="Q3037" s="9"/>
      <c r="R3037" s="9"/>
      <c r="S3037" s="9"/>
      <c r="U3037" s="1"/>
      <c r="V3037" s="13"/>
    </row>
    <row r="3038" spans="1:22" x14ac:dyDescent="0.35">
      <c r="A3038" s="8"/>
      <c r="B3038" s="9"/>
      <c r="C3038" s="9"/>
      <c r="D3038" s="9"/>
      <c r="E3038" s="9"/>
      <c r="F3038" s="9"/>
      <c r="G3038" s="9"/>
      <c r="H3038" s="10"/>
      <c r="I3038" s="10"/>
      <c r="J3038" s="10"/>
      <c r="K3038" s="10"/>
      <c r="L3038" s="10"/>
      <c r="M3038" s="10"/>
      <c r="N3038" s="10"/>
      <c r="O3038" s="11"/>
      <c r="P3038" s="12"/>
      <c r="Q3038" s="9"/>
      <c r="R3038" s="9"/>
      <c r="S3038" s="9"/>
      <c r="U3038" s="1"/>
      <c r="V3038" s="13"/>
    </row>
    <row r="3039" spans="1:22" x14ac:dyDescent="0.35">
      <c r="A3039" s="8"/>
      <c r="B3039" s="9"/>
      <c r="C3039" s="9"/>
      <c r="D3039" s="9"/>
      <c r="E3039" s="9"/>
      <c r="F3039" s="9"/>
      <c r="G3039" s="9"/>
      <c r="H3039" s="10"/>
      <c r="I3039" s="10"/>
      <c r="J3039" s="10"/>
      <c r="K3039" s="10"/>
      <c r="L3039" s="10"/>
      <c r="M3039" s="10"/>
      <c r="N3039" s="10"/>
      <c r="O3039" s="11"/>
      <c r="P3039" s="12"/>
      <c r="Q3039" s="9"/>
      <c r="R3039" s="9"/>
      <c r="S3039" s="9"/>
      <c r="U3039" s="1"/>
      <c r="V3039" s="13"/>
    </row>
    <row r="3040" spans="1:22" x14ac:dyDescent="0.35">
      <c r="A3040" s="8"/>
      <c r="B3040" s="9"/>
      <c r="C3040" s="9"/>
      <c r="D3040" s="9"/>
      <c r="E3040" s="9"/>
      <c r="F3040" s="9"/>
      <c r="G3040" s="9"/>
      <c r="H3040" s="10"/>
      <c r="I3040" s="10"/>
      <c r="J3040" s="10"/>
      <c r="K3040" s="10"/>
      <c r="L3040" s="10"/>
      <c r="M3040" s="10"/>
      <c r="N3040" s="10"/>
      <c r="O3040" s="11"/>
      <c r="P3040" s="12"/>
      <c r="Q3040" s="9"/>
      <c r="R3040" s="9"/>
      <c r="S3040" s="9"/>
      <c r="U3040" s="1"/>
      <c r="V3040" s="13"/>
    </row>
    <row r="3041" spans="1:22" x14ac:dyDescent="0.35">
      <c r="A3041" s="8"/>
      <c r="B3041" s="9"/>
      <c r="C3041" s="9"/>
      <c r="D3041" s="9"/>
      <c r="E3041" s="9"/>
      <c r="F3041" s="9"/>
      <c r="G3041" s="9"/>
      <c r="H3041" s="10"/>
      <c r="I3041" s="10"/>
      <c r="J3041" s="10"/>
      <c r="K3041" s="10"/>
      <c r="L3041" s="10"/>
      <c r="M3041" s="10"/>
      <c r="N3041" s="10"/>
      <c r="O3041" s="11"/>
      <c r="P3041" s="12"/>
      <c r="Q3041" s="9"/>
      <c r="R3041" s="9"/>
      <c r="S3041" s="9"/>
      <c r="U3041" s="1"/>
      <c r="V3041" s="13"/>
    </row>
    <row r="3042" spans="1:22" x14ac:dyDescent="0.35">
      <c r="A3042" s="8"/>
      <c r="B3042" s="9"/>
      <c r="C3042" s="9"/>
      <c r="D3042" s="9"/>
      <c r="E3042" s="9"/>
      <c r="F3042" s="9"/>
      <c r="G3042" s="9"/>
      <c r="H3042" s="10"/>
      <c r="I3042" s="10"/>
      <c r="J3042" s="10"/>
      <c r="K3042" s="10"/>
      <c r="L3042" s="10"/>
      <c r="M3042" s="10"/>
      <c r="N3042" s="10"/>
      <c r="O3042" s="11"/>
      <c r="P3042" s="12"/>
      <c r="Q3042" s="9"/>
      <c r="R3042" s="9"/>
      <c r="S3042" s="9"/>
      <c r="U3042" s="1"/>
      <c r="V3042" s="13"/>
    </row>
    <row r="3043" spans="1:22" x14ac:dyDescent="0.35">
      <c r="A3043" s="8"/>
      <c r="B3043" s="9"/>
      <c r="C3043" s="9"/>
      <c r="D3043" s="9"/>
      <c r="E3043" s="9"/>
      <c r="F3043" s="9"/>
      <c r="G3043" s="9"/>
      <c r="H3043" s="10"/>
      <c r="I3043" s="10"/>
      <c r="J3043" s="10"/>
      <c r="K3043" s="10"/>
      <c r="L3043" s="10"/>
      <c r="M3043" s="10"/>
      <c r="N3043" s="10"/>
      <c r="O3043" s="11"/>
      <c r="P3043" s="12"/>
      <c r="Q3043" s="9"/>
      <c r="R3043" s="9"/>
      <c r="S3043" s="9"/>
      <c r="U3043" s="1"/>
      <c r="V3043" s="13"/>
    </row>
    <row r="3044" spans="1:22" x14ac:dyDescent="0.35">
      <c r="A3044" s="8"/>
      <c r="B3044" s="9"/>
      <c r="C3044" s="9"/>
      <c r="D3044" s="9"/>
      <c r="E3044" s="9"/>
      <c r="F3044" s="9"/>
      <c r="G3044" s="9"/>
      <c r="H3044" s="10"/>
      <c r="I3044" s="10"/>
      <c r="J3044" s="10"/>
      <c r="K3044" s="10"/>
      <c r="L3044" s="10"/>
      <c r="M3044" s="10"/>
      <c r="N3044" s="10"/>
      <c r="O3044" s="11"/>
      <c r="P3044" s="12"/>
      <c r="Q3044" s="9"/>
      <c r="R3044" s="9"/>
      <c r="S3044" s="9"/>
      <c r="U3044" s="1"/>
      <c r="V3044" s="13"/>
    </row>
    <row r="3045" spans="1:22" x14ac:dyDescent="0.35">
      <c r="A3045" s="8"/>
      <c r="B3045" s="9"/>
      <c r="C3045" s="9"/>
      <c r="D3045" s="9"/>
      <c r="E3045" s="9"/>
      <c r="F3045" s="9"/>
      <c r="G3045" s="9"/>
      <c r="H3045" s="10"/>
      <c r="I3045" s="10"/>
      <c r="J3045" s="10"/>
      <c r="K3045" s="10"/>
      <c r="L3045" s="10"/>
      <c r="M3045" s="10"/>
      <c r="N3045" s="10"/>
      <c r="O3045" s="11"/>
      <c r="P3045" s="12"/>
      <c r="Q3045" s="9"/>
      <c r="R3045" s="9"/>
      <c r="S3045" s="9"/>
      <c r="U3045" s="1"/>
      <c r="V3045" s="13"/>
    </row>
    <row r="3046" spans="1:22" x14ac:dyDescent="0.35">
      <c r="A3046" s="8"/>
      <c r="B3046" s="9"/>
      <c r="C3046" s="9"/>
      <c r="D3046" s="9"/>
      <c r="E3046" s="9"/>
      <c r="F3046" s="9"/>
      <c r="G3046" s="9"/>
      <c r="H3046" s="10"/>
      <c r="I3046" s="10"/>
      <c r="J3046" s="10"/>
      <c r="K3046" s="10"/>
      <c r="L3046" s="10"/>
      <c r="M3046" s="10"/>
      <c r="N3046" s="10"/>
      <c r="O3046" s="11"/>
      <c r="P3046" s="12"/>
      <c r="Q3046" s="9"/>
      <c r="R3046" s="9"/>
      <c r="S3046" s="9"/>
      <c r="U3046" s="1"/>
      <c r="V3046" s="13"/>
    </row>
    <row r="3047" spans="1:22" x14ac:dyDescent="0.35">
      <c r="A3047" s="8"/>
      <c r="B3047" s="9"/>
      <c r="C3047" s="9"/>
      <c r="D3047" s="9"/>
      <c r="E3047" s="9"/>
      <c r="F3047" s="9"/>
      <c r="G3047" s="9"/>
      <c r="H3047" s="10"/>
      <c r="I3047" s="10"/>
      <c r="J3047" s="10"/>
      <c r="K3047" s="10"/>
      <c r="L3047" s="10"/>
      <c r="M3047" s="10"/>
      <c r="N3047" s="10"/>
      <c r="O3047" s="11"/>
      <c r="P3047" s="12"/>
      <c r="Q3047" s="9"/>
      <c r="R3047" s="9"/>
      <c r="S3047" s="9"/>
      <c r="U3047" s="1"/>
      <c r="V3047" s="13"/>
    </row>
    <row r="3048" spans="1:22" x14ac:dyDescent="0.35">
      <c r="A3048" s="8"/>
      <c r="B3048" s="9"/>
      <c r="C3048" s="9"/>
      <c r="D3048" s="9"/>
      <c r="E3048" s="9"/>
      <c r="F3048" s="9"/>
      <c r="G3048" s="9"/>
      <c r="H3048" s="10"/>
      <c r="I3048" s="10"/>
      <c r="J3048" s="10"/>
      <c r="K3048" s="10"/>
      <c r="L3048" s="10"/>
      <c r="M3048" s="10"/>
      <c r="N3048" s="10"/>
      <c r="O3048" s="11"/>
      <c r="P3048" s="12"/>
      <c r="Q3048" s="9"/>
      <c r="R3048" s="9"/>
      <c r="S3048" s="9"/>
      <c r="U3048" s="1"/>
      <c r="V3048" s="13"/>
    </row>
    <row r="3049" spans="1:22" x14ac:dyDescent="0.35">
      <c r="A3049" s="8"/>
      <c r="B3049" s="9"/>
      <c r="C3049" s="9"/>
      <c r="D3049" s="9"/>
      <c r="E3049" s="9"/>
      <c r="F3049" s="9"/>
      <c r="G3049" s="9"/>
      <c r="H3049" s="10"/>
      <c r="I3049" s="10"/>
      <c r="J3049" s="10"/>
      <c r="K3049" s="10"/>
      <c r="L3049" s="10"/>
      <c r="M3049" s="10"/>
      <c r="N3049" s="10"/>
      <c r="O3049" s="11"/>
      <c r="P3049" s="12"/>
      <c r="Q3049" s="9"/>
      <c r="R3049" s="9"/>
      <c r="S3049" s="9"/>
      <c r="U3049" s="1"/>
      <c r="V3049" s="13"/>
    </row>
    <row r="3050" spans="1:22" x14ac:dyDescent="0.35">
      <c r="A3050" s="8"/>
      <c r="B3050" s="9"/>
      <c r="C3050" s="9"/>
      <c r="D3050" s="9"/>
      <c r="E3050" s="9"/>
      <c r="F3050" s="9"/>
      <c r="G3050" s="9"/>
      <c r="H3050" s="10"/>
      <c r="I3050" s="10"/>
      <c r="J3050" s="10"/>
      <c r="K3050" s="10"/>
      <c r="L3050" s="10"/>
      <c r="M3050" s="10"/>
      <c r="N3050" s="10"/>
      <c r="O3050" s="11"/>
      <c r="P3050" s="12"/>
      <c r="Q3050" s="9"/>
      <c r="R3050" s="9"/>
      <c r="S3050" s="9"/>
      <c r="U3050" s="1"/>
      <c r="V3050" s="13"/>
    </row>
    <row r="3051" spans="1:22" x14ac:dyDescent="0.35">
      <c r="A3051" s="8"/>
      <c r="B3051" s="9"/>
      <c r="C3051" s="9"/>
      <c r="D3051" s="9"/>
      <c r="E3051" s="9"/>
      <c r="F3051" s="9"/>
      <c r="G3051" s="9"/>
      <c r="H3051" s="10"/>
      <c r="I3051" s="10"/>
      <c r="J3051" s="10"/>
      <c r="K3051" s="10"/>
      <c r="L3051" s="10"/>
      <c r="M3051" s="10"/>
      <c r="N3051" s="10"/>
      <c r="O3051" s="11"/>
      <c r="P3051" s="12"/>
      <c r="Q3051" s="9"/>
      <c r="R3051" s="9"/>
      <c r="S3051" s="9"/>
      <c r="U3051" s="1"/>
      <c r="V3051" s="13"/>
    </row>
    <row r="3052" spans="1:22" x14ac:dyDescent="0.35">
      <c r="A3052" s="8"/>
      <c r="B3052" s="9"/>
      <c r="C3052" s="9"/>
      <c r="D3052" s="9"/>
      <c r="E3052" s="9"/>
      <c r="F3052" s="9"/>
      <c r="G3052" s="9"/>
      <c r="H3052" s="10"/>
      <c r="I3052" s="10"/>
      <c r="J3052" s="10"/>
      <c r="K3052" s="10"/>
      <c r="L3052" s="10"/>
      <c r="M3052" s="10"/>
      <c r="N3052" s="10"/>
      <c r="O3052" s="11"/>
      <c r="P3052" s="12"/>
      <c r="Q3052" s="9"/>
      <c r="R3052" s="9"/>
      <c r="S3052" s="9"/>
      <c r="U3052" s="1"/>
      <c r="V3052" s="13"/>
    </row>
    <row r="3053" spans="1:22" x14ac:dyDescent="0.35">
      <c r="A3053" s="8"/>
      <c r="B3053" s="9"/>
      <c r="C3053" s="9"/>
      <c r="D3053" s="9"/>
      <c r="E3053" s="9"/>
      <c r="F3053" s="9"/>
      <c r="G3053" s="9"/>
      <c r="H3053" s="10"/>
      <c r="I3053" s="10"/>
      <c r="J3053" s="10"/>
      <c r="K3053" s="10"/>
      <c r="L3053" s="10"/>
      <c r="M3053" s="10"/>
      <c r="N3053" s="10"/>
      <c r="O3053" s="11"/>
      <c r="P3053" s="12"/>
      <c r="Q3053" s="9"/>
      <c r="R3053" s="9"/>
      <c r="S3053" s="9"/>
      <c r="U3053" s="1"/>
      <c r="V3053" s="13"/>
    </row>
    <row r="3054" spans="1:22" x14ac:dyDescent="0.35">
      <c r="A3054" s="8"/>
      <c r="B3054" s="9"/>
      <c r="C3054" s="9"/>
      <c r="D3054" s="9"/>
      <c r="E3054" s="9"/>
      <c r="F3054" s="9"/>
      <c r="G3054" s="9"/>
      <c r="H3054" s="10"/>
      <c r="I3054" s="10"/>
      <c r="J3054" s="10"/>
      <c r="K3054" s="10"/>
      <c r="L3054" s="10"/>
      <c r="M3054" s="10"/>
      <c r="N3054" s="10"/>
      <c r="O3054" s="11"/>
      <c r="P3054" s="12"/>
      <c r="Q3054" s="9"/>
      <c r="R3054" s="9"/>
      <c r="S3054" s="9"/>
      <c r="U3054" s="1"/>
      <c r="V3054" s="13"/>
    </row>
    <row r="3055" spans="1:22" x14ac:dyDescent="0.35">
      <c r="A3055" s="8"/>
      <c r="B3055" s="9"/>
      <c r="C3055" s="9"/>
      <c r="D3055" s="9"/>
      <c r="E3055" s="9"/>
      <c r="F3055" s="9"/>
      <c r="G3055" s="9"/>
      <c r="H3055" s="10"/>
      <c r="I3055" s="10"/>
      <c r="J3055" s="10"/>
      <c r="K3055" s="10"/>
      <c r="L3055" s="10"/>
      <c r="M3055" s="10"/>
      <c r="N3055" s="10"/>
      <c r="O3055" s="11"/>
      <c r="P3055" s="12"/>
      <c r="Q3055" s="9"/>
      <c r="R3055" s="9"/>
      <c r="S3055" s="9"/>
      <c r="U3055" s="1"/>
      <c r="V3055" s="13"/>
    </row>
    <row r="3056" spans="1:22" x14ac:dyDescent="0.35">
      <c r="A3056" s="8"/>
      <c r="B3056" s="9"/>
      <c r="C3056" s="9"/>
      <c r="D3056" s="9"/>
      <c r="E3056" s="9"/>
      <c r="F3056" s="9"/>
      <c r="G3056" s="9"/>
      <c r="H3056" s="10"/>
      <c r="I3056" s="10"/>
      <c r="J3056" s="10"/>
      <c r="K3056" s="10"/>
      <c r="L3056" s="10"/>
      <c r="M3056" s="10"/>
      <c r="N3056" s="10"/>
      <c r="O3056" s="11"/>
      <c r="P3056" s="12"/>
      <c r="Q3056" s="9"/>
      <c r="R3056" s="9"/>
      <c r="S3056" s="9"/>
      <c r="U3056" s="1"/>
      <c r="V3056" s="13"/>
    </row>
    <row r="3057" spans="1:22" x14ac:dyDescent="0.35">
      <c r="A3057" s="8"/>
      <c r="B3057" s="9"/>
      <c r="C3057" s="9"/>
      <c r="D3057" s="9"/>
      <c r="E3057" s="9"/>
      <c r="F3057" s="9"/>
      <c r="G3057" s="9"/>
      <c r="H3057" s="10"/>
      <c r="I3057" s="10"/>
      <c r="J3057" s="10"/>
      <c r="K3057" s="10"/>
      <c r="L3057" s="10"/>
      <c r="M3057" s="10"/>
      <c r="N3057" s="10"/>
      <c r="O3057" s="11"/>
      <c r="P3057" s="12"/>
      <c r="Q3057" s="9"/>
      <c r="R3057" s="9"/>
      <c r="S3057" s="9"/>
      <c r="U3057" s="1"/>
      <c r="V3057" s="13"/>
    </row>
    <row r="3058" spans="1:22" x14ac:dyDescent="0.35">
      <c r="A3058" s="8"/>
      <c r="B3058" s="9"/>
      <c r="C3058" s="9"/>
      <c r="D3058" s="9"/>
      <c r="E3058" s="9"/>
      <c r="F3058" s="9"/>
      <c r="G3058" s="9"/>
      <c r="H3058" s="10"/>
      <c r="I3058" s="10"/>
      <c r="J3058" s="10"/>
      <c r="K3058" s="10"/>
      <c r="L3058" s="10"/>
      <c r="M3058" s="10"/>
      <c r="N3058" s="10"/>
      <c r="O3058" s="11"/>
      <c r="P3058" s="12"/>
      <c r="Q3058" s="9"/>
      <c r="R3058" s="9"/>
      <c r="S3058" s="9"/>
      <c r="U3058" s="1"/>
      <c r="V3058" s="13"/>
    </row>
    <row r="3059" spans="1:22" x14ac:dyDescent="0.35">
      <c r="A3059" s="8"/>
      <c r="B3059" s="9"/>
      <c r="C3059" s="9"/>
      <c r="D3059" s="9"/>
      <c r="E3059" s="9"/>
      <c r="F3059" s="9"/>
      <c r="G3059" s="9"/>
      <c r="H3059" s="10"/>
      <c r="I3059" s="10"/>
      <c r="J3059" s="10"/>
      <c r="K3059" s="10"/>
      <c r="L3059" s="10"/>
      <c r="M3059" s="10"/>
      <c r="N3059" s="10"/>
      <c r="O3059" s="11"/>
      <c r="P3059" s="12"/>
      <c r="Q3059" s="9"/>
      <c r="R3059" s="9"/>
      <c r="S3059" s="9"/>
      <c r="U3059" s="1"/>
      <c r="V3059" s="13"/>
    </row>
    <row r="3060" spans="1:22" x14ac:dyDescent="0.35">
      <c r="A3060" s="8"/>
      <c r="B3060" s="9"/>
      <c r="C3060" s="9"/>
      <c r="D3060" s="9"/>
      <c r="E3060" s="9"/>
      <c r="F3060" s="9"/>
      <c r="G3060" s="9"/>
      <c r="H3060" s="10"/>
      <c r="I3060" s="10"/>
      <c r="J3060" s="10"/>
      <c r="K3060" s="10"/>
      <c r="L3060" s="10"/>
      <c r="M3060" s="10"/>
      <c r="N3060" s="10"/>
      <c r="O3060" s="11"/>
      <c r="P3060" s="12"/>
      <c r="Q3060" s="9"/>
      <c r="R3060" s="9"/>
      <c r="S3060" s="9"/>
      <c r="U3060" s="1"/>
      <c r="V3060" s="13"/>
    </row>
    <row r="3061" spans="1:22" x14ac:dyDescent="0.35">
      <c r="A3061" s="8"/>
      <c r="B3061" s="9"/>
      <c r="C3061" s="9"/>
      <c r="D3061" s="9"/>
      <c r="E3061" s="9"/>
      <c r="F3061" s="9"/>
      <c r="G3061" s="9"/>
      <c r="H3061" s="10"/>
      <c r="I3061" s="10"/>
      <c r="J3061" s="10"/>
      <c r="K3061" s="10"/>
      <c r="L3061" s="10"/>
      <c r="M3061" s="10"/>
      <c r="N3061" s="10"/>
      <c r="O3061" s="11"/>
      <c r="P3061" s="12"/>
      <c r="Q3061" s="9"/>
      <c r="R3061" s="9"/>
      <c r="S3061" s="9"/>
      <c r="U3061" s="1"/>
      <c r="V3061" s="13"/>
    </row>
    <row r="3062" spans="1:22" x14ac:dyDescent="0.35">
      <c r="A3062" s="8"/>
      <c r="B3062" s="9"/>
      <c r="C3062" s="9"/>
      <c r="D3062" s="9"/>
      <c r="E3062" s="9"/>
      <c r="F3062" s="9"/>
      <c r="G3062" s="9"/>
      <c r="H3062" s="10"/>
      <c r="I3062" s="10"/>
      <c r="J3062" s="10"/>
      <c r="K3062" s="10"/>
      <c r="L3062" s="10"/>
      <c r="M3062" s="10"/>
      <c r="N3062" s="10"/>
      <c r="O3062" s="11"/>
      <c r="P3062" s="12"/>
      <c r="Q3062" s="9"/>
      <c r="R3062" s="9"/>
      <c r="S3062" s="9"/>
      <c r="U3062" s="1"/>
      <c r="V3062" s="13"/>
    </row>
    <row r="3063" spans="1:22" x14ac:dyDescent="0.35">
      <c r="A3063" s="8"/>
      <c r="B3063" s="9"/>
      <c r="C3063" s="9"/>
      <c r="D3063" s="9"/>
      <c r="E3063" s="9"/>
      <c r="F3063" s="9"/>
      <c r="G3063" s="9"/>
      <c r="H3063" s="10"/>
      <c r="I3063" s="10"/>
      <c r="J3063" s="10"/>
      <c r="K3063" s="10"/>
      <c r="L3063" s="10"/>
      <c r="M3063" s="10"/>
      <c r="N3063" s="10"/>
      <c r="O3063" s="11"/>
      <c r="P3063" s="12"/>
      <c r="Q3063" s="9"/>
      <c r="R3063" s="9"/>
      <c r="S3063" s="9"/>
      <c r="U3063" s="1"/>
      <c r="V3063" s="13"/>
    </row>
    <row r="3064" spans="1:22" x14ac:dyDescent="0.35">
      <c r="A3064" s="8"/>
      <c r="B3064" s="9"/>
      <c r="C3064" s="9"/>
      <c r="D3064" s="9"/>
      <c r="E3064" s="9"/>
      <c r="F3064" s="9"/>
      <c r="G3064" s="9"/>
      <c r="H3064" s="10"/>
      <c r="I3064" s="10"/>
      <c r="J3064" s="10"/>
      <c r="K3064" s="10"/>
      <c r="L3064" s="10"/>
      <c r="M3064" s="10"/>
      <c r="N3064" s="10"/>
      <c r="O3064" s="11"/>
      <c r="P3064" s="12"/>
      <c r="Q3064" s="9"/>
      <c r="R3064" s="9"/>
      <c r="S3064" s="9"/>
      <c r="U3064" s="1"/>
      <c r="V3064" s="13"/>
    </row>
    <row r="3065" spans="1:22" x14ac:dyDescent="0.35">
      <c r="A3065" s="8"/>
      <c r="B3065" s="9"/>
      <c r="C3065" s="9"/>
      <c r="D3065" s="9"/>
      <c r="E3065" s="9"/>
      <c r="F3065" s="9"/>
      <c r="G3065" s="9"/>
      <c r="H3065" s="10"/>
      <c r="I3065" s="10"/>
      <c r="J3065" s="10"/>
      <c r="K3065" s="10"/>
      <c r="L3065" s="10"/>
      <c r="M3065" s="10"/>
      <c r="N3065" s="10"/>
      <c r="O3065" s="11"/>
      <c r="P3065" s="12"/>
      <c r="Q3065" s="9"/>
      <c r="R3065" s="9"/>
      <c r="S3065" s="9"/>
      <c r="U3065" s="1"/>
      <c r="V3065" s="13"/>
    </row>
    <row r="3066" spans="1:22" x14ac:dyDescent="0.35">
      <c r="A3066" s="8"/>
      <c r="B3066" s="9"/>
      <c r="C3066" s="9"/>
      <c r="D3066" s="9"/>
      <c r="E3066" s="9"/>
      <c r="F3066" s="9"/>
      <c r="G3066" s="9"/>
      <c r="H3066" s="10"/>
      <c r="I3066" s="10"/>
      <c r="J3066" s="10"/>
      <c r="K3066" s="10"/>
      <c r="L3066" s="10"/>
      <c r="M3066" s="10"/>
      <c r="N3066" s="10"/>
      <c r="O3066" s="11"/>
      <c r="P3066" s="12"/>
      <c r="Q3066" s="9"/>
      <c r="R3066" s="9"/>
      <c r="S3066" s="9"/>
      <c r="U3066" s="1"/>
      <c r="V3066" s="13"/>
    </row>
    <row r="3067" spans="1:22" x14ac:dyDescent="0.35">
      <c r="A3067" s="8"/>
      <c r="B3067" s="9"/>
      <c r="C3067" s="9"/>
      <c r="D3067" s="9"/>
      <c r="E3067" s="9"/>
      <c r="F3067" s="9"/>
      <c r="G3067" s="9"/>
      <c r="H3067" s="10"/>
      <c r="I3067" s="10"/>
      <c r="J3067" s="10"/>
      <c r="K3067" s="10"/>
      <c r="L3067" s="10"/>
      <c r="M3067" s="10"/>
      <c r="N3067" s="10"/>
      <c r="O3067" s="11"/>
      <c r="P3067" s="12"/>
      <c r="Q3067" s="9"/>
      <c r="R3067" s="9"/>
      <c r="S3067" s="9"/>
      <c r="U3067" s="1"/>
      <c r="V3067" s="13"/>
    </row>
    <row r="3068" spans="1:22" x14ac:dyDescent="0.35">
      <c r="A3068" s="8"/>
      <c r="B3068" s="9"/>
      <c r="C3068" s="9"/>
      <c r="D3068" s="9"/>
      <c r="E3068" s="9"/>
      <c r="F3068" s="9"/>
      <c r="G3068" s="9"/>
      <c r="H3068" s="10"/>
      <c r="I3068" s="10"/>
      <c r="J3068" s="10"/>
      <c r="K3068" s="10"/>
      <c r="L3068" s="10"/>
      <c r="M3068" s="10"/>
      <c r="N3068" s="10"/>
      <c r="O3068" s="11"/>
      <c r="P3068" s="12"/>
      <c r="Q3068" s="9"/>
      <c r="R3068" s="9"/>
      <c r="S3068" s="9"/>
      <c r="U3068" s="1"/>
      <c r="V3068" s="13"/>
    </row>
    <row r="3069" spans="1:22" x14ac:dyDescent="0.35">
      <c r="A3069" s="8"/>
      <c r="B3069" s="9"/>
      <c r="C3069" s="9"/>
      <c r="D3069" s="9"/>
      <c r="E3069" s="9"/>
      <c r="F3069" s="9"/>
      <c r="G3069" s="9"/>
      <c r="H3069" s="10"/>
      <c r="I3069" s="10"/>
      <c r="J3069" s="10"/>
      <c r="K3069" s="10"/>
      <c r="L3069" s="10"/>
      <c r="M3069" s="10"/>
      <c r="N3069" s="10"/>
      <c r="O3069" s="11"/>
      <c r="P3069" s="12"/>
      <c r="Q3069" s="9"/>
      <c r="R3069" s="9"/>
      <c r="S3069" s="9"/>
      <c r="U3069" s="1"/>
      <c r="V3069" s="13"/>
    </row>
    <row r="3070" spans="1:22" x14ac:dyDescent="0.35">
      <c r="A3070" s="8"/>
      <c r="B3070" s="9"/>
      <c r="C3070" s="9"/>
      <c r="D3070" s="9"/>
      <c r="E3070" s="9"/>
      <c r="F3070" s="9"/>
      <c r="G3070" s="9"/>
      <c r="H3070" s="10"/>
      <c r="I3070" s="10"/>
      <c r="J3070" s="10"/>
      <c r="K3070" s="10"/>
      <c r="L3070" s="10"/>
      <c r="M3070" s="10"/>
      <c r="N3070" s="10"/>
      <c r="O3070" s="11"/>
      <c r="P3070" s="12"/>
      <c r="Q3070" s="9"/>
      <c r="R3070" s="9"/>
      <c r="S3070" s="9"/>
      <c r="U3070" s="1"/>
      <c r="V3070" s="13"/>
    </row>
    <row r="3071" spans="1:22" x14ac:dyDescent="0.35">
      <c r="A3071" s="8"/>
      <c r="B3071" s="9"/>
      <c r="C3071" s="9"/>
      <c r="D3071" s="9"/>
      <c r="E3071" s="9"/>
      <c r="F3071" s="9"/>
      <c r="G3071" s="9"/>
      <c r="H3071" s="10"/>
      <c r="I3071" s="10"/>
      <c r="J3071" s="10"/>
      <c r="K3071" s="10"/>
      <c r="L3071" s="10"/>
      <c r="M3071" s="10"/>
      <c r="N3071" s="10"/>
      <c r="O3071" s="11"/>
      <c r="P3071" s="12"/>
      <c r="Q3071" s="9"/>
      <c r="R3071" s="9"/>
      <c r="S3071" s="9"/>
      <c r="U3071" s="1"/>
      <c r="V3071" s="13"/>
    </row>
    <row r="3072" spans="1:22" x14ac:dyDescent="0.35">
      <c r="A3072" s="8"/>
      <c r="B3072" s="9"/>
      <c r="C3072" s="9"/>
      <c r="D3072" s="9"/>
      <c r="E3072" s="9"/>
      <c r="F3072" s="9"/>
      <c r="G3072" s="9"/>
      <c r="H3072" s="10"/>
      <c r="I3072" s="10"/>
      <c r="J3072" s="10"/>
      <c r="K3072" s="10"/>
      <c r="L3072" s="10"/>
      <c r="M3072" s="10"/>
      <c r="N3072" s="10"/>
      <c r="O3072" s="11"/>
      <c r="P3072" s="12"/>
      <c r="Q3072" s="9"/>
      <c r="R3072" s="9"/>
      <c r="S3072" s="9"/>
      <c r="U3072" s="1"/>
      <c r="V3072" s="13"/>
    </row>
    <row r="3073" spans="1:22" x14ac:dyDescent="0.35">
      <c r="A3073" s="8"/>
      <c r="B3073" s="9"/>
      <c r="C3073" s="9"/>
      <c r="D3073" s="9"/>
      <c r="E3073" s="9"/>
      <c r="F3073" s="9"/>
      <c r="G3073" s="9"/>
      <c r="H3073" s="10"/>
      <c r="I3073" s="10"/>
      <c r="J3073" s="10"/>
      <c r="K3073" s="10"/>
      <c r="L3073" s="10"/>
      <c r="M3073" s="10"/>
      <c r="N3073" s="10"/>
      <c r="O3073" s="11"/>
      <c r="P3073" s="12"/>
      <c r="Q3073" s="9"/>
      <c r="R3073" s="9"/>
      <c r="S3073" s="9"/>
      <c r="U3073" s="1"/>
      <c r="V3073" s="13"/>
    </row>
    <row r="3074" spans="1:22" x14ac:dyDescent="0.35">
      <c r="A3074" s="8"/>
      <c r="B3074" s="9"/>
      <c r="C3074" s="9"/>
      <c r="D3074" s="9"/>
      <c r="E3074" s="9"/>
      <c r="F3074" s="9"/>
      <c r="G3074" s="9"/>
      <c r="H3074" s="10"/>
      <c r="I3074" s="10"/>
      <c r="J3074" s="10"/>
      <c r="K3074" s="10"/>
      <c r="L3074" s="10"/>
      <c r="M3074" s="10"/>
      <c r="N3074" s="10"/>
      <c r="O3074" s="11"/>
      <c r="P3074" s="12"/>
      <c r="Q3074" s="9"/>
      <c r="R3074" s="9"/>
      <c r="S3074" s="9"/>
      <c r="U3074" s="1"/>
      <c r="V3074" s="13"/>
    </row>
    <row r="3075" spans="1:22" x14ac:dyDescent="0.35">
      <c r="A3075" s="8"/>
      <c r="B3075" s="9"/>
      <c r="C3075" s="9"/>
      <c r="D3075" s="9"/>
      <c r="E3075" s="9"/>
      <c r="F3075" s="9"/>
      <c r="G3075" s="9"/>
      <c r="H3075" s="10"/>
      <c r="I3075" s="10"/>
      <c r="J3075" s="10"/>
      <c r="K3075" s="10"/>
      <c r="L3075" s="10"/>
      <c r="M3075" s="10"/>
      <c r="N3075" s="10"/>
      <c r="O3075" s="11"/>
      <c r="P3075" s="12"/>
      <c r="Q3075" s="9"/>
      <c r="R3075" s="9"/>
      <c r="S3075" s="9"/>
      <c r="U3075" s="1"/>
      <c r="V3075" s="13"/>
    </row>
    <row r="3076" spans="1:22" x14ac:dyDescent="0.35">
      <c r="A3076" s="8"/>
      <c r="B3076" s="9"/>
      <c r="C3076" s="9"/>
      <c r="D3076" s="9"/>
      <c r="E3076" s="9"/>
      <c r="F3076" s="9"/>
      <c r="G3076" s="9"/>
      <c r="H3076" s="10"/>
      <c r="I3076" s="10"/>
      <c r="J3076" s="10"/>
      <c r="K3076" s="10"/>
      <c r="L3076" s="10"/>
      <c r="M3076" s="10"/>
      <c r="N3076" s="10"/>
      <c r="O3076" s="11"/>
      <c r="P3076" s="12"/>
      <c r="Q3076" s="9"/>
      <c r="R3076" s="9"/>
      <c r="S3076" s="9"/>
      <c r="U3076" s="1"/>
      <c r="V3076" s="13"/>
    </row>
    <row r="3077" spans="1:22" x14ac:dyDescent="0.35">
      <c r="A3077" s="8"/>
      <c r="B3077" s="9"/>
      <c r="C3077" s="9"/>
      <c r="D3077" s="9"/>
      <c r="E3077" s="9"/>
      <c r="F3077" s="9"/>
      <c r="G3077" s="9"/>
      <c r="H3077" s="10"/>
      <c r="I3077" s="10"/>
      <c r="J3077" s="10"/>
      <c r="K3077" s="10"/>
      <c r="L3077" s="10"/>
      <c r="M3077" s="10"/>
      <c r="N3077" s="10"/>
      <c r="O3077" s="11"/>
      <c r="P3077" s="12"/>
      <c r="Q3077" s="9"/>
      <c r="R3077" s="9"/>
      <c r="S3077" s="9"/>
      <c r="U3077" s="1"/>
      <c r="V3077" s="13"/>
    </row>
    <row r="3078" spans="1:22" x14ac:dyDescent="0.35">
      <c r="A3078" s="8"/>
      <c r="B3078" s="9"/>
      <c r="C3078" s="9"/>
      <c r="D3078" s="9"/>
      <c r="E3078" s="9"/>
      <c r="F3078" s="9"/>
      <c r="G3078" s="9"/>
      <c r="H3078" s="10"/>
      <c r="I3078" s="10"/>
      <c r="J3078" s="10"/>
      <c r="K3078" s="10"/>
      <c r="L3078" s="10"/>
      <c r="M3078" s="10"/>
      <c r="N3078" s="10"/>
      <c r="O3078" s="11"/>
      <c r="P3078" s="12"/>
      <c r="Q3078" s="9"/>
      <c r="R3078" s="9"/>
      <c r="S3078" s="9"/>
      <c r="U3078" s="1"/>
      <c r="V3078" s="13"/>
    </row>
    <row r="3079" spans="1:22" x14ac:dyDescent="0.35">
      <c r="A3079" s="8"/>
      <c r="B3079" s="9"/>
      <c r="C3079" s="9"/>
      <c r="D3079" s="9"/>
      <c r="E3079" s="9"/>
      <c r="F3079" s="9"/>
      <c r="G3079" s="9"/>
      <c r="H3079" s="10"/>
      <c r="I3079" s="10"/>
      <c r="J3079" s="10"/>
      <c r="K3079" s="10"/>
      <c r="L3079" s="10"/>
      <c r="M3079" s="10"/>
      <c r="N3079" s="10"/>
      <c r="O3079" s="11"/>
      <c r="P3079" s="12"/>
      <c r="Q3079" s="9"/>
      <c r="R3079" s="9"/>
      <c r="S3079" s="9"/>
      <c r="U3079" s="1"/>
      <c r="V3079" s="13"/>
    </row>
    <row r="3080" spans="1:22" x14ac:dyDescent="0.35">
      <c r="A3080" s="8"/>
      <c r="B3080" s="9"/>
      <c r="C3080" s="9"/>
      <c r="D3080" s="9"/>
      <c r="E3080" s="9"/>
      <c r="F3080" s="9"/>
      <c r="G3080" s="9"/>
      <c r="H3080" s="10"/>
      <c r="I3080" s="10"/>
      <c r="J3080" s="10"/>
      <c r="K3080" s="10"/>
      <c r="L3080" s="10"/>
      <c r="M3080" s="10"/>
      <c r="N3080" s="10"/>
      <c r="O3080" s="11"/>
      <c r="P3080" s="12"/>
      <c r="Q3080" s="9"/>
      <c r="R3080" s="9"/>
      <c r="S3080" s="9"/>
      <c r="U3080" s="1"/>
      <c r="V3080" s="13"/>
    </row>
    <row r="3081" spans="1:22" x14ac:dyDescent="0.35">
      <c r="A3081" s="8"/>
      <c r="B3081" s="9"/>
      <c r="C3081" s="9"/>
      <c r="D3081" s="9"/>
      <c r="E3081" s="9"/>
      <c r="F3081" s="9"/>
      <c r="G3081" s="9"/>
      <c r="H3081" s="10"/>
      <c r="I3081" s="10"/>
      <c r="J3081" s="10"/>
      <c r="K3081" s="10"/>
      <c r="L3081" s="10"/>
      <c r="M3081" s="10"/>
      <c r="N3081" s="10"/>
      <c r="O3081" s="11"/>
      <c r="P3081" s="12"/>
      <c r="Q3081" s="9"/>
      <c r="R3081" s="9"/>
      <c r="S3081" s="9"/>
      <c r="U3081" s="1"/>
      <c r="V3081" s="13"/>
    </row>
    <row r="3082" spans="1:22" x14ac:dyDescent="0.35">
      <c r="A3082" s="8"/>
      <c r="B3082" s="9"/>
      <c r="C3082" s="9"/>
      <c r="D3082" s="9"/>
      <c r="E3082" s="9"/>
      <c r="F3082" s="9"/>
      <c r="G3082" s="9"/>
      <c r="H3082" s="10"/>
      <c r="I3082" s="10"/>
      <c r="J3082" s="10"/>
      <c r="K3082" s="10"/>
      <c r="L3082" s="10"/>
      <c r="M3082" s="10"/>
      <c r="N3082" s="10"/>
      <c r="O3082" s="11"/>
      <c r="P3082" s="12"/>
      <c r="Q3082" s="9"/>
      <c r="R3082" s="9"/>
      <c r="S3082" s="9"/>
      <c r="U3082" s="1"/>
      <c r="V3082" s="13"/>
    </row>
    <row r="3083" spans="1:22" x14ac:dyDescent="0.35">
      <c r="A3083" s="8"/>
      <c r="B3083" s="9"/>
      <c r="C3083" s="9"/>
      <c r="D3083" s="9"/>
      <c r="E3083" s="9"/>
      <c r="F3083" s="9"/>
      <c r="G3083" s="9"/>
      <c r="H3083" s="10"/>
      <c r="I3083" s="10"/>
      <c r="J3083" s="10"/>
      <c r="K3083" s="10"/>
      <c r="L3083" s="10"/>
      <c r="M3083" s="10"/>
      <c r="N3083" s="10"/>
      <c r="O3083" s="11"/>
      <c r="P3083" s="12"/>
      <c r="Q3083" s="9"/>
      <c r="R3083" s="9"/>
      <c r="S3083" s="9"/>
      <c r="U3083" s="1"/>
      <c r="V3083" s="13"/>
    </row>
    <row r="3084" spans="1:22" x14ac:dyDescent="0.35">
      <c r="A3084" s="8"/>
      <c r="B3084" s="9"/>
      <c r="C3084" s="9"/>
      <c r="D3084" s="9"/>
      <c r="E3084" s="9"/>
      <c r="F3084" s="9"/>
      <c r="G3084" s="9"/>
      <c r="H3084" s="10"/>
      <c r="I3084" s="10"/>
      <c r="J3084" s="10"/>
      <c r="K3084" s="10"/>
      <c r="L3084" s="10"/>
      <c r="M3084" s="10"/>
      <c r="N3084" s="10"/>
      <c r="O3084" s="11"/>
      <c r="P3084" s="12"/>
      <c r="Q3084" s="9"/>
      <c r="R3084" s="9"/>
      <c r="S3084" s="9"/>
      <c r="U3084" s="1"/>
      <c r="V3084" s="13"/>
    </row>
    <row r="3085" spans="1:22" x14ac:dyDescent="0.35">
      <c r="A3085" s="8"/>
      <c r="B3085" s="9"/>
      <c r="C3085" s="9"/>
      <c r="D3085" s="9"/>
      <c r="E3085" s="9"/>
      <c r="F3085" s="9"/>
      <c r="G3085" s="9"/>
      <c r="H3085" s="10"/>
      <c r="I3085" s="10"/>
      <c r="J3085" s="10"/>
      <c r="K3085" s="10"/>
      <c r="L3085" s="10"/>
      <c r="M3085" s="10"/>
      <c r="N3085" s="10"/>
      <c r="O3085" s="11"/>
      <c r="P3085" s="12"/>
      <c r="Q3085" s="9"/>
      <c r="R3085" s="9"/>
      <c r="S3085" s="9"/>
      <c r="U3085" s="1"/>
      <c r="V3085" s="13"/>
    </row>
    <row r="3086" spans="1:22" x14ac:dyDescent="0.35">
      <c r="A3086" s="8"/>
      <c r="B3086" s="9"/>
      <c r="C3086" s="9"/>
      <c r="D3086" s="9"/>
      <c r="E3086" s="9"/>
      <c r="F3086" s="9"/>
      <c r="G3086" s="9"/>
      <c r="H3086" s="10"/>
      <c r="I3086" s="10"/>
      <c r="J3086" s="10"/>
      <c r="K3086" s="10"/>
      <c r="L3086" s="10"/>
      <c r="M3086" s="10"/>
      <c r="N3086" s="10"/>
      <c r="O3086" s="11"/>
      <c r="P3086" s="12"/>
      <c r="Q3086" s="9"/>
      <c r="R3086" s="9"/>
      <c r="S3086" s="9"/>
      <c r="U3086" s="1"/>
      <c r="V3086" s="13"/>
    </row>
    <row r="3087" spans="1:22" x14ac:dyDescent="0.35">
      <c r="A3087" s="8"/>
      <c r="B3087" s="9"/>
      <c r="C3087" s="9"/>
      <c r="D3087" s="9"/>
      <c r="E3087" s="9"/>
      <c r="F3087" s="9"/>
      <c r="G3087" s="9"/>
      <c r="H3087" s="10"/>
      <c r="I3087" s="10"/>
      <c r="J3087" s="10"/>
      <c r="K3087" s="10"/>
      <c r="L3087" s="10"/>
      <c r="M3087" s="10"/>
      <c r="N3087" s="10"/>
      <c r="O3087" s="11"/>
      <c r="P3087" s="12"/>
      <c r="Q3087" s="9"/>
      <c r="R3087" s="9"/>
      <c r="S3087" s="9"/>
      <c r="U3087" s="1"/>
      <c r="V3087" s="13"/>
    </row>
    <row r="3088" spans="1:22" x14ac:dyDescent="0.35">
      <c r="A3088" s="8"/>
      <c r="B3088" s="9"/>
      <c r="C3088" s="9"/>
      <c r="D3088" s="9"/>
      <c r="E3088" s="9"/>
      <c r="F3088" s="9"/>
      <c r="G3088" s="9"/>
      <c r="H3088" s="10"/>
      <c r="I3088" s="10"/>
      <c r="J3088" s="10"/>
      <c r="K3088" s="10"/>
      <c r="L3088" s="10"/>
      <c r="M3088" s="10"/>
      <c r="N3088" s="10"/>
      <c r="O3088" s="11"/>
      <c r="P3088" s="12"/>
      <c r="Q3088" s="9"/>
      <c r="R3088" s="9"/>
      <c r="S3088" s="9"/>
      <c r="U3088" s="1"/>
      <c r="V3088" s="13"/>
    </row>
    <row r="3089" spans="1:22" x14ac:dyDescent="0.35">
      <c r="A3089" s="8"/>
      <c r="B3089" s="9"/>
      <c r="C3089" s="9"/>
      <c r="D3089" s="9"/>
      <c r="E3089" s="9"/>
      <c r="F3089" s="9"/>
      <c r="G3089" s="9"/>
      <c r="H3089" s="10"/>
      <c r="I3089" s="10"/>
      <c r="J3089" s="10"/>
      <c r="K3089" s="10"/>
      <c r="L3089" s="10"/>
      <c r="M3089" s="10"/>
      <c r="N3089" s="10"/>
      <c r="O3089" s="11"/>
      <c r="P3089" s="12"/>
      <c r="Q3089" s="9"/>
      <c r="R3089" s="9"/>
      <c r="S3089" s="9"/>
      <c r="U3089" s="1"/>
      <c r="V3089" s="13"/>
    </row>
    <row r="3090" spans="1:22" x14ac:dyDescent="0.35">
      <c r="A3090" s="8"/>
      <c r="B3090" s="9"/>
      <c r="C3090" s="9"/>
      <c r="D3090" s="9"/>
      <c r="E3090" s="9"/>
      <c r="F3090" s="9"/>
      <c r="G3090" s="9"/>
      <c r="H3090" s="10"/>
      <c r="I3090" s="10"/>
      <c r="J3090" s="10"/>
      <c r="K3090" s="10"/>
      <c r="L3090" s="10"/>
      <c r="M3090" s="10"/>
      <c r="N3090" s="10"/>
      <c r="O3090" s="11"/>
      <c r="P3090" s="12"/>
      <c r="Q3090" s="9"/>
      <c r="R3090" s="9"/>
      <c r="S3090" s="9"/>
      <c r="U3090" s="1"/>
      <c r="V3090" s="13"/>
    </row>
    <row r="3091" spans="1:22" x14ac:dyDescent="0.35">
      <c r="A3091" s="8"/>
      <c r="B3091" s="9"/>
      <c r="C3091" s="9"/>
      <c r="D3091" s="9"/>
      <c r="E3091" s="9"/>
      <c r="F3091" s="9"/>
      <c r="G3091" s="9"/>
      <c r="H3091" s="10"/>
      <c r="I3091" s="10"/>
      <c r="J3091" s="10"/>
      <c r="K3091" s="10"/>
      <c r="L3091" s="10"/>
      <c r="M3091" s="10"/>
      <c r="N3091" s="10"/>
      <c r="O3091" s="11"/>
      <c r="P3091" s="12"/>
      <c r="Q3091" s="9"/>
      <c r="R3091" s="9"/>
      <c r="S3091" s="9"/>
      <c r="U3091" s="1"/>
      <c r="V3091" s="13"/>
    </row>
    <row r="3092" spans="1:22" x14ac:dyDescent="0.35">
      <c r="A3092" s="8"/>
      <c r="B3092" s="9"/>
      <c r="C3092" s="9"/>
      <c r="D3092" s="9"/>
      <c r="E3092" s="9"/>
      <c r="F3092" s="9"/>
      <c r="G3092" s="9"/>
      <c r="H3092" s="10"/>
      <c r="I3092" s="10"/>
      <c r="J3092" s="10"/>
      <c r="K3092" s="10"/>
      <c r="L3092" s="10"/>
      <c r="M3092" s="10"/>
      <c r="N3092" s="10"/>
      <c r="O3092" s="11"/>
      <c r="P3092" s="12"/>
      <c r="Q3092" s="9"/>
      <c r="R3092" s="9"/>
      <c r="S3092" s="9"/>
      <c r="U3092" s="1"/>
      <c r="V3092" s="13"/>
    </row>
    <row r="3093" spans="1:22" x14ac:dyDescent="0.35">
      <c r="A3093" s="8"/>
      <c r="B3093" s="9"/>
      <c r="C3093" s="9"/>
      <c r="D3093" s="9"/>
      <c r="E3093" s="9"/>
      <c r="F3093" s="9"/>
      <c r="G3093" s="9"/>
      <c r="H3093" s="10"/>
      <c r="I3093" s="10"/>
      <c r="J3093" s="10"/>
      <c r="K3093" s="10"/>
      <c r="L3093" s="10"/>
      <c r="M3093" s="10"/>
      <c r="N3093" s="10"/>
      <c r="O3093" s="11"/>
      <c r="P3093" s="12"/>
      <c r="Q3093" s="9"/>
      <c r="R3093" s="9"/>
      <c r="S3093" s="9"/>
      <c r="U3093" s="1"/>
      <c r="V3093" s="13"/>
    </row>
    <row r="3094" spans="1:22" x14ac:dyDescent="0.35">
      <c r="A3094" s="8"/>
      <c r="B3094" s="9"/>
      <c r="C3094" s="9"/>
      <c r="D3094" s="9"/>
      <c r="E3094" s="9"/>
      <c r="F3094" s="9"/>
      <c r="G3094" s="9"/>
      <c r="H3094" s="10"/>
      <c r="I3094" s="10"/>
      <c r="J3094" s="10"/>
      <c r="K3094" s="10"/>
      <c r="L3094" s="10"/>
      <c r="M3094" s="10"/>
      <c r="N3094" s="10"/>
      <c r="O3094" s="11"/>
      <c r="P3094" s="12"/>
      <c r="Q3094" s="9"/>
      <c r="R3094" s="9"/>
      <c r="S3094" s="9"/>
      <c r="U3094" s="1"/>
      <c r="V3094" s="13"/>
    </row>
    <row r="3095" spans="1:22" x14ac:dyDescent="0.35">
      <c r="A3095" s="8"/>
      <c r="B3095" s="9"/>
      <c r="C3095" s="9"/>
      <c r="D3095" s="9"/>
      <c r="E3095" s="9"/>
      <c r="F3095" s="9"/>
      <c r="G3095" s="9"/>
      <c r="H3095" s="10"/>
      <c r="I3095" s="10"/>
      <c r="J3095" s="10"/>
      <c r="K3095" s="10"/>
      <c r="L3095" s="10"/>
      <c r="M3095" s="10"/>
      <c r="N3095" s="10"/>
      <c r="O3095" s="11"/>
      <c r="P3095" s="12"/>
      <c r="Q3095" s="9"/>
      <c r="R3095" s="9"/>
      <c r="S3095" s="9"/>
      <c r="U3095" s="1"/>
      <c r="V3095" s="13"/>
    </row>
    <row r="3096" spans="1:22" x14ac:dyDescent="0.35">
      <c r="A3096" s="8"/>
      <c r="B3096" s="9"/>
      <c r="C3096" s="9"/>
      <c r="D3096" s="9"/>
      <c r="E3096" s="9"/>
      <c r="F3096" s="9"/>
      <c r="G3096" s="9"/>
      <c r="H3096" s="10"/>
      <c r="I3096" s="10"/>
      <c r="J3096" s="10"/>
      <c r="K3096" s="10"/>
      <c r="L3096" s="10"/>
      <c r="M3096" s="10"/>
      <c r="N3096" s="10"/>
      <c r="O3096" s="11"/>
      <c r="P3096" s="12"/>
      <c r="Q3096" s="9"/>
      <c r="R3096" s="9"/>
      <c r="S3096" s="9"/>
      <c r="U3096" s="1"/>
      <c r="V3096" s="13"/>
    </row>
    <row r="3097" spans="1:22" x14ac:dyDescent="0.35">
      <c r="A3097" s="8"/>
      <c r="B3097" s="9"/>
      <c r="C3097" s="9"/>
      <c r="D3097" s="9"/>
      <c r="E3097" s="9"/>
      <c r="F3097" s="9"/>
      <c r="G3097" s="9"/>
      <c r="H3097" s="10"/>
      <c r="I3097" s="10"/>
      <c r="J3097" s="10"/>
      <c r="K3097" s="10"/>
      <c r="L3097" s="10"/>
      <c r="M3097" s="10"/>
      <c r="N3097" s="10"/>
      <c r="O3097" s="11"/>
      <c r="P3097" s="12"/>
      <c r="Q3097" s="9"/>
      <c r="R3097" s="9"/>
      <c r="S3097" s="9"/>
      <c r="U3097" s="1"/>
      <c r="V3097" s="13"/>
    </row>
    <row r="3098" spans="1:22" x14ac:dyDescent="0.35">
      <c r="A3098" s="8"/>
      <c r="B3098" s="9"/>
      <c r="C3098" s="9"/>
      <c r="D3098" s="9"/>
      <c r="E3098" s="9"/>
      <c r="F3098" s="9"/>
      <c r="G3098" s="9"/>
      <c r="H3098" s="10"/>
      <c r="I3098" s="10"/>
      <c r="J3098" s="10"/>
      <c r="K3098" s="10"/>
      <c r="L3098" s="10"/>
      <c r="M3098" s="10"/>
      <c r="N3098" s="10"/>
      <c r="O3098" s="11"/>
      <c r="P3098" s="12"/>
      <c r="Q3098" s="9"/>
      <c r="R3098" s="9"/>
      <c r="S3098" s="9"/>
      <c r="U3098" s="1"/>
      <c r="V3098" s="13"/>
    </row>
    <row r="3099" spans="1:22" x14ac:dyDescent="0.35">
      <c r="A3099" s="8"/>
      <c r="B3099" s="9"/>
      <c r="C3099" s="9"/>
      <c r="D3099" s="9"/>
      <c r="E3099" s="9"/>
      <c r="F3099" s="9"/>
      <c r="G3099" s="9"/>
      <c r="H3099" s="10"/>
      <c r="I3099" s="10"/>
      <c r="J3099" s="10"/>
      <c r="K3099" s="10"/>
      <c r="L3099" s="10"/>
      <c r="M3099" s="10"/>
      <c r="N3099" s="10"/>
      <c r="O3099" s="11"/>
      <c r="P3099" s="12"/>
      <c r="Q3099" s="9"/>
      <c r="R3099" s="9"/>
      <c r="S3099" s="9"/>
      <c r="U3099" s="1"/>
      <c r="V3099" s="13"/>
    </row>
    <row r="3100" spans="1:22" x14ac:dyDescent="0.35">
      <c r="A3100" s="8"/>
      <c r="B3100" s="9"/>
      <c r="C3100" s="9"/>
      <c r="D3100" s="9"/>
      <c r="E3100" s="9"/>
      <c r="F3100" s="9"/>
      <c r="G3100" s="9"/>
      <c r="H3100" s="10"/>
      <c r="I3100" s="10"/>
      <c r="J3100" s="10"/>
      <c r="K3100" s="10"/>
      <c r="L3100" s="10"/>
      <c r="M3100" s="10"/>
      <c r="N3100" s="10"/>
      <c r="O3100" s="11"/>
      <c r="P3100" s="12"/>
      <c r="Q3100" s="9"/>
      <c r="R3100" s="9"/>
      <c r="S3100" s="9"/>
      <c r="U3100" s="1"/>
      <c r="V3100" s="13"/>
    </row>
    <row r="3101" spans="1:22" x14ac:dyDescent="0.35">
      <c r="A3101" s="8"/>
      <c r="B3101" s="9"/>
      <c r="C3101" s="9"/>
      <c r="D3101" s="9"/>
      <c r="E3101" s="9"/>
      <c r="F3101" s="9"/>
      <c r="G3101" s="9"/>
      <c r="H3101" s="10"/>
      <c r="I3101" s="10"/>
      <c r="J3101" s="10"/>
      <c r="K3101" s="10"/>
      <c r="L3101" s="10"/>
      <c r="M3101" s="10"/>
      <c r="N3101" s="10"/>
      <c r="O3101" s="11"/>
      <c r="P3101" s="12"/>
      <c r="Q3101" s="9"/>
      <c r="R3101" s="9"/>
      <c r="S3101" s="9"/>
      <c r="U3101" s="1"/>
      <c r="V3101" s="13"/>
    </row>
    <row r="3102" spans="1:22" x14ac:dyDescent="0.35">
      <c r="A3102" s="8"/>
      <c r="B3102" s="9"/>
      <c r="C3102" s="9"/>
      <c r="D3102" s="9"/>
      <c r="E3102" s="9"/>
      <c r="F3102" s="9"/>
      <c r="G3102" s="9"/>
      <c r="H3102" s="10"/>
      <c r="I3102" s="10"/>
      <c r="J3102" s="10"/>
      <c r="K3102" s="10"/>
      <c r="L3102" s="10"/>
      <c r="M3102" s="10"/>
      <c r="N3102" s="10"/>
      <c r="O3102" s="11"/>
      <c r="P3102" s="12"/>
      <c r="Q3102" s="9"/>
      <c r="R3102" s="9"/>
      <c r="S3102" s="9"/>
      <c r="U3102" s="1"/>
      <c r="V3102" s="13"/>
    </row>
    <row r="3103" spans="1:22" x14ac:dyDescent="0.35">
      <c r="A3103" s="8"/>
      <c r="B3103" s="9"/>
      <c r="C3103" s="9"/>
      <c r="D3103" s="9"/>
      <c r="E3103" s="9"/>
      <c r="F3103" s="9"/>
      <c r="G3103" s="9"/>
      <c r="H3103" s="10"/>
      <c r="I3103" s="10"/>
      <c r="J3103" s="10"/>
      <c r="K3103" s="10"/>
      <c r="L3103" s="10"/>
      <c r="M3103" s="10"/>
      <c r="N3103" s="10"/>
      <c r="O3103" s="11"/>
      <c r="P3103" s="12"/>
      <c r="Q3103" s="9"/>
      <c r="R3103" s="9"/>
      <c r="S3103" s="9"/>
      <c r="U3103" s="1"/>
      <c r="V3103" s="13"/>
    </row>
    <row r="3104" spans="1:22" x14ac:dyDescent="0.35">
      <c r="A3104" s="8"/>
      <c r="B3104" s="9"/>
      <c r="C3104" s="9"/>
      <c r="D3104" s="9"/>
      <c r="E3104" s="9"/>
      <c r="F3104" s="9"/>
      <c r="G3104" s="9"/>
      <c r="H3104" s="10"/>
      <c r="I3104" s="10"/>
      <c r="J3104" s="10"/>
      <c r="K3104" s="10"/>
      <c r="L3104" s="10"/>
      <c r="M3104" s="10"/>
      <c r="N3104" s="10"/>
      <c r="O3104" s="11"/>
      <c r="P3104" s="12"/>
      <c r="Q3104" s="9"/>
      <c r="R3104" s="9"/>
      <c r="S3104" s="9"/>
      <c r="U3104" s="1"/>
      <c r="V3104" s="13"/>
    </row>
    <row r="3105" spans="1:22" x14ac:dyDescent="0.35">
      <c r="A3105" s="8"/>
      <c r="B3105" s="9"/>
      <c r="C3105" s="9"/>
      <c r="D3105" s="9"/>
      <c r="E3105" s="9"/>
      <c r="F3105" s="9"/>
      <c r="G3105" s="9"/>
      <c r="H3105" s="10"/>
      <c r="I3105" s="10"/>
      <c r="J3105" s="10"/>
      <c r="K3105" s="10"/>
      <c r="L3105" s="10"/>
      <c r="M3105" s="10"/>
      <c r="N3105" s="10"/>
      <c r="O3105" s="11"/>
      <c r="P3105" s="12"/>
      <c r="Q3105" s="9"/>
      <c r="R3105" s="9"/>
      <c r="S3105" s="9"/>
      <c r="U3105" s="1"/>
      <c r="V3105" s="13"/>
    </row>
    <row r="3106" spans="1:22" x14ac:dyDescent="0.35">
      <c r="A3106" s="8"/>
      <c r="B3106" s="9"/>
      <c r="C3106" s="9"/>
      <c r="D3106" s="9"/>
      <c r="E3106" s="9"/>
      <c r="F3106" s="9"/>
      <c r="G3106" s="9"/>
      <c r="H3106" s="10"/>
      <c r="I3106" s="10"/>
      <c r="J3106" s="10"/>
      <c r="K3106" s="10"/>
      <c r="L3106" s="10"/>
      <c r="M3106" s="10"/>
      <c r="N3106" s="10"/>
      <c r="O3106" s="11"/>
      <c r="P3106" s="12"/>
      <c r="Q3106" s="9"/>
      <c r="R3106" s="9"/>
      <c r="S3106" s="9"/>
      <c r="U3106" s="1"/>
      <c r="V3106" s="13"/>
    </row>
    <row r="3107" spans="1:22" x14ac:dyDescent="0.35">
      <c r="A3107" s="8"/>
      <c r="B3107" s="9"/>
      <c r="C3107" s="9"/>
      <c r="D3107" s="9"/>
      <c r="E3107" s="9"/>
      <c r="F3107" s="9"/>
      <c r="G3107" s="9"/>
      <c r="H3107" s="10"/>
      <c r="I3107" s="10"/>
      <c r="J3107" s="10"/>
      <c r="K3107" s="10"/>
      <c r="L3107" s="10"/>
      <c r="M3107" s="10"/>
      <c r="N3107" s="10"/>
      <c r="O3107" s="11"/>
      <c r="P3107" s="12"/>
      <c r="Q3107" s="9"/>
      <c r="R3107" s="9"/>
      <c r="S3107" s="9"/>
      <c r="U3107" s="1"/>
      <c r="V3107" s="13"/>
    </row>
    <row r="3108" spans="1:22" x14ac:dyDescent="0.35">
      <c r="A3108" s="8"/>
      <c r="B3108" s="9"/>
      <c r="C3108" s="9"/>
      <c r="D3108" s="9"/>
      <c r="E3108" s="9"/>
      <c r="F3108" s="9"/>
      <c r="G3108" s="9"/>
      <c r="H3108" s="10"/>
      <c r="I3108" s="10"/>
      <c r="J3108" s="10"/>
      <c r="K3108" s="10"/>
      <c r="L3108" s="10"/>
      <c r="M3108" s="10"/>
      <c r="N3108" s="10"/>
      <c r="O3108" s="11"/>
      <c r="P3108" s="12"/>
      <c r="Q3108" s="9"/>
      <c r="R3108" s="9"/>
      <c r="S3108" s="9"/>
      <c r="U3108" s="1"/>
      <c r="V3108" s="13"/>
    </row>
    <row r="3109" spans="1:22" x14ac:dyDescent="0.35">
      <c r="A3109" s="8"/>
      <c r="B3109" s="9"/>
      <c r="C3109" s="9"/>
      <c r="D3109" s="9"/>
      <c r="E3109" s="9"/>
      <c r="F3109" s="9"/>
      <c r="G3109" s="9"/>
      <c r="H3109" s="10"/>
      <c r="I3109" s="10"/>
      <c r="J3109" s="10"/>
      <c r="K3109" s="10"/>
      <c r="L3109" s="10"/>
      <c r="M3109" s="10"/>
      <c r="N3109" s="10"/>
      <c r="O3109" s="11"/>
      <c r="P3109" s="12"/>
      <c r="Q3109" s="9"/>
      <c r="R3109" s="9"/>
      <c r="S3109" s="9"/>
      <c r="U3109" s="1"/>
      <c r="V3109" s="13"/>
    </row>
    <row r="3110" spans="1:22" x14ac:dyDescent="0.35">
      <c r="A3110" s="8"/>
      <c r="B3110" s="9"/>
      <c r="C3110" s="9"/>
      <c r="D3110" s="9"/>
      <c r="E3110" s="9"/>
      <c r="F3110" s="9"/>
      <c r="G3110" s="9"/>
      <c r="H3110" s="10"/>
      <c r="I3110" s="10"/>
      <c r="J3110" s="10"/>
      <c r="K3110" s="10"/>
      <c r="L3110" s="10"/>
      <c r="M3110" s="10"/>
      <c r="N3110" s="10"/>
      <c r="O3110" s="11"/>
      <c r="P3110" s="12"/>
      <c r="Q3110" s="9"/>
      <c r="R3110" s="9"/>
      <c r="S3110" s="9"/>
      <c r="U3110" s="1"/>
      <c r="V3110" s="13"/>
    </row>
    <row r="3111" spans="1:22" x14ac:dyDescent="0.35">
      <c r="A3111" s="8"/>
      <c r="B3111" s="9"/>
      <c r="C3111" s="9"/>
      <c r="D3111" s="9"/>
      <c r="E3111" s="9"/>
      <c r="F3111" s="9"/>
      <c r="G3111" s="9"/>
      <c r="H3111" s="10"/>
      <c r="I3111" s="10"/>
      <c r="J3111" s="10"/>
      <c r="K3111" s="10"/>
      <c r="L3111" s="10"/>
      <c r="M3111" s="10"/>
      <c r="N3111" s="10"/>
      <c r="O3111" s="11"/>
      <c r="P3111" s="12"/>
      <c r="Q3111" s="9"/>
      <c r="R3111" s="9"/>
      <c r="S3111" s="9"/>
      <c r="U3111" s="1"/>
      <c r="V3111" s="13"/>
    </row>
    <row r="3112" spans="1:22" x14ac:dyDescent="0.35">
      <c r="A3112" s="8"/>
      <c r="B3112" s="9"/>
      <c r="C3112" s="9"/>
      <c r="D3112" s="9"/>
      <c r="E3112" s="9"/>
      <c r="F3112" s="9"/>
      <c r="G3112" s="9"/>
      <c r="H3112" s="10"/>
      <c r="I3112" s="10"/>
      <c r="J3112" s="10"/>
      <c r="K3112" s="10"/>
      <c r="L3112" s="10"/>
      <c r="M3112" s="10"/>
      <c r="N3112" s="10"/>
      <c r="O3112" s="11"/>
      <c r="P3112" s="12"/>
      <c r="Q3112" s="9"/>
      <c r="R3112" s="9"/>
      <c r="S3112" s="9"/>
      <c r="U3112" s="1"/>
      <c r="V3112" s="13"/>
    </row>
    <row r="3113" spans="1:22" x14ac:dyDescent="0.35">
      <c r="A3113" s="8"/>
      <c r="B3113" s="9"/>
      <c r="C3113" s="9"/>
      <c r="D3113" s="9"/>
      <c r="E3113" s="9"/>
      <c r="F3113" s="9"/>
      <c r="G3113" s="9"/>
      <c r="H3113" s="10"/>
      <c r="I3113" s="10"/>
      <c r="J3113" s="10"/>
      <c r="K3113" s="10"/>
      <c r="L3113" s="10"/>
      <c r="M3113" s="10"/>
      <c r="N3113" s="10"/>
      <c r="O3113" s="11"/>
      <c r="P3113" s="12"/>
      <c r="Q3113" s="9"/>
      <c r="R3113" s="9"/>
      <c r="S3113" s="9"/>
      <c r="U3113" s="1"/>
      <c r="V3113" s="13"/>
    </row>
    <row r="3114" spans="1:22" x14ac:dyDescent="0.35">
      <c r="A3114" s="8"/>
      <c r="B3114" s="9"/>
      <c r="C3114" s="9"/>
      <c r="D3114" s="9"/>
      <c r="E3114" s="9"/>
      <c r="F3114" s="9"/>
      <c r="G3114" s="9"/>
      <c r="H3114" s="10"/>
      <c r="I3114" s="10"/>
      <c r="J3114" s="10"/>
      <c r="K3114" s="10"/>
      <c r="L3114" s="10"/>
      <c r="M3114" s="10"/>
      <c r="N3114" s="10"/>
      <c r="O3114" s="11"/>
      <c r="P3114" s="12"/>
      <c r="Q3114" s="9"/>
      <c r="R3114" s="9"/>
      <c r="S3114" s="9"/>
      <c r="U3114" s="1"/>
      <c r="V3114" s="13"/>
    </row>
    <row r="3115" spans="1:22" x14ac:dyDescent="0.35">
      <c r="A3115" s="8"/>
      <c r="B3115" s="9"/>
      <c r="C3115" s="9"/>
      <c r="D3115" s="9"/>
      <c r="E3115" s="9"/>
      <c r="F3115" s="9"/>
      <c r="G3115" s="9"/>
      <c r="H3115" s="10"/>
      <c r="I3115" s="10"/>
      <c r="J3115" s="10"/>
      <c r="K3115" s="10"/>
      <c r="L3115" s="10"/>
      <c r="M3115" s="10"/>
      <c r="N3115" s="10"/>
      <c r="O3115" s="11"/>
      <c r="P3115" s="12"/>
      <c r="Q3115" s="9"/>
      <c r="R3115" s="9"/>
      <c r="S3115" s="9"/>
      <c r="U3115" s="1"/>
      <c r="V3115" s="13"/>
    </row>
    <row r="3116" spans="1:22" x14ac:dyDescent="0.35">
      <c r="A3116" s="8"/>
      <c r="B3116" s="9"/>
      <c r="C3116" s="9"/>
      <c r="D3116" s="9"/>
      <c r="E3116" s="9"/>
      <c r="F3116" s="9"/>
      <c r="G3116" s="9"/>
      <c r="H3116" s="10"/>
      <c r="I3116" s="10"/>
      <c r="J3116" s="10"/>
      <c r="K3116" s="10"/>
      <c r="L3116" s="10"/>
      <c r="M3116" s="10"/>
      <c r="N3116" s="10"/>
      <c r="O3116" s="11"/>
      <c r="P3116" s="12"/>
      <c r="Q3116" s="9"/>
      <c r="R3116" s="9"/>
      <c r="S3116" s="9"/>
      <c r="U3116" s="1"/>
      <c r="V3116" s="13"/>
    </row>
    <row r="3117" spans="1:22" x14ac:dyDescent="0.35">
      <c r="A3117" s="8"/>
      <c r="B3117" s="9"/>
      <c r="C3117" s="9"/>
      <c r="D3117" s="9"/>
      <c r="E3117" s="9"/>
      <c r="F3117" s="9"/>
      <c r="G3117" s="9"/>
      <c r="H3117" s="10"/>
      <c r="I3117" s="10"/>
      <c r="J3117" s="10"/>
      <c r="K3117" s="10"/>
      <c r="L3117" s="10"/>
      <c r="M3117" s="10"/>
      <c r="N3117" s="10"/>
      <c r="O3117" s="11"/>
      <c r="P3117" s="12"/>
      <c r="Q3117" s="9"/>
      <c r="R3117" s="9"/>
      <c r="S3117" s="9"/>
      <c r="U3117" s="1"/>
      <c r="V3117" s="13"/>
    </row>
    <row r="3118" spans="1:22" x14ac:dyDescent="0.35">
      <c r="A3118" s="8"/>
      <c r="B3118" s="9"/>
      <c r="C3118" s="9"/>
      <c r="D3118" s="9"/>
      <c r="E3118" s="9"/>
      <c r="F3118" s="9"/>
      <c r="G3118" s="9"/>
      <c r="H3118" s="10"/>
      <c r="I3118" s="10"/>
      <c r="J3118" s="10"/>
      <c r="K3118" s="10"/>
      <c r="L3118" s="10"/>
      <c r="M3118" s="10"/>
      <c r="N3118" s="10"/>
      <c r="O3118" s="11"/>
      <c r="P3118" s="12"/>
      <c r="Q3118" s="9"/>
      <c r="R3118" s="9"/>
      <c r="S3118" s="9"/>
      <c r="U3118" s="1"/>
      <c r="V3118" s="13"/>
    </row>
    <row r="3119" spans="1:22" x14ac:dyDescent="0.35">
      <c r="A3119" s="8"/>
      <c r="B3119" s="9"/>
      <c r="C3119" s="9"/>
      <c r="D3119" s="9"/>
      <c r="E3119" s="9"/>
      <c r="F3119" s="9"/>
      <c r="G3119" s="9"/>
      <c r="H3119" s="10"/>
      <c r="I3119" s="10"/>
      <c r="J3119" s="10"/>
      <c r="K3119" s="10"/>
      <c r="L3119" s="10"/>
      <c r="M3119" s="10"/>
      <c r="N3119" s="10"/>
      <c r="O3119" s="11"/>
      <c r="P3119" s="12"/>
      <c r="Q3119" s="9"/>
      <c r="R3119" s="9"/>
      <c r="S3119" s="9"/>
      <c r="U3119" s="1"/>
      <c r="V3119" s="13"/>
    </row>
    <row r="3120" spans="1:22" x14ac:dyDescent="0.35">
      <c r="A3120" s="8"/>
      <c r="B3120" s="9"/>
      <c r="C3120" s="9"/>
      <c r="D3120" s="9"/>
      <c r="E3120" s="9"/>
      <c r="F3120" s="9"/>
      <c r="G3120" s="9"/>
      <c r="H3120" s="10"/>
      <c r="I3120" s="10"/>
      <c r="J3120" s="10"/>
      <c r="K3120" s="10"/>
      <c r="L3120" s="10"/>
      <c r="M3120" s="10"/>
      <c r="N3120" s="10"/>
      <c r="O3120" s="11"/>
      <c r="P3120" s="12"/>
      <c r="Q3120" s="9"/>
      <c r="R3120" s="9"/>
      <c r="S3120" s="9"/>
      <c r="U3120" s="1"/>
      <c r="V3120" s="13"/>
    </row>
    <row r="3121" spans="1:22" x14ac:dyDescent="0.35">
      <c r="A3121" s="8"/>
      <c r="B3121" s="9"/>
      <c r="C3121" s="9"/>
      <c r="D3121" s="9"/>
      <c r="E3121" s="9"/>
      <c r="F3121" s="9"/>
      <c r="G3121" s="9"/>
      <c r="H3121" s="10"/>
      <c r="I3121" s="10"/>
      <c r="J3121" s="10"/>
      <c r="K3121" s="10"/>
      <c r="L3121" s="10"/>
      <c r="M3121" s="10"/>
      <c r="N3121" s="10"/>
      <c r="O3121" s="11"/>
      <c r="P3121" s="12"/>
      <c r="Q3121" s="9"/>
      <c r="R3121" s="9"/>
      <c r="S3121" s="9"/>
      <c r="U3121" s="1"/>
      <c r="V3121" s="13"/>
    </row>
    <row r="3122" spans="1:22" x14ac:dyDescent="0.35">
      <c r="A3122" s="8"/>
      <c r="B3122" s="9"/>
      <c r="C3122" s="9"/>
      <c r="D3122" s="9"/>
      <c r="E3122" s="9"/>
      <c r="F3122" s="9"/>
      <c r="G3122" s="9"/>
      <c r="H3122" s="10"/>
      <c r="I3122" s="10"/>
      <c r="J3122" s="10"/>
      <c r="K3122" s="10"/>
      <c r="L3122" s="10"/>
      <c r="M3122" s="10"/>
      <c r="N3122" s="10"/>
      <c r="O3122" s="11"/>
      <c r="P3122" s="12"/>
      <c r="Q3122" s="9"/>
      <c r="R3122" s="9"/>
      <c r="S3122" s="9"/>
      <c r="U3122" s="1"/>
      <c r="V3122" s="13"/>
    </row>
    <row r="3123" spans="1:22" x14ac:dyDescent="0.35">
      <c r="A3123" s="8"/>
      <c r="B3123" s="9"/>
      <c r="C3123" s="9"/>
      <c r="D3123" s="9"/>
      <c r="E3123" s="9"/>
      <c r="F3123" s="9"/>
      <c r="G3123" s="9"/>
      <c r="H3123" s="10"/>
      <c r="I3123" s="10"/>
      <c r="J3123" s="10"/>
      <c r="K3123" s="10"/>
      <c r="L3123" s="10"/>
      <c r="M3123" s="10"/>
      <c r="N3123" s="10"/>
      <c r="O3123" s="11"/>
      <c r="P3123" s="12"/>
      <c r="Q3123" s="9"/>
      <c r="R3123" s="9"/>
      <c r="S3123" s="9"/>
      <c r="U3123" s="1"/>
      <c r="V3123" s="13"/>
    </row>
    <row r="3124" spans="1:22" x14ac:dyDescent="0.35">
      <c r="A3124" s="8"/>
      <c r="B3124" s="9"/>
      <c r="C3124" s="9"/>
      <c r="D3124" s="9"/>
      <c r="E3124" s="9"/>
      <c r="F3124" s="9"/>
      <c r="G3124" s="9"/>
      <c r="H3124" s="10"/>
      <c r="I3124" s="10"/>
      <c r="J3124" s="10"/>
      <c r="K3124" s="10"/>
      <c r="L3124" s="10"/>
      <c r="M3124" s="10"/>
      <c r="N3124" s="10"/>
      <c r="O3124" s="11"/>
      <c r="P3124" s="12"/>
      <c r="Q3124" s="9"/>
      <c r="R3124" s="9"/>
      <c r="S3124" s="9"/>
      <c r="U3124" s="1"/>
      <c r="V3124" s="13"/>
    </row>
    <row r="3125" spans="1:22" x14ac:dyDescent="0.35">
      <c r="A3125" s="8"/>
      <c r="B3125" s="9"/>
      <c r="C3125" s="9"/>
      <c r="D3125" s="9"/>
      <c r="E3125" s="9"/>
      <c r="F3125" s="9"/>
      <c r="G3125" s="9"/>
      <c r="H3125" s="10"/>
      <c r="I3125" s="10"/>
      <c r="J3125" s="10"/>
      <c r="K3125" s="10"/>
      <c r="L3125" s="10"/>
      <c r="M3125" s="10"/>
      <c r="N3125" s="10"/>
      <c r="O3125" s="11"/>
      <c r="P3125" s="12"/>
      <c r="Q3125" s="9"/>
      <c r="R3125" s="9"/>
      <c r="S3125" s="9"/>
      <c r="U3125" s="1"/>
      <c r="V3125" s="13"/>
    </row>
    <row r="3126" spans="1:22" x14ac:dyDescent="0.35">
      <c r="A3126" s="8"/>
      <c r="B3126" s="9"/>
      <c r="C3126" s="9"/>
      <c r="D3126" s="9"/>
      <c r="E3126" s="9"/>
      <c r="F3126" s="9"/>
      <c r="G3126" s="9"/>
      <c r="H3126" s="10"/>
      <c r="I3126" s="10"/>
      <c r="J3126" s="10"/>
      <c r="K3126" s="10"/>
      <c r="L3126" s="10"/>
      <c r="M3126" s="10"/>
      <c r="N3126" s="10"/>
      <c r="O3126" s="11"/>
      <c r="P3126" s="12"/>
      <c r="Q3126" s="9"/>
      <c r="R3126" s="9"/>
      <c r="S3126" s="9"/>
      <c r="U3126" s="1"/>
      <c r="V3126" s="13"/>
    </row>
    <row r="3127" spans="1:22" x14ac:dyDescent="0.35">
      <c r="A3127" s="8"/>
      <c r="B3127" s="9"/>
      <c r="C3127" s="9"/>
      <c r="D3127" s="9"/>
      <c r="E3127" s="9"/>
      <c r="F3127" s="9"/>
      <c r="G3127" s="9"/>
      <c r="H3127" s="10"/>
      <c r="I3127" s="10"/>
      <c r="J3127" s="10"/>
      <c r="K3127" s="10"/>
      <c r="L3127" s="10"/>
      <c r="M3127" s="10"/>
      <c r="N3127" s="10"/>
      <c r="O3127" s="11"/>
      <c r="P3127" s="12"/>
      <c r="Q3127" s="9"/>
      <c r="R3127" s="9"/>
      <c r="S3127" s="9"/>
      <c r="U3127" s="1"/>
      <c r="V3127" s="13"/>
    </row>
    <row r="3128" spans="1:22" x14ac:dyDescent="0.35">
      <c r="A3128" s="8"/>
      <c r="B3128" s="9"/>
      <c r="C3128" s="9"/>
      <c r="D3128" s="9"/>
      <c r="E3128" s="9"/>
      <c r="F3128" s="9"/>
      <c r="G3128" s="9"/>
      <c r="H3128" s="10"/>
      <c r="I3128" s="10"/>
      <c r="J3128" s="10"/>
      <c r="K3128" s="10"/>
      <c r="L3128" s="10"/>
      <c r="M3128" s="10"/>
      <c r="N3128" s="10"/>
      <c r="O3128" s="11"/>
      <c r="P3128" s="12"/>
      <c r="Q3128" s="9"/>
      <c r="R3128" s="9"/>
      <c r="S3128" s="9"/>
      <c r="U3128" s="1"/>
      <c r="V3128" s="13"/>
    </row>
    <row r="3129" spans="1:22" x14ac:dyDescent="0.35">
      <c r="A3129" s="8"/>
      <c r="B3129" s="9"/>
      <c r="C3129" s="9"/>
      <c r="D3129" s="9"/>
      <c r="E3129" s="9"/>
      <c r="F3129" s="9"/>
      <c r="G3129" s="9"/>
      <c r="H3129" s="10"/>
      <c r="I3129" s="10"/>
      <c r="J3129" s="10"/>
      <c r="K3129" s="10"/>
      <c r="L3129" s="10"/>
      <c r="M3129" s="10"/>
      <c r="N3129" s="10"/>
      <c r="O3129" s="11"/>
      <c r="P3129" s="12"/>
      <c r="Q3129" s="9"/>
      <c r="R3129" s="9"/>
      <c r="S3129" s="9"/>
      <c r="U3129" s="1"/>
      <c r="V3129" s="13"/>
    </row>
    <row r="3130" spans="1:22" x14ac:dyDescent="0.35">
      <c r="A3130" s="8"/>
      <c r="B3130" s="9"/>
      <c r="C3130" s="9"/>
      <c r="D3130" s="9"/>
      <c r="E3130" s="9"/>
      <c r="F3130" s="9"/>
      <c r="G3130" s="9"/>
      <c r="H3130" s="10"/>
      <c r="I3130" s="10"/>
      <c r="J3130" s="10"/>
      <c r="K3130" s="10"/>
      <c r="L3130" s="10"/>
      <c r="M3130" s="10"/>
      <c r="N3130" s="10"/>
      <c r="O3130" s="11"/>
      <c r="P3130" s="12"/>
      <c r="Q3130" s="9"/>
      <c r="R3130" s="9"/>
      <c r="S3130" s="9"/>
      <c r="U3130" s="1"/>
      <c r="V3130" s="13"/>
    </row>
    <row r="3131" spans="1:22" x14ac:dyDescent="0.35">
      <c r="A3131" s="8"/>
      <c r="B3131" s="9"/>
      <c r="C3131" s="9"/>
      <c r="D3131" s="9"/>
      <c r="E3131" s="9"/>
      <c r="F3131" s="9"/>
      <c r="G3131" s="9"/>
      <c r="H3131" s="10"/>
      <c r="I3131" s="10"/>
      <c r="J3131" s="10"/>
      <c r="K3131" s="10"/>
      <c r="L3131" s="10"/>
      <c r="M3131" s="10"/>
      <c r="N3131" s="10"/>
      <c r="O3131" s="11"/>
      <c r="P3131" s="12"/>
      <c r="Q3131" s="9"/>
      <c r="R3131" s="9"/>
      <c r="S3131" s="9"/>
      <c r="U3131" s="1"/>
      <c r="V3131" s="13"/>
    </row>
    <row r="3132" spans="1:22" x14ac:dyDescent="0.35">
      <c r="A3132" s="8"/>
      <c r="B3132" s="9"/>
      <c r="C3132" s="9"/>
      <c r="D3132" s="9"/>
      <c r="E3132" s="9"/>
      <c r="F3132" s="9"/>
      <c r="G3132" s="9"/>
      <c r="H3132" s="10"/>
      <c r="I3132" s="10"/>
      <c r="J3132" s="10"/>
      <c r="K3132" s="10"/>
      <c r="L3132" s="10"/>
      <c r="M3132" s="10"/>
      <c r="N3132" s="10"/>
      <c r="O3132" s="11"/>
      <c r="P3132" s="12"/>
      <c r="Q3132" s="9"/>
      <c r="R3132" s="9"/>
      <c r="S3132" s="9"/>
      <c r="U3132" s="1"/>
      <c r="V3132" s="13"/>
    </row>
    <row r="3133" spans="1:22" x14ac:dyDescent="0.35">
      <c r="A3133" s="8"/>
      <c r="B3133" s="9"/>
      <c r="C3133" s="9"/>
      <c r="D3133" s="9"/>
      <c r="E3133" s="9"/>
      <c r="F3133" s="9"/>
      <c r="G3133" s="9"/>
      <c r="H3133" s="10"/>
      <c r="I3133" s="10"/>
      <c r="J3133" s="10"/>
      <c r="K3133" s="10"/>
      <c r="L3133" s="10"/>
      <c r="M3133" s="10"/>
      <c r="N3133" s="10"/>
      <c r="O3133" s="11"/>
      <c r="P3133" s="12"/>
      <c r="Q3133" s="9"/>
      <c r="R3133" s="9"/>
      <c r="S3133" s="9"/>
      <c r="U3133" s="1"/>
      <c r="V3133" s="13"/>
    </row>
    <row r="3134" spans="1:22" x14ac:dyDescent="0.35">
      <c r="A3134" s="8"/>
      <c r="B3134" s="9"/>
      <c r="C3134" s="9"/>
      <c r="D3134" s="9"/>
      <c r="E3134" s="9"/>
      <c r="F3134" s="9"/>
      <c r="G3134" s="9"/>
      <c r="H3134" s="10"/>
      <c r="I3134" s="10"/>
      <c r="J3134" s="10"/>
      <c r="K3134" s="10"/>
      <c r="L3134" s="10"/>
      <c r="M3134" s="10"/>
      <c r="N3134" s="10"/>
      <c r="O3134" s="11"/>
      <c r="P3134" s="12"/>
      <c r="Q3134" s="9"/>
      <c r="R3134" s="9"/>
      <c r="S3134" s="9"/>
      <c r="U3134" s="1"/>
      <c r="V3134" s="13"/>
    </row>
    <row r="3135" spans="1:22" x14ac:dyDescent="0.35">
      <c r="A3135" s="8"/>
      <c r="B3135" s="9"/>
      <c r="C3135" s="9"/>
      <c r="D3135" s="9"/>
      <c r="E3135" s="9"/>
      <c r="F3135" s="9"/>
      <c r="G3135" s="9"/>
      <c r="H3135" s="10"/>
      <c r="I3135" s="10"/>
      <c r="J3135" s="10"/>
      <c r="K3135" s="10"/>
      <c r="L3135" s="10"/>
      <c r="M3135" s="10"/>
      <c r="N3135" s="10"/>
      <c r="O3135" s="11"/>
      <c r="P3135" s="12"/>
      <c r="Q3135" s="9"/>
      <c r="R3135" s="9"/>
      <c r="S3135" s="9"/>
      <c r="U3135" s="1"/>
      <c r="V3135" s="13"/>
    </row>
    <row r="3136" spans="1:22" x14ac:dyDescent="0.35">
      <c r="A3136" s="8"/>
      <c r="B3136" s="9"/>
      <c r="C3136" s="9"/>
      <c r="D3136" s="9"/>
      <c r="E3136" s="9"/>
      <c r="F3136" s="9"/>
      <c r="G3136" s="9"/>
      <c r="H3136" s="10"/>
      <c r="I3136" s="10"/>
      <c r="J3136" s="10"/>
      <c r="K3136" s="10"/>
      <c r="L3136" s="10"/>
      <c r="M3136" s="10"/>
      <c r="N3136" s="10"/>
      <c r="O3136" s="11"/>
      <c r="P3136" s="12"/>
      <c r="Q3136" s="9"/>
      <c r="R3136" s="9"/>
      <c r="S3136" s="9"/>
      <c r="U3136" s="1"/>
      <c r="V3136" s="13"/>
    </row>
    <row r="3137" spans="1:22" x14ac:dyDescent="0.35">
      <c r="A3137" s="8"/>
      <c r="B3137" s="9"/>
      <c r="C3137" s="9"/>
      <c r="D3137" s="9"/>
      <c r="E3137" s="9"/>
      <c r="F3137" s="9"/>
      <c r="G3137" s="9"/>
      <c r="H3137" s="10"/>
      <c r="I3137" s="10"/>
      <c r="J3137" s="10"/>
      <c r="K3137" s="10"/>
      <c r="L3137" s="10"/>
      <c r="M3137" s="10"/>
      <c r="N3137" s="10"/>
      <c r="O3137" s="11"/>
      <c r="P3137" s="12"/>
      <c r="Q3137" s="9"/>
      <c r="R3137" s="9"/>
      <c r="S3137" s="9"/>
      <c r="U3137" s="1"/>
      <c r="V3137" s="13"/>
    </row>
    <row r="3138" spans="1:22" x14ac:dyDescent="0.35">
      <c r="A3138" s="8"/>
      <c r="B3138" s="9"/>
      <c r="C3138" s="9"/>
      <c r="D3138" s="9"/>
      <c r="E3138" s="9"/>
      <c r="F3138" s="9"/>
      <c r="G3138" s="9"/>
      <c r="H3138" s="10"/>
      <c r="I3138" s="10"/>
      <c r="J3138" s="10"/>
      <c r="K3138" s="10"/>
      <c r="L3138" s="10"/>
      <c r="M3138" s="10"/>
      <c r="N3138" s="10"/>
      <c r="O3138" s="11"/>
      <c r="P3138" s="12"/>
      <c r="Q3138" s="9"/>
      <c r="R3138" s="9"/>
      <c r="S3138" s="9"/>
      <c r="U3138" s="1"/>
      <c r="V3138" s="13"/>
    </row>
    <row r="3139" spans="1:22" x14ac:dyDescent="0.35">
      <c r="A3139" s="8"/>
      <c r="B3139" s="9"/>
      <c r="C3139" s="9"/>
      <c r="D3139" s="9"/>
      <c r="E3139" s="9"/>
      <c r="F3139" s="9"/>
      <c r="G3139" s="9"/>
      <c r="H3139" s="10"/>
      <c r="I3139" s="10"/>
      <c r="J3139" s="10"/>
      <c r="K3139" s="10"/>
      <c r="L3139" s="10"/>
      <c r="M3139" s="10"/>
      <c r="N3139" s="10"/>
      <c r="O3139" s="11"/>
      <c r="P3139" s="12"/>
      <c r="Q3139" s="9"/>
      <c r="R3139" s="9"/>
      <c r="S3139" s="9"/>
      <c r="U3139" s="1"/>
      <c r="V3139" s="13"/>
    </row>
    <row r="3140" spans="1:22" x14ac:dyDescent="0.35">
      <c r="A3140" s="8"/>
      <c r="B3140" s="9"/>
      <c r="C3140" s="9"/>
      <c r="D3140" s="9"/>
      <c r="E3140" s="9"/>
      <c r="F3140" s="9"/>
      <c r="G3140" s="9"/>
      <c r="H3140" s="10"/>
      <c r="I3140" s="10"/>
      <c r="J3140" s="10"/>
      <c r="K3140" s="10"/>
      <c r="L3140" s="10"/>
      <c r="M3140" s="10"/>
      <c r="N3140" s="10"/>
      <c r="O3140" s="11"/>
      <c r="P3140" s="12"/>
      <c r="Q3140" s="9"/>
      <c r="R3140" s="9"/>
      <c r="S3140" s="9"/>
      <c r="U3140" s="1"/>
      <c r="V3140" s="13"/>
    </row>
    <row r="3141" spans="1:22" x14ac:dyDescent="0.35">
      <c r="A3141" s="8"/>
      <c r="B3141" s="9"/>
      <c r="C3141" s="9"/>
      <c r="D3141" s="9"/>
      <c r="E3141" s="9"/>
      <c r="F3141" s="9"/>
      <c r="G3141" s="9"/>
      <c r="H3141" s="10"/>
      <c r="I3141" s="10"/>
      <c r="J3141" s="10"/>
      <c r="K3141" s="10"/>
      <c r="L3141" s="10"/>
      <c r="M3141" s="10"/>
      <c r="N3141" s="10"/>
      <c r="O3141" s="11"/>
      <c r="P3141" s="12"/>
      <c r="Q3141" s="9"/>
      <c r="R3141" s="9"/>
      <c r="S3141" s="9"/>
      <c r="U3141" s="1"/>
      <c r="V3141" s="13"/>
    </row>
    <row r="3142" spans="1:22" x14ac:dyDescent="0.35">
      <c r="A3142" s="8"/>
      <c r="B3142" s="9"/>
      <c r="C3142" s="9"/>
      <c r="D3142" s="9"/>
      <c r="E3142" s="9"/>
      <c r="F3142" s="9"/>
      <c r="G3142" s="9"/>
      <c r="H3142" s="10"/>
      <c r="I3142" s="10"/>
      <c r="J3142" s="10"/>
      <c r="K3142" s="10"/>
      <c r="L3142" s="10"/>
      <c r="M3142" s="10"/>
      <c r="N3142" s="10"/>
      <c r="O3142" s="11"/>
      <c r="P3142" s="12"/>
      <c r="Q3142" s="9"/>
      <c r="R3142" s="9"/>
      <c r="S3142" s="9"/>
      <c r="U3142" s="1"/>
      <c r="V3142" s="13"/>
    </row>
    <row r="3143" spans="1:22" x14ac:dyDescent="0.35">
      <c r="A3143" s="8"/>
      <c r="B3143" s="9"/>
      <c r="C3143" s="9"/>
      <c r="D3143" s="9"/>
      <c r="E3143" s="9"/>
      <c r="F3143" s="9"/>
      <c r="G3143" s="9"/>
      <c r="H3143" s="10"/>
      <c r="I3143" s="10"/>
      <c r="J3143" s="10"/>
      <c r="K3143" s="10"/>
      <c r="L3143" s="10"/>
      <c r="M3143" s="10"/>
      <c r="N3143" s="10"/>
      <c r="O3143" s="11"/>
      <c r="P3143" s="12"/>
      <c r="Q3143" s="9"/>
      <c r="R3143" s="9"/>
      <c r="S3143" s="9"/>
      <c r="U3143" s="1"/>
      <c r="V3143" s="13"/>
    </row>
    <row r="3144" spans="1:22" x14ac:dyDescent="0.35">
      <c r="A3144" s="8"/>
      <c r="B3144" s="9"/>
      <c r="C3144" s="9"/>
      <c r="D3144" s="9"/>
      <c r="E3144" s="9"/>
      <c r="F3144" s="9"/>
      <c r="G3144" s="9"/>
      <c r="H3144" s="10"/>
      <c r="I3144" s="10"/>
      <c r="J3144" s="10"/>
      <c r="K3144" s="10"/>
      <c r="L3144" s="10"/>
      <c r="M3144" s="10"/>
      <c r="N3144" s="10"/>
      <c r="O3144" s="11"/>
      <c r="P3144" s="12"/>
      <c r="Q3144" s="9"/>
      <c r="R3144" s="9"/>
      <c r="S3144" s="9"/>
      <c r="U3144" s="1"/>
      <c r="V3144" s="13"/>
    </row>
    <row r="3145" spans="1:22" x14ac:dyDescent="0.35">
      <c r="A3145" s="8"/>
      <c r="B3145" s="9"/>
      <c r="C3145" s="9"/>
      <c r="D3145" s="9"/>
      <c r="E3145" s="9"/>
      <c r="F3145" s="9"/>
      <c r="G3145" s="9"/>
      <c r="H3145" s="10"/>
      <c r="I3145" s="10"/>
      <c r="J3145" s="10"/>
      <c r="K3145" s="10"/>
      <c r="L3145" s="10"/>
      <c r="M3145" s="10"/>
      <c r="N3145" s="10"/>
      <c r="O3145" s="11"/>
      <c r="P3145" s="12"/>
      <c r="Q3145" s="9"/>
      <c r="R3145" s="9"/>
      <c r="S3145" s="9"/>
      <c r="U3145" s="1"/>
      <c r="V3145" s="13"/>
    </row>
    <row r="3146" spans="1:22" x14ac:dyDescent="0.35">
      <c r="A3146" s="8"/>
      <c r="B3146" s="9"/>
      <c r="C3146" s="9"/>
      <c r="D3146" s="9"/>
      <c r="E3146" s="9"/>
      <c r="F3146" s="9"/>
      <c r="G3146" s="9"/>
      <c r="H3146" s="10"/>
      <c r="I3146" s="10"/>
      <c r="J3146" s="10"/>
      <c r="K3146" s="10"/>
      <c r="L3146" s="10"/>
      <c r="M3146" s="10"/>
      <c r="N3146" s="10"/>
      <c r="O3146" s="11"/>
      <c r="P3146" s="12"/>
      <c r="Q3146" s="9"/>
      <c r="R3146" s="9"/>
      <c r="S3146" s="9"/>
      <c r="U3146" s="1"/>
      <c r="V3146" s="13"/>
    </row>
    <row r="3147" spans="1:22" x14ac:dyDescent="0.35">
      <c r="A3147" s="8"/>
      <c r="B3147" s="9"/>
      <c r="C3147" s="9"/>
      <c r="D3147" s="9"/>
      <c r="E3147" s="9"/>
      <c r="F3147" s="9"/>
      <c r="G3147" s="9"/>
      <c r="H3147" s="10"/>
      <c r="I3147" s="10"/>
      <c r="J3147" s="10"/>
      <c r="K3147" s="10"/>
      <c r="L3147" s="10"/>
      <c r="M3147" s="10"/>
      <c r="N3147" s="10"/>
      <c r="O3147" s="11"/>
      <c r="P3147" s="12"/>
      <c r="Q3147" s="9"/>
      <c r="R3147" s="9"/>
      <c r="S3147" s="9"/>
      <c r="U3147" s="1"/>
      <c r="V3147" s="13"/>
    </row>
    <row r="3148" spans="1:22" x14ac:dyDescent="0.35">
      <c r="A3148" s="8"/>
      <c r="B3148" s="9"/>
      <c r="C3148" s="9"/>
      <c r="D3148" s="9"/>
      <c r="E3148" s="9"/>
      <c r="F3148" s="9"/>
      <c r="G3148" s="9"/>
      <c r="H3148" s="10"/>
      <c r="I3148" s="10"/>
      <c r="J3148" s="10"/>
      <c r="K3148" s="10"/>
      <c r="L3148" s="10"/>
      <c r="M3148" s="10"/>
      <c r="N3148" s="10"/>
      <c r="O3148" s="11"/>
      <c r="P3148" s="12"/>
      <c r="Q3148" s="9"/>
      <c r="R3148" s="9"/>
      <c r="S3148" s="9"/>
      <c r="U3148" s="1"/>
      <c r="V3148" s="13"/>
    </row>
    <row r="3149" spans="1:22" x14ac:dyDescent="0.35">
      <c r="A3149" s="8"/>
      <c r="B3149" s="9"/>
      <c r="C3149" s="9"/>
      <c r="D3149" s="9"/>
      <c r="E3149" s="9"/>
      <c r="F3149" s="9"/>
      <c r="G3149" s="9"/>
      <c r="H3149" s="10"/>
      <c r="I3149" s="10"/>
      <c r="J3149" s="10"/>
      <c r="K3149" s="10"/>
      <c r="L3149" s="10"/>
      <c r="M3149" s="10"/>
      <c r="N3149" s="10"/>
      <c r="O3149" s="11"/>
      <c r="P3149" s="12"/>
      <c r="Q3149" s="9"/>
      <c r="R3149" s="9"/>
      <c r="S3149" s="9"/>
      <c r="U3149" s="1"/>
      <c r="V3149" s="13"/>
    </row>
    <row r="3150" spans="1:22" x14ac:dyDescent="0.35">
      <c r="A3150" s="8"/>
      <c r="B3150" s="9"/>
      <c r="C3150" s="9"/>
      <c r="D3150" s="9"/>
      <c r="E3150" s="9"/>
      <c r="F3150" s="9"/>
      <c r="G3150" s="9"/>
      <c r="H3150" s="10"/>
      <c r="I3150" s="10"/>
      <c r="J3150" s="10"/>
      <c r="K3150" s="10"/>
      <c r="L3150" s="10"/>
      <c r="M3150" s="10"/>
      <c r="N3150" s="10"/>
      <c r="O3150" s="11"/>
      <c r="P3150" s="12"/>
      <c r="Q3150" s="9"/>
      <c r="R3150" s="9"/>
      <c r="S3150" s="9"/>
      <c r="U3150" s="1"/>
      <c r="V3150" s="13"/>
    </row>
    <row r="3151" spans="1:22" x14ac:dyDescent="0.35">
      <c r="A3151" s="8"/>
      <c r="B3151" s="9"/>
      <c r="C3151" s="9"/>
      <c r="D3151" s="9"/>
      <c r="E3151" s="9"/>
      <c r="F3151" s="9"/>
      <c r="G3151" s="9"/>
      <c r="H3151" s="10"/>
      <c r="I3151" s="10"/>
      <c r="J3151" s="10"/>
      <c r="K3151" s="10"/>
      <c r="L3151" s="10"/>
      <c r="M3151" s="10"/>
      <c r="N3151" s="10"/>
      <c r="O3151" s="11"/>
      <c r="P3151" s="12"/>
      <c r="Q3151" s="9"/>
      <c r="R3151" s="9"/>
      <c r="S3151" s="9"/>
      <c r="U3151" s="1"/>
      <c r="V3151" s="13"/>
    </row>
    <row r="3152" spans="1:22" x14ac:dyDescent="0.35">
      <c r="A3152" s="8"/>
      <c r="B3152" s="9"/>
      <c r="C3152" s="9"/>
      <c r="D3152" s="9"/>
      <c r="E3152" s="9"/>
      <c r="F3152" s="9"/>
      <c r="G3152" s="9"/>
      <c r="H3152" s="10"/>
      <c r="I3152" s="10"/>
      <c r="J3152" s="10"/>
      <c r="K3152" s="10"/>
      <c r="L3152" s="10"/>
      <c r="M3152" s="10"/>
      <c r="N3152" s="10"/>
      <c r="O3152" s="11"/>
      <c r="P3152" s="12"/>
      <c r="Q3152" s="9"/>
      <c r="R3152" s="9"/>
      <c r="S3152" s="9"/>
      <c r="U3152" s="1"/>
      <c r="V3152" s="13"/>
    </row>
    <row r="3153" spans="1:22" x14ac:dyDescent="0.35">
      <c r="A3153" s="8"/>
      <c r="B3153" s="9"/>
      <c r="C3153" s="9"/>
      <c r="D3153" s="9"/>
      <c r="E3153" s="9"/>
      <c r="F3153" s="9"/>
      <c r="G3153" s="9"/>
      <c r="H3153" s="10"/>
      <c r="I3153" s="10"/>
      <c r="J3153" s="10"/>
      <c r="K3153" s="10"/>
      <c r="L3153" s="10"/>
      <c r="M3153" s="10"/>
      <c r="N3153" s="10"/>
      <c r="O3153" s="11"/>
      <c r="P3153" s="12"/>
      <c r="Q3153" s="9"/>
      <c r="R3153" s="9"/>
      <c r="S3153" s="9"/>
      <c r="U3153" s="1"/>
      <c r="V3153" s="13"/>
    </row>
    <row r="3154" spans="1:22" x14ac:dyDescent="0.35">
      <c r="A3154" s="8"/>
      <c r="B3154" s="9"/>
      <c r="C3154" s="9"/>
      <c r="D3154" s="9"/>
      <c r="E3154" s="9"/>
      <c r="F3154" s="9"/>
      <c r="G3154" s="9"/>
      <c r="H3154" s="10"/>
      <c r="I3154" s="10"/>
      <c r="J3154" s="10"/>
      <c r="K3154" s="10"/>
      <c r="L3154" s="10"/>
      <c r="M3154" s="10"/>
      <c r="N3154" s="10"/>
      <c r="O3154" s="11"/>
      <c r="P3154" s="12"/>
      <c r="Q3154" s="9"/>
      <c r="R3154" s="9"/>
      <c r="S3154" s="9"/>
      <c r="U3154" s="1"/>
      <c r="V3154" s="13"/>
    </row>
    <row r="3155" spans="1:22" x14ac:dyDescent="0.35">
      <c r="A3155" s="8"/>
      <c r="B3155" s="9"/>
      <c r="C3155" s="9"/>
      <c r="D3155" s="9"/>
      <c r="E3155" s="9"/>
      <c r="F3155" s="9"/>
      <c r="G3155" s="9"/>
      <c r="H3155" s="10"/>
      <c r="I3155" s="10"/>
      <c r="J3155" s="10"/>
      <c r="K3155" s="10"/>
      <c r="L3155" s="10"/>
      <c r="M3155" s="10"/>
      <c r="N3155" s="10"/>
      <c r="O3155" s="11"/>
      <c r="P3155" s="12"/>
      <c r="Q3155" s="9"/>
      <c r="R3155" s="9"/>
      <c r="S3155" s="9"/>
      <c r="U3155" s="1"/>
      <c r="V3155" s="13"/>
    </row>
    <row r="3156" spans="1:22" x14ac:dyDescent="0.35">
      <c r="A3156" s="8"/>
      <c r="B3156" s="9"/>
      <c r="C3156" s="9"/>
      <c r="D3156" s="9"/>
      <c r="E3156" s="9"/>
      <c r="F3156" s="9"/>
      <c r="G3156" s="9"/>
      <c r="H3156" s="10"/>
      <c r="I3156" s="10"/>
      <c r="J3156" s="10"/>
      <c r="K3156" s="10"/>
      <c r="L3156" s="10"/>
      <c r="M3156" s="10"/>
      <c r="N3156" s="10"/>
      <c r="O3156" s="11"/>
      <c r="P3156" s="12"/>
      <c r="Q3156" s="9"/>
      <c r="R3156" s="9"/>
      <c r="S3156" s="9"/>
      <c r="U3156" s="1"/>
      <c r="V3156" s="13"/>
    </row>
    <row r="3157" spans="1:22" x14ac:dyDescent="0.35">
      <c r="A3157" s="8"/>
      <c r="B3157" s="9"/>
      <c r="C3157" s="9"/>
      <c r="D3157" s="9"/>
      <c r="E3157" s="9"/>
      <c r="F3157" s="9"/>
      <c r="G3157" s="9"/>
      <c r="H3157" s="10"/>
      <c r="I3157" s="10"/>
      <c r="J3157" s="10"/>
      <c r="K3157" s="10"/>
      <c r="L3157" s="10"/>
      <c r="M3157" s="10"/>
      <c r="N3157" s="10"/>
      <c r="O3157" s="11"/>
      <c r="P3157" s="12"/>
      <c r="Q3157" s="9"/>
      <c r="R3157" s="9"/>
      <c r="S3157" s="9"/>
      <c r="U3157" s="1"/>
      <c r="V3157" s="13"/>
    </row>
    <row r="3158" spans="1:22" x14ac:dyDescent="0.35">
      <c r="A3158" s="8"/>
      <c r="B3158" s="9"/>
      <c r="C3158" s="9"/>
      <c r="D3158" s="9"/>
      <c r="E3158" s="9"/>
      <c r="F3158" s="9"/>
      <c r="G3158" s="9"/>
      <c r="H3158" s="10"/>
      <c r="I3158" s="10"/>
      <c r="J3158" s="10"/>
      <c r="K3158" s="10"/>
      <c r="L3158" s="10"/>
      <c r="M3158" s="10"/>
      <c r="N3158" s="10"/>
      <c r="O3158" s="11"/>
      <c r="P3158" s="12"/>
      <c r="Q3158" s="9"/>
      <c r="R3158" s="9"/>
      <c r="S3158" s="9"/>
      <c r="U3158" s="1"/>
      <c r="V3158" s="13"/>
    </row>
    <row r="3159" spans="1:22" x14ac:dyDescent="0.35">
      <c r="A3159" s="8"/>
      <c r="B3159" s="9"/>
      <c r="C3159" s="9"/>
      <c r="D3159" s="9"/>
      <c r="E3159" s="9"/>
      <c r="F3159" s="9"/>
      <c r="G3159" s="9"/>
      <c r="H3159" s="10"/>
      <c r="I3159" s="10"/>
      <c r="J3159" s="10"/>
      <c r="K3159" s="10"/>
      <c r="L3159" s="10"/>
      <c r="M3159" s="10"/>
      <c r="N3159" s="10"/>
      <c r="O3159" s="11"/>
      <c r="P3159" s="12"/>
      <c r="Q3159" s="9"/>
      <c r="R3159" s="9"/>
      <c r="S3159" s="9"/>
      <c r="U3159" s="1"/>
      <c r="V3159" s="13"/>
    </row>
    <row r="3160" spans="1:22" x14ac:dyDescent="0.35">
      <c r="A3160" s="8"/>
      <c r="B3160" s="9"/>
      <c r="C3160" s="9"/>
      <c r="D3160" s="9"/>
      <c r="E3160" s="9"/>
      <c r="F3160" s="9"/>
      <c r="G3160" s="9"/>
      <c r="H3160" s="10"/>
      <c r="I3160" s="10"/>
      <c r="J3160" s="10"/>
      <c r="K3160" s="10"/>
      <c r="L3160" s="10"/>
      <c r="M3160" s="10"/>
      <c r="N3160" s="10"/>
      <c r="O3160" s="11"/>
      <c r="P3160" s="12"/>
      <c r="Q3160" s="9"/>
      <c r="R3160" s="9"/>
      <c r="S3160" s="9"/>
      <c r="U3160" s="1"/>
      <c r="V3160" s="13"/>
    </row>
    <row r="3161" spans="1:22" x14ac:dyDescent="0.35">
      <c r="A3161" s="8"/>
      <c r="B3161" s="9"/>
      <c r="C3161" s="9"/>
      <c r="D3161" s="9"/>
      <c r="E3161" s="9"/>
      <c r="F3161" s="9"/>
      <c r="G3161" s="9"/>
      <c r="H3161" s="10"/>
      <c r="I3161" s="10"/>
      <c r="J3161" s="10"/>
      <c r="K3161" s="10"/>
      <c r="L3161" s="10"/>
      <c r="M3161" s="10"/>
      <c r="N3161" s="10"/>
      <c r="O3161" s="11"/>
      <c r="P3161" s="12"/>
      <c r="Q3161" s="9"/>
      <c r="R3161" s="9"/>
      <c r="S3161" s="9"/>
      <c r="U3161" s="1"/>
      <c r="V3161" s="13"/>
    </row>
    <row r="3162" spans="1:22" x14ac:dyDescent="0.35">
      <c r="A3162" s="8"/>
      <c r="B3162" s="9"/>
      <c r="C3162" s="9"/>
      <c r="D3162" s="9"/>
      <c r="E3162" s="9"/>
      <c r="F3162" s="9"/>
      <c r="G3162" s="9"/>
      <c r="H3162" s="10"/>
      <c r="I3162" s="10"/>
      <c r="J3162" s="10"/>
      <c r="K3162" s="10"/>
      <c r="L3162" s="10"/>
      <c r="M3162" s="10"/>
      <c r="N3162" s="10"/>
      <c r="O3162" s="11"/>
      <c r="P3162" s="12"/>
      <c r="Q3162" s="9"/>
      <c r="R3162" s="9"/>
      <c r="S3162" s="9"/>
      <c r="U3162" s="1"/>
      <c r="V3162" s="13"/>
    </row>
    <row r="3163" spans="1:22" x14ac:dyDescent="0.35">
      <c r="A3163" s="8"/>
      <c r="B3163" s="9"/>
      <c r="C3163" s="9"/>
      <c r="D3163" s="9"/>
      <c r="E3163" s="9"/>
      <c r="F3163" s="9"/>
      <c r="G3163" s="9"/>
      <c r="H3163" s="10"/>
      <c r="I3163" s="10"/>
      <c r="J3163" s="10"/>
      <c r="K3163" s="10"/>
      <c r="L3163" s="10"/>
      <c r="M3163" s="10"/>
      <c r="N3163" s="10"/>
      <c r="O3163" s="11"/>
      <c r="P3163" s="12"/>
      <c r="Q3163" s="9"/>
      <c r="R3163" s="9"/>
      <c r="S3163" s="9"/>
      <c r="U3163" s="1"/>
      <c r="V3163" s="13"/>
    </row>
    <row r="3164" spans="1:22" x14ac:dyDescent="0.35">
      <c r="A3164" s="8"/>
      <c r="B3164" s="9"/>
      <c r="C3164" s="9"/>
      <c r="D3164" s="9"/>
      <c r="E3164" s="9"/>
      <c r="F3164" s="9"/>
      <c r="G3164" s="9"/>
      <c r="H3164" s="10"/>
      <c r="I3164" s="10"/>
      <c r="J3164" s="10"/>
      <c r="K3164" s="10"/>
      <c r="L3164" s="10"/>
      <c r="M3164" s="10"/>
      <c r="N3164" s="10"/>
      <c r="O3164" s="11"/>
      <c r="P3164" s="12"/>
      <c r="Q3164" s="9"/>
      <c r="R3164" s="9"/>
      <c r="S3164" s="9"/>
      <c r="U3164" s="1"/>
      <c r="V3164" s="13"/>
    </row>
    <row r="3165" spans="1:22" x14ac:dyDescent="0.35">
      <c r="A3165" s="8"/>
      <c r="B3165" s="9"/>
      <c r="C3165" s="9"/>
      <c r="D3165" s="9"/>
      <c r="E3165" s="9"/>
      <c r="F3165" s="9"/>
      <c r="G3165" s="9"/>
      <c r="H3165" s="10"/>
      <c r="I3165" s="10"/>
      <c r="J3165" s="10"/>
      <c r="K3165" s="10"/>
      <c r="L3165" s="10"/>
      <c r="M3165" s="10"/>
      <c r="N3165" s="10"/>
      <c r="O3165" s="11"/>
      <c r="P3165" s="12"/>
      <c r="Q3165" s="9"/>
      <c r="R3165" s="9"/>
      <c r="S3165" s="9"/>
      <c r="U3165" s="1"/>
      <c r="V3165" s="13"/>
    </row>
    <row r="3166" spans="1:22" x14ac:dyDescent="0.35">
      <c r="A3166" s="8"/>
      <c r="B3166" s="9"/>
      <c r="C3166" s="9"/>
      <c r="D3166" s="9"/>
      <c r="E3166" s="9"/>
      <c r="F3166" s="9"/>
      <c r="G3166" s="9"/>
      <c r="H3166" s="10"/>
      <c r="I3166" s="10"/>
      <c r="J3166" s="10"/>
      <c r="K3166" s="10"/>
      <c r="L3166" s="10"/>
      <c r="M3166" s="10"/>
      <c r="N3166" s="10"/>
      <c r="O3166" s="11"/>
      <c r="P3166" s="12"/>
      <c r="Q3166" s="9"/>
      <c r="R3166" s="9"/>
      <c r="S3166" s="9"/>
      <c r="U3166" s="1"/>
      <c r="V3166" s="13"/>
    </row>
    <row r="3167" spans="1:22" x14ac:dyDescent="0.35">
      <c r="A3167" s="8"/>
      <c r="B3167" s="9"/>
      <c r="C3167" s="9"/>
      <c r="D3167" s="9"/>
      <c r="E3167" s="9"/>
      <c r="F3167" s="9"/>
      <c r="G3167" s="9"/>
      <c r="H3167" s="10"/>
      <c r="I3167" s="10"/>
      <c r="J3167" s="10"/>
      <c r="K3167" s="10"/>
      <c r="L3167" s="10"/>
      <c r="M3167" s="10"/>
      <c r="N3167" s="10"/>
      <c r="O3167" s="11"/>
      <c r="P3167" s="12"/>
      <c r="Q3167" s="9"/>
      <c r="R3167" s="9"/>
      <c r="S3167" s="9"/>
      <c r="U3167" s="1"/>
      <c r="V3167" s="13"/>
    </row>
    <row r="3168" spans="1:22" x14ac:dyDescent="0.35">
      <c r="A3168" s="8"/>
      <c r="B3168" s="9"/>
      <c r="C3168" s="9"/>
      <c r="D3168" s="9"/>
      <c r="E3168" s="9"/>
      <c r="F3168" s="9"/>
      <c r="G3168" s="9"/>
      <c r="H3168" s="10"/>
      <c r="I3168" s="10"/>
      <c r="J3168" s="10"/>
      <c r="K3168" s="10"/>
      <c r="L3168" s="10"/>
      <c r="M3168" s="10"/>
      <c r="N3168" s="10"/>
      <c r="O3168" s="11"/>
      <c r="P3168" s="12"/>
      <c r="Q3168" s="9"/>
      <c r="R3168" s="9"/>
      <c r="S3168" s="9"/>
      <c r="U3168" s="1"/>
      <c r="V3168" s="13"/>
    </row>
    <row r="3169" spans="1:22" x14ac:dyDescent="0.35">
      <c r="A3169" s="8"/>
      <c r="B3169" s="9"/>
      <c r="C3169" s="9"/>
      <c r="D3169" s="9"/>
      <c r="E3169" s="9"/>
      <c r="F3169" s="9"/>
      <c r="G3169" s="9"/>
      <c r="H3169" s="10"/>
      <c r="I3169" s="10"/>
      <c r="J3169" s="10"/>
      <c r="K3169" s="10"/>
      <c r="L3169" s="10"/>
      <c r="M3169" s="10"/>
      <c r="N3169" s="10"/>
      <c r="O3169" s="11"/>
      <c r="P3169" s="12"/>
      <c r="Q3169" s="9"/>
      <c r="R3169" s="9"/>
      <c r="S3169" s="9"/>
      <c r="U3169" s="1"/>
      <c r="V3169" s="13"/>
    </row>
    <row r="3170" spans="1:22" x14ac:dyDescent="0.35">
      <c r="A3170" s="8"/>
      <c r="B3170" s="9"/>
      <c r="C3170" s="9"/>
      <c r="D3170" s="9"/>
      <c r="E3170" s="9"/>
      <c r="F3170" s="9"/>
      <c r="G3170" s="9"/>
      <c r="H3170" s="10"/>
      <c r="I3170" s="10"/>
      <c r="J3170" s="10"/>
      <c r="K3170" s="10"/>
      <c r="L3170" s="10"/>
      <c r="M3170" s="10"/>
      <c r="N3170" s="10"/>
      <c r="O3170" s="11"/>
      <c r="P3170" s="12"/>
      <c r="Q3170" s="9"/>
      <c r="R3170" s="9"/>
      <c r="S3170" s="9"/>
      <c r="U3170" s="1"/>
      <c r="V3170" s="13"/>
    </row>
    <row r="3171" spans="1:22" x14ac:dyDescent="0.35">
      <c r="A3171" s="8"/>
      <c r="B3171" s="9"/>
      <c r="C3171" s="9"/>
      <c r="D3171" s="9"/>
      <c r="E3171" s="9"/>
      <c r="F3171" s="9"/>
      <c r="G3171" s="9"/>
      <c r="H3171" s="10"/>
      <c r="I3171" s="10"/>
      <c r="J3171" s="10"/>
      <c r="K3171" s="10"/>
      <c r="L3171" s="10"/>
      <c r="M3171" s="10"/>
      <c r="N3171" s="10"/>
      <c r="O3171" s="11"/>
      <c r="P3171" s="12"/>
      <c r="Q3171" s="9"/>
      <c r="R3171" s="9"/>
      <c r="S3171" s="9"/>
      <c r="U3171" s="1"/>
      <c r="V3171" s="13"/>
    </row>
    <row r="3172" spans="1:22" x14ac:dyDescent="0.35">
      <c r="A3172" s="8"/>
      <c r="B3172" s="9"/>
      <c r="C3172" s="9"/>
      <c r="D3172" s="9"/>
      <c r="E3172" s="9"/>
      <c r="F3172" s="9"/>
      <c r="G3172" s="9"/>
      <c r="H3172" s="10"/>
      <c r="I3172" s="10"/>
      <c r="J3172" s="10"/>
      <c r="K3172" s="10"/>
      <c r="L3172" s="10"/>
      <c r="M3172" s="10"/>
      <c r="N3172" s="10"/>
      <c r="O3172" s="11"/>
      <c r="P3172" s="12"/>
      <c r="Q3172" s="9"/>
      <c r="R3172" s="9"/>
      <c r="S3172" s="9"/>
      <c r="U3172" s="1"/>
      <c r="V3172" s="13"/>
    </row>
    <row r="3173" spans="1:22" x14ac:dyDescent="0.35">
      <c r="A3173" s="8"/>
      <c r="B3173" s="9"/>
      <c r="C3173" s="9"/>
      <c r="D3173" s="9"/>
      <c r="E3173" s="9"/>
      <c r="F3173" s="9"/>
      <c r="G3173" s="9"/>
      <c r="H3173" s="10"/>
      <c r="I3173" s="10"/>
      <c r="J3173" s="10"/>
      <c r="K3173" s="10"/>
      <c r="L3173" s="10"/>
      <c r="M3173" s="10"/>
      <c r="N3173" s="10"/>
      <c r="O3173" s="11"/>
      <c r="P3173" s="12"/>
      <c r="Q3173" s="9"/>
      <c r="R3173" s="9"/>
      <c r="S3173" s="9"/>
      <c r="U3173" s="1"/>
      <c r="V3173" s="13"/>
    </row>
    <row r="3174" spans="1:22" x14ac:dyDescent="0.35">
      <c r="A3174" s="8"/>
      <c r="B3174" s="9"/>
      <c r="C3174" s="9"/>
      <c r="D3174" s="9"/>
      <c r="E3174" s="9"/>
      <c r="F3174" s="9"/>
      <c r="G3174" s="9"/>
      <c r="H3174" s="10"/>
      <c r="I3174" s="10"/>
      <c r="J3174" s="10"/>
      <c r="K3174" s="10"/>
      <c r="L3174" s="10"/>
      <c r="M3174" s="10"/>
      <c r="N3174" s="10"/>
      <c r="O3174" s="11"/>
      <c r="P3174" s="12"/>
      <c r="Q3174" s="9"/>
      <c r="R3174" s="9"/>
      <c r="S3174" s="9"/>
      <c r="U3174" s="1"/>
      <c r="V3174" s="13"/>
    </row>
    <row r="3175" spans="1:22" x14ac:dyDescent="0.35">
      <c r="A3175" s="8"/>
      <c r="B3175" s="9"/>
      <c r="C3175" s="9"/>
      <c r="D3175" s="9"/>
      <c r="E3175" s="9"/>
      <c r="F3175" s="9"/>
      <c r="G3175" s="9"/>
      <c r="H3175" s="10"/>
      <c r="I3175" s="10"/>
      <c r="J3175" s="10"/>
      <c r="K3175" s="10"/>
      <c r="L3175" s="10"/>
      <c r="M3175" s="10"/>
      <c r="N3175" s="10"/>
      <c r="O3175" s="11"/>
      <c r="P3175" s="12"/>
      <c r="Q3175" s="9"/>
      <c r="R3175" s="9"/>
      <c r="S3175" s="9"/>
      <c r="U3175" s="1"/>
      <c r="V3175" s="13"/>
    </row>
    <row r="3176" spans="1:22" x14ac:dyDescent="0.35">
      <c r="A3176" s="8"/>
      <c r="B3176" s="9"/>
      <c r="C3176" s="9"/>
      <c r="D3176" s="9"/>
      <c r="E3176" s="9"/>
      <c r="F3176" s="9"/>
      <c r="G3176" s="9"/>
      <c r="H3176" s="10"/>
      <c r="I3176" s="10"/>
      <c r="J3176" s="10"/>
      <c r="K3176" s="10"/>
      <c r="L3176" s="10"/>
      <c r="M3176" s="10"/>
      <c r="N3176" s="10"/>
      <c r="O3176" s="11"/>
      <c r="P3176" s="12"/>
      <c r="Q3176" s="9"/>
      <c r="R3176" s="9"/>
      <c r="S3176" s="9"/>
      <c r="U3176" s="1"/>
      <c r="V3176" s="13"/>
    </row>
    <row r="3177" spans="1:22" x14ac:dyDescent="0.35">
      <c r="A3177" s="8"/>
      <c r="B3177" s="9"/>
      <c r="C3177" s="9"/>
      <c r="D3177" s="9"/>
      <c r="E3177" s="9"/>
      <c r="F3177" s="9"/>
      <c r="G3177" s="9"/>
      <c r="H3177" s="10"/>
      <c r="I3177" s="10"/>
      <c r="J3177" s="10"/>
      <c r="K3177" s="10"/>
      <c r="L3177" s="10"/>
      <c r="M3177" s="10"/>
      <c r="N3177" s="10"/>
      <c r="O3177" s="11"/>
      <c r="P3177" s="12"/>
      <c r="Q3177" s="9"/>
      <c r="R3177" s="9"/>
      <c r="S3177" s="9"/>
      <c r="U3177" s="1"/>
      <c r="V3177" s="13"/>
    </row>
    <row r="3178" spans="1:22" x14ac:dyDescent="0.35">
      <c r="A3178" s="8"/>
      <c r="B3178" s="9"/>
      <c r="C3178" s="9"/>
      <c r="D3178" s="9"/>
      <c r="E3178" s="9"/>
      <c r="F3178" s="9"/>
      <c r="G3178" s="9"/>
      <c r="H3178" s="10"/>
      <c r="I3178" s="10"/>
      <c r="J3178" s="10"/>
      <c r="K3178" s="10"/>
      <c r="L3178" s="10"/>
      <c r="M3178" s="10"/>
      <c r="N3178" s="10"/>
      <c r="O3178" s="11"/>
      <c r="P3178" s="12"/>
      <c r="Q3178" s="9"/>
      <c r="R3178" s="9"/>
      <c r="S3178" s="9"/>
      <c r="U3178" s="1"/>
      <c r="V3178" s="13"/>
    </row>
    <row r="3179" spans="1:22" x14ac:dyDescent="0.35">
      <c r="A3179" s="8"/>
      <c r="B3179" s="9"/>
      <c r="C3179" s="9"/>
      <c r="D3179" s="9"/>
      <c r="E3179" s="9"/>
      <c r="F3179" s="9"/>
      <c r="G3179" s="9"/>
      <c r="H3179" s="10"/>
      <c r="I3179" s="10"/>
      <c r="J3179" s="10"/>
      <c r="K3179" s="10"/>
      <c r="L3179" s="10"/>
      <c r="M3179" s="10"/>
      <c r="N3179" s="10"/>
      <c r="O3179" s="11"/>
      <c r="P3179" s="12"/>
      <c r="Q3179" s="9"/>
      <c r="R3179" s="9"/>
      <c r="S3179" s="9"/>
      <c r="U3179" s="1"/>
      <c r="V3179" s="13"/>
    </row>
    <row r="3180" spans="1:22" x14ac:dyDescent="0.35">
      <c r="A3180" s="8"/>
      <c r="B3180" s="9"/>
      <c r="C3180" s="9"/>
      <c r="D3180" s="9"/>
      <c r="E3180" s="9"/>
      <c r="F3180" s="9"/>
      <c r="G3180" s="9"/>
      <c r="H3180" s="10"/>
      <c r="I3180" s="10"/>
      <c r="J3180" s="10"/>
      <c r="K3180" s="10"/>
      <c r="L3180" s="10"/>
      <c r="M3180" s="10"/>
      <c r="N3180" s="10"/>
      <c r="O3180" s="11"/>
      <c r="P3180" s="12"/>
      <c r="Q3180" s="9"/>
      <c r="R3180" s="9"/>
      <c r="S3180" s="9"/>
      <c r="U3180" s="1"/>
      <c r="V3180" s="13"/>
    </row>
    <row r="3181" spans="1:22" x14ac:dyDescent="0.35">
      <c r="A3181" s="8"/>
      <c r="B3181" s="9"/>
      <c r="C3181" s="9"/>
      <c r="D3181" s="9"/>
      <c r="E3181" s="9"/>
      <c r="F3181" s="9"/>
      <c r="G3181" s="9"/>
      <c r="H3181" s="10"/>
      <c r="I3181" s="10"/>
      <c r="J3181" s="10"/>
      <c r="K3181" s="10"/>
      <c r="L3181" s="10"/>
      <c r="M3181" s="10"/>
      <c r="N3181" s="10"/>
      <c r="O3181" s="11"/>
      <c r="P3181" s="12"/>
      <c r="Q3181" s="9"/>
      <c r="R3181" s="9"/>
      <c r="S3181" s="9"/>
      <c r="U3181" s="1"/>
      <c r="V3181" s="13"/>
    </row>
    <row r="3182" spans="1:22" x14ac:dyDescent="0.35">
      <c r="A3182" s="8"/>
      <c r="B3182" s="9"/>
      <c r="C3182" s="9"/>
      <c r="D3182" s="9"/>
      <c r="E3182" s="9"/>
      <c r="F3182" s="9"/>
      <c r="G3182" s="9"/>
      <c r="H3182" s="10"/>
      <c r="I3182" s="10"/>
      <c r="J3182" s="10"/>
      <c r="K3182" s="10"/>
      <c r="L3182" s="10"/>
      <c r="M3182" s="10"/>
      <c r="N3182" s="10"/>
      <c r="O3182" s="11"/>
      <c r="P3182" s="12"/>
      <c r="Q3182" s="9"/>
      <c r="R3182" s="9"/>
      <c r="S3182" s="9"/>
      <c r="U3182" s="1"/>
      <c r="V3182" s="13"/>
    </row>
    <row r="3183" spans="1:22" x14ac:dyDescent="0.35">
      <c r="A3183" s="8"/>
      <c r="B3183" s="9"/>
      <c r="C3183" s="9"/>
      <c r="D3183" s="9"/>
      <c r="E3183" s="9"/>
      <c r="F3183" s="9"/>
      <c r="G3183" s="9"/>
      <c r="H3183" s="10"/>
      <c r="I3183" s="10"/>
      <c r="J3183" s="10"/>
      <c r="K3183" s="10"/>
      <c r="L3183" s="10"/>
      <c r="M3183" s="10"/>
      <c r="N3183" s="10"/>
      <c r="O3183" s="11"/>
      <c r="P3183" s="12"/>
      <c r="Q3183" s="9"/>
      <c r="R3183" s="9"/>
      <c r="S3183" s="9"/>
      <c r="U3183" s="1"/>
      <c r="V3183" s="13"/>
    </row>
    <row r="3184" spans="1:22" x14ac:dyDescent="0.35">
      <c r="A3184" s="8"/>
      <c r="B3184" s="9"/>
      <c r="C3184" s="9"/>
      <c r="D3184" s="9"/>
      <c r="E3184" s="9"/>
      <c r="F3184" s="9"/>
      <c r="G3184" s="9"/>
      <c r="H3184" s="10"/>
      <c r="I3184" s="10"/>
      <c r="J3184" s="10"/>
      <c r="K3184" s="10"/>
      <c r="L3184" s="10"/>
      <c r="M3184" s="10"/>
      <c r="N3184" s="10"/>
      <c r="O3184" s="11"/>
      <c r="P3184" s="12"/>
      <c r="Q3184" s="9"/>
      <c r="R3184" s="9"/>
      <c r="S3184" s="9"/>
      <c r="U3184" s="1"/>
      <c r="V3184" s="13"/>
    </row>
    <row r="3185" spans="1:22" x14ac:dyDescent="0.35">
      <c r="A3185" s="8"/>
      <c r="B3185" s="9"/>
      <c r="C3185" s="9"/>
      <c r="D3185" s="9"/>
      <c r="E3185" s="9"/>
      <c r="F3185" s="9"/>
      <c r="G3185" s="9"/>
      <c r="H3185" s="10"/>
      <c r="I3185" s="10"/>
      <c r="J3185" s="10"/>
      <c r="K3185" s="10"/>
      <c r="L3185" s="10"/>
      <c r="M3185" s="10"/>
      <c r="N3185" s="10"/>
      <c r="O3185" s="11"/>
      <c r="P3185" s="12"/>
      <c r="Q3185" s="9"/>
      <c r="R3185" s="9"/>
      <c r="S3185" s="9"/>
      <c r="U3185" s="1"/>
      <c r="V3185" s="13"/>
    </row>
    <row r="3186" spans="1:22" x14ac:dyDescent="0.35">
      <c r="A3186" s="8"/>
      <c r="B3186" s="9"/>
      <c r="C3186" s="9"/>
      <c r="D3186" s="9"/>
      <c r="E3186" s="9"/>
      <c r="F3186" s="9"/>
      <c r="G3186" s="9"/>
      <c r="H3186" s="10"/>
      <c r="I3186" s="10"/>
      <c r="J3186" s="10"/>
      <c r="K3186" s="10"/>
      <c r="L3186" s="10"/>
      <c r="M3186" s="10"/>
      <c r="N3186" s="10"/>
      <c r="O3186" s="11"/>
      <c r="P3186" s="12"/>
      <c r="Q3186" s="9"/>
      <c r="R3186" s="9"/>
      <c r="S3186" s="9"/>
      <c r="U3186" s="1"/>
      <c r="V3186" s="13"/>
    </row>
    <row r="3187" spans="1:22" x14ac:dyDescent="0.35">
      <c r="A3187" s="8"/>
      <c r="B3187" s="9"/>
      <c r="C3187" s="9"/>
      <c r="D3187" s="9"/>
      <c r="E3187" s="9"/>
      <c r="F3187" s="9"/>
      <c r="G3187" s="9"/>
      <c r="H3187" s="10"/>
      <c r="I3187" s="10"/>
      <c r="J3187" s="10"/>
      <c r="K3187" s="10"/>
      <c r="L3187" s="10"/>
      <c r="M3187" s="10"/>
      <c r="N3187" s="10"/>
      <c r="O3187" s="11"/>
      <c r="P3187" s="12"/>
      <c r="Q3187" s="9"/>
      <c r="R3187" s="9"/>
      <c r="S3187" s="9"/>
      <c r="U3187" s="1"/>
      <c r="V3187" s="13"/>
    </row>
    <row r="3188" spans="1:22" x14ac:dyDescent="0.35">
      <c r="A3188" s="8"/>
      <c r="B3188" s="9"/>
      <c r="C3188" s="9"/>
      <c r="D3188" s="9"/>
      <c r="E3188" s="9"/>
      <c r="F3188" s="9"/>
      <c r="G3188" s="9"/>
      <c r="H3188" s="10"/>
      <c r="I3188" s="10"/>
      <c r="J3188" s="10"/>
      <c r="K3188" s="10"/>
      <c r="L3188" s="10"/>
      <c r="M3188" s="10"/>
      <c r="N3188" s="10"/>
      <c r="O3188" s="11"/>
      <c r="P3188" s="12"/>
      <c r="Q3188" s="9"/>
      <c r="R3188" s="9"/>
      <c r="S3188" s="9"/>
      <c r="U3188" s="1"/>
      <c r="V3188" s="13"/>
    </row>
    <row r="3189" spans="1:22" x14ac:dyDescent="0.35">
      <c r="A3189" s="8"/>
      <c r="B3189" s="9"/>
      <c r="C3189" s="9"/>
      <c r="D3189" s="9"/>
      <c r="E3189" s="9"/>
      <c r="F3189" s="9"/>
      <c r="G3189" s="9"/>
      <c r="H3189" s="10"/>
      <c r="I3189" s="10"/>
      <c r="J3189" s="10"/>
      <c r="K3189" s="10"/>
      <c r="L3189" s="10"/>
      <c r="M3189" s="10"/>
      <c r="N3189" s="10"/>
      <c r="O3189" s="11"/>
      <c r="P3189" s="12"/>
      <c r="Q3189" s="9"/>
      <c r="R3189" s="9"/>
      <c r="S3189" s="9"/>
      <c r="U3189" s="1"/>
      <c r="V3189" s="13"/>
    </row>
    <row r="3190" spans="1:22" x14ac:dyDescent="0.35">
      <c r="A3190" s="8"/>
      <c r="B3190" s="9"/>
      <c r="C3190" s="9"/>
      <c r="D3190" s="9"/>
      <c r="E3190" s="9"/>
      <c r="F3190" s="9"/>
      <c r="G3190" s="9"/>
      <c r="H3190" s="10"/>
      <c r="I3190" s="10"/>
      <c r="J3190" s="10"/>
      <c r="K3190" s="10"/>
      <c r="L3190" s="10"/>
      <c r="M3190" s="10"/>
      <c r="N3190" s="10"/>
      <c r="O3190" s="11"/>
      <c r="P3190" s="12"/>
      <c r="Q3190" s="9"/>
      <c r="R3190" s="9"/>
      <c r="S3190" s="9"/>
      <c r="U3190" s="1"/>
      <c r="V3190" s="13"/>
    </row>
    <row r="3191" spans="1:22" x14ac:dyDescent="0.35">
      <c r="A3191" s="8"/>
      <c r="B3191" s="9"/>
      <c r="C3191" s="9"/>
      <c r="D3191" s="9"/>
      <c r="E3191" s="9"/>
      <c r="F3191" s="9"/>
      <c r="G3191" s="9"/>
      <c r="H3191" s="10"/>
      <c r="I3191" s="10"/>
      <c r="J3191" s="10"/>
      <c r="K3191" s="10"/>
      <c r="L3191" s="10"/>
      <c r="M3191" s="10"/>
      <c r="N3191" s="10"/>
      <c r="O3191" s="11"/>
      <c r="P3191" s="12"/>
      <c r="Q3191" s="9"/>
      <c r="R3191" s="9"/>
      <c r="S3191" s="9"/>
      <c r="U3191" s="1"/>
      <c r="V3191" s="13"/>
    </row>
    <row r="3192" spans="1:22" x14ac:dyDescent="0.35">
      <c r="A3192" s="8"/>
      <c r="B3192" s="9"/>
      <c r="C3192" s="9"/>
      <c r="D3192" s="9"/>
      <c r="E3192" s="9"/>
      <c r="F3192" s="9"/>
      <c r="G3192" s="9"/>
      <c r="H3192" s="10"/>
      <c r="I3192" s="10"/>
      <c r="J3192" s="10"/>
      <c r="K3192" s="10"/>
      <c r="L3192" s="10"/>
      <c r="M3192" s="10"/>
      <c r="N3192" s="10"/>
      <c r="O3192" s="11"/>
      <c r="P3192" s="12"/>
      <c r="Q3192" s="9"/>
      <c r="R3192" s="9"/>
      <c r="S3192" s="9"/>
      <c r="U3192" s="1"/>
      <c r="V3192" s="13"/>
    </row>
    <row r="3193" spans="1:22" x14ac:dyDescent="0.35">
      <c r="A3193" s="8"/>
      <c r="B3193" s="9"/>
      <c r="C3193" s="9"/>
      <c r="D3193" s="9"/>
      <c r="E3193" s="9"/>
      <c r="F3193" s="9"/>
      <c r="G3193" s="9"/>
      <c r="H3193" s="10"/>
      <c r="I3193" s="10"/>
      <c r="J3193" s="10"/>
      <c r="K3193" s="10"/>
      <c r="L3193" s="10"/>
      <c r="M3193" s="10"/>
      <c r="N3193" s="10"/>
      <c r="O3193" s="11"/>
      <c r="P3193" s="12"/>
      <c r="Q3193" s="9"/>
      <c r="R3193" s="9"/>
      <c r="S3193" s="9"/>
      <c r="U3193" s="1"/>
      <c r="V3193" s="13"/>
    </row>
    <row r="3194" spans="1:22" x14ac:dyDescent="0.35">
      <c r="A3194" s="8"/>
      <c r="B3194" s="9"/>
      <c r="C3194" s="9"/>
      <c r="D3194" s="9"/>
      <c r="E3194" s="9"/>
      <c r="F3194" s="9"/>
      <c r="G3194" s="9"/>
      <c r="H3194" s="10"/>
      <c r="I3194" s="10"/>
      <c r="J3194" s="10"/>
      <c r="K3194" s="10"/>
      <c r="L3194" s="10"/>
      <c r="M3194" s="10"/>
      <c r="N3194" s="10"/>
      <c r="O3194" s="11"/>
      <c r="P3194" s="12"/>
      <c r="Q3194" s="9"/>
      <c r="R3194" s="9"/>
      <c r="S3194" s="9"/>
      <c r="U3194" s="1"/>
      <c r="V3194" s="13"/>
    </row>
    <row r="3195" spans="1:22" x14ac:dyDescent="0.35">
      <c r="A3195" s="8"/>
      <c r="B3195" s="9"/>
      <c r="C3195" s="9"/>
      <c r="D3195" s="9"/>
      <c r="E3195" s="9"/>
      <c r="F3195" s="9"/>
      <c r="G3195" s="9"/>
      <c r="H3195" s="10"/>
      <c r="I3195" s="10"/>
      <c r="J3195" s="10"/>
      <c r="K3195" s="10"/>
      <c r="L3195" s="10"/>
      <c r="M3195" s="10"/>
      <c r="N3195" s="10"/>
      <c r="O3195" s="11"/>
      <c r="P3195" s="12"/>
      <c r="Q3195" s="9"/>
      <c r="R3195" s="9"/>
      <c r="S3195" s="9"/>
      <c r="U3195" s="1"/>
      <c r="V3195" s="13"/>
    </row>
    <row r="3196" spans="1:22" x14ac:dyDescent="0.35">
      <c r="A3196" s="8"/>
      <c r="B3196" s="9"/>
      <c r="C3196" s="9"/>
      <c r="D3196" s="9"/>
      <c r="E3196" s="9"/>
      <c r="F3196" s="9"/>
      <c r="G3196" s="9"/>
      <c r="H3196" s="10"/>
      <c r="I3196" s="10"/>
      <c r="J3196" s="10"/>
      <c r="K3196" s="10"/>
      <c r="L3196" s="10"/>
      <c r="M3196" s="10"/>
      <c r="N3196" s="10"/>
      <c r="O3196" s="11"/>
      <c r="P3196" s="12"/>
      <c r="Q3196" s="9"/>
      <c r="R3196" s="9"/>
      <c r="S3196" s="9"/>
      <c r="U3196" s="1"/>
      <c r="V3196" s="13"/>
    </row>
    <row r="3197" spans="1:22" x14ac:dyDescent="0.35">
      <c r="A3197" s="8"/>
      <c r="B3197" s="9"/>
      <c r="C3197" s="9"/>
      <c r="D3197" s="9"/>
      <c r="E3197" s="9"/>
      <c r="F3197" s="9"/>
      <c r="G3197" s="9"/>
      <c r="H3197" s="10"/>
      <c r="I3197" s="10"/>
      <c r="J3197" s="10"/>
      <c r="K3197" s="10"/>
      <c r="L3197" s="10"/>
      <c r="M3197" s="10"/>
      <c r="N3197" s="10"/>
      <c r="O3197" s="11"/>
      <c r="P3197" s="12"/>
      <c r="Q3197" s="9"/>
      <c r="R3197" s="9"/>
      <c r="S3197" s="9"/>
      <c r="U3197" s="1"/>
      <c r="V3197" s="13"/>
    </row>
    <row r="3198" spans="1:22" x14ac:dyDescent="0.35">
      <c r="A3198" s="8"/>
      <c r="B3198" s="9"/>
      <c r="C3198" s="9"/>
      <c r="D3198" s="9"/>
      <c r="E3198" s="9"/>
      <c r="F3198" s="9"/>
      <c r="G3198" s="9"/>
      <c r="H3198" s="10"/>
      <c r="I3198" s="10"/>
      <c r="J3198" s="10"/>
      <c r="K3198" s="10"/>
      <c r="L3198" s="10"/>
      <c r="M3198" s="10"/>
      <c r="N3198" s="10"/>
      <c r="O3198" s="11"/>
      <c r="P3198" s="12"/>
      <c r="Q3198" s="9"/>
      <c r="R3198" s="9"/>
      <c r="S3198" s="9"/>
      <c r="U3198" s="1"/>
      <c r="V3198" s="13"/>
    </row>
    <row r="3199" spans="1:22" x14ac:dyDescent="0.35">
      <c r="A3199" s="8"/>
      <c r="B3199" s="9"/>
      <c r="C3199" s="9"/>
      <c r="D3199" s="9"/>
      <c r="E3199" s="9"/>
      <c r="F3199" s="9"/>
      <c r="G3199" s="9"/>
      <c r="H3199" s="10"/>
      <c r="I3199" s="10"/>
      <c r="J3199" s="10"/>
      <c r="K3199" s="10"/>
      <c r="L3199" s="10"/>
      <c r="M3199" s="10"/>
      <c r="N3199" s="10"/>
      <c r="O3199" s="11"/>
      <c r="P3199" s="12"/>
      <c r="Q3199" s="9"/>
      <c r="R3199" s="9"/>
      <c r="S3199" s="9"/>
      <c r="U3199" s="1"/>
      <c r="V3199" s="13"/>
    </row>
    <row r="3200" spans="1:22" x14ac:dyDescent="0.35">
      <c r="A3200" s="8"/>
      <c r="B3200" s="9"/>
      <c r="C3200" s="9"/>
      <c r="D3200" s="9"/>
      <c r="E3200" s="9"/>
      <c r="F3200" s="9"/>
      <c r="G3200" s="9"/>
      <c r="H3200" s="10"/>
      <c r="I3200" s="10"/>
      <c r="J3200" s="10"/>
      <c r="K3200" s="10"/>
      <c r="L3200" s="10"/>
      <c r="M3200" s="10"/>
      <c r="N3200" s="10"/>
      <c r="O3200" s="11"/>
      <c r="P3200" s="12"/>
      <c r="Q3200" s="9"/>
      <c r="R3200" s="9"/>
      <c r="S3200" s="9"/>
      <c r="U3200" s="1"/>
      <c r="V3200" s="13"/>
    </row>
    <row r="3201" spans="1:22" x14ac:dyDescent="0.35">
      <c r="A3201" s="8"/>
      <c r="B3201" s="9"/>
      <c r="C3201" s="9"/>
      <c r="D3201" s="9"/>
      <c r="E3201" s="9"/>
      <c r="F3201" s="9"/>
      <c r="G3201" s="9"/>
      <c r="H3201" s="10"/>
      <c r="I3201" s="10"/>
      <c r="J3201" s="10"/>
      <c r="K3201" s="10"/>
      <c r="L3201" s="10"/>
      <c r="M3201" s="10"/>
      <c r="N3201" s="10"/>
      <c r="O3201" s="11"/>
      <c r="P3201" s="12"/>
      <c r="Q3201" s="9"/>
      <c r="R3201" s="9"/>
      <c r="S3201" s="9"/>
      <c r="U3201" s="1"/>
      <c r="V3201" s="13"/>
    </row>
    <row r="3202" spans="1:22" x14ac:dyDescent="0.35">
      <c r="A3202" s="8"/>
      <c r="B3202" s="9"/>
      <c r="C3202" s="9"/>
      <c r="D3202" s="9"/>
      <c r="E3202" s="9"/>
      <c r="F3202" s="9"/>
      <c r="G3202" s="9"/>
      <c r="H3202" s="10"/>
      <c r="I3202" s="10"/>
      <c r="J3202" s="10"/>
      <c r="K3202" s="10"/>
      <c r="L3202" s="10"/>
      <c r="M3202" s="10"/>
      <c r="N3202" s="10"/>
      <c r="O3202" s="11"/>
      <c r="P3202" s="12"/>
      <c r="Q3202" s="9"/>
      <c r="R3202" s="9"/>
      <c r="S3202" s="9"/>
      <c r="U3202" s="1"/>
      <c r="V3202" s="13"/>
    </row>
    <row r="3203" spans="1:22" x14ac:dyDescent="0.35">
      <c r="A3203" s="8"/>
      <c r="B3203" s="9"/>
      <c r="C3203" s="9"/>
      <c r="D3203" s="9"/>
      <c r="E3203" s="9"/>
      <c r="F3203" s="9"/>
      <c r="G3203" s="9"/>
      <c r="H3203" s="10"/>
      <c r="I3203" s="10"/>
      <c r="J3203" s="10"/>
      <c r="K3203" s="10"/>
      <c r="L3203" s="10"/>
      <c r="M3203" s="10"/>
      <c r="N3203" s="10"/>
      <c r="O3203" s="11"/>
      <c r="P3203" s="12"/>
      <c r="Q3203" s="9"/>
      <c r="R3203" s="9"/>
      <c r="S3203" s="9"/>
      <c r="U3203" s="1"/>
      <c r="V3203" s="13"/>
    </row>
    <row r="3204" spans="1:22" x14ac:dyDescent="0.35">
      <c r="A3204" s="8"/>
      <c r="B3204" s="9"/>
      <c r="C3204" s="9"/>
      <c r="D3204" s="9"/>
      <c r="E3204" s="9"/>
      <c r="F3204" s="9"/>
      <c r="G3204" s="9"/>
      <c r="H3204" s="10"/>
      <c r="I3204" s="10"/>
      <c r="J3204" s="10"/>
      <c r="K3204" s="10"/>
      <c r="L3204" s="10"/>
      <c r="M3204" s="10"/>
      <c r="N3204" s="10"/>
      <c r="O3204" s="11"/>
      <c r="P3204" s="12"/>
      <c r="Q3204" s="9"/>
      <c r="R3204" s="9"/>
      <c r="S3204" s="9"/>
      <c r="U3204" s="1"/>
      <c r="V3204" s="13"/>
    </row>
    <row r="3205" spans="1:22" x14ac:dyDescent="0.35">
      <c r="A3205" s="8"/>
      <c r="B3205" s="9"/>
      <c r="C3205" s="9"/>
      <c r="D3205" s="9"/>
      <c r="E3205" s="9"/>
      <c r="F3205" s="9"/>
      <c r="G3205" s="9"/>
      <c r="H3205" s="10"/>
      <c r="I3205" s="10"/>
      <c r="J3205" s="10"/>
      <c r="K3205" s="10"/>
      <c r="L3205" s="10"/>
      <c r="M3205" s="10"/>
      <c r="N3205" s="10"/>
      <c r="O3205" s="11"/>
      <c r="P3205" s="12"/>
      <c r="Q3205" s="9"/>
      <c r="R3205" s="9"/>
      <c r="S3205" s="9"/>
      <c r="U3205" s="1"/>
      <c r="V3205" s="13"/>
    </row>
    <row r="3206" spans="1:22" x14ac:dyDescent="0.35">
      <c r="A3206" s="8"/>
      <c r="B3206" s="9"/>
      <c r="C3206" s="9"/>
      <c r="D3206" s="9"/>
      <c r="E3206" s="9"/>
      <c r="F3206" s="9"/>
      <c r="G3206" s="9"/>
      <c r="H3206" s="10"/>
      <c r="I3206" s="10"/>
      <c r="J3206" s="10"/>
      <c r="K3206" s="10"/>
      <c r="L3206" s="10"/>
      <c r="M3206" s="10"/>
      <c r="N3206" s="10"/>
      <c r="O3206" s="11"/>
      <c r="P3206" s="12"/>
      <c r="Q3206" s="9"/>
      <c r="R3206" s="9"/>
      <c r="S3206" s="9"/>
      <c r="U3206" s="1"/>
      <c r="V3206" s="13"/>
    </row>
    <row r="3207" spans="1:22" x14ac:dyDescent="0.35">
      <c r="A3207" s="8"/>
      <c r="B3207" s="9"/>
      <c r="C3207" s="9"/>
      <c r="D3207" s="9"/>
      <c r="E3207" s="9"/>
      <c r="F3207" s="9"/>
      <c r="G3207" s="9"/>
      <c r="H3207" s="10"/>
      <c r="I3207" s="10"/>
      <c r="J3207" s="10"/>
      <c r="K3207" s="10"/>
      <c r="L3207" s="10"/>
      <c r="M3207" s="10"/>
      <c r="N3207" s="10"/>
      <c r="O3207" s="11"/>
      <c r="P3207" s="12"/>
      <c r="Q3207" s="9"/>
      <c r="R3207" s="9"/>
      <c r="S3207" s="9"/>
      <c r="U3207" s="1"/>
      <c r="V3207" s="13"/>
    </row>
    <row r="3208" spans="1:22" x14ac:dyDescent="0.35">
      <c r="A3208" s="8"/>
      <c r="B3208" s="9"/>
      <c r="C3208" s="9"/>
      <c r="D3208" s="9"/>
      <c r="E3208" s="9"/>
      <c r="F3208" s="9"/>
      <c r="G3208" s="9"/>
      <c r="H3208" s="10"/>
      <c r="I3208" s="10"/>
      <c r="J3208" s="10"/>
      <c r="K3208" s="10"/>
      <c r="L3208" s="10"/>
      <c r="M3208" s="10"/>
      <c r="N3208" s="10"/>
      <c r="O3208" s="11"/>
      <c r="P3208" s="12"/>
      <c r="Q3208" s="9"/>
      <c r="R3208" s="9"/>
      <c r="S3208" s="9"/>
      <c r="U3208" s="1"/>
      <c r="V3208" s="13"/>
    </row>
    <row r="3209" spans="1:22" x14ac:dyDescent="0.35">
      <c r="A3209" s="8"/>
      <c r="B3209" s="9"/>
      <c r="C3209" s="9"/>
      <c r="D3209" s="9"/>
      <c r="E3209" s="9"/>
      <c r="F3209" s="9"/>
      <c r="G3209" s="9"/>
      <c r="H3209" s="10"/>
      <c r="I3209" s="10"/>
      <c r="J3209" s="10"/>
      <c r="K3209" s="10"/>
      <c r="L3209" s="10"/>
      <c r="M3209" s="10"/>
      <c r="N3209" s="10"/>
      <c r="O3209" s="11"/>
      <c r="P3209" s="12"/>
      <c r="Q3209" s="9"/>
      <c r="R3209" s="9"/>
      <c r="S3209" s="9"/>
      <c r="U3209" s="1"/>
      <c r="V3209" s="13"/>
    </row>
    <row r="3210" spans="1:22" x14ac:dyDescent="0.35">
      <c r="A3210" s="8"/>
      <c r="B3210" s="9"/>
      <c r="C3210" s="9"/>
      <c r="D3210" s="9"/>
      <c r="E3210" s="9"/>
      <c r="F3210" s="9"/>
      <c r="G3210" s="9"/>
      <c r="H3210" s="10"/>
      <c r="I3210" s="10"/>
      <c r="J3210" s="10"/>
      <c r="K3210" s="10"/>
      <c r="L3210" s="10"/>
      <c r="M3210" s="10"/>
      <c r="N3210" s="10"/>
      <c r="O3210" s="11"/>
      <c r="P3210" s="12"/>
      <c r="Q3210" s="9"/>
      <c r="R3210" s="9"/>
      <c r="S3210" s="9"/>
      <c r="U3210" s="1"/>
      <c r="V3210" s="13"/>
    </row>
    <row r="3211" spans="1:22" x14ac:dyDescent="0.35">
      <c r="A3211" s="8"/>
      <c r="B3211" s="9"/>
      <c r="C3211" s="9"/>
      <c r="D3211" s="9"/>
      <c r="E3211" s="9"/>
      <c r="F3211" s="9"/>
      <c r="G3211" s="9"/>
      <c r="H3211" s="10"/>
      <c r="I3211" s="10"/>
      <c r="J3211" s="10"/>
      <c r="K3211" s="10"/>
      <c r="L3211" s="10"/>
      <c r="M3211" s="10"/>
      <c r="N3211" s="10"/>
      <c r="O3211" s="11"/>
      <c r="P3211" s="12"/>
      <c r="Q3211" s="9"/>
      <c r="R3211" s="9"/>
      <c r="S3211" s="9"/>
      <c r="U3211" s="1"/>
      <c r="V3211" s="13"/>
    </row>
    <row r="3212" spans="1:22" x14ac:dyDescent="0.35">
      <c r="A3212" s="8"/>
      <c r="B3212" s="9"/>
      <c r="C3212" s="9"/>
      <c r="D3212" s="9"/>
      <c r="E3212" s="9"/>
      <c r="F3212" s="9"/>
      <c r="G3212" s="9"/>
      <c r="H3212" s="10"/>
      <c r="I3212" s="10"/>
      <c r="J3212" s="10"/>
      <c r="K3212" s="10"/>
      <c r="L3212" s="10"/>
      <c r="M3212" s="10"/>
      <c r="N3212" s="10"/>
      <c r="O3212" s="11"/>
      <c r="P3212" s="12"/>
      <c r="Q3212" s="9"/>
      <c r="R3212" s="9"/>
      <c r="S3212" s="9"/>
      <c r="U3212" s="1"/>
      <c r="V3212" s="13"/>
    </row>
    <row r="3213" spans="1:22" x14ac:dyDescent="0.35">
      <c r="A3213" s="8"/>
      <c r="B3213" s="9"/>
      <c r="C3213" s="9"/>
      <c r="D3213" s="9"/>
      <c r="E3213" s="9"/>
      <c r="F3213" s="9"/>
      <c r="G3213" s="9"/>
      <c r="H3213" s="10"/>
      <c r="I3213" s="10"/>
      <c r="J3213" s="10"/>
      <c r="K3213" s="10"/>
      <c r="L3213" s="10"/>
      <c r="M3213" s="10"/>
      <c r="N3213" s="10"/>
      <c r="O3213" s="11"/>
      <c r="P3213" s="12"/>
      <c r="Q3213" s="9"/>
      <c r="R3213" s="9"/>
      <c r="S3213" s="9"/>
      <c r="U3213" s="1"/>
      <c r="V3213" s="13"/>
    </row>
    <row r="3214" spans="1:22" x14ac:dyDescent="0.35">
      <c r="A3214" s="8"/>
      <c r="B3214" s="9"/>
      <c r="C3214" s="9"/>
      <c r="D3214" s="9"/>
      <c r="E3214" s="9"/>
      <c r="F3214" s="9"/>
      <c r="G3214" s="9"/>
      <c r="H3214" s="10"/>
      <c r="I3214" s="10"/>
      <c r="J3214" s="10"/>
      <c r="K3214" s="10"/>
      <c r="L3214" s="10"/>
      <c r="M3214" s="10"/>
      <c r="N3214" s="10"/>
      <c r="O3214" s="11"/>
      <c r="P3214" s="12"/>
      <c r="Q3214" s="9"/>
      <c r="R3214" s="9"/>
      <c r="S3214" s="9"/>
      <c r="U3214" s="1"/>
      <c r="V3214" s="13"/>
    </row>
    <row r="3215" spans="1:22" x14ac:dyDescent="0.35">
      <c r="A3215" s="8"/>
      <c r="B3215" s="9"/>
      <c r="C3215" s="9"/>
      <c r="D3215" s="9"/>
      <c r="E3215" s="9"/>
      <c r="F3215" s="9"/>
      <c r="G3215" s="9"/>
      <c r="H3215" s="10"/>
      <c r="I3215" s="10"/>
      <c r="J3215" s="10"/>
      <c r="K3215" s="10"/>
      <c r="L3215" s="10"/>
      <c r="M3215" s="10"/>
      <c r="N3215" s="10"/>
      <c r="O3215" s="11"/>
      <c r="P3215" s="12"/>
      <c r="Q3215" s="9"/>
      <c r="R3215" s="9"/>
      <c r="S3215" s="9"/>
      <c r="U3215" s="1"/>
      <c r="V3215" s="13"/>
    </row>
    <row r="3216" spans="1:22" x14ac:dyDescent="0.35">
      <c r="A3216" s="8"/>
      <c r="B3216" s="9"/>
      <c r="C3216" s="9"/>
      <c r="D3216" s="9"/>
      <c r="E3216" s="9"/>
      <c r="F3216" s="9"/>
      <c r="G3216" s="9"/>
      <c r="H3216" s="10"/>
      <c r="I3216" s="10"/>
      <c r="J3216" s="10"/>
      <c r="K3216" s="10"/>
      <c r="L3216" s="10"/>
      <c r="M3216" s="10"/>
      <c r="N3216" s="10"/>
      <c r="O3216" s="11"/>
      <c r="P3216" s="12"/>
      <c r="Q3216" s="9"/>
      <c r="R3216" s="9"/>
      <c r="S3216" s="9"/>
      <c r="U3216" s="1"/>
      <c r="V3216" s="13"/>
    </row>
    <row r="3217" spans="1:22" x14ac:dyDescent="0.35">
      <c r="A3217" s="8"/>
      <c r="B3217" s="9"/>
      <c r="C3217" s="9"/>
      <c r="D3217" s="9"/>
      <c r="E3217" s="9"/>
      <c r="F3217" s="9"/>
      <c r="G3217" s="9"/>
      <c r="H3217" s="10"/>
      <c r="I3217" s="10"/>
      <c r="J3217" s="10"/>
      <c r="K3217" s="10"/>
      <c r="L3217" s="10"/>
      <c r="M3217" s="10"/>
      <c r="N3217" s="10"/>
      <c r="O3217" s="11"/>
      <c r="P3217" s="12"/>
      <c r="Q3217" s="9"/>
      <c r="R3217" s="9"/>
      <c r="S3217" s="9"/>
      <c r="U3217" s="1"/>
      <c r="V3217" s="13"/>
    </row>
    <row r="3218" spans="1:22" x14ac:dyDescent="0.35">
      <c r="A3218" s="8"/>
      <c r="B3218" s="9"/>
      <c r="C3218" s="9"/>
      <c r="D3218" s="9"/>
      <c r="E3218" s="9"/>
      <c r="F3218" s="9"/>
      <c r="G3218" s="9"/>
      <c r="H3218" s="10"/>
      <c r="I3218" s="10"/>
      <c r="J3218" s="10"/>
      <c r="K3218" s="10"/>
      <c r="L3218" s="10"/>
      <c r="M3218" s="10"/>
      <c r="N3218" s="10"/>
      <c r="O3218" s="11"/>
      <c r="P3218" s="12"/>
      <c r="Q3218" s="9"/>
      <c r="R3218" s="9"/>
      <c r="S3218" s="9"/>
      <c r="U3218" s="1"/>
      <c r="V3218" s="13"/>
    </row>
    <row r="3219" spans="1:22" x14ac:dyDescent="0.35">
      <c r="A3219" s="8"/>
      <c r="B3219" s="9"/>
      <c r="C3219" s="9"/>
      <c r="D3219" s="9"/>
      <c r="E3219" s="9"/>
      <c r="F3219" s="9"/>
      <c r="G3219" s="9"/>
      <c r="H3219" s="10"/>
      <c r="I3219" s="10"/>
      <c r="J3219" s="10"/>
      <c r="K3219" s="10"/>
      <c r="L3219" s="10"/>
      <c r="M3219" s="10"/>
      <c r="N3219" s="10"/>
      <c r="O3219" s="11"/>
      <c r="P3219" s="12"/>
      <c r="Q3219" s="9"/>
      <c r="R3219" s="9"/>
      <c r="S3219" s="9"/>
      <c r="U3219" s="1"/>
      <c r="V3219" s="13"/>
    </row>
    <row r="3220" spans="1:22" x14ac:dyDescent="0.35">
      <c r="A3220" s="8"/>
      <c r="B3220" s="9"/>
      <c r="C3220" s="9"/>
      <c r="D3220" s="9"/>
      <c r="E3220" s="9"/>
      <c r="F3220" s="9"/>
      <c r="G3220" s="9"/>
      <c r="H3220" s="10"/>
      <c r="I3220" s="10"/>
      <c r="J3220" s="10"/>
      <c r="K3220" s="10"/>
      <c r="L3220" s="10"/>
      <c r="M3220" s="10"/>
      <c r="N3220" s="10"/>
      <c r="O3220" s="11"/>
      <c r="P3220" s="12"/>
      <c r="Q3220" s="9"/>
      <c r="R3220" s="9"/>
      <c r="S3220" s="9"/>
      <c r="U3220" s="1"/>
      <c r="V3220" s="13"/>
    </row>
    <row r="3221" spans="1:22" x14ac:dyDescent="0.35">
      <c r="A3221" s="8"/>
      <c r="B3221" s="9"/>
      <c r="C3221" s="9"/>
      <c r="D3221" s="9"/>
      <c r="E3221" s="9"/>
      <c r="F3221" s="9"/>
      <c r="G3221" s="9"/>
      <c r="H3221" s="10"/>
      <c r="I3221" s="10"/>
      <c r="J3221" s="10"/>
      <c r="K3221" s="10"/>
      <c r="L3221" s="10"/>
      <c r="M3221" s="10"/>
      <c r="N3221" s="10"/>
      <c r="O3221" s="11"/>
      <c r="P3221" s="12"/>
      <c r="Q3221" s="9"/>
      <c r="R3221" s="9"/>
      <c r="S3221" s="9"/>
      <c r="U3221" s="1"/>
      <c r="V3221" s="13"/>
    </row>
    <row r="3222" spans="1:22" x14ac:dyDescent="0.35">
      <c r="A3222" s="8"/>
      <c r="B3222" s="9"/>
      <c r="C3222" s="9"/>
      <c r="D3222" s="9"/>
      <c r="E3222" s="9"/>
      <c r="F3222" s="9"/>
      <c r="G3222" s="9"/>
      <c r="H3222" s="10"/>
      <c r="I3222" s="10"/>
      <c r="J3222" s="10"/>
      <c r="K3222" s="10"/>
      <c r="L3222" s="10"/>
      <c r="M3222" s="10"/>
      <c r="N3222" s="10"/>
      <c r="O3222" s="11"/>
      <c r="P3222" s="12"/>
      <c r="Q3222" s="9"/>
      <c r="R3222" s="9"/>
      <c r="S3222" s="9"/>
      <c r="U3222" s="1"/>
      <c r="V3222" s="13"/>
    </row>
    <row r="3223" spans="1:22" x14ac:dyDescent="0.35">
      <c r="A3223" s="8"/>
      <c r="B3223" s="9"/>
      <c r="C3223" s="9"/>
      <c r="D3223" s="9"/>
      <c r="E3223" s="9"/>
      <c r="F3223" s="9"/>
      <c r="G3223" s="9"/>
      <c r="H3223" s="10"/>
      <c r="I3223" s="10"/>
      <c r="J3223" s="10"/>
      <c r="K3223" s="10"/>
      <c r="L3223" s="10"/>
      <c r="M3223" s="10"/>
      <c r="N3223" s="10"/>
      <c r="O3223" s="11"/>
      <c r="P3223" s="12"/>
      <c r="Q3223" s="9"/>
      <c r="R3223" s="9"/>
      <c r="S3223" s="9"/>
      <c r="U3223" s="1"/>
      <c r="V3223" s="13"/>
    </row>
    <row r="3224" spans="1:22" x14ac:dyDescent="0.35">
      <c r="A3224" s="8"/>
      <c r="B3224" s="9"/>
      <c r="C3224" s="9"/>
      <c r="D3224" s="9"/>
      <c r="E3224" s="9"/>
      <c r="F3224" s="9"/>
      <c r="G3224" s="9"/>
      <c r="H3224" s="10"/>
      <c r="I3224" s="10"/>
      <c r="J3224" s="10"/>
      <c r="K3224" s="10"/>
      <c r="L3224" s="10"/>
      <c r="M3224" s="10"/>
      <c r="N3224" s="10"/>
      <c r="O3224" s="11"/>
      <c r="P3224" s="12"/>
      <c r="Q3224" s="9"/>
      <c r="R3224" s="9"/>
      <c r="S3224" s="9"/>
      <c r="U3224" s="1"/>
      <c r="V3224" s="13"/>
    </row>
    <row r="3225" spans="1:22" x14ac:dyDescent="0.35">
      <c r="A3225" s="8"/>
      <c r="B3225" s="9"/>
      <c r="C3225" s="9"/>
      <c r="D3225" s="9"/>
      <c r="E3225" s="9"/>
      <c r="F3225" s="9"/>
      <c r="G3225" s="9"/>
      <c r="H3225" s="10"/>
      <c r="I3225" s="10"/>
      <c r="J3225" s="10"/>
      <c r="K3225" s="10"/>
      <c r="L3225" s="10"/>
      <c r="M3225" s="10"/>
      <c r="N3225" s="10"/>
      <c r="O3225" s="11"/>
      <c r="P3225" s="12"/>
      <c r="Q3225" s="9"/>
      <c r="R3225" s="9"/>
      <c r="S3225" s="9"/>
      <c r="U3225" s="1"/>
      <c r="V3225" s="13"/>
    </row>
    <row r="3226" spans="1:22" x14ac:dyDescent="0.35">
      <c r="A3226" s="8"/>
      <c r="B3226" s="9"/>
      <c r="C3226" s="9"/>
      <c r="D3226" s="9"/>
      <c r="E3226" s="9"/>
      <c r="F3226" s="9"/>
      <c r="G3226" s="9"/>
      <c r="H3226" s="10"/>
      <c r="I3226" s="10"/>
      <c r="J3226" s="10"/>
      <c r="K3226" s="10"/>
      <c r="L3226" s="10"/>
      <c r="M3226" s="10"/>
      <c r="N3226" s="10"/>
      <c r="O3226" s="11"/>
      <c r="P3226" s="12"/>
      <c r="Q3226" s="9"/>
      <c r="R3226" s="9"/>
      <c r="S3226" s="9"/>
      <c r="U3226" s="1"/>
      <c r="V3226" s="13"/>
    </row>
    <row r="3227" spans="1:22" x14ac:dyDescent="0.35">
      <c r="A3227" s="8"/>
      <c r="B3227" s="9"/>
      <c r="C3227" s="9"/>
      <c r="D3227" s="9"/>
      <c r="E3227" s="9"/>
      <c r="F3227" s="9"/>
      <c r="G3227" s="9"/>
      <c r="H3227" s="10"/>
      <c r="I3227" s="10"/>
      <c r="J3227" s="10"/>
      <c r="K3227" s="10"/>
      <c r="L3227" s="10"/>
      <c r="M3227" s="10"/>
      <c r="N3227" s="10"/>
      <c r="O3227" s="11"/>
      <c r="P3227" s="12"/>
      <c r="Q3227" s="9"/>
      <c r="R3227" s="9"/>
      <c r="S3227" s="9"/>
      <c r="U3227" s="1"/>
      <c r="V3227" s="13"/>
    </row>
    <row r="3228" spans="1:22" x14ac:dyDescent="0.35">
      <c r="A3228" s="8"/>
      <c r="B3228" s="9"/>
      <c r="C3228" s="9"/>
      <c r="D3228" s="9"/>
      <c r="E3228" s="9"/>
      <c r="F3228" s="9"/>
      <c r="G3228" s="9"/>
      <c r="H3228" s="10"/>
      <c r="I3228" s="10"/>
      <c r="J3228" s="10"/>
      <c r="K3228" s="10"/>
      <c r="L3228" s="10"/>
      <c r="M3228" s="10"/>
      <c r="N3228" s="10"/>
      <c r="O3228" s="11"/>
      <c r="P3228" s="12"/>
      <c r="Q3228" s="9"/>
      <c r="R3228" s="9"/>
      <c r="S3228" s="9"/>
      <c r="U3228" s="1"/>
      <c r="V3228" s="13"/>
    </row>
    <row r="3229" spans="1:22" x14ac:dyDescent="0.35">
      <c r="A3229" s="8"/>
      <c r="B3229" s="9"/>
      <c r="C3229" s="9"/>
      <c r="D3229" s="9"/>
      <c r="E3229" s="9"/>
      <c r="F3229" s="9"/>
      <c r="G3229" s="9"/>
      <c r="H3229" s="10"/>
      <c r="I3229" s="10"/>
      <c r="J3229" s="10"/>
      <c r="K3229" s="10"/>
      <c r="L3229" s="10"/>
      <c r="M3229" s="10"/>
      <c r="N3229" s="10"/>
      <c r="O3229" s="11"/>
      <c r="P3229" s="12"/>
      <c r="Q3229" s="9"/>
      <c r="R3229" s="9"/>
      <c r="S3229" s="9"/>
      <c r="U3229" s="1"/>
      <c r="V3229" s="13"/>
    </row>
    <row r="3230" spans="1:22" x14ac:dyDescent="0.35">
      <c r="A3230" s="8"/>
      <c r="B3230" s="9"/>
      <c r="C3230" s="9"/>
      <c r="D3230" s="9"/>
      <c r="E3230" s="9"/>
      <c r="F3230" s="9"/>
      <c r="G3230" s="9"/>
      <c r="H3230" s="10"/>
      <c r="I3230" s="10"/>
      <c r="J3230" s="10"/>
      <c r="K3230" s="10"/>
      <c r="L3230" s="10"/>
      <c r="M3230" s="10"/>
      <c r="N3230" s="10"/>
      <c r="O3230" s="11"/>
      <c r="P3230" s="12"/>
      <c r="Q3230" s="9"/>
      <c r="R3230" s="9"/>
      <c r="S3230" s="9"/>
      <c r="U3230" s="1"/>
      <c r="V3230" s="13"/>
    </row>
    <row r="3231" spans="1:22" x14ac:dyDescent="0.35">
      <c r="A3231" s="8"/>
      <c r="B3231" s="9"/>
      <c r="C3231" s="9"/>
      <c r="D3231" s="9"/>
      <c r="E3231" s="9"/>
      <c r="F3231" s="9"/>
      <c r="G3231" s="9"/>
      <c r="H3231" s="10"/>
      <c r="I3231" s="10"/>
      <c r="J3231" s="10"/>
      <c r="K3231" s="10"/>
      <c r="L3231" s="10"/>
      <c r="M3231" s="10"/>
      <c r="N3231" s="10"/>
      <c r="O3231" s="11"/>
      <c r="P3231" s="12"/>
      <c r="Q3231" s="9"/>
      <c r="R3231" s="9"/>
      <c r="S3231" s="9"/>
      <c r="U3231" s="1"/>
      <c r="V3231" s="13"/>
    </row>
    <row r="3232" spans="1:22" x14ac:dyDescent="0.35">
      <c r="A3232" s="8"/>
      <c r="B3232" s="9"/>
      <c r="C3232" s="9"/>
      <c r="D3232" s="9"/>
      <c r="E3232" s="9"/>
      <c r="F3232" s="9"/>
      <c r="G3232" s="9"/>
      <c r="H3232" s="10"/>
      <c r="I3232" s="10"/>
      <c r="J3232" s="10"/>
      <c r="K3232" s="10"/>
      <c r="L3232" s="10"/>
      <c r="M3232" s="10"/>
      <c r="N3232" s="10"/>
      <c r="O3232" s="11"/>
      <c r="P3232" s="12"/>
      <c r="Q3232" s="9"/>
      <c r="R3232" s="9"/>
      <c r="S3232" s="9"/>
      <c r="U3232" s="1"/>
      <c r="V3232" s="13"/>
    </row>
    <row r="3233" spans="1:22" x14ac:dyDescent="0.35">
      <c r="A3233" s="8"/>
      <c r="B3233" s="9"/>
      <c r="C3233" s="9"/>
      <c r="D3233" s="9"/>
      <c r="E3233" s="9"/>
      <c r="F3233" s="9"/>
      <c r="G3233" s="9"/>
      <c r="H3233" s="10"/>
      <c r="I3233" s="10"/>
      <c r="J3233" s="10"/>
      <c r="K3233" s="10"/>
      <c r="L3233" s="10"/>
      <c r="M3233" s="10"/>
      <c r="N3233" s="10"/>
      <c r="O3233" s="11"/>
      <c r="P3233" s="12"/>
      <c r="Q3233" s="9"/>
      <c r="R3233" s="9"/>
      <c r="S3233" s="9"/>
      <c r="U3233" s="1"/>
      <c r="V3233" s="13"/>
    </row>
    <row r="3234" spans="1:22" x14ac:dyDescent="0.35">
      <c r="A3234" s="8"/>
      <c r="B3234" s="9"/>
      <c r="C3234" s="9"/>
      <c r="D3234" s="9"/>
      <c r="E3234" s="9"/>
      <c r="F3234" s="9"/>
      <c r="G3234" s="9"/>
      <c r="H3234" s="10"/>
      <c r="I3234" s="10"/>
      <c r="J3234" s="10"/>
      <c r="K3234" s="10"/>
      <c r="L3234" s="10"/>
      <c r="M3234" s="10"/>
      <c r="N3234" s="10"/>
      <c r="O3234" s="11"/>
      <c r="P3234" s="12"/>
      <c r="Q3234" s="9"/>
      <c r="R3234" s="9"/>
      <c r="S3234" s="9"/>
      <c r="U3234" s="1"/>
      <c r="V3234" s="13"/>
    </row>
    <row r="3235" spans="1:22" x14ac:dyDescent="0.35">
      <c r="A3235" s="8"/>
      <c r="B3235" s="9"/>
      <c r="C3235" s="9"/>
      <c r="D3235" s="9"/>
      <c r="E3235" s="9"/>
      <c r="F3235" s="9"/>
      <c r="G3235" s="9"/>
      <c r="H3235" s="10"/>
      <c r="I3235" s="10"/>
      <c r="J3235" s="10"/>
      <c r="K3235" s="10"/>
      <c r="L3235" s="10"/>
      <c r="M3235" s="10"/>
      <c r="N3235" s="10"/>
      <c r="O3235" s="11"/>
      <c r="P3235" s="12"/>
      <c r="Q3235" s="9"/>
      <c r="R3235" s="9"/>
      <c r="S3235" s="9"/>
      <c r="U3235" s="1"/>
      <c r="V3235" s="13"/>
    </row>
    <row r="3236" spans="1:22" x14ac:dyDescent="0.35">
      <c r="A3236" s="8"/>
      <c r="B3236" s="9"/>
      <c r="C3236" s="9"/>
      <c r="D3236" s="9"/>
      <c r="E3236" s="9"/>
      <c r="F3236" s="9"/>
      <c r="G3236" s="9"/>
      <c r="H3236" s="10"/>
      <c r="I3236" s="10"/>
      <c r="J3236" s="10"/>
      <c r="K3236" s="10"/>
      <c r="L3236" s="10"/>
      <c r="M3236" s="10"/>
      <c r="N3236" s="10"/>
      <c r="O3236" s="11"/>
      <c r="P3236" s="12"/>
      <c r="Q3236" s="9"/>
      <c r="R3236" s="9"/>
      <c r="S3236" s="9"/>
      <c r="U3236" s="1"/>
      <c r="V3236" s="13"/>
    </row>
    <row r="3237" spans="1:22" x14ac:dyDescent="0.35">
      <c r="A3237" s="8"/>
      <c r="B3237" s="9"/>
      <c r="C3237" s="9"/>
      <c r="D3237" s="9"/>
      <c r="E3237" s="9"/>
      <c r="F3237" s="9"/>
      <c r="G3237" s="9"/>
      <c r="H3237" s="10"/>
      <c r="I3237" s="10"/>
      <c r="J3237" s="10"/>
      <c r="K3237" s="10"/>
      <c r="L3237" s="10"/>
      <c r="M3237" s="10"/>
      <c r="N3237" s="10"/>
      <c r="O3237" s="11"/>
      <c r="P3237" s="12"/>
      <c r="Q3237" s="9"/>
      <c r="R3237" s="9"/>
      <c r="S3237" s="9"/>
      <c r="U3237" s="1"/>
      <c r="V3237" s="13"/>
    </row>
    <row r="3238" spans="1:22" x14ac:dyDescent="0.35">
      <c r="A3238" s="8"/>
      <c r="B3238" s="9"/>
      <c r="C3238" s="9"/>
      <c r="D3238" s="9"/>
      <c r="E3238" s="9"/>
      <c r="F3238" s="9"/>
      <c r="G3238" s="9"/>
      <c r="H3238" s="10"/>
      <c r="I3238" s="10"/>
      <c r="J3238" s="10"/>
      <c r="K3238" s="10"/>
      <c r="L3238" s="10"/>
      <c r="M3238" s="10"/>
      <c r="N3238" s="10"/>
      <c r="O3238" s="11"/>
      <c r="P3238" s="12"/>
      <c r="Q3238" s="9"/>
      <c r="R3238" s="9"/>
      <c r="S3238" s="9"/>
      <c r="U3238" s="1"/>
      <c r="V3238" s="13"/>
    </row>
    <row r="3239" spans="1:22" x14ac:dyDescent="0.35">
      <c r="A3239" s="8"/>
      <c r="B3239" s="9"/>
      <c r="C3239" s="9"/>
      <c r="D3239" s="9"/>
      <c r="E3239" s="9"/>
      <c r="F3239" s="9"/>
      <c r="G3239" s="9"/>
      <c r="H3239" s="10"/>
      <c r="I3239" s="10"/>
      <c r="J3239" s="10"/>
      <c r="K3239" s="10"/>
      <c r="L3239" s="10"/>
      <c r="M3239" s="10"/>
      <c r="N3239" s="10"/>
      <c r="O3239" s="11"/>
      <c r="P3239" s="12"/>
      <c r="Q3239" s="9"/>
      <c r="R3239" s="9"/>
      <c r="S3239" s="9"/>
      <c r="U3239" s="1"/>
      <c r="V3239" s="13"/>
    </row>
    <row r="3240" spans="1:22" x14ac:dyDescent="0.35">
      <c r="A3240" s="8"/>
      <c r="B3240" s="9"/>
      <c r="C3240" s="9"/>
      <c r="D3240" s="9"/>
      <c r="E3240" s="9"/>
      <c r="F3240" s="9"/>
      <c r="G3240" s="9"/>
      <c r="H3240" s="10"/>
      <c r="I3240" s="10"/>
      <c r="J3240" s="10"/>
      <c r="K3240" s="10"/>
      <c r="L3240" s="10"/>
      <c r="M3240" s="10"/>
      <c r="N3240" s="10"/>
      <c r="O3240" s="11"/>
      <c r="P3240" s="12"/>
      <c r="Q3240" s="9"/>
      <c r="R3240" s="9"/>
      <c r="S3240" s="9"/>
      <c r="U3240" s="1"/>
      <c r="V3240" s="13"/>
    </row>
    <row r="3241" spans="1:22" x14ac:dyDescent="0.35">
      <c r="A3241" s="8"/>
      <c r="B3241" s="9"/>
      <c r="C3241" s="9"/>
      <c r="D3241" s="9"/>
      <c r="E3241" s="9"/>
      <c r="F3241" s="9"/>
      <c r="G3241" s="9"/>
      <c r="H3241" s="10"/>
      <c r="I3241" s="10"/>
      <c r="J3241" s="10"/>
      <c r="K3241" s="10"/>
      <c r="L3241" s="10"/>
      <c r="M3241" s="10"/>
      <c r="N3241" s="10"/>
      <c r="O3241" s="11"/>
      <c r="P3241" s="12"/>
      <c r="Q3241" s="9"/>
      <c r="R3241" s="9"/>
      <c r="S3241" s="9"/>
      <c r="U3241" s="1"/>
      <c r="V3241" s="13"/>
    </row>
    <row r="3242" spans="1:22" x14ac:dyDescent="0.35">
      <c r="A3242" s="8"/>
      <c r="B3242" s="9"/>
      <c r="C3242" s="9"/>
      <c r="D3242" s="9"/>
      <c r="E3242" s="9"/>
      <c r="F3242" s="9"/>
      <c r="G3242" s="9"/>
      <c r="H3242" s="10"/>
      <c r="I3242" s="10"/>
      <c r="J3242" s="10"/>
      <c r="K3242" s="10"/>
      <c r="L3242" s="10"/>
      <c r="M3242" s="10"/>
      <c r="N3242" s="10"/>
      <c r="O3242" s="11"/>
      <c r="P3242" s="12"/>
      <c r="Q3242" s="9"/>
      <c r="R3242" s="9"/>
      <c r="S3242" s="9"/>
      <c r="U3242" s="1"/>
      <c r="V3242" s="13"/>
    </row>
    <row r="3243" spans="1:22" x14ac:dyDescent="0.35">
      <c r="A3243" s="8"/>
      <c r="B3243" s="9"/>
      <c r="C3243" s="9"/>
      <c r="D3243" s="9"/>
      <c r="E3243" s="9"/>
      <c r="F3243" s="9"/>
      <c r="G3243" s="9"/>
      <c r="H3243" s="10"/>
      <c r="I3243" s="10"/>
      <c r="J3243" s="10"/>
      <c r="K3243" s="10"/>
      <c r="L3243" s="10"/>
      <c r="M3243" s="10"/>
      <c r="N3243" s="10"/>
      <c r="O3243" s="11"/>
      <c r="P3243" s="12"/>
      <c r="Q3243" s="9"/>
      <c r="R3243" s="9"/>
      <c r="S3243" s="9"/>
      <c r="U3243" s="1"/>
      <c r="V3243" s="13"/>
    </row>
    <row r="3244" spans="1:22" x14ac:dyDescent="0.35">
      <c r="A3244" s="8"/>
      <c r="B3244" s="9"/>
      <c r="C3244" s="9"/>
      <c r="D3244" s="9"/>
      <c r="E3244" s="9"/>
      <c r="F3244" s="9"/>
      <c r="G3244" s="9"/>
      <c r="H3244" s="10"/>
      <c r="I3244" s="10"/>
      <c r="J3244" s="10"/>
      <c r="K3244" s="10"/>
      <c r="L3244" s="10"/>
      <c r="M3244" s="10"/>
      <c r="N3244" s="10"/>
      <c r="O3244" s="11"/>
      <c r="P3244" s="12"/>
      <c r="Q3244" s="9"/>
      <c r="R3244" s="9"/>
      <c r="S3244" s="9"/>
      <c r="U3244" s="1"/>
      <c r="V3244" s="13"/>
    </row>
    <row r="3245" spans="1:22" x14ac:dyDescent="0.35">
      <c r="A3245" s="8"/>
      <c r="B3245" s="9"/>
      <c r="C3245" s="9"/>
      <c r="D3245" s="9"/>
      <c r="E3245" s="9"/>
      <c r="F3245" s="9"/>
      <c r="G3245" s="9"/>
      <c r="H3245" s="10"/>
      <c r="I3245" s="10"/>
      <c r="J3245" s="10"/>
      <c r="K3245" s="10"/>
      <c r="L3245" s="10"/>
      <c r="M3245" s="10"/>
      <c r="N3245" s="10"/>
      <c r="O3245" s="11"/>
      <c r="P3245" s="12"/>
      <c r="Q3245" s="9"/>
      <c r="R3245" s="9"/>
      <c r="S3245" s="9"/>
      <c r="U3245" s="1"/>
      <c r="V3245" s="13"/>
    </row>
    <row r="3246" spans="1:22" x14ac:dyDescent="0.35">
      <c r="A3246" s="8"/>
      <c r="B3246" s="9"/>
      <c r="C3246" s="9"/>
      <c r="D3246" s="9"/>
      <c r="E3246" s="9"/>
      <c r="F3246" s="9"/>
      <c r="G3246" s="9"/>
      <c r="H3246" s="10"/>
      <c r="I3246" s="10"/>
      <c r="J3246" s="10"/>
      <c r="K3246" s="10"/>
      <c r="L3246" s="10"/>
      <c r="M3246" s="10"/>
      <c r="N3246" s="10"/>
      <c r="O3246" s="11"/>
      <c r="P3246" s="12"/>
      <c r="Q3246" s="9"/>
      <c r="R3246" s="9"/>
      <c r="S3246" s="9"/>
      <c r="U3246" s="1"/>
      <c r="V3246" s="13"/>
    </row>
    <row r="3247" spans="1:22" x14ac:dyDescent="0.35">
      <c r="A3247" s="8"/>
      <c r="B3247" s="9"/>
      <c r="C3247" s="9"/>
      <c r="D3247" s="9"/>
      <c r="E3247" s="9"/>
      <c r="F3247" s="9"/>
      <c r="G3247" s="9"/>
      <c r="H3247" s="10"/>
      <c r="I3247" s="10"/>
      <c r="J3247" s="10"/>
      <c r="K3247" s="10"/>
      <c r="L3247" s="10"/>
      <c r="M3247" s="10"/>
      <c r="N3247" s="10"/>
      <c r="O3247" s="11"/>
      <c r="P3247" s="12"/>
      <c r="Q3247" s="9"/>
      <c r="R3247" s="9"/>
      <c r="S3247" s="9"/>
      <c r="U3247" s="1"/>
      <c r="V3247" s="13"/>
    </row>
    <row r="3248" spans="1:22" x14ac:dyDescent="0.35">
      <c r="A3248" s="8"/>
      <c r="B3248" s="9"/>
      <c r="C3248" s="9"/>
      <c r="D3248" s="9"/>
      <c r="E3248" s="9"/>
      <c r="F3248" s="9"/>
      <c r="G3248" s="9"/>
      <c r="H3248" s="10"/>
      <c r="I3248" s="10"/>
      <c r="J3248" s="10"/>
      <c r="K3248" s="10"/>
      <c r="L3248" s="10"/>
      <c r="M3248" s="10"/>
      <c r="N3248" s="10"/>
      <c r="O3248" s="11"/>
      <c r="P3248" s="12"/>
      <c r="Q3248" s="9"/>
      <c r="R3248" s="9"/>
      <c r="S3248" s="9"/>
      <c r="U3248" s="1"/>
      <c r="V3248" s="13"/>
    </row>
    <row r="3249" spans="1:22" x14ac:dyDescent="0.35">
      <c r="A3249" s="8"/>
      <c r="B3249" s="9"/>
      <c r="C3249" s="9"/>
      <c r="D3249" s="9"/>
      <c r="E3249" s="9"/>
      <c r="F3249" s="9"/>
      <c r="G3249" s="9"/>
      <c r="H3249" s="10"/>
      <c r="I3249" s="10"/>
      <c r="J3249" s="10"/>
      <c r="K3249" s="10"/>
      <c r="L3249" s="10"/>
      <c r="M3249" s="10"/>
      <c r="N3249" s="10"/>
      <c r="O3249" s="11"/>
      <c r="P3249" s="12"/>
      <c r="Q3249" s="9"/>
      <c r="R3249" s="9"/>
      <c r="S3249" s="9"/>
      <c r="U3249" s="1"/>
      <c r="V3249" s="13"/>
    </row>
    <row r="3250" spans="1:22" x14ac:dyDescent="0.35">
      <c r="A3250" s="8"/>
      <c r="B3250" s="9"/>
      <c r="C3250" s="9"/>
      <c r="D3250" s="9"/>
      <c r="E3250" s="9"/>
      <c r="F3250" s="9"/>
      <c r="G3250" s="9"/>
      <c r="H3250" s="10"/>
      <c r="I3250" s="10"/>
      <c r="J3250" s="10"/>
      <c r="K3250" s="10"/>
      <c r="L3250" s="10"/>
      <c r="M3250" s="10"/>
      <c r="N3250" s="10"/>
      <c r="O3250" s="11"/>
      <c r="P3250" s="12"/>
      <c r="Q3250" s="9"/>
      <c r="R3250" s="9"/>
      <c r="S3250" s="9"/>
      <c r="U3250" s="1"/>
      <c r="V3250" s="13"/>
    </row>
    <row r="3251" spans="1:22" x14ac:dyDescent="0.35">
      <c r="A3251" s="8"/>
      <c r="B3251" s="9"/>
      <c r="C3251" s="9"/>
      <c r="D3251" s="9"/>
      <c r="E3251" s="9"/>
      <c r="F3251" s="9"/>
      <c r="G3251" s="9"/>
      <c r="H3251" s="10"/>
      <c r="I3251" s="10"/>
      <c r="J3251" s="10"/>
      <c r="K3251" s="10"/>
      <c r="L3251" s="10"/>
      <c r="M3251" s="10"/>
      <c r="N3251" s="10"/>
      <c r="O3251" s="11"/>
      <c r="P3251" s="12"/>
      <c r="Q3251" s="9"/>
      <c r="R3251" s="9"/>
      <c r="S3251" s="9"/>
      <c r="U3251" s="1"/>
      <c r="V3251" s="13"/>
    </row>
    <row r="3252" spans="1:22" x14ac:dyDescent="0.35">
      <c r="A3252" s="8"/>
      <c r="B3252" s="9"/>
      <c r="C3252" s="9"/>
      <c r="D3252" s="9"/>
      <c r="E3252" s="9"/>
      <c r="F3252" s="9"/>
      <c r="G3252" s="9"/>
      <c r="H3252" s="10"/>
      <c r="I3252" s="10"/>
      <c r="J3252" s="10"/>
      <c r="K3252" s="10"/>
      <c r="L3252" s="10"/>
      <c r="M3252" s="10"/>
      <c r="N3252" s="10"/>
      <c r="O3252" s="11"/>
      <c r="P3252" s="12"/>
      <c r="Q3252" s="9"/>
      <c r="R3252" s="9"/>
      <c r="S3252" s="9"/>
      <c r="U3252" s="1"/>
      <c r="V3252" s="13"/>
    </row>
    <row r="3253" spans="1:22" x14ac:dyDescent="0.35">
      <c r="A3253" s="8"/>
      <c r="B3253" s="9"/>
      <c r="C3253" s="9"/>
      <c r="D3253" s="9"/>
      <c r="E3253" s="9"/>
      <c r="F3253" s="9"/>
      <c r="G3253" s="9"/>
      <c r="H3253" s="10"/>
      <c r="I3253" s="10"/>
      <c r="J3253" s="10"/>
      <c r="K3253" s="10"/>
      <c r="L3253" s="10"/>
      <c r="M3253" s="10"/>
      <c r="N3253" s="10"/>
      <c r="O3253" s="11"/>
      <c r="P3253" s="12"/>
      <c r="Q3253" s="9"/>
      <c r="R3253" s="9"/>
      <c r="S3253" s="9"/>
      <c r="U3253" s="1"/>
      <c r="V3253" s="13"/>
    </row>
    <row r="3254" spans="1:22" x14ac:dyDescent="0.35">
      <c r="A3254" s="8"/>
      <c r="B3254" s="9"/>
      <c r="C3254" s="9"/>
      <c r="D3254" s="9"/>
      <c r="E3254" s="9"/>
      <c r="F3254" s="9"/>
      <c r="G3254" s="9"/>
      <c r="H3254" s="10"/>
      <c r="I3254" s="10"/>
      <c r="J3254" s="10"/>
      <c r="K3254" s="10"/>
      <c r="L3254" s="10"/>
      <c r="M3254" s="10"/>
      <c r="N3254" s="10"/>
      <c r="O3254" s="11"/>
      <c r="P3254" s="12"/>
      <c r="Q3254" s="9"/>
      <c r="R3254" s="9"/>
      <c r="S3254" s="9"/>
      <c r="U3254" s="1"/>
      <c r="V3254" s="13"/>
    </row>
    <row r="3255" spans="1:22" x14ac:dyDescent="0.35">
      <c r="A3255" s="8"/>
      <c r="B3255" s="9"/>
      <c r="C3255" s="9"/>
      <c r="D3255" s="9"/>
      <c r="E3255" s="9"/>
      <c r="F3255" s="9"/>
      <c r="G3255" s="9"/>
      <c r="H3255" s="10"/>
      <c r="I3255" s="10"/>
      <c r="J3255" s="10"/>
      <c r="K3255" s="10"/>
      <c r="L3255" s="10"/>
      <c r="M3255" s="10"/>
      <c r="N3255" s="10"/>
      <c r="O3255" s="11"/>
      <c r="P3255" s="12"/>
      <c r="Q3255" s="9"/>
      <c r="R3255" s="9"/>
      <c r="S3255" s="9"/>
      <c r="U3255" s="1"/>
      <c r="V3255" s="13"/>
    </row>
    <row r="3256" spans="1:22" x14ac:dyDescent="0.35">
      <c r="A3256" s="8"/>
      <c r="B3256" s="9"/>
      <c r="C3256" s="9"/>
      <c r="D3256" s="9"/>
      <c r="E3256" s="9"/>
      <c r="F3256" s="9"/>
      <c r="G3256" s="9"/>
      <c r="H3256" s="10"/>
      <c r="I3256" s="10"/>
      <c r="J3256" s="10"/>
      <c r="K3256" s="10"/>
      <c r="L3256" s="10"/>
      <c r="M3256" s="10"/>
      <c r="N3256" s="10"/>
      <c r="O3256" s="11"/>
      <c r="P3256" s="12"/>
      <c r="Q3256" s="9"/>
      <c r="R3256" s="9"/>
      <c r="S3256" s="9"/>
      <c r="U3256" s="1"/>
      <c r="V3256" s="13"/>
    </row>
    <row r="3257" spans="1:22" x14ac:dyDescent="0.35">
      <c r="A3257" s="8"/>
      <c r="B3257" s="9"/>
      <c r="C3257" s="9"/>
      <c r="D3257" s="9"/>
      <c r="E3257" s="9"/>
      <c r="F3257" s="9"/>
      <c r="G3257" s="9"/>
      <c r="H3257" s="10"/>
      <c r="I3257" s="10"/>
      <c r="J3257" s="10"/>
      <c r="K3257" s="10"/>
      <c r="L3257" s="10"/>
      <c r="M3257" s="10"/>
      <c r="N3257" s="10"/>
      <c r="O3257" s="11"/>
      <c r="P3257" s="12"/>
      <c r="Q3257" s="9"/>
      <c r="R3257" s="9"/>
      <c r="S3257" s="9"/>
      <c r="U3257" s="1"/>
      <c r="V3257" s="13"/>
    </row>
    <row r="3258" spans="1:22" x14ac:dyDescent="0.35">
      <c r="A3258" s="8"/>
      <c r="B3258" s="9"/>
      <c r="C3258" s="9"/>
      <c r="D3258" s="9"/>
      <c r="E3258" s="9"/>
      <c r="F3258" s="9"/>
      <c r="G3258" s="9"/>
      <c r="H3258" s="10"/>
      <c r="I3258" s="10"/>
      <c r="J3258" s="10"/>
      <c r="K3258" s="10"/>
      <c r="L3258" s="10"/>
      <c r="M3258" s="10"/>
      <c r="N3258" s="10"/>
      <c r="O3258" s="11"/>
      <c r="P3258" s="12"/>
      <c r="Q3258" s="9"/>
      <c r="R3258" s="9"/>
      <c r="S3258" s="9"/>
      <c r="U3258" s="1"/>
      <c r="V3258" s="13"/>
    </row>
    <row r="3259" spans="1:22" x14ac:dyDescent="0.35">
      <c r="A3259" s="8"/>
      <c r="B3259" s="9"/>
      <c r="C3259" s="9"/>
      <c r="D3259" s="9"/>
      <c r="E3259" s="9"/>
      <c r="F3259" s="9"/>
      <c r="G3259" s="9"/>
      <c r="H3259" s="10"/>
      <c r="I3259" s="10"/>
      <c r="J3259" s="10"/>
      <c r="K3259" s="10"/>
      <c r="L3259" s="10"/>
      <c r="M3259" s="10"/>
      <c r="N3259" s="10"/>
      <c r="O3259" s="11"/>
      <c r="P3259" s="12"/>
      <c r="Q3259" s="9"/>
      <c r="R3259" s="9"/>
      <c r="S3259" s="9"/>
      <c r="U3259" s="1"/>
      <c r="V3259" s="13"/>
    </row>
    <row r="3260" spans="1:22" x14ac:dyDescent="0.35">
      <c r="A3260" s="8"/>
      <c r="B3260" s="9"/>
      <c r="C3260" s="9"/>
      <c r="D3260" s="9"/>
      <c r="E3260" s="9"/>
      <c r="F3260" s="9"/>
      <c r="G3260" s="9"/>
      <c r="H3260" s="10"/>
      <c r="I3260" s="10"/>
      <c r="J3260" s="10"/>
      <c r="K3260" s="10"/>
      <c r="L3260" s="10"/>
      <c r="M3260" s="10"/>
      <c r="N3260" s="10"/>
      <c r="O3260" s="11"/>
      <c r="P3260" s="12"/>
      <c r="Q3260" s="9"/>
      <c r="R3260" s="9"/>
      <c r="S3260" s="9"/>
      <c r="U3260" s="1"/>
      <c r="V3260" s="13"/>
    </row>
    <row r="3261" spans="1:22" x14ac:dyDescent="0.35">
      <c r="A3261" s="8"/>
      <c r="B3261" s="9"/>
      <c r="C3261" s="9"/>
      <c r="D3261" s="9"/>
      <c r="E3261" s="9"/>
      <c r="F3261" s="9"/>
      <c r="G3261" s="9"/>
      <c r="H3261" s="10"/>
      <c r="I3261" s="10"/>
      <c r="J3261" s="10"/>
      <c r="K3261" s="10"/>
      <c r="L3261" s="10"/>
      <c r="M3261" s="10"/>
      <c r="N3261" s="10"/>
      <c r="O3261" s="11"/>
      <c r="P3261" s="12"/>
      <c r="Q3261" s="9"/>
      <c r="R3261" s="9"/>
      <c r="S3261" s="9"/>
      <c r="U3261" s="1"/>
      <c r="V3261" s="13"/>
    </row>
    <row r="3262" spans="1:22" x14ac:dyDescent="0.35">
      <c r="A3262" s="8"/>
      <c r="B3262" s="9"/>
      <c r="C3262" s="9"/>
      <c r="D3262" s="9"/>
      <c r="E3262" s="9"/>
      <c r="F3262" s="9"/>
      <c r="G3262" s="9"/>
      <c r="H3262" s="10"/>
      <c r="I3262" s="10"/>
      <c r="J3262" s="10"/>
      <c r="K3262" s="10"/>
      <c r="L3262" s="10"/>
      <c r="M3262" s="10"/>
      <c r="N3262" s="10"/>
      <c r="O3262" s="11"/>
      <c r="P3262" s="12"/>
      <c r="Q3262" s="9"/>
      <c r="R3262" s="9"/>
      <c r="S3262" s="9"/>
      <c r="U3262" s="1"/>
      <c r="V3262" s="13"/>
    </row>
    <row r="3263" spans="1:22" x14ac:dyDescent="0.35">
      <c r="A3263" s="8"/>
      <c r="B3263" s="9"/>
      <c r="C3263" s="9"/>
      <c r="D3263" s="9"/>
      <c r="E3263" s="9"/>
      <c r="F3263" s="9"/>
      <c r="G3263" s="9"/>
      <c r="H3263" s="10"/>
      <c r="I3263" s="10"/>
      <c r="J3263" s="10"/>
      <c r="K3263" s="10"/>
      <c r="L3263" s="10"/>
      <c r="M3263" s="10"/>
      <c r="N3263" s="10"/>
      <c r="O3263" s="11"/>
      <c r="P3263" s="12"/>
      <c r="Q3263" s="9"/>
      <c r="R3263" s="9"/>
      <c r="S3263" s="9"/>
      <c r="U3263" s="1"/>
      <c r="V3263" s="13"/>
    </row>
    <row r="3264" spans="1:22" x14ac:dyDescent="0.35">
      <c r="A3264" s="8"/>
      <c r="B3264" s="9"/>
      <c r="C3264" s="9"/>
      <c r="D3264" s="9"/>
      <c r="E3264" s="9"/>
      <c r="F3264" s="9"/>
      <c r="G3264" s="9"/>
      <c r="H3264" s="10"/>
      <c r="I3264" s="10"/>
      <c r="J3264" s="10"/>
      <c r="K3264" s="10"/>
      <c r="L3264" s="10"/>
      <c r="M3264" s="10"/>
      <c r="N3264" s="10"/>
      <c r="O3264" s="11"/>
      <c r="P3264" s="12"/>
      <c r="Q3264" s="9"/>
      <c r="R3264" s="9"/>
      <c r="S3264" s="9"/>
      <c r="U3264" s="1"/>
      <c r="V3264" s="13"/>
    </row>
    <row r="3265" spans="1:22" x14ac:dyDescent="0.35">
      <c r="A3265" s="8"/>
      <c r="B3265" s="9"/>
      <c r="C3265" s="9"/>
      <c r="D3265" s="9"/>
      <c r="E3265" s="9"/>
      <c r="F3265" s="9"/>
      <c r="G3265" s="9"/>
      <c r="H3265" s="10"/>
      <c r="I3265" s="10"/>
      <c r="J3265" s="10"/>
      <c r="K3265" s="10"/>
      <c r="L3265" s="10"/>
      <c r="M3265" s="10"/>
      <c r="N3265" s="10"/>
      <c r="O3265" s="11"/>
      <c r="P3265" s="12"/>
      <c r="Q3265" s="9"/>
      <c r="R3265" s="9"/>
      <c r="S3265" s="9"/>
      <c r="U3265" s="1"/>
      <c r="V3265" s="13"/>
    </row>
    <row r="3266" spans="1:22" x14ac:dyDescent="0.35">
      <c r="A3266" s="8"/>
      <c r="B3266" s="9"/>
      <c r="C3266" s="9"/>
      <c r="D3266" s="9"/>
      <c r="E3266" s="9"/>
      <c r="F3266" s="9"/>
      <c r="G3266" s="9"/>
      <c r="H3266" s="10"/>
      <c r="I3266" s="10"/>
      <c r="J3266" s="10"/>
      <c r="K3266" s="10"/>
      <c r="L3266" s="10"/>
      <c r="M3266" s="10"/>
      <c r="N3266" s="10"/>
      <c r="O3266" s="11"/>
      <c r="P3266" s="12"/>
      <c r="Q3266" s="9"/>
      <c r="R3266" s="9"/>
      <c r="S3266" s="9"/>
      <c r="U3266" s="1"/>
      <c r="V3266" s="13"/>
    </row>
    <row r="3267" spans="1:22" x14ac:dyDescent="0.35">
      <c r="A3267" s="8"/>
      <c r="B3267" s="9"/>
      <c r="C3267" s="9"/>
      <c r="D3267" s="9"/>
      <c r="E3267" s="9"/>
      <c r="F3267" s="9"/>
      <c r="G3267" s="9"/>
      <c r="H3267" s="10"/>
      <c r="I3267" s="10"/>
      <c r="J3267" s="10"/>
      <c r="K3267" s="10"/>
      <c r="L3267" s="10"/>
      <c r="M3267" s="10"/>
      <c r="N3267" s="10"/>
      <c r="O3267" s="11"/>
      <c r="P3267" s="12"/>
      <c r="Q3267" s="9"/>
      <c r="R3267" s="9"/>
      <c r="S3267" s="9"/>
      <c r="U3267" s="1"/>
      <c r="V3267" s="13"/>
    </row>
    <row r="3268" spans="1:22" x14ac:dyDescent="0.35">
      <c r="A3268" s="8"/>
      <c r="B3268" s="9"/>
      <c r="C3268" s="9"/>
      <c r="D3268" s="9"/>
      <c r="E3268" s="9"/>
      <c r="F3268" s="9"/>
      <c r="G3268" s="9"/>
      <c r="H3268" s="10"/>
      <c r="I3268" s="10"/>
      <c r="J3268" s="10"/>
      <c r="K3268" s="10"/>
      <c r="L3268" s="10"/>
      <c r="M3268" s="10"/>
      <c r="N3268" s="10"/>
      <c r="O3268" s="11"/>
      <c r="P3268" s="12"/>
      <c r="Q3268" s="9"/>
      <c r="R3268" s="9"/>
      <c r="S3268" s="9"/>
      <c r="U3268" s="1"/>
      <c r="V3268" s="13"/>
    </row>
    <row r="3269" spans="1:22" x14ac:dyDescent="0.35">
      <c r="A3269" s="8"/>
      <c r="B3269" s="9"/>
      <c r="C3269" s="9"/>
      <c r="D3269" s="9"/>
      <c r="E3269" s="9"/>
      <c r="F3269" s="9"/>
      <c r="G3269" s="9"/>
      <c r="H3269" s="10"/>
      <c r="I3269" s="10"/>
      <c r="J3269" s="10"/>
      <c r="K3269" s="10"/>
      <c r="L3269" s="10"/>
      <c r="M3269" s="10"/>
      <c r="N3269" s="10"/>
      <c r="O3269" s="11"/>
      <c r="P3269" s="12"/>
      <c r="Q3269" s="9"/>
      <c r="R3269" s="9"/>
      <c r="S3269" s="9"/>
      <c r="U3269" s="1"/>
      <c r="V3269" s="13"/>
    </row>
    <row r="3270" spans="1:22" x14ac:dyDescent="0.35">
      <c r="A3270" s="8"/>
      <c r="B3270" s="9"/>
      <c r="C3270" s="9"/>
      <c r="D3270" s="9"/>
      <c r="E3270" s="9"/>
      <c r="F3270" s="9"/>
      <c r="G3270" s="9"/>
      <c r="H3270" s="10"/>
      <c r="I3270" s="10"/>
      <c r="J3270" s="10"/>
      <c r="K3270" s="10"/>
      <c r="L3270" s="10"/>
      <c r="M3270" s="10"/>
      <c r="N3270" s="10"/>
      <c r="O3270" s="11"/>
      <c r="P3270" s="12"/>
      <c r="Q3270" s="9"/>
      <c r="R3270" s="9"/>
      <c r="S3270" s="9"/>
      <c r="U3270" s="1"/>
      <c r="V3270" s="13"/>
    </row>
    <row r="3271" spans="1:22" x14ac:dyDescent="0.35">
      <c r="A3271" s="8"/>
      <c r="B3271" s="9"/>
      <c r="C3271" s="9"/>
      <c r="D3271" s="9"/>
      <c r="E3271" s="9"/>
      <c r="F3271" s="9"/>
      <c r="G3271" s="9"/>
      <c r="H3271" s="10"/>
      <c r="I3271" s="10"/>
      <c r="J3271" s="10"/>
      <c r="K3271" s="10"/>
      <c r="L3271" s="10"/>
      <c r="M3271" s="10"/>
      <c r="N3271" s="10"/>
      <c r="O3271" s="11"/>
      <c r="P3271" s="12"/>
      <c r="Q3271" s="9"/>
      <c r="R3271" s="9"/>
      <c r="S3271" s="9"/>
      <c r="U3271" s="1"/>
      <c r="V3271" s="13"/>
    </row>
    <row r="3272" spans="1:22" x14ac:dyDescent="0.35">
      <c r="A3272" s="8"/>
      <c r="B3272" s="9"/>
      <c r="C3272" s="9"/>
      <c r="D3272" s="9"/>
      <c r="E3272" s="9"/>
      <c r="F3272" s="9"/>
      <c r="G3272" s="9"/>
      <c r="H3272" s="10"/>
      <c r="I3272" s="10"/>
      <c r="J3272" s="10"/>
      <c r="K3272" s="10"/>
      <c r="L3272" s="10"/>
      <c r="M3272" s="10"/>
      <c r="N3272" s="10"/>
      <c r="O3272" s="11"/>
      <c r="P3272" s="12"/>
      <c r="Q3272" s="9"/>
      <c r="R3272" s="9"/>
      <c r="S3272" s="9"/>
      <c r="U3272" s="1"/>
      <c r="V3272" s="13"/>
    </row>
    <row r="3273" spans="1:22" x14ac:dyDescent="0.35">
      <c r="A3273" s="8"/>
      <c r="B3273" s="9"/>
      <c r="C3273" s="9"/>
      <c r="D3273" s="9"/>
      <c r="E3273" s="9"/>
      <c r="F3273" s="9"/>
      <c r="G3273" s="9"/>
      <c r="H3273" s="10"/>
      <c r="I3273" s="10"/>
      <c r="J3273" s="10"/>
      <c r="K3273" s="10"/>
      <c r="L3273" s="10"/>
      <c r="M3273" s="10"/>
      <c r="N3273" s="10"/>
      <c r="O3273" s="11"/>
      <c r="P3273" s="12"/>
      <c r="Q3273" s="9"/>
      <c r="R3273" s="9"/>
      <c r="S3273" s="9"/>
      <c r="U3273" s="1"/>
      <c r="V3273" s="13"/>
    </row>
    <row r="3274" spans="1:22" x14ac:dyDescent="0.35">
      <c r="A3274" s="8"/>
      <c r="B3274" s="9"/>
      <c r="C3274" s="9"/>
      <c r="D3274" s="9"/>
      <c r="E3274" s="9"/>
      <c r="F3274" s="9"/>
      <c r="G3274" s="9"/>
      <c r="H3274" s="10"/>
      <c r="I3274" s="10"/>
      <c r="J3274" s="10"/>
      <c r="K3274" s="10"/>
      <c r="L3274" s="10"/>
      <c r="M3274" s="10"/>
      <c r="N3274" s="10"/>
      <c r="O3274" s="11"/>
      <c r="P3274" s="12"/>
      <c r="Q3274" s="9"/>
      <c r="R3274" s="9"/>
      <c r="S3274" s="9"/>
      <c r="U3274" s="1"/>
      <c r="V3274" s="13"/>
    </row>
    <row r="3275" spans="1:22" x14ac:dyDescent="0.35">
      <c r="A3275" s="8"/>
      <c r="B3275" s="9"/>
      <c r="C3275" s="9"/>
      <c r="D3275" s="9"/>
      <c r="E3275" s="9"/>
      <c r="F3275" s="9"/>
      <c r="G3275" s="9"/>
      <c r="H3275" s="10"/>
      <c r="I3275" s="10"/>
      <c r="J3275" s="10"/>
      <c r="K3275" s="10"/>
      <c r="L3275" s="10"/>
      <c r="M3275" s="10"/>
      <c r="N3275" s="10"/>
      <c r="O3275" s="11"/>
      <c r="P3275" s="12"/>
      <c r="Q3275" s="9"/>
      <c r="R3275" s="9"/>
      <c r="S3275" s="9"/>
      <c r="U3275" s="1"/>
      <c r="V3275" s="13"/>
    </row>
    <row r="3276" spans="1:22" x14ac:dyDescent="0.35">
      <c r="A3276" s="8"/>
      <c r="B3276" s="9"/>
      <c r="C3276" s="9"/>
      <c r="D3276" s="9"/>
      <c r="E3276" s="9"/>
      <c r="F3276" s="9"/>
      <c r="G3276" s="9"/>
      <c r="H3276" s="10"/>
      <c r="I3276" s="10"/>
      <c r="J3276" s="10"/>
      <c r="K3276" s="10"/>
      <c r="L3276" s="10"/>
      <c r="M3276" s="10"/>
      <c r="N3276" s="10"/>
      <c r="O3276" s="11"/>
      <c r="P3276" s="12"/>
      <c r="Q3276" s="9"/>
      <c r="R3276" s="9"/>
      <c r="S3276" s="9"/>
      <c r="U3276" s="1"/>
      <c r="V3276" s="13"/>
    </row>
    <row r="3277" spans="1:22" x14ac:dyDescent="0.35">
      <c r="A3277" s="8"/>
      <c r="B3277" s="9"/>
      <c r="C3277" s="9"/>
      <c r="D3277" s="9"/>
      <c r="E3277" s="9"/>
      <c r="F3277" s="9"/>
      <c r="G3277" s="9"/>
      <c r="H3277" s="10"/>
      <c r="I3277" s="10"/>
      <c r="J3277" s="10"/>
      <c r="K3277" s="10"/>
      <c r="L3277" s="10"/>
      <c r="M3277" s="10"/>
      <c r="N3277" s="10"/>
      <c r="O3277" s="11"/>
      <c r="P3277" s="12"/>
      <c r="Q3277" s="9"/>
      <c r="R3277" s="9"/>
      <c r="S3277" s="9"/>
      <c r="U3277" s="1"/>
      <c r="V3277" s="13"/>
    </row>
    <row r="3278" spans="1:22" x14ac:dyDescent="0.35">
      <c r="A3278" s="8"/>
      <c r="B3278" s="9"/>
      <c r="C3278" s="9"/>
      <c r="D3278" s="9"/>
      <c r="E3278" s="9"/>
      <c r="F3278" s="9"/>
      <c r="G3278" s="9"/>
      <c r="H3278" s="10"/>
      <c r="I3278" s="10"/>
      <c r="J3278" s="10"/>
      <c r="K3278" s="10"/>
      <c r="L3278" s="10"/>
      <c r="M3278" s="10"/>
      <c r="N3278" s="10"/>
      <c r="O3278" s="11"/>
      <c r="P3278" s="12"/>
      <c r="Q3278" s="9"/>
      <c r="R3278" s="9"/>
      <c r="S3278" s="9"/>
      <c r="U3278" s="1"/>
      <c r="V3278" s="13"/>
    </row>
    <row r="3279" spans="1:22" x14ac:dyDescent="0.35">
      <c r="A3279" s="8"/>
      <c r="B3279" s="9"/>
      <c r="C3279" s="9"/>
      <c r="D3279" s="9"/>
      <c r="E3279" s="9"/>
      <c r="F3279" s="9"/>
      <c r="G3279" s="9"/>
      <c r="H3279" s="10"/>
      <c r="I3279" s="10"/>
      <c r="J3279" s="10"/>
      <c r="K3279" s="10"/>
      <c r="L3279" s="10"/>
      <c r="M3279" s="10"/>
      <c r="N3279" s="10"/>
      <c r="O3279" s="11"/>
      <c r="P3279" s="12"/>
      <c r="Q3279" s="9"/>
      <c r="R3279" s="9"/>
      <c r="S3279" s="9"/>
      <c r="U3279" s="1"/>
      <c r="V3279" s="13"/>
    </row>
    <row r="3280" spans="1:22" x14ac:dyDescent="0.35">
      <c r="A3280" s="8"/>
      <c r="B3280" s="9"/>
      <c r="C3280" s="9"/>
      <c r="D3280" s="9"/>
      <c r="E3280" s="9"/>
      <c r="F3280" s="9"/>
      <c r="G3280" s="9"/>
      <c r="H3280" s="10"/>
      <c r="I3280" s="10"/>
      <c r="J3280" s="10"/>
      <c r="K3280" s="10"/>
      <c r="L3280" s="10"/>
      <c r="M3280" s="10"/>
      <c r="N3280" s="10"/>
      <c r="O3280" s="11"/>
      <c r="P3280" s="12"/>
      <c r="Q3280" s="9"/>
      <c r="R3280" s="9"/>
      <c r="S3280" s="9"/>
      <c r="U3280" s="1"/>
      <c r="V3280" s="13"/>
    </row>
    <row r="3281" spans="1:22" x14ac:dyDescent="0.35">
      <c r="A3281" s="8"/>
      <c r="B3281" s="9"/>
      <c r="C3281" s="9"/>
      <c r="D3281" s="9"/>
      <c r="E3281" s="9"/>
      <c r="F3281" s="9"/>
      <c r="G3281" s="9"/>
      <c r="H3281" s="10"/>
      <c r="I3281" s="10"/>
      <c r="J3281" s="10"/>
      <c r="K3281" s="10"/>
      <c r="L3281" s="10"/>
      <c r="M3281" s="10"/>
      <c r="N3281" s="10"/>
      <c r="O3281" s="11"/>
      <c r="P3281" s="12"/>
      <c r="Q3281" s="9"/>
      <c r="R3281" s="9"/>
      <c r="S3281" s="9"/>
      <c r="U3281" s="1"/>
      <c r="V3281" s="13"/>
    </row>
    <row r="3282" spans="1:22" x14ac:dyDescent="0.35">
      <c r="A3282" s="8"/>
      <c r="B3282" s="9"/>
      <c r="C3282" s="9"/>
      <c r="D3282" s="9"/>
      <c r="E3282" s="9"/>
      <c r="F3282" s="9"/>
      <c r="G3282" s="9"/>
      <c r="H3282" s="10"/>
      <c r="I3282" s="10"/>
      <c r="J3282" s="10"/>
      <c r="K3282" s="10"/>
      <c r="L3282" s="10"/>
      <c r="M3282" s="10"/>
      <c r="N3282" s="10"/>
      <c r="O3282" s="11"/>
      <c r="P3282" s="12"/>
      <c r="Q3282" s="9"/>
      <c r="R3282" s="9"/>
      <c r="S3282" s="9"/>
      <c r="U3282" s="1"/>
      <c r="V3282" s="13"/>
    </row>
    <row r="3283" spans="1:22" x14ac:dyDescent="0.35">
      <c r="A3283" s="8"/>
      <c r="B3283" s="9"/>
      <c r="C3283" s="9"/>
      <c r="D3283" s="9"/>
      <c r="E3283" s="9"/>
      <c r="F3283" s="9"/>
      <c r="G3283" s="9"/>
      <c r="H3283" s="10"/>
      <c r="I3283" s="10"/>
      <c r="J3283" s="10"/>
      <c r="K3283" s="10"/>
      <c r="L3283" s="10"/>
      <c r="M3283" s="10"/>
      <c r="N3283" s="10"/>
      <c r="O3283" s="11"/>
      <c r="P3283" s="12"/>
      <c r="Q3283" s="9"/>
      <c r="R3283" s="9"/>
      <c r="S3283" s="9"/>
      <c r="U3283" s="1"/>
      <c r="V3283" s="13"/>
    </row>
    <row r="3284" spans="1:22" x14ac:dyDescent="0.35">
      <c r="A3284" s="8"/>
      <c r="B3284" s="9"/>
      <c r="C3284" s="9"/>
      <c r="D3284" s="9"/>
      <c r="E3284" s="9"/>
      <c r="F3284" s="9"/>
      <c r="G3284" s="9"/>
      <c r="H3284" s="10"/>
      <c r="I3284" s="10"/>
      <c r="J3284" s="10"/>
      <c r="K3284" s="10"/>
      <c r="L3284" s="10"/>
      <c r="M3284" s="10"/>
      <c r="N3284" s="10"/>
      <c r="O3284" s="11"/>
      <c r="P3284" s="12"/>
      <c r="Q3284" s="9"/>
      <c r="R3284" s="9"/>
      <c r="S3284" s="9"/>
      <c r="U3284" s="1"/>
      <c r="V3284" s="13"/>
    </row>
    <row r="3285" spans="1:22" x14ac:dyDescent="0.35">
      <c r="A3285" s="8"/>
      <c r="B3285" s="9"/>
      <c r="C3285" s="9"/>
      <c r="D3285" s="9"/>
      <c r="E3285" s="9"/>
      <c r="F3285" s="9"/>
      <c r="G3285" s="9"/>
      <c r="H3285" s="10"/>
      <c r="I3285" s="10"/>
      <c r="J3285" s="10"/>
      <c r="K3285" s="10"/>
      <c r="L3285" s="10"/>
      <c r="M3285" s="10"/>
      <c r="N3285" s="10"/>
      <c r="O3285" s="11"/>
      <c r="P3285" s="12"/>
      <c r="Q3285" s="9"/>
      <c r="R3285" s="9"/>
      <c r="S3285" s="9"/>
      <c r="U3285" s="1"/>
      <c r="V3285" s="13"/>
    </row>
    <row r="3286" spans="1:22" x14ac:dyDescent="0.35">
      <c r="A3286" s="8"/>
      <c r="B3286" s="9"/>
      <c r="C3286" s="9"/>
      <c r="D3286" s="9"/>
      <c r="E3286" s="9"/>
      <c r="F3286" s="9"/>
      <c r="G3286" s="9"/>
      <c r="H3286" s="10"/>
      <c r="I3286" s="10"/>
      <c r="J3286" s="10"/>
      <c r="K3286" s="10"/>
      <c r="L3286" s="10"/>
      <c r="M3286" s="10"/>
      <c r="N3286" s="10"/>
      <c r="O3286" s="11"/>
      <c r="P3286" s="12"/>
      <c r="Q3286" s="9"/>
      <c r="R3286" s="9"/>
      <c r="S3286" s="9"/>
      <c r="U3286" s="1"/>
      <c r="V3286" s="13"/>
    </row>
    <row r="3287" spans="1:22" x14ac:dyDescent="0.35">
      <c r="A3287" s="8"/>
      <c r="B3287" s="9"/>
      <c r="C3287" s="9"/>
      <c r="D3287" s="9"/>
      <c r="E3287" s="9"/>
      <c r="F3287" s="9"/>
      <c r="G3287" s="9"/>
      <c r="H3287" s="10"/>
      <c r="I3287" s="10"/>
      <c r="J3287" s="10"/>
      <c r="K3287" s="10"/>
      <c r="L3287" s="10"/>
      <c r="M3287" s="10"/>
      <c r="N3287" s="10"/>
      <c r="O3287" s="11"/>
      <c r="P3287" s="12"/>
      <c r="Q3287" s="9"/>
      <c r="R3287" s="9"/>
      <c r="S3287" s="9"/>
      <c r="U3287" s="1"/>
      <c r="V3287" s="13"/>
    </row>
    <row r="3288" spans="1:22" x14ac:dyDescent="0.35">
      <c r="A3288" s="8"/>
      <c r="B3288" s="9"/>
      <c r="C3288" s="9"/>
      <c r="D3288" s="9"/>
      <c r="E3288" s="9"/>
      <c r="F3288" s="9"/>
      <c r="G3288" s="9"/>
      <c r="H3288" s="10"/>
      <c r="I3288" s="10"/>
      <c r="J3288" s="10"/>
      <c r="K3288" s="10"/>
      <c r="L3288" s="10"/>
      <c r="M3288" s="10"/>
      <c r="N3288" s="10"/>
      <c r="O3288" s="11"/>
      <c r="P3288" s="12"/>
      <c r="Q3288" s="9"/>
      <c r="R3288" s="9"/>
      <c r="S3288" s="9"/>
      <c r="U3288" s="1"/>
      <c r="V3288" s="13"/>
    </row>
    <row r="3289" spans="1:22" x14ac:dyDescent="0.35">
      <c r="A3289" s="8"/>
      <c r="B3289" s="9"/>
      <c r="C3289" s="9"/>
      <c r="D3289" s="9"/>
      <c r="E3289" s="9"/>
      <c r="F3289" s="9"/>
      <c r="G3289" s="9"/>
      <c r="H3289" s="10"/>
      <c r="I3289" s="10"/>
      <c r="J3289" s="10"/>
      <c r="K3289" s="10"/>
      <c r="L3289" s="10"/>
      <c r="M3289" s="10"/>
      <c r="N3289" s="10"/>
      <c r="O3289" s="11"/>
      <c r="P3289" s="12"/>
      <c r="Q3289" s="9"/>
      <c r="R3289" s="9"/>
      <c r="S3289" s="9"/>
      <c r="U3289" s="1"/>
      <c r="V3289" s="13"/>
    </row>
    <row r="3290" spans="1:22" x14ac:dyDescent="0.35">
      <c r="A3290" s="8"/>
      <c r="B3290" s="9"/>
      <c r="C3290" s="9"/>
      <c r="D3290" s="9"/>
      <c r="E3290" s="9"/>
      <c r="F3290" s="9"/>
      <c r="G3290" s="9"/>
      <c r="H3290" s="10"/>
      <c r="I3290" s="10"/>
      <c r="J3290" s="10"/>
      <c r="K3290" s="10"/>
      <c r="L3290" s="10"/>
      <c r="M3290" s="10"/>
      <c r="N3290" s="10"/>
      <c r="O3290" s="11"/>
      <c r="P3290" s="12"/>
      <c r="Q3290" s="9"/>
      <c r="R3290" s="9"/>
      <c r="S3290" s="9"/>
      <c r="U3290" s="1"/>
      <c r="V3290" s="13"/>
    </row>
    <row r="3291" spans="1:22" x14ac:dyDescent="0.35">
      <c r="A3291" s="8"/>
      <c r="B3291" s="9"/>
      <c r="C3291" s="9"/>
      <c r="D3291" s="9"/>
      <c r="E3291" s="9"/>
      <c r="F3291" s="9"/>
      <c r="G3291" s="9"/>
      <c r="H3291" s="10"/>
      <c r="I3291" s="10"/>
      <c r="J3291" s="10"/>
      <c r="K3291" s="10"/>
      <c r="L3291" s="10"/>
      <c r="M3291" s="10"/>
      <c r="N3291" s="10"/>
      <c r="O3291" s="11"/>
      <c r="P3291" s="12"/>
      <c r="Q3291" s="9"/>
      <c r="R3291" s="9"/>
      <c r="S3291" s="9"/>
      <c r="U3291" s="1"/>
      <c r="V3291" s="13"/>
    </row>
    <row r="3292" spans="1:22" x14ac:dyDescent="0.35">
      <c r="A3292" s="8"/>
      <c r="B3292" s="9"/>
      <c r="C3292" s="9"/>
      <c r="D3292" s="9"/>
      <c r="E3292" s="9"/>
      <c r="F3292" s="9"/>
      <c r="G3292" s="9"/>
      <c r="H3292" s="10"/>
      <c r="I3292" s="10"/>
      <c r="J3292" s="10"/>
      <c r="K3292" s="10"/>
      <c r="L3292" s="10"/>
      <c r="M3292" s="10"/>
      <c r="N3292" s="10"/>
      <c r="O3292" s="11"/>
      <c r="P3292" s="12"/>
      <c r="Q3292" s="9"/>
      <c r="R3292" s="9"/>
      <c r="S3292" s="9"/>
      <c r="U3292" s="1"/>
      <c r="V3292" s="13"/>
    </row>
    <row r="3293" spans="1:22" x14ac:dyDescent="0.35">
      <c r="A3293" s="8"/>
      <c r="B3293" s="9"/>
      <c r="C3293" s="9"/>
      <c r="D3293" s="9"/>
      <c r="E3293" s="9"/>
      <c r="F3293" s="9"/>
      <c r="G3293" s="9"/>
      <c r="H3293" s="10"/>
      <c r="I3293" s="10"/>
      <c r="J3293" s="10"/>
      <c r="K3293" s="10"/>
      <c r="L3293" s="10"/>
      <c r="M3293" s="10"/>
      <c r="N3293" s="10"/>
      <c r="O3293" s="11"/>
      <c r="P3293" s="12"/>
      <c r="Q3293" s="9"/>
      <c r="R3293" s="9"/>
      <c r="S3293" s="9"/>
      <c r="U3293" s="1"/>
      <c r="V3293" s="13"/>
    </row>
    <row r="3294" spans="1:22" x14ac:dyDescent="0.35">
      <c r="A3294" s="8"/>
      <c r="B3294" s="9"/>
      <c r="C3294" s="9"/>
      <c r="D3294" s="9"/>
      <c r="E3294" s="9"/>
      <c r="F3294" s="9"/>
      <c r="G3294" s="9"/>
      <c r="H3294" s="10"/>
      <c r="I3294" s="10"/>
      <c r="J3294" s="10"/>
      <c r="K3294" s="10"/>
      <c r="L3294" s="10"/>
      <c r="M3294" s="10"/>
      <c r="N3294" s="10"/>
      <c r="O3294" s="11"/>
      <c r="P3294" s="12"/>
      <c r="Q3294" s="9"/>
      <c r="R3294" s="9"/>
      <c r="S3294" s="9"/>
      <c r="U3294" s="1"/>
      <c r="V3294" s="13"/>
    </row>
    <row r="3295" spans="1:22" x14ac:dyDescent="0.35">
      <c r="A3295" s="8"/>
      <c r="B3295" s="9"/>
      <c r="C3295" s="9"/>
      <c r="D3295" s="9"/>
      <c r="E3295" s="9"/>
      <c r="F3295" s="9"/>
      <c r="G3295" s="9"/>
      <c r="H3295" s="10"/>
      <c r="I3295" s="10"/>
      <c r="J3295" s="10"/>
      <c r="K3295" s="10"/>
      <c r="L3295" s="10"/>
      <c r="M3295" s="10"/>
      <c r="N3295" s="10"/>
      <c r="O3295" s="11"/>
      <c r="P3295" s="12"/>
      <c r="Q3295" s="9"/>
      <c r="R3295" s="9"/>
      <c r="S3295" s="9"/>
      <c r="U3295" s="1"/>
      <c r="V3295" s="13"/>
    </row>
    <row r="3296" spans="1:22" x14ac:dyDescent="0.35">
      <c r="A3296" s="8"/>
      <c r="B3296" s="9"/>
      <c r="C3296" s="9"/>
      <c r="D3296" s="9"/>
      <c r="E3296" s="9"/>
      <c r="F3296" s="9"/>
      <c r="G3296" s="9"/>
      <c r="H3296" s="10"/>
      <c r="I3296" s="10"/>
      <c r="J3296" s="10"/>
      <c r="K3296" s="10"/>
      <c r="L3296" s="10"/>
      <c r="M3296" s="10"/>
      <c r="N3296" s="10"/>
      <c r="O3296" s="11"/>
      <c r="P3296" s="12"/>
      <c r="Q3296" s="9"/>
      <c r="R3296" s="9"/>
      <c r="S3296" s="9"/>
      <c r="U3296" s="1"/>
      <c r="V3296" s="13"/>
    </row>
    <row r="3297" spans="1:22" x14ac:dyDescent="0.35">
      <c r="A3297" s="8"/>
      <c r="B3297" s="9"/>
      <c r="C3297" s="9"/>
      <c r="D3297" s="9"/>
      <c r="E3297" s="9"/>
      <c r="F3297" s="9"/>
      <c r="G3297" s="9"/>
      <c r="H3297" s="10"/>
      <c r="I3297" s="10"/>
      <c r="J3297" s="10"/>
      <c r="K3297" s="10"/>
      <c r="L3297" s="10"/>
      <c r="M3297" s="10"/>
      <c r="N3297" s="10"/>
      <c r="O3297" s="11"/>
      <c r="P3297" s="12"/>
      <c r="Q3297" s="9"/>
      <c r="R3297" s="9"/>
      <c r="S3297" s="9"/>
      <c r="U3297" s="1"/>
      <c r="V3297" s="13"/>
    </row>
    <row r="3298" spans="1:22" x14ac:dyDescent="0.35">
      <c r="A3298" s="8"/>
      <c r="B3298" s="9"/>
      <c r="C3298" s="9"/>
      <c r="D3298" s="9"/>
      <c r="E3298" s="9"/>
      <c r="F3298" s="9"/>
      <c r="G3298" s="9"/>
      <c r="H3298" s="10"/>
      <c r="I3298" s="10"/>
      <c r="J3298" s="10"/>
      <c r="K3298" s="10"/>
      <c r="L3298" s="10"/>
      <c r="M3298" s="10"/>
      <c r="N3298" s="10"/>
      <c r="O3298" s="11"/>
      <c r="P3298" s="12"/>
      <c r="Q3298" s="9"/>
      <c r="R3298" s="9"/>
      <c r="S3298" s="9"/>
      <c r="U3298" s="1"/>
      <c r="V3298" s="13"/>
    </row>
    <row r="3299" spans="1:22" x14ac:dyDescent="0.35">
      <c r="A3299" s="8"/>
      <c r="B3299" s="9"/>
      <c r="C3299" s="9"/>
      <c r="D3299" s="9"/>
      <c r="E3299" s="9"/>
      <c r="F3299" s="9"/>
      <c r="G3299" s="9"/>
      <c r="H3299" s="10"/>
      <c r="I3299" s="10"/>
      <c r="J3299" s="10"/>
      <c r="K3299" s="10"/>
      <c r="L3299" s="10"/>
      <c r="M3299" s="10"/>
      <c r="N3299" s="10"/>
      <c r="O3299" s="11"/>
      <c r="P3299" s="12"/>
      <c r="Q3299" s="9"/>
      <c r="R3299" s="9"/>
      <c r="S3299" s="9"/>
      <c r="U3299" s="1"/>
      <c r="V3299" s="13"/>
    </row>
    <row r="3300" spans="1:22" x14ac:dyDescent="0.35">
      <c r="A3300" s="8"/>
      <c r="B3300" s="9"/>
      <c r="C3300" s="9"/>
      <c r="D3300" s="9"/>
      <c r="E3300" s="9"/>
      <c r="F3300" s="9"/>
      <c r="G3300" s="9"/>
      <c r="H3300" s="10"/>
      <c r="I3300" s="10"/>
      <c r="J3300" s="10"/>
      <c r="K3300" s="10"/>
      <c r="L3300" s="10"/>
      <c r="M3300" s="10"/>
      <c r="N3300" s="10"/>
      <c r="O3300" s="11"/>
      <c r="P3300" s="12"/>
      <c r="Q3300" s="9"/>
      <c r="R3300" s="9"/>
      <c r="S3300" s="9"/>
      <c r="U3300" s="1"/>
      <c r="V3300" s="13"/>
    </row>
    <row r="3301" spans="1:22" x14ac:dyDescent="0.35">
      <c r="A3301" s="8"/>
      <c r="B3301" s="9"/>
      <c r="C3301" s="9"/>
      <c r="D3301" s="9"/>
      <c r="E3301" s="9"/>
      <c r="F3301" s="9"/>
      <c r="G3301" s="9"/>
      <c r="H3301" s="10"/>
      <c r="I3301" s="10"/>
      <c r="J3301" s="10"/>
      <c r="K3301" s="10"/>
      <c r="L3301" s="10"/>
      <c r="M3301" s="10"/>
      <c r="N3301" s="10"/>
      <c r="O3301" s="11"/>
      <c r="P3301" s="12"/>
      <c r="Q3301" s="9"/>
      <c r="R3301" s="9"/>
      <c r="S3301" s="9"/>
      <c r="U3301" s="1"/>
      <c r="V3301" s="13"/>
    </row>
    <row r="3302" spans="1:22" x14ac:dyDescent="0.35">
      <c r="A3302" s="8"/>
      <c r="B3302" s="9"/>
      <c r="C3302" s="9"/>
      <c r="D3302" s="9"/>
      <c r="E3302" s="9"/>
      <c r="F3302" s="9"/>
      <c r="G3302" s="9"/>
      <c r="H3302" s="10"/>
      <c r="I3302" s="10"/>
      <c r="J3302" s="10"/>
      <c r="K3302" s="10"/>
      <c r="L3302" s="10"/>
      <c r="M3302" s="10"/>
      <c r="N3302" s="10"/>
      <c r="O3302" s="11"/>
      <c r="P3302" s="12"/>
      <c r="Q3302" s="9"/>
      <c r="R3302" s="9"/>
      <c r="S3302" s="9"/>
      <c r="U3302" s="1"/>
      <c r="V3302" s="13"/>
    </row>
    <row r="3303" spans="1:22" x14ac:dyDescent="0.35">
      <c r="A3303" s="8"/>
      <c r="B3303" s="9"/>
      <c r="C3303" s="9"/>
      <c r="D3303" s="9"/>
      <c r="E3303" s="9"/>
      <c r="F3303" s="9"/>
      <c r="G3303" s="9"/>
      <c r="H3303" s="10"/>
      <c r="I3303" s="10"/>
      <c r="J3303" s="10"/>
      <c r="K3303" s="10"/>
      <c r="L3303" s="10"/>
      <c r="M3303" s="10"/>
      <c r="N3303" s="10"/>
      <c r="O3303" s="11"/>
      <c r="P3303" s="12"/>
      <c r="Q3303" s="9"/>
      <c r="R3303" s="9"/>
      <c r="S3303" s="9"/>
      <c r="U3303" s="1"/>
      <c r="V3303" s="13"/>
    </row>
    <row r="3304" spans="1:22" x14ac:dyDescent="0.35">
      <c r="A3304" s="8"/>
      <c r="B3304" s="9"/>
      <c r="C3304" s="9"/>
      <c r="D3304" s="9"/>
      <c r="E3304" s="9"/>
      <c r="F3304" s="9"/>
      <c r="G3304" s="9"/>
      <c r="H3304" s="10"/>
      <c r="I3304" s="10"/>
      <c r="J3304" s="10"/>
      <c r="K3304" s="10"/>
      <c r="L3304" s="10"/>
      <c r="M3304" s="10"/>
      <c r="N3304" s="10"/>
      <c r="O3304" s="11"/>
      <c r="P3304" s="12"/>
      <c r="Q3304" s="9"/>
      <c r="R3304" s="9"/>
      <c r="S3304" s="9"/>
      <c r="U3304" s="1"/>
      <c r="V3304" s="13"/>
    </row>
    <row r="3305" spans="1:22" x14ac:dyDescent="0.35">
      <c r="A3305" s="8"/>
      <c r="B3305" s="9"/>
      <c r="C3305" s="9"/>
      <c r="D3305" s="9"/>
      <c r="E3305" s="9"/>
      <c r="F3305" s="9"/>
      <c r="G3305" s="9"/>
      <c r="H3305" s="10"/>
      <c r="I3305" s="10"/>
      <c r="J3305" s="10"/>
      <c r="K3305" s="10"/>
      <c r="L3305" s="10"/>
      <c r="M3305" s="10"/>
      <c r="N3305" s="10"/>
      <c r="O3305" s="11"/>
      <c r="P3305" s="12"/>
      <c r="Q3305" s="9"/>
      <c r="R3305" s="9"/>
      <c r="S3305" s="9"/>
      <c r="U3305" s="1"/>
      <c r="V3305" s="13"/>
    </row>
    <row r="3306" spans="1:22" x14ac:dyDescent="0.35">
      <c r="A3306" s="8"/>
      <c r="B3306" s="9"/>
      <c r="C3306" s="9"/>
      <c r="D3306" s="9"/>
      <c r="E3306" s="9"/>
      <c r="F3306" s="9"/>
      <c r="G3306" s="9"/>
      <c r="H3306" s="10"/>
      <c r="I3306" s="10"/>
      <c r="J3306" s="10"/>
      <c r="K3306" s="10"/>
      <c r="L3306" s="10"/>
      <c r="M3306" s="10"/>
      <c r="N3306" s="10"/>
      <c r="O3306" s="11"/>
      <c r="P3306" s="12"/>
      <c r="Q3306" s="9"/>
      <c r="R3306" s="9"/>
      <c r="S3306" s="9"/>
      <c r="U3306" s="1"/>
      <c r="V3306" s="13"/>
    </row>
    <row r="3307" spans="1:22" x14ac:dyDescent="0.35">
      <c r="A3307" s="8"/>
      <c r="B3307" s="9"/>
      <c r="C3307" s="9"/>
      <c r="D3307" s="9"/>
      <c r="E3307" s="9"/>
      <c r="F3307" s="9"/>
      <c r="G3307" s="9"/>
      <c r="H3307" s="10"/>
      <c r="I3307" s="10"/>
      <c r="J3307" s="10"/>
      <c r="K3307" s="10"/>
      <c r="L3307" s="10"/>
      <c r="M3307" s="10"/>
      <c r="N3307" s="10"/>
      <c r="O3307" s="11"/>
      <c r="P3307" s="12"/>
      <c r="Q3307" s="9"/>
      <c r="R3307" s="9"/>
      <c r="S3307" s="9"/>
      <c r="U3307" s="1"/>
      <c r="V3307" s="13"/>
    </row>
    <row r="3308" spans="1:22" x14ac:dyDescent="0.35">
      <c r="A3308" s="8"/>
      <c r="B3308" s="9"/>
      <c r="C3308" s="9"/>
      <c r="D3308" s="9"/>
      <c r="E3308" s="9"/>
      <c r="F3308" s="9"/>
      <c r="G3308" s="9"/>
      <c r="H3308" s="10"/>
      <c r="I3308" s="10"/>
      <c r="J3308" s="10"/>
      <c r="K3308" s="10"/>
      <c r="L3308" s="10"/>
      <c r="M3308" s="10"/>
      <c r="N3308" s="10"/>
      <c r="O3308" s="11"/>
      <c r="P3308" s="12"/>
      <c r="Q3308" s="9"/>
      <c r="R3308" s="9"/>
      <c r="S3308" s="9"/>
      <c r="U3308" s="1"/>
      <c r="V3308" s="13"/>
    </row>
    <row r="3309" spans="1:22" x14ac:dyDescent="0.35">
      <c r="A3309" s="8"/>
      <c r="B3309" s="9"/>
      <c r="C3309" s="9"/>
      <c r="D3309" s="9"/>
      <c r="E3309" s="9"/>
      <c r="F3309" s="9"/>
      <c r="G3309" s="9"/>
      <c r="H3309" s="10"/>
      <c r="I3309" s="10"/>
      <c r="J3309" s="10"/>
      <c r="K3309" s="10"/>
      <c r="L3309" s="10"/>
      <c r="M3309" s="10"/>
      <c r="N3309" s="10"/>
      <c r="O3309" s="11"/>
      <c r="P3309" s="12"/>
      <c r="Q3309" s="9"/>
      <c r="R3309" s="9"/>
      <c r="S3309" s="9"/>
      <c r="U3309" s="1"/>
      <c r="V3309" s="13"/>
    </row>
    <row r="3310" spans="1:22" x14ac:dyDescent="0.35">
      <c r="A3310" s="8"/>
      <c r="B3310" s="9"/>
      <c r="C3310" s="9"/>
      <c r="D3310" s="9"/>
      <c r="E3310" s="9"/>
      <c r="F3310" s="9"/>
      <c r="G3310" s="9"/>
      <c r="H3310" s="10"/>
      <c r="I3310" s="10"/>
      <c r="J3310" s="10"/>
      <c r="K3310" s="10"/>
      <c r="L3310" s="10"/>
      <c r="M3310" s="10"/>
      <c r="N3310" s="10"/>
      <c r="O3310" s="11"/>
      <c r="P3310" s="12"/>
      <c r="Q3310" s="9"/>
      <c r="R3310" s="9"/>
      <c r="S3310" s="9"/>
      <c r="U3310" s="1"/>
      <c r="V3310" s="13"/>
    </row>
    <row r="3311" spans="1:22" x14ac:dyDescent="0.35">
      <c r="A3311" s="8"/>
      <c r="B3311" s="9"/>
      <c r="C3311" s="9"/>
      <c r="D3311" s="9"/>
      <c r="E3311" s="9"/>
      <c r="F3311" s="9"/>
      <c r="G3311" s="9"/>
      <c r="H3311" s="10"/>
      <c r="I3311" s="10"/>
      <c r="J3311" s="10"/>
      <c r="K3311" s="10"/>
      <c r="L3311" s="10"/>
      <c r="M3311" s="10"/>
      <c r="N3311" s="10"/>
      <c r="O3311" s="11"/>
      <c r="P3311" s="12"/>
      <c r="Q3311" s="9"/>
      <c r="R3311" s="9"/>
      <c r="S3311" s="9"/>
      <c r="U3311" s="1"/>
      <c r="V3311" s="13"/>
    </row>
    <row r="3312" spans="1:22" x14ac:dyDescent="0.35">
      <c r="A3312" s="8"/>
      <c r="B3312" s="9"/>
      <c r="C3312" s="9"/>
      <c r="D3312" s="9"/>
      <c r="E3312" s="9"/>
      <c r="F3312" s="9"/>
      <c r="G3312" s="9"/>
      <c r="H3312" s="10"/>
      <c r="I3312" s="10"/>
      <c r="J3312" s="10"/>
      <c r="K3312" s="10"/>
      <c r="L3312" s="10"/>
      <c r="M3312" s="10"/>
      <c r="N3312" s="10"/>
      <c r="O3312" s="11"/>
      <c r="P3312" s="12"/>
      <c r="Q3312" s="9"/>
      <c r="R3312" s="9"/>
      <c r="S3312" s="9"/>
      <c r="U3312" s="1"/>
      <c r="V3312" s="13"/>
    </row>
    <row r="3313" spans="1:22" x14ac:dyDescent="0.35">
      <c r="A3313" s="8"/>
      <c r="B3313" s="9"/>
      <c r="C3313" s="9"/>
      <c r="D3313" s="9"/>
      <c r="E3313" s="9"/>
      <c r="F3313" s="9"/>
      <c r="G3313" s="9"/>
      <c r="H3313" s="10"/>
      <c r="I3313" s="10"/>
      <c r="J3313" s="10"/>
      <c r="K3313" s="10"/>
      <c r="L3313" s="10"/>
      <c r="M3313" s="10"/>
      <c r="N3313" s="10"/>
      <c r="O3313" s="11"/>
      <c r="P3313" s="12"/>
      <c r="Q3313" s="9"/>
      <c r="R3313" s="9"/>
      <c r="S3313" s="9"/>
      <c r="U3313" s="1"/>
      <c r="V3313" s="13"/>
    </row>
    <row r="3314" spans="1:22" x14ac:dyDescent="0.35">
      <c r="A3314" s="8"/>
      <c r="B3314" s="9"/>
      <c r="C3314" s="9"/>
      <c r="D3314" s="9"/>
      <c r="E3314" s="9"/>
      <c r="F3314" s="9"/>
      <c r="G3314" s="9"/>
      <c r="H3314" s="10"/>
      <c r="I3314" s="10"/>
      <c r="J3314" s="10"/>
      <c r="K3314" s="10"/>
      <c r="L3314" s="10"/>
      <c r="M3314" s="10"/>
      <c r="N3314" s="10"/>
      <c r="O3314" s="11"/>
      <c r="P3314" s="12"/>
      <c r="Q3314" s="9"/>
      <c r="R3314" s="9"/>
      <c r="S3314" s="9"/>
      <c r="U3314" s="1"/>
      <c r="V3314" s="13"/>
    </row>
    <row r="3315" spans="1:22" x14ac:dyDescent="0.35">
      <c r="A3315" s="8"/>
      <c r="B3315" s="9"/>
      <c r="C3315" s="9"/>
      <c r="D3315" s="9"/>
      <c r="E3315" s="9"/>
      <c r="F3315" s="9"/>
      <c r="G3315" s="9"/>
      <c r="H3315" s="10"/>
      <c r="I3315" s="10"/>
      <c r="J3315" s="10"/>
      <c r="K3315" s="10"/>
      <c r="L3315" s="10"/>
      <c r="M3315" s="10"/>
      <c r="N3315" s="10"/>
      <c r="O3315" s="11"/>
      <c r="P3315" s="12"/>
      <c r="Q3315" s="9"/>
      <c r="R3315" s="9"/>
      <c r="S3315" s="9"/>
      <c r="U3315" s="1"/>
      <c r="V3315" s="13"/>
    </row>
    <row r="3316" spans="1:22" x14ac:dyDescent="0.35">
      <c r="A3316" s="8"/>
      <c r="B3316" s="9"/>
      <c r="C3316" s="9"/>
      <c r="D3316" s="9"/>
      <c r="E3316" s="9"/>
      <c r="F3316" s="9"/>
      <c r="G3316" s="9"/>
      <c r="H3316" s="10"/>
      <c r="I3316" s="10"/>
      <c r="J3316" s="10"/>
      <c r="K3316" s="10"/>
      <c r="L3316" s="10"/>
      <c r="M3316" s="10"/>
      <c r="N3316" s="10"/>
      <c r="O3316" s="11"/>
      <c r="P3316" s="12"/>
      <c r="Q3316" s="9"/>
      <c r="R3316" s="9"/>
      <c r="S3316" s="9"/>
      <c r="U3316" s="1"/>
      <c r="V3316" s="13"/>
    </row>
    <row r="3317" spans="1:22" x14ac:dyDescent="0.35">
      <c r="A3317" s="8"/>
      <c r="B3317" s="9"/>
      <c r="C3317" s="9"/>
      <c r="D3317" s="9"/>
      <c r="E3317" s="9"/>
      <c r="F3317" s="9"/>
      <c r="G3317" s="9"/>
      <c r="H3317" s="10"/>
      <c r="I3317" s="10"/>
      <c r="J3317" s="10"/>
      <c r="K3317" s="10"/>
      <c r="L3317" s="10"/>
      <c r="M3317" s="10"/>
      <c r="N3317" s="10"/>
      <c r="O3317" s="11"/>
      <c r="P3317" s="12"/>
      <c r="Q3317" s="9"/>
      <c r="R3317" s="9"/>
      <c r="S3317" s="9"/>
      <c r="U3317" s="1"/>
      <c r="V3317" s="13"/>
    </row>
    <row r="3318" spans="1:22" x14ac:dyDescent="0.35">
      <c r="A3318" s="8"/>
      <c r="B3318" s="9"/>
      <c r="C3318" s="9"/>
      <c r="D3318" s="9"/>
      <c r="E3318" s="9"/>
      <c r="F3318" s="9"/>
      <c r="G3318" s="9"/>
      <c r="H3318" s="10"/>
      <c r="I3318" s="10"/>
      <c r="J3318" s="10"/>
      <c r="K3318" s="10"/>
      <c r="L3318" s="10"/>
      <c r="M3318" s="10"/>
      <c r="N3318" s="10"/>
      <c r="O3318" s="11"/>
      <c r="P3318" s="12"/>
      <c r="Q3318" s="9"/>
      <c r="R3318" s="9"/>
      <c r="S3318" s="9"/>
      <c r="U3318" s="1"/>
      <c r="V3318" s="13"/>
    </row>
    <row r="3319" spans="1:22" x14ac:dyDescent="0.35">
      <c r="A3319" s="8"/>
      <c r="B3319" s="9"/>
      <c r="C3319" s="9"/>
      <c r="D3319" s="9"/>
      <c r="E3319" s="9"/>
      <c r="F3319" s="9"/>
      <c r="G3319" s="9"/>
      <c r="H3319" s="10"/>
      <c r="I3319" s="10"/>
      <c r="J3319" s="10"/>
      <c r="K3319" s="10"/>
      <c r="L3319" s="10"/>
      <c r="M3319" s="10"/>
      <c r="N3319" s="10"/>
      <c r="O3319" s="11"/>
      <c r="P3319" s="12"/>
      <c r="Q3319" s="9"/>
      <c r="R3319" s="9"/>
      <c r="S3319" s="9"/>
      <c r="U3319" s="1"/>
      <c r="V3319" s="13"/>
    </row>
    <row r="3320" spans="1:22" x14ac:dyDescent="0.35">
      <c r="A3320" s="8"/>
      <c r="B3320" s="9"/>
      <c r="C3320" s="9"/>
      <c r="D3320" s="9"/>
      <c r="E3320" s="9"/>
      <c r="F3320" s="9"/>
      <c r="G3320" s="9"/>
      <c r="H3320" s="10"/>
      <c r="I3320" s="10"/>
      <c r="J3320" s="10"/>
      <c r="K3320" s="10"/>
      <c r="L3320" s="10"/>
      <c r="M3320" s="10"/>
      <c r="N3320" s="10"/>
      <c r="O3320" s="11"/>
      <c r="P3320" s="12"/>
      <c r="Q3320" s="9"/>
      <c r="R3320" s="9"/>
      <c r="S3320" s="9"/>
      <c r="U3320" s="1"/>
      <c r="V3320" s="13"/>
    </row>
    <row r="3321" spans="1:22" x14ac:dyDescent="0.35">
      <c r="A3321" s="8"/>
      <c r="B3321" s="9"/>
      <c r="C3321" s="9"/>
      <c r="D3321" s="9"/>
      <c r="E3321" s="9"/>
      <c r="F3321" s="9"/>
      <c r="G3321" s="9"/>
      <c r="H3321" s="10"/>
      <c r="I3321" s="10"/>
      <c r="J3321" s="10"/>
      <c r="K3321" s="10"/>
      <c r="L3321" s="10"/>
      <c r="M3321" s="10"/>
      <c r="N3321" s="10"/>
      <c r="O3321" s="11"/>
      <c r="P3321" s="12"/>
      <c r="Q3321" s="9"/>
      <c r="R3321" s="9"/>
      <c r="S3321" s="9"/>
      <c r="U3321" s="1"/>
      <c r="V3321" s="13"/>
    </row>
    <row r="3322" spans="1:22" x14ac:dyDescent="0.35">
      <c r="A3322" s="8"/>
      <c r="B3322" s="9"/>
      <c r="C3322" s="9"/>
      <c r="D3322" s="9"/>
      <c r="E3322" s="9"/>
      <c r="F3322" s="9"/>
      <c r="G3322" s="9"/>
      <c r="H3322" s="10"/>
      <c r="I3322" s="10"/>
      <c r="J3322" s="10"/>
      <c r="K3322" s="10"/>
      <c r="L3322" s="10"/>
      <c r="M3322" s="10"/>
      <c r="N3322" s="10"/>
      <c r="O3322" s="11"/>
      <c r="P3322" s="12"/>
      <c r="Q3322" s="9"/>
      <c r="R3322" s="9"/>
      <c r="S3322" s="9"/>
      <c r="U3322" s="1"/>
      <c r="V3322" s="13"/>
    </row>
    <row r="3323" spans="1:22" x14ac:dyDescent="0.35">
      <c r="A3323" s="8"/>
      <c r="B3323" s="9"/>
      <c r="C3323" s="9"/>
      <c r="D3323" s="9"/>
      <c r="E3323" s="9"/>
      <c r="F3323" s="9"/>
      <c r="G3323" s="9"/>
      <c r="H3323" s="10"/>
      <c r="I3323" s="10"/>
      <c r="J3323" s="10"/>
      <c r="K3323" s="10"/>
      <c r="L3323" s="10"/>
      <c r="M3323" s="10"/>
      <c r="N3323" s="10"/>
      <c r="O3323" s="11"/>
      <c r="P3323" s="12"/>
      <c r="Q3323" s="9"/>
      <c r="R3323" s="9"/>
      <c r="S3323" s="9"/>
      <c r="U3323" s="1"/>
      <c r="V3323" s="13"/>
    </row>
    <row r="3324" spans="1:22" x14ac:dyDescent="0.35">
      <c r="A3324" s="8"/>
      <c r="B3324" s="9"/>
      <c r="C3324" s="9"/>
      <c r="D3324" s="9"/>
      <c r="E3324" s="9"/>
      <c r="F3324" s="9"/>
      <c r="G3324" s="9"/>
      <c r="H3324" s="10"/>
      <c r="I3324" s="10"/>
      <c r="J3324" s="10"/>
      <c r="K3324" s="10"/>
      <c r="L3324" s="10"/>
      <c r="M3324" s="10"/>
      <c r="N3324" s="10"/>
      <c r="O3324" s="11"/>
      <c r="P3324" s="12"/>
      <c r="Q3324" s="9"/>
      <c r="R3324" s="9"/>
      <c r="S3324" s="9"/>
      <c r="U3324" s="1"/>
      <c r="V3324" s="13"/>
    </row>
    <row r="3325" spans="1:22" x14ac:dyDescent="0.35">
      <c r="A3325" s="8"/>
      <c r="B3325" s="9"/>
      <c r="C3325" s="9"/>
      <c r="D3325" s="9"/>
      <c r="E3325" s="9"/>
      <c r="F3325" s="9"/>
      <c r="G3325" s="9"/>
      <c r="H3325" s="10"/>
      <c r="I3325" s="10"/>
      <c r="J3325" s="10"/>
      <c r="K3325" s="10"/>
      <c r="L3325" s="10"/>
      <c r="M3325" s="10"/>
      <c r="N3325" s="10"/>
      <c r="O3325" s="11"/>
      <c r="P3325" s="12"/>
      <c r="Q3325" s="9"/>
      <c r="R3325" s="9"/>
      <c r="S3325" s="9"/>
      <c r="U3325" s="1"/>
      <c r="V3325" s="13"/>
    </row>
    <row r="3326" spans="1:22" x14ac:dyDescent="0.35">
      <c r="A3326" s="8"/>
      <c r="B3326" s="9"/>
      <c r="C3326" s="9"/>
      <c r="D3326" s="9"/>
      <c r="E3326" s="9"/>
      <c r="F3326" s="9"/>
      <c r="G3326" s="9"/>
      <c r="H3326" s="10"/>
      <c r="I3326" s="10"/>
      <c r="J3326" s="10"/>
      <c r="K3326" s="10"/>
      <c r="L3326" s="10"/>
      <c r="M3326" s="10"/>
      <c r="N3326" s="10"/>
      <c r="O3326" s="11"/>
      <c r="P3326" s="12"/>
      <c r="Q3326" s="9"/>
      <c r="R3326" s="9"/>
      <c r="S3326" s="9"/>
      <c r="U3326" s="1"/>
      <c r="V3326" s="13"/>
    </row>
    <row r="3327" spans="1:22" x14ac:dyDescent="0.35">
      <c r="A3327" s="8"/>
      <c r="B3327" s="9"/>
      <c r="C3327" s="9"/>
      <c r="D3327" s="9"/>
      <c r="E3327" s="9"/>
      <c r="F3327" s="9"/>
      <c r="G3327" s="9"/>
      <c r="H3327" s="10"/>
      <c r="I3327" s="10"/>
      <c r="J3327" s="10"/>
      <c r="K3327" s="10"/>
      <c r="L3327" s="10"/>
      <c r="M3327" s="10"/>
      <c r="N3327" s="10"/>
      <c r="O3327" s="11"/>
      <c r="P3327" s="12"/>
      <c r="Q3327" s="9"/>
      <c r="R3327" s="9"/>
      <c r="S3327" s="9"/>
      <c r="U3327" s="1"/>
      <c r="V3327" s="13"/>
    </row>
    <row r="3328" spans="1:22" x14ac:dyDescent="0.35">
      <c r="A3328" s="8"/>
      <c r="B3328" s="9"/>
      <c r="C3328" s="9"/>
      <c r="D3328" s="9"/>
      <c r="E3328" s="9"/>
      <c r="F3328" s="9"/>
      <c r="G3328" s="9"/>
      <c r="H3328" s="10"/>
      <c r="I3328" s="10"/>
      <c r="J3328" s="10"/>
      <c r="K3328" s="10"/>
      <c r="L3328" s="10"/>
      <c r="M3328" s="10"/>
      <c r="N3328" s="10"/>
      <c r="O3328" s="11"/>
      <c r="P3328" s="12"/>
      <c r="Q3328" s="9"/>
      <c r="R3328" s="9"/>
      <c r="S3328" s="9"/>
      <c r="U3328" s="1"/>
      <c r="V3328" s="13"/>
    </row>
    <row r="3329" spans="1:22" x14ac:dyDescent="0.35">
      <c r="A3329" s="8"/>
      <c r="B3329" s="9"/>
      <c r="C3329" s="9"/>
      <c r="D3329" s="9"/>
      <c r="E3329" s="9"/>
      <c r="F3329" s="9"/>
      <c r="G3329" s="9"/>
      <c r="H3329" s="10"/>
      <c r="I3329" s="10"/>
      <c r="J3329" s="10"/>
      <c r="K3329" s="10"/>
      <c r="L3329" s="10"/>
      <c r="M3329" s="10"/>
      <c r="N3329" s="10"/>
      <c r="O3329" s="11"/>
      <c r="P3329" s="12"/>
      <c r="Q3329" s="9"/>
      <c r="R3329" s="9"/>
      <c r="S3329" s="9"/>
      <c r="U3329" s="1"/>
      <c r="V3329" s="13"/>
    </row>
    <row r="3330" spans="1:22" x14ac:dyDescent="0.35">
      <c r="A3330" s="8"/>
      <c r="B3330" s="9"/>
      <c r="C3330" s="9"/>
      <c r="D3330" s="9"/>
      <c r="E3330" s="9"/>
      <c r="F3330" s="9"/>
      <c r="G3330" s="9"/>
      <c r="H3330" s="10"/>
      <c r="I3330" s="10"/>
      <c r="J3330" s="10"/>
      <c r="K3330" s="10"/>
      <c r="L3330" s="10"/>
      <c r="M3330" s="10"/>
      <c r="N3330" s="10"/>
      <c r="O3330" s="11"/>
      <c r="P3330" s="12"/>
      <c r="Q3330" s="9"/>
      <c r="R3330" s="9"/>
      <c r="S3330" s="9"/>
      <c r="U3330" s="1"/>
      <c r="V3330" s="13"/>
    </row>
    <row r="3331" spans="1:22" x14ac:dyDescent="0.35">
      <c r="A3331" s="8"/>
      <c r="B3331" s="9"/>
      <c r="C3331" s="9"/>
      <c r="D3331" s="9"/>
      <c r="E3331" s="9"/>
      <c r="F3331" s="9"/>
      <c r="G3331" s="9"/>
      <c r="H3331" s="10"/>
      <c r="I3331" s="10"/>
      <c r="J3331" s="10"/>
      <c r="K3331" s="10"/>
      <c r="L3331" s="10"/>
      <c r="M3331" s="10"/>
      <c r="N3331" s="10"/>
      <c r="O3331" s="11"/>
      <c r="P3331" s="12"/>
      <c r="Q3331" s="9"/>
      <c r="R3331" s="9"/>
      <c r="S3331" s="9"/>
      <c r="U3331" s="1"/>
      <c r="V3331" s="13"/>
    </row>
    <row r="3332" spans="1:22" x14ac:dyDescent="0.35">
      <c r="A3332" s="8"/>
      <c r="B3332" s="9"/>
      <c r="C3332" s="9"/>
      <c r="D3332" s="9"/>
      <c r="E3332" s="9"/>
      <c r="F3332" s="9"/>
      <c r="G3332" s="9"/>
      <c r="H3332" s="10"/>
      <c r="I3332" s="10"/>
      <c r="J3332" s="10"/>
      <c r="K3332" s="10"/>
      <c r="L3332" s="10"/>
      <c r="M3332" s="10"/>
      <c r="N3332" s="10"/>
      <c r="O3332" s="11"/>
      <c r="P3332" s="12"/>
      <c r="Q3332" s="9"/>
      <c r="R3332" s="9"/>
      <c r="S3332" s="9"/>
      <c r="U3332" s="1"/>
      <c r="V3332" s="13"/>
    </row>
    <row r="3333" spans="1:22" x14ac:dyDescent="0.35">
      <c r="A3333" s="8"/>
      <c r="B3333" s="9"/>
      <c r="C3333" s="9"/>
      <c r="D3333" s="9"/>
      <c r="E3333" s="9"/>
      <c r="F3333" s="9"/>
      <c r="G3333" s="9"/>
      <c r="H3333" s="10"/>
      <c r="I3333" s="10"/>
      <c r="J3333" s="10"/>
      <c r="K3333" s="10"/>
      <c r="L3333" s="10"/>
      <c r="M3333" s="10"/>
      <c r="N3333" s="10"/>
      <c r="O3333" s="11"/>
      <c r="P3333" s="12"/>
      <c r="Q3333" s="9"/>
      <c r="R3333" s="9"/>
      <c r="S3333" s="9"/>
      <c r="U3333" s="1"/>
      <c r="V3333" s="13"/>
    </row>
    <row r="3334" spans="1:22" x14ac:dyDescent="0.35">
      <c r="A3334" s="8"/>
      <c r="B3334" s="9"/>
      <c r="C3334" s="9"/>
      <c r="D3334" s="9"/>
      <c r="E3334" s="9"/>
      <c r="F3334" s="9"/>
      <c r="G3334" s="9"/>
      <c r="H3334" s="10"/>
      <c r="I3334" s="10"/>
      <c r="J3334" s="10"/>
      <c r="K3334" s="10"/>
      <c r="L3334" s="10"/>
      <c r="M3334" s="10"/>
      <c r="N3334" s="10"/>
      <c r="O3334" s="11"/>
      <c r="P3334" s="12"/>
      <c r="Q3334" s="9"/>
      <c r="R3334" s="9"/>
      <c r="S3334" s="9"/>
      <c r="U3334" s="1"/>
      <c r="V3334" s="13"/>
    </row>
    <row r="3335" spans="1:22" x14ac:dyDescent="0.35">
      <c r="A3335" s="8"/>
      <c r="B3335" s="9"/>
      <c r="C3335" s="9"/>
      <c r="D3335" s="9"/>
      <c r="E3335" s="9"/>
      <c r="F3335" s="9"/>
      <c r="G3335" s="9"/>
      <c r="H3335" s="10"/>
      <c r="I3335" s="10"/>
      <c r="J3335" s="10"/>
      <c r="K3335" s="10"/>
      <c r="L3335" s="10"/>
      <c r="M3335" s="10"/>
      <c r="N3335" s="10"/>
      <c r="O3335" s="11"/>
      <c r="P3335" s="12"/>
      <c r="Q3335" s="9"/>
      <c r="R3335" s="9"/>
      <c r="S3335" s="9"/>
      <c r="U3335" s="1"/>
      <c r="V3335" s="13"/>
    </row>
    <row r="3336" spans="1:22" x14ac:dyDescent="0.35">
      <c r="A3336" s="8"/>
      <c r="B3336" s="9"/>
      <c r="C3336" s="9"/>
      <c r="D3336" s="9"/>
      <c r="E3336" s="9"/>
      <c r="F3336" s="9"/>
      <c r="G3336" s="9"/>
      <c r="H3336" s="10"/>
      <c r="I3336" s="10"/>
      <c r="J3336" s="10"/>
      <c r="K3336" s="10"/>
      <c r="L3336" s="10"/>
      <c r="M3336" s="10"/>
      <c r="N3336" s="10"/>
      <c r="O3336" s="11"/>
      <c r="P3336" s="12"/>
      <c r="Q3336" s="9"/>
      <c r="R3336" s="9"/>
      <c r="S3336" s="9"/>
      <c r="U3336" s="1"/>
      <c r="V3336" s="13"/>
    </row>
    <row r="3337" spans="1:22" x14ac:dyDescent="0.35">
      <c r="A3337" s="8"/>
      <c r="B3337" s="9"/>
      <c r="C3337" s="9"/>
      <c r="D3337" s="9"/>
      <c r="E3337" s="9"/>
      <c r="F3337" s="9"/>
      <c r="G3337" s="9"/>
      <c r="H3337" s="10"/>
      <c r="I3337" s="10"/>
      <c r="J3337" s="10"/>
      <c r="K3337" s="10"/>
      <c r="L3337" s="10"/>
      <c r="M3337" s="10"/>
      <c r="N3337" s="10"/>
      <c r="O3337" s="11"/>
      <c r="P3337" s="12"/>
      <c r="Q3337" s="9"/>
      <c r="R3337" s="9"/>
      <c r="S3337" s="9"/>
      <c r="U3337" s="1"/>
      <c r="V3337" s="13"/>
    </row>
    <row r="3338" spans="1:22" x14ac:dyDescent="0.35">
      <c r="A3338" s="8"/>
      <c r="B3338" s="9"/>
      <c r="C3338" s="9"/>
      <c r="D3338" s="9"/>
      <c r="E3338" s="9"/>
      <c r="F3338" s="9"/>
      <c r="G3338" s="9"/>
      <c r="H3338" s="10"/>
      <c r="I3338" s="10"/>
      <c r="J3338" s="10"/>
      <c r="K3338" s="10"/>
      <c r="L3338" s="10"/>
      <c r="M3338" s="10"/>
      <c r="N3338" s="10"/>
      <c r="O3338" s="11"/>
      <c r="P3338" s="12"/>
      <c r="Q3338" s="9"/>
      <c r="R3338" s="9"/>
      <c r="S3338" s="9"/>
      <c r="U3338" s="1"/>
      <c r="V3338" s="13"/>
    </row>
    <row r="3339" spans="1:22" x14ac:dyDescent="0.35">
      <c r="A3339" s="8"/>
      <c r="B3339" s="9"/>
      <c r="C3339" s="9"/>
      <c r="D3339" s="9"/>
      <c r="E3339" s="9"/>
      <c r="F3339" s="9"/>
      <c r="G3339" s="9"/>
      <c r="H3339" s="10"/>
      <c r="I3339" s="10"/>
      <c r="J3339" s="10"/>
      <c r="K3339" s="10"/>
      <c r="L3339" s="10"/>
      <c r="M3339" s="10"/>
      <c r="N3339" s="10"/>
      <c r="O3339" s="11"/>
      <c r="P3339" s="12"/>
      <c r="Q3339" s="9"/>
      <c r="R3339" s="9"/>
      <c r="S3339" s="9"/>
      <c r="U3339" s="1"/>
      <c r="V3339" s="13"/>
    </row>
    <row r="3340" spans="1:22" x14ac:dyDescent="0.35">
      <c r="A3340" s="8"/>
      <c r="B3340" s="9"/>
      <c r="C3340" s="9"/>
      <c r="D3340" s="9"/>
      <c r="E3340" s="9"/>
      <c r="F3340" s="9"/>
      <c r="G3340" s="9"/>
      <c r="H3340" s="10"/>
      <c r="I3340" s="10"/>
      <c r="J3340" s="10"/>
      <c r="K3340" s="10"/>
      <c r="L3340" s="10"/>
      <c r="M3340" s="10"/>
      <c r="N3340" s="10"/>
      <c r="O3340" s="11"/>
      <c r="P3340" s="12"/>
      <c r="Q3340" s="9"/>
      <c r="R3340" s="9"/>
      <c r="S3340" s="9"/>
      <c r="U3340" s="1"/>
      <c r="V3340" s="13"/>
    </row>
    <row r="3341" spans="1:22" x14ac:dyDescent="0.35">
      <c r="A3341" s="8"/>
      <c r="B3341" s="9"/>
      <c r="C3341" s="9"/>
      <c r="D3341" s="9"/>
      <c r="E3341" s="9"/>
      <c r="F3341" s="9"/>
      <c r="G3341" s="9"/>
      <c r="H3341" s="10"/>
      <c r="I3341" s="10"/>
      <c r="J3341" s="10"/>
      <c r="K3341" s="10"/>
      <c r="L3341" s="10"/>
      <c r="M3341" s="10"/>
      <c r="N3341" s="10"/>
      <c r="O3341" s="11"/>
      <c r="P3341" s="12"/>
      <c r="Q3341" s="9"/>
      <c r="R3341" s="9"/>
      <c r="S3341" s="9"/>
      <c r="U3341" s="1"/>
      <c r="V3341" s="13"/>
    </row>
    <row r="3342" spans="1:22" x14ac:dyDescent="0.35">
      <c r="A3342" s="8"/>
      <c r="B3342" s="9"/>
      <c r="C3342" s="9"/>
      <c r="D3342" s="9"/>
      <c r="E3342" s="9"/>
      <c r="F3342" s="9"/>
      <c r="G3342" s="9"/>
      <c r="H3342" s="10"/>
      <c r="I3342" s="10"/>
      <c r="J3342" s="10"/>
      <c r="K3342" s="10"/>
      <c r="L3342" s="10"/>
      <c r="M3342" s="10"/>
      <c r="N3342" s="10"/>
      <c r="O3342" s="11"/>
      <c r="P3342" s="12"/>
      <c r="Q3342" s="9"/>
      <c r="R3342" s="9"/>
      <c r="S3342" s="9"/>
      <c r="U3342" s="1"/>
      <c r="V3342" s="13"/>
    </row>
    <row r="3343" spans="1:22" x14ac:dyDescent="0.35">
      <c r="A3343" s="8"/>
      <c r="B3343" s="9"/>
      <c r="C3343" s="9"/>
      <c r="D3343" s="9"/>
      <c r="E3343" s="9"/>
      <c r="F3343" s="9"/>
      <c r="G3343" s="9"/>
      <c r="H3343" s="10"/>
      <c r="I3343" s="10"/>
      <c r="J3343" s="10"/>
      <c r="K3343" s="10"/>
      <c r="L3343" s="10"/>
      <c r="M3343" s="10"/>
      <c r="N3343" s="10"/>
      <c r="O3343" s="11"/>
      <c r="P3343" s="12"/>
      <c r="Q3343" s="9"/>
      <c r="R3343" s="9"/>
      <c r="S3343" s="9"/>
      <c r="U3343" s="1"/>
      <c r="V3343" s="13"/>
    </row>
    <row r="3344" spans="1:22" x14ac:dyDescent="0.35">
      <c r="A3344" s="8"/>
      <c r="B3344" s="9"/>
      <c r="C3344" s="9"/>
      <c r="D3344" s="9"/>
      <c r="E3344" s="9"/>
      <c r="F3344" s="9"/>
      <c r="G3344" s="9"/>
      <c r="H3344" s="10"/>
      <c r="I3344" s="10"/>
      <c r="J3344" s="10"/>
      <c r="K3344" s="10"/>
      <c r="L3344" s="10"/>
      <c r="M3344" s="10"/>
      <c r="N3344" s="10"/>
      <c r="O3344" s="11"/>
      <c r="P3344" s="12"/>
      <c r="Q3344" s="9"/>
      <c r="R3344" s="9"/>
      <c r="S3344" s="9"/>
      <c r="U3344" s="1"/>
      <c r="V3344" s="13"/>
    </row>
    <row r="3345" spans="1:22" x14ac:dyDescent="0.35">
      <c r="A3345" s="8"/>
      <c r="B3345" s="9"/>
      <c r="C3345" s="9"/>
      <c r="D3345" s="9"/>
      <c r="E3345" s="9"/>
      <c r="F3345" s="9"/>
      <c r="G3345" s="9"/>
      <c r="H3345" s="10"/>
      <c r="I3345" s="10"/>
      <c r="J3345" s="10"/>
      <c r="K3345" s="10"/>
      <c r="L3345" s="10"/>
      <c r="M3345" s="10"/>
      <c r="N3345" s="10"/>
      <c r="O3345" s="11"/>
      <c r="P3345" s="12"/>
      <c r="Q3345" s="9"/>
      <c r="R3345" s="9"/>
      <c r="S3345" s="9"/>
      <c r="U3345" s="1"/>
      <c r="V3345" s="13"/>
    </row>
    <row r="3346" spans="1:22" x14ac:dyDescent="0.35">
      <c r="A3346" s="8"/>
      <c r="B3346" s="9"/>
      <c r="C3346" s="9"/>
      <c r="D3346" s="9"/>
      <c r="E3346" s="9"/>
      <c r="F3346" s="9"/>
      <c r="G3346" s="9"/>
      <c r="H3346" s="10"/>
      <c r="I3346" s="10"/>
      <c r="J3346" s="10"/>
      <c r="K3346" s="10"/>
      <c r="L3346" s="10"/>
      <c r="M3346" s="10"/>
      <c r="N3346" s="10"/>
      <c r="O3346" s="11"/>
      <c r="P3346" s="12"/>
      <c r="Q3346" s="9"/>
      <c r="R3346" s="9"/>
      <c r="S3346" s="9"/>
      <c r="U3346" s="1"/>
      <c r="V3346" s="13"/>
    </row>
    <row r="3347" spans="1:22" x14ac:dyDescent="0.35">
      <c r="A3347" s="8"/>
      <c r="B3347" s="9"/>
      <c r="C3347" s="9"/>
      <c r="D3347" s="9"/>
      <c r="E3347" s="9"/>
      <c r="F3347" s="9"/>
      <c r="G3347" s="9"/>
      <c r="H3347" s="10"/>
      <c r="I3347" s="10"/>
      <c r="J3347" s="10"/>
      <c r="K3347" s="10"/>
      <c r="L3347" s="10"/>
      <c r="M3347" s="10"/>
      <c r="N3347" s="10"/>
      <c r="O3347" s="11"/>
      <c r="P3347" s="12"/>
      <c r="Q3347" s="9"/>
      <c r="R3347" s="9"/>
      <c r="S3347" s="9"/>
      <c r="U3347" s="1"/>
      <c r="V3347" s="13"/>
    </row>
    <row r="3348" spans="1:22" x14ac:dyDescent="0.35">
      <c r="A3348" s="8"/>
      <c r="B3348" s="9"/>
      <c r="C3348" s="9"/>
      <c r="D3348" s="9"/>
      <c r="E3348" s="9"/>
      <c r="F3348" s="9"/>
      <c r="G3348" s="9"/>
      <c r="H3348" s="10"/>
      <c r="I3348" s="10"/>
      <c r="J3348" s="10"/>
      <c r="K3348" s="10"/>
      <c r="L3348" s="10"/>
      <c r="M3348" s="10"/>
      <c r="N3348" s="10"/>
      <c r="O3348" s="11"/>
      <c r="P3348" s="12"/>
      <c r="Q3348" s="9"/>
      <c r="R3348" s="9"/>
      <c r="S3348" s="9"/>
      <c r="U3348" s="1"/>
      <c r="V3348" s="13"/>
    </row>
    <row r="3349" spans="1:22" x14ac:dyDescent="0.35">
      <c r="A3349" s="8"/>
      <c r="B3349" s="9"/>
      <c r="C3349" s="9"/>
      <c r="D3349" s="9"/>
      <c r="E3349" s="9"/>
      <c r="F3349" s="9"/>
      <c r="G3349" s="9"/>
      <c r="H3349" s="10"/>
      <c r="I3349" s="10"/>
      <c r="J3349" s="10"/>
      <c r="K3349" s="10"/>
      <c r="L3349" s="10"/>
      <c r="M3349" s="10"/>
      <c r="N3349" s="10"/>
      <c r="O3349" s="11"/>
      <c r="P3349" s="12"/>
      <c r="Q3349" s="9"/>
      <c r="R3349" s="9"/>
      <c r="S3349" s="9"/>
      <c r="U3349" s="1"/>
      <c r="V3349" s="13"/>
    </row>
    <row r="3350" spans="1:22" x14ac:dyDescent="0.35">
      <c r="A3350" s="8"/>
      <c r="B3350" s="9"/>
      <c r="C3350" s="9"/>
      <c r="D3350" s="9"/>
      <c r="E3350" s="9"/>
      <c r="F3350" s="9"/>
      <c r="G3350" s="9"/>
      <c r="H3350" s="10"/>
      <c r="I3350" s="10"/>
      <c r="J3350" s="10"/>
      <c r="K3350" s="10"/>
      <c r="L3350" s="10"/>
      <c r="M3350" s="10"/>
      <c r="N3350" s="10"/>
      <c r="O3350" s="11"/>
      <c r="P3350" s="12"/>
      <c r="Q3350" s="9"/>
      <c r="R3350" s="9"/>
      <c r="S3350" s="9"/>
      <c r="U3350" s="1"/>
      <c r="V3350" s="13"/>
    </row>
    <row r="3351" spans="1:22" x14ac:dyDescent="0.35">
      <c r="A3351" s="8"/>
      <c r="B3351" s="9"/>
      <c r="C3351" s="9"/>
      <c r="D3351" s="9"/>
      <c r="E3351" s="9"/>
      <c r="F3351" s="9"/>
      <c r="G3351" s="9"/>
      <c r="H3351" s="10"/>
      <c r="I3351" s="10"/>
      <c r="J3351" s="10"/>
      <c r="K3351" s="10"/>
      <c r="L3351" s="10"/>
      <c r="M3351" s="10"/>
      <c r="N3351" s="10"/>
      <c r="O3351" s="11"/>
      <c r="P3351" s="12"/>
      <c r="Q3351" s="9"/>
      <c r="R3351" s="9"/>
      <c r="S3351" s="9"/>
      <c r="U3351" s="1"/>
      <c r="V3351" s="13"/>
    </row>
    <row r="3352" spans="1:22" x14ac:dyDescent="0.35">
      <c r="A3352" s="8"/>
      <c r="B3352" s="9"/>
      <c r="C3352" s="9"/>
      <c r="D3352" s="9"/>
      <c r="E3352" s="9"/>
      <c r="F3352" s="9"/>
      <c r="G3352" s="9"/>
      <c r="H3352" s="10"/>
      <c r="I3352" s="10"/>
      <c r="J3352" s="10"/>
      <c r="K3352" s="10"/>
      <c r="L3352" s="10"/>
      <c r="M3352" s="10"/>
      <c r="N3352" s="10"/>
      <c r="O3352" s="11"/>
      <c r="P3352" s="12"/>
      <c r="Q3352" s="9"/>
      <c r="R3352" s="9"/>
      <c r="S3352" s="9"/>
      <c r="U3352" s="1"/>
      <c r="V3352" s="13"/>
    </row>
    <row r="3353" spans="1:22" x14ac:dyDescent="0.35">
      <c r="A3353" s="8"/>
      <c r="B3353" s="9"/>
      <c r="C3353" s="9"/>
      <c r="D3353" s="9"/>
      <c r="E3353" s="9"/>
      <c r="F3353" s="9"/>
      <c r="G3353" s="9"/>
      <c r="H3353" s="10"/>
      <c r="I3353" s="10"/>
      <c r="J3353" s="10"/>
      <c r="K3353" s="10"/>
      <c r="L3353" s="10"/>
      <c r="M3353" s="10"/>
      <c r="N3353" s="10"/>
      <c r="O3353" s="11"/>
      <c r="P3353" s="12"/>
      <c r="Q3353" s="9"/>
      <c r="R3353" s="9"/>
      <c r="S3353" s="9"/>
      <c r="U3353" s="1"/>
      <c r="V3353" s="13"/>
    </row>
    <row r="3354" spans="1:22" x14ac:dyDescent="0.35">
      <c r="A3354" s="8"/>
      <c r="B3354" s="9"/>
      <c r="C3354" s="9"/>
      <c r="D3354" s="9"/>
      <c r="E3354" s="9"/>
      <c r="F3354" s="9"/>
      <c r="G3354" s="9"/>
      <c r="H3354" s="10"/>
      <c r="I3354" s="10"/>
      <c r="J3354" s="10"/>
      <c r="K3354" s="10"/>
      <c r="L3354" s="10"/>
      <c r="M3354" s="10"/>
      <c r="N3354" s="10"/>
      <c r="O3354" s="11"/>
      <c r="P3354" s="12"/>
      <c r="Q3354" s="9"/>
      <c r="R3354" s="9"/>
      <c r="S3354" s="9"/>
      <c r="U3354" s="1"/>
      <c r="V3354" s="13"/>
    </row>
    <row r="3355" spans="1:22" x14ac:dyDescent="0.35">
      <c r="A3355" s="8"/>
      <c r="B3355" s="9"/>
      <c r="C3355" s="9"/>
      <c r="D3355" s="9"/>
      <c r="E3355" s="9"/>
      <c r="F3355" s="9"/>
      <c r="G3355" s="9"/>
      <c r="H3355" s="10"/>
      <c r="I3355" s="10"/>
      <c r="J3355" s="10"/>
      <c r="K3355" s="10"/>
      <c r="L3355" s="10"/>
      <c r="M3355" s="10"/>
      <c r="N3355" s="10"/>
      <c r="O3355" s="11"/>
      <c r="P3355" s="12"/>
      <c r="Q3355" s="9"/>
      <c r="R3355" s="9"/>
      <c r="S3355" s="9"/>
      <c r="U3355" s="1"/>
      <c r="V3355" s="13"/>
    </row>
    <row r="3356" spans="1:22" x14ac:dyDescent="0.35">
      <c r="A3356" s="8"/>
      <c r="B3356" s="9"/>
      <c r="C3356" s="9"/>
      <c r="D3356" s="9"/>
      <c r="E3356" s="9"/>
      <c r="F3356" s="9"/>
      <c r="G3356" s="9"/>
      <c r="H3356" s="10"/>
      <c r="I3356" s="10"/>
      <c r="J3356" s="10"/>
      <c r="K3356" s="10"/>
      <c r="L3356" s="10"/>
      <c r="M3356" s="10"/>
      <c r="N3356" s="10"/>
      <c r="O3356" s="11"/>
      <c r="P3356" s="12"/>
      <c r="Q3356" s="9"/>
      <c r="R3356" s="9"/>
      <c r="S3356" s="9"/>
      <c r="U3356" s="1"/>
      <c r="V3356" s="13"/>
    </row>
    <row r="3357" spans="1:22" x14ac:dyDescent="0.35">
      <c r="A3357" s="8"/>
      <c r="B3357" s="9"/>
      <c r="C3357" s="9"/>
      <c r="D3357" s="9"/>
      <c r="E3357" s="9"/>
      <c r="F3357" s="9"/>
      <c r="G3357" s="9"/>
      <c r="H3357" s="10"/>
      <c r="I3357" s="10"/>
      <c r="J3357" s="10"/>
      <c r="K3357" s="10"/>
      <c r="L3357" s="10"/>
      <c r="M3357" s="10"/>
      <c r="N3357" s="10"/>
      <c r="O3357" s="11"/>
      <c r="P3357" s="12"/>
      <c r="Q3357" s="9"/>
      <c r="R3357" s="9"/>
      <c r="S3357" s="9"/>
      <c r="U3357" s="1"/>
      <c r="V3357" s="13"/>
    </row>
    <row r="3358" spans="1:22" x14ac:dyDescent="0.35">
      <c r="A3358" s="8"/>
      <c r="B3358" s="9"/>
      <c r="C3358" s="9"/>
      <c r="D3358" s="9"/>
      <c r="E3358" s="9"/>
      <c r="F3358" s="9"/>
      <c r="G3358" s="9"/>
      <c r="H3358" s="10"/>
      <c r="I3358" s="10"/>
      <c r="J3358" s="10"/>
      <c r="K3358" s="10"/>
      <c r="L3358" s="10"/>
      <c r="M3358" s="10"/>
      <c r="N3358" s="10"/>
      <c r="O3358" s="11"/>
      <c r="P3358" s="12"/>
      <c r="Q3358" s="9"/>
      <c r="R3358" s="9"/>
      <c r="S3358" s="9"/>
      <c r="U3358" s="1"/>
      <c r="V3358" s="13"/>
    </row>
    <row r="3359" spans="1:22" x14ac:dyDescent="0.35">
      <c r="A3359" s="8"/>
      <c r="B3359" s="9"/>
      <c r="C3359" s="9"/>
      <c r="D3359" s="9"/>
      <c r="E3359" s="9"/>
      <c r="F3359" s="9"/>
      <c r="G3359" s="9"/>
      <c r="H3359" s="10"/>
      <c r="I3359" s="10"/>
      <c r="J3359" s="10"/>
      <c r="K3359" s="10"/>
      <c r="L3359" s="10"/>
      <c r="M3359" s="10"/>
      <c r="N3359" s="10"/>
      <c r="O3359" s="11"/>
      <c r="P3359" s="12"/>
      <c r="Q3359" s="9"/>
      <c r="R3359" s="9"/>
      <c r="S3359" s="9"/>
      <c r="U3359" s="1"/>
      <c r="V3359" s="13"/>
    </row>
    <row r="3360" spans="1:22" x14ac:dyDescent="0.35">
      <c r="A3360" s="8"/>
      <c r="B3360" s="9"/>
      <c r="C3360" s="9"/>
      <c r="D3360" s="9"/>
      <c r="E3360" s="9"/>
      <c r="F3360" s="9"/>
      <c r="G3360" s="9"/>
      <c r="H3360" s="10"/>
      <c r="I3360" s="10"/>
      <c r="J3360" s="10"/>
      <c r="K3360" s="10"/>
      <c r="L3360" s="10"/>
      <c r="M3360" s="10"/>
      <c r="N3360" s="10"/>
      <c r="O3360" s="11"/>
      <c r="P3360" s="12"/>
      <c r="Q3360" s="9"/>
      <c r="R3360" s="9"/>
      <c r="S3360" s="9"/>
      <c r="U3360" s="1"/>
      <c r="V3360" s="13"/>
    </row>
    <row r="3361" spans="1:22" x14ac:dyDescent="0.35">
      <c r="A3361" s="8"/>
      <c r="B3361" s="9"/>
      <c r="C3361" s="9"/>
      <c r="D3361" s="9"/>
      <c r="E3361" s="9"/>
      <c r="F3361" s="9"/>
      <c r="G3361" s="9"/>
      <c r="H3361" s="10"/>
      <c r="I3361" s="10"/>
      <c r="J3361" s="10"/>
      <c r="K3361" s="10"/>
      <c r="L3361" s="10"/>
      <c r="M3361" s="10"/>
      <c r="N3361" s="10"/>
      <c r="O3361" s="11"/>
      <c r="P3361" s="12"/>
      <c r="Q3361" s="9"/>
      <c r="R3361" s="9"/>
      <c r="S3361" s="9"/>
      <c r="U3361" s="1"/>
      <c r="V3361" s="13"/>
    </row>
    <row r="3362" spans="1:22" x14ac:dyDescent="0.35">
      <c r="A3362" s="8"/>
      <c r="B3362" s="9"/>
      <c r="C3362" s="9"/>
      <c r="D3362" s="9"/>
      <c r="E3362" s="9"/>
      <c r="F3362" s="9"/>
      <c r="G3362" s="9"/>
      <c r="H3362" s="10"/>
      <c r="I3362" s="10"/>
      <c r="J3362" s="10"/>
      <c r="K3362" s="10"/>
      <c r="L3362" s="10"/>
      <c r="M3362" s="10"/>
      <c r="N3362" s="10"/>
      <c r="O3362" s="11"/>
      <c r="P3362" s="12"/>
      <c r="Q3362" s="9"/>
      <c r="R3362" s="9"/>
      <c r="S3362" s="9"/>
      <c r="U3362" s="1"/>
      <c r="V3362" s="13"/>
    </row>
    <row r="3363" spans="1:22" x14ac:dyDescent="0.35">
      <c r="A3363" s="8"/>
      <c r="B3363" s="9"/>
      <c r="C3363" s="9"/>
      <c r="D3363" s="9"/>
      <c r="E3363" s="9"/>
      <c r="F3363" s="9"/>
      <c r="G3363" s="9"/>
      <c r="H3363" s="10"/>
      <c r="I3363" s="10"/>
      <c r="J3363" s="10"/>
      <c r="K3363" s="10"/>
      <c r="L3363" s="10"/>
      <c r="M3363" s="10"/>
      <c r="N3363" s="10"/>
      <c r="O3363" s="11"/>
      <c r="P3363" s="12"/>
      <c r="Q3363" s="9"/>
      <c r="R3363" s="9"/>
      <c r="S3363" s="9"/>
      <c r="U3363" s="1"/>
      <c r="V3363" s="13"/>
    </row>
    <row r="3364" spans="1:22" x14ac:dyDescent="0.35">
      <c r="A3364" s="8"/>
      <c r="B3364" s="9"/>
      <c r="C3364" s="9"/>
      <c r="D3364" s="9"/>
      <c r="E3364" s="9"/>
      <c r="F3364" s="9"/>
      <c r="G3364" s="9"/>
      <c r="H3364" s="10"/>
      <c r="I3364" s="10"/>
      <c r="J3364" s="10"/>
      <c r="K3364" s="10"/>
      <c r="L3364" s="10"/>
      <c r="M3364" s="10"/>
      <c r="N3364" s="10"/>
      <c r="O3364" s="11"/>
      <c r="P3364" s="12"/>
      <c r="Q3364" s="9"/>
      <c r="R3364" s="9"/>
      <c r="S3364" s="9"/>
      <c r="U3364" s="1"/>
      <c r="V3364" s="13"/>
    </row>
    <row r="3365" spans="1:22" x14ac:dyDescent="0.35">
      <c r="A3365" s="8"/>
      <c r="B3365" s="9"/>
      <c r="C3365" s="9"/>
      <c r="D3365" s="9"/>
      <c r="E3365" s="9"/>
      <c r="F3365" s="9"/>
      <c r="G3365" s="9"/>
      <c r="H3365" s="10"/>
      <c r="I3365" s="10"/>
      <c r="J3365" s="10"/>
      <c r="K3365" s="10"/>
      <c r="L3365" s="10"/>
      <c r="M3365" s="10"/>
      <c r="N3365" s="10"/>
      <c r="O3365" s="11"/>
      <c r="P3365" s="12"/>
      <c r="Q3365" s="9"/>
      <c r="R3365" s="9"/>
      <c r="S3365" s="9"/>
      <c r="U3365" s="1"/>
      <c r="V3365" s="13"/>
    </row>
    <row r="3366" spans="1:22" x14ac:dyDescent="0.35">
      <c r="A3366" s="8"/>
      <c r="B3366" s="9"/>
      <c r="C3366" s="9"/>
      <c r="D3366" s="9"/>
      <c r="E3366" s="9"/>
      <c r="F3366" s="9"/>
      <c r="G3366" s="9"/>
      <c r="H3366" s="10"/>
      <c r="I3366" s="10"/>
      <c r="J3366" s="10"/>
      <c r="K3366" s="10"/>
      <c r="L3366" s="10"/>
      <c r="M3366" s="10"/>
      <c r="N3366" s="10"/>
      <c r="O3366" s="11"/>
      <c r="P3366" s="12"/>
      <c r="Q3366" s="9"/>
      <c r="R3366" s="9"/>
      <c r="S3366" s="9"/>
      <c r="U3366" s="1"/>
      <c r="V3366" s="13"/>
    </row>
    <row r="3367" spans="1:22" x14ac:dyDescent="0.35">
      <c r="A3367" s="8"/>
      <c r="B3367" s="9"/>
      <c r="C3367" s="9"/>
      <c r="D3367" s="9"/>
      <c r="E3367" s="9"/>
      <c r="F3367" s="9"/>
      <c r="G3367" s="9"/>
      <c r="H3367" s="10"/>
      <c r="I3367" s="10"/>
      <c r="J3367" s="10"/>
      <c r="K3367" s="10"/>
      <c r="L3367" s="10"/>
      <c r="M3367" s="10"/>
      <c r="N3367" s="10"/>
      <c r="O3367" s="11"/>
      <c r="P3367" s="12"/>
      <c r="Q3367" s="9"/>
      <c r="R3367" s="9"/>
      <c r="S3367" s="9"/>
      <c r="U3367" s="1"/>
      <c r="V3367" s="13"/>
    </row>
    <row r="3368" spans="1:22" x14ac:dyDescent="0.35">
      <c r="A3368" s="8"/>
      <c r="B3368" s="9"/>
      <c r="C3368" s="9"/>
      <c r="D3368" s="9"/>
      <c r="E3368" s="9"/>
      <c r="F3368" s="9"/>
      <c r="G3368" s="9"/>
      <c r="H3368" s="10"/>
      <c r="I3368" s="10"/>
      <c r="J3368" s="10"/>
      <c r="K3368" s="10"/>
      <c r="L3368" s="10"/>
      <c r="M3368" s="10"/>
      <c r="N3368" s="10"/>
      <c r="O3368" s="11"/>
      <c r="P3368" s="12"/>
      <c r="Q3368" s="9"/>
      <c r="R3368" s="9"/>
      <c r="S3368" s="9"/>
      <c r="U3368" s="1"/>
      <c r="V3368" s="13"/>
    </row>
    <row r="3369" spans="1:22" x14ac:dyDescent="0.35">
      <c r="A3369" s="8"/>
      <c r="B3369" s="9"/>
      <c r="C3369" s="9"/>
      <c r="D3369" s="9"/>
      <c r="E3369" s="9"/>
      <c r="F3369" s="9"/>
      <c r="G3369" s="9"/>
      <c r="H3369" s="10"/>
      <c r="I3369" s="10"/>
      <c r="J3369" s="10"/>
      <c r="K3369" s="10"/>
      <c r="L3369" s="10"/>
      <c r="M3369" s="10"/>
      <c r="N3369" s="10"/>
      <c r="O3369" s="11"/>
      <c r="P3369" s="12"/>
      <c r="Q3369" s="9"/>
      <c r="R3369" s="9"/>
      <c r="S3369" s="9"/>
      <c r="U3369" s="1"/>
      <c r="V3369" s="13"/>
    </row>
    <row r="3370" spans="1:22" x14ac:dyDescent="0.35">
      <c r="A3370" s="8"/>
      <c r="B3370" s="9"/>
      <c r="C3370" s="9"/>
      <c r="D3370" s="9"/>
      <c r="E3370" s="9"/>
      <c r="F3370" s="9"/>
      <c r="G3370" s="9"/>
      <c r="H3370" s="10"/>
      <c r="I3370" s="10"/>
      <c r="J3370" s="10"/>
      <c r="K3370" s="10"/>
      <c r="L3370" s="10"/>
      <c r="M3370" s="10"/>
      <c r="N3370" s="10"/>
      <c r="O3370" s="11"/>
      <c r="P3370" s="12"/>
      <c r="Q3370" s="9"/>
      <c r="R3370" s="9"/>
      <c r="S3370" s="9"/>
      <c r="U3370" s="1"/>
      <c r="V3370" s="13"/>
    </row>
    <row r="3371" spans="1:22" x14ac:dyDescent="0.35">
      <c r="A3371" s="8"/>
      <c r="B3371" s="9"/>
      <c r="C3371" s="9"/>
      <c r="D3371" s="9"/>
      <c r="E3371" s="9"/>
      <c r="F3371" s="9"/>
      <c r="G3371" s="9"/>
      <c r="H3371" s="10"/>
      <c r="I3371" s="10"/>
      <c r="J3371" s="10"/>
      <c r="K3371" s="10"/>
      <c r="L3371" s="10"/>
      <c r="M3371" s="10"/>
      <c r="N3371" s="10"/>
      <c r="O3371" s="11"/>
      <c r="P3371" s="12"/>
      <c r="Q3371" s="9"/>
      <c r="R3371" s="9"/>
      <c r="S3371" s="9"/>
      <c r="U3371" s="1"/>
      <c r="V3371" s="13"/>
    </row>
    <row r="3372" spans="1:22" x14ac:dyDescent="0.35">
      <c r="A3372" s="8"/>
      <c r="B3372" s="9"/>
      <c r="C3372" s="9"/>
      <c r="D3372" s="9"/>
      <c r="E3372" s="9"/>
      <c r="F3372" s="9"/>
      <c r="G3372" s="9"/>
      <c r="H3372" s="10"/>
      <c r="I3372" s="10"/>
      <c r="J3372" s="10"/>
      <c r="K3372" s="10"/>
      <c r="L3372" s="10"/>
      <c r="M3372" s="10"/>
      <c r="N3372" s="10"/>
      <c r="O3372" s="11"/>
      <c r="P3372" s="12"/>
      <c r="Q3372" s="9"/>
      <c r="R3372" s="9"/>
      <c r="S3372" s="9"/>
      <c r="U3372" s="1"/>
      <c r="V3372" s="13"/>
    </row>
    <row r="3373" spans="1:22" x14ac:dyDescent="0.35">
      <c r="A3373" s="8"/>
      <c r="B3373" s="9"/>
      <c r="C3373" s="9"/>
      <c r="D3373" s="9"/>
      <c r="E3373" s="9"/>
      <c r="F3373" s="9"/>
      <c r="G3373" s="9"/>
      <c r="H3373" s="10"/>
      <c r="I3373" s="10"/>
      <c r="J3373" s="10"/>
      <c r="K3373" s="10"/>
      <c r="L3373" s="10"/>
      <c r="M3373" s="10"/>
      <c r="N3373" s="10"/>
      <c r="O3373" s="11"/>
      <c r="P3373" s="12"/>
      <c r="Q3373" s="9"/>
      <c r="R3373" s="9"/>
      <c r="S3373" s="9"/>
      <c r="U3373" s="1"/>
      <c r="V3373" s="13"/>
    </row>
    <row r="3374" spans="1:22" x14ac:dyDescent="0.35">
      <c r="A3374" s="8"/>
      <c r="B3374" s="9"/>
      <c r="C3374" s="9"/>
      <c r="D3374" s="9"/>
      <c r="E3374" s="9"/>
      <c r="F3374" s="9"/>
      <c r="G3374" s="9"/>
      <c r="H3374" s="10"/>
      <c r="I3374" s="10"/>
      <c r="J3374" s="10"/>
      <c r="K3374" s="10"/>
      <c r="L3374" s="10"/>
      <c r="M3374" s="10"/>
      <c r="N3374" s="10"/>
      <c r="O3374" s="11"/>
      <c r="P3374" s="12"/>
      <c r="Q3374" s="9"/>
      <c r="R3374" s="9"/>
      <c r="S3374" s="9"/>
      <c r="U3374" s="1"/>
      <c r="V3374" s="13"/>
    </row>
    <row r="3375" spans="1:22" x14ac:dyDescent="0.35">
      <c r="A3375" s="8"/>
      <c r="B3375" s="9"/>
      <c r="C3375" s="9"/>
      <c r="D3375" s="9"/>
      <c r="E3375" s="9"/>
      <c r="F3375" s="9"/>
      <c r="G3375" s="9"/>
      <c r="H3375" s="10"/>
      <c r="I3375" s="10"/>
      <c r="J3375" s="10"/>
      <c r="K3375" s="10"/>
      <c r="L3375" s="10"/>
      <c r="M3375" s="10"/>
      <c r="N3375" s="10"/>
      <c r="O3375" s="11"/>
      <c r="P3375" s="12"/>
      <c r="Q3375" s="9"/>
      <c r="R3375" s="9"/>
      <c r="S3375" s="9"/>
      <c r="U3375" s="1"/>
      <c r="V3375" s="13"/>
    </row>
    <row r="3376" spans="1:22" x14ac:dyDescent="0.35">
      <c r="A3376" s="8"/>
      <c r="B3376" s="9"/>
      <c r="C3376" s="9"/>
      <c r="D3376" s="9"/>
      <c r="E3376" s="9"/>
      <c r="F3376" s="9"/>
      <c r="G3376" s="9"/>
      <c r="H3376" s="10"/>
      <c r="I3376" s="10"/>
      <c r="J3376" s="10"/>
      <c r="K3376" s="10"/>
      <c r="L3376" s="10"/>
      <c r="M3376" s="10"/>
      <c r="N3376" s="10"/>
      <c r="O3376" s="11"/>
      <c r="P3376" s="12"/>
      <c r="Q3376" s="9"/>
      <c r="R3376" s="9"/>
      <c r="S3376" s="9"/>
      <c r="U3376" s="1"/>
      <c r="V3376" s="13"/>
    </row>
    <row r="3377" spans="1:22" x14ac:dyDescent="0.35">
      <c r="A3377" s="8"/>
      <c r="B3377" s="9"/>
      <c r="C3377" s="9"/>
      <c r="D3377" s="9"/>
      <c r="E3377" s="9"/>
      <c r="F3377" s="9"/>
      <c r="G3377" s="9"/>
      <c r="H3377" s="10"/>
      <c r="I3377" s="10"/>
      <c r="J3377" s="10"/>
      <c r="K3377" s="10"/>
      <c r="L3377" s="10"/>
      <c r="M3377" s="10"/>
      <c r="N3377" s="10"/>
      <c r="O3377" s="11"/>
      <c r="P3377" s="12"/>
      <c r="Q3377" s="9"/>
      <c r="R3377" s="9"/>
      <c r="S3377" s="9"/>
      <c r="U3377" s="1"/>
      <c r="V3377" s="13"/>
    </row>
    <row r="3378" spans="1:22" x14ac:dyDescent="0.35">
      <c r="A3378" s="8"/>
      <c r="B3378" s="9"/>
      <c r="C3378" s="9"/>
      <c r="D3378" s="9"/>
      <c r="E3378" s="9"/>
      <c r="F3378" s="9"/>
      <c r="G3378" s="9"/>
      <c r="H3378" s="10"/>
      <c r="I3378" s="10"/>
      <c r="J3378" s="10"/>
      <c r="K3378" s="10"/>
      <c r="L3378" s="10"/>
      <c r="M3378" s="10"/>
      <c r="N3378" s="10"/>
      <c r="O3378" s="11"/>
      <c r="P3378" s="12"/>
      <c r="Q3378" s="9"/>
      <c r="R3378" s="9"/>
      <c r="S3378" s="9"/>
      <c r="U3378" s="1"/>
      <c r="V3378" s="13"/>
    </row>
    <row r="3379" spans="1:22" x14ac:dyDescent="0.35">
      <c r="A3379" s="8"/>
      <c r="B3379" s="9"/>
      <c r="C3379" s="9"/>
      <c r="D3379" s="9"/>
      <c r="E3379" s="9"/>
      <c r="F3379" s="9"/>
      <c r="G3379" s="9"/>
      <c r="H3379" s="10"/>
      <c r="I3379" s="10"/>
      <c r="J3379" s="10"/>
      <c r="K3379" s="10"/>
      <c r="L3379" s="10"/>
      <c r="M3379" s="10"/>
      <c r="N3379" s="10"/>
      <c r="O3379" s="11"/>
      <c r="P3379" s="12"/>
      <c r="Q3379" s="9"/>
      <c r="R3379" s="9"/>
      <c r="S3379" s="9"/>
      <c r="U3379" s="1"/>
      <c r="V3379" s="13"/>
    </row>
    <row r="3380" spans="1:22" x14ac:dyDescent="0.35">
      <c r="A3380" s="8"/>
      <c r="B3380" s="9"/>
      <c r="C3380" s="9"/>
      <c r="D3380" s="9"/>
      <c r="E3380" s="9"/>
      <c r="F3380" s="9"/>
      <c r="G3380" s="9"/>
      <c r="H3380" s="10"/>
      <c r="I3380" s="10"/>
      <c r="J3380" s="10"/>
      <c r="K3380" s="10"/>
      <c r="L3380" s="10"/>
      <c r="M3380" s="10"/>
      <c r="N3380" s="10"/>
      <c r="O3380" s="11"/>
      <c r="P3380" s="12"/>
      <c r="Q3380" s="9"/>
      <c r="R3380" s="9"/>
      <c r="S3380" s="9"/>
      <c r="U3380" s="1"/>
      <c r="V3380" s="13"/>
    </row>
    <row r="3381" spans="1:22" x14ac:dyDescent="0.35">
      <c r="A3381" s="8"/>
      <c r="B3381" s="9"/>
      <c r="C3381" s="9"/>
      <c r="D3381" s="9"/>
      <c r="E3381" s="9"/>
      <c r="F3381" s="9"/>
      <c r="G3381" s="9"/>
      <c r="H3381" s="10"/>
      <c r="I3381" s="10"/>
      <c r="J3381" s="10"/>
      <c r="K3381" s="10"/>
      <c r="L3381" s="10"/>
      <c r="M3381" s="10"/>
      <c r="N3381" s="10"/>
      <c r="O3381" s="11"/>
      <c r="P3381" s="12"/>
      <c r="Q3381" s="9"/>
      <c r="R3381" s="9"/>
      <c r="S3381" s="9"/>
      <c r="U3381" s="1"/>
      <c r="V3381" s="13"/>
    </row>
    <row r="3382" spans="1:22" x14ac:dyDescent="0.35">
      <c r="A3382" s="8"/>
      <c r="B3382" s="9"/>
      <c r="C3382" s="9"/>
      <c r="D3382" s="9"/>
      <c r="E3382" s="9"/>
      <c r="F3382" s="9"/>
      <c r="G3382" s="9"/>
      <c r="H3382" s="10"/>
      <c r="I3382" s="10"/>
      <c r="J3382" s="10"/>
      <c r="K3382" s="10"/>
      <c r="L3382" s="10"/>
      <c r="M3382" s="10"/>
      <c r="N3382" s="10"/>
      <c r="O3382" s="11"/>
      <c r="P3382" s="12"/>
      <c r="Q3382" s="9"/>
      <c r="R3382" s="9"/>
      <c r="S3382" s="9"/>
      <c r="U3382" s="1"/>
      <c r="V3382" s="13"/>
    </row>
    <row r="3383" spans="1:22" x14ac:dyDescent="0.35">
      <c r="A3383" s="8"/>
      <c r="B3383" s="9"/>
      <c r="C3383" s="9"/>
      <c r="D3383" s="9"/>
      <c r="E3383" s="9"/>
      <c r="F3383" s="9"/>
      <c r="G3383" s="9"/>
      <c r="H3383" s="10"/>
      <c r="I3383" s="10"/>
      <c r="J3383" s="10"/>
      <c r="K3383" s="10"/>
      <c r="L3383" s="10"/>
      <c r="M3383" s="10"/>
      <c r="N3383" s="10"/>
      <c r="O3383" s="11"/>
      <c r="P3383" s="12"/>
      <c r="Q3383" s="9"/>
      <c r="R3383" s="9"/>
      <c r="S3383" s="9"/>
      <c r="U3383" s="1"/>
      <c r="V3383" s="13"/>
    </row>
    <row r="3384" spans="1:22" x14ac:dyDescent="0.35">
      <c r="A3384" s="8"/>
      <c r="B3384" s="9"/>
      <c r="C3384" s="9"/>
      <c r="D3384" s="9"/>
      <c r="E3384" s="9"/>
      <c r="F3384" s="9"/>
      <c r="G3384" s="9"/>
      <c r="H3384" s="10"/>
      <c r="I3384" s="10"/>
      <c r="J3384" s="10"/>
      <c r="K3384" s="10"/>
      <c r="L3384" s="10"/>
      <c r="M3384" s="10"/>
      <c r="N3384" s="10"/>
      <c r="O3384" s="11"/>
      <c r="P3384" s="12"/>
      <c r="Q3384" s="9"/>
      <c r="R3384" s="9"/>
      <c r="S3384" s="9"/>
      <c r="U3384" s="1"/>
      <c r="V3384" s="13"/>
    </row>
    <row r="3385" spans="1:22" x14ac:dyDescent="0.35">
      <c r="A3385" s="8"/>
      <c r="B3385" s="9"/>
      <c r="C3385" s="9"/>
      <c r="D3385" s="9"/>
      <c r="E3385" s="9"/>
      <c r="F3385" s="9"/>
      <c r="G3385" s="9"/>
      <c r="H3385" s="10"/>
      <c r="I3385" s="10"/>
      <c r="J3385" s="10"/>
      <c r="K3385" s="10"/>
      <c r="L3385" s="10"/>
      <c r="M3385" s="10"/>
      <c r="N3385" s="10"/>
      <c r="O3385" s="11"/>
      <c r="P3385" s="12"/>
      <c r="Q3385" s="9"/>
      <c r="R3385" s="9"/>
      <c r="S3385" s="9"/>
      <c r="U3385" s="1"/>
      <c r="V3385" s="13"/>
    </row>
    <row r="3386" spans="1:22" x14ac:dyDescent="0.35">
      <c r="A3386" s="8"/>
      <c r="B3386" s="9"/>
      <c r="C3386" s="9"/>
      <c r="D3386" s="9"/>
      <c r="E3386" s="9"/>
      <c r="F3386" s="9"/>
      <c r="G3386" s="9"/>
      <c r="H3386" s="10"/>
      <c r="I3386" s="10"/>
      <c r="J3386" s="10"/>
      <c r="K3386" s="10"/>
      <c r="L3386" s="10"/>
      <c r="M3386" s="10"/>
      <c r="N3386" s="10"/>
      <c r="O3386" s="11"/>
      <c r="P3386" s="12"/>
      <c r="Q3386" s="9"/>
      <c r="R3386" s="9"/>
      <c r="S3386" s="9"/>
      <c r="U3386" s="1"/>
      <c r="V3386" s="13"/>
    </row>
    <row r="3387" spans="1:22" x14ac:dyDescent="0.35">
      <c r="A3387" s="8"/>
      <c r="B3387" s="9"/>
      <c r="C3387" s="9"/>
      <c r="D3387" s="9"/>
      <c r="E3387" s="9"/>
      <c r="F3387" s="9"/>
      <c r="G3387" s="9"/>
      <c r="H3387" s="10"/>
      <c r="I3387" s="10"/>
      <c r="J3387" s="10"/>
      <c r="K3387" s="10"/>
      <c r="L3387" s="10"/>
      <c r="M3387" s="10"/>
      <c r="N3387" s="10"/>
      <c r="O3387" s="11"/>
      <c r="P3387" s="12"/>
      <c r="Q3387" s="9"/>
      <c r="R3387" s="9"/>
      <c r="S3387" s="9"/>
      <c r="U3387" s="1"/>
      <c r="V3387" s="13"/>
    </row>
    <row r="3388" spans="1:22" x14ac:dyDescent="0.35">
      <c r="A3388" s="8"/>
      <c r="B3388" s="9"/>
      <c r="C3388" s="9"/>
      <c r="D3388" s="9"/>
      <c r="E3388" s="9"/>
      <c r="F3388" s="9"/>
      <c r="G3388" s="9"/>
      <c r="H3388" s="10"/>
      <c r="I3388" s="10"/>
      <c r="J3388" s="10"/>
      <c r="K3388" s="10"/>
      <c r="L3388" s="10"/>
      <c r="M3388" s="10"/>
      <c r="N3388" s="10"/>
      <c r="O3388" s="11"/>
      <c r="P3388" s="12"/>
      <c r="Q3388" s="9"/>
      <c r="R3388" s="9"/>
      <c r="S3388" s="9"/>
      <c r="U3388" s="1"/>
      <c r="V3388" s="13"/>
    </row>
    <row r="3389" spans="1:22" x14ac:dyDescent="0.35">
      <c r="A3389" s="8"/>
      <c r="B3389" s="9"/>
      <c r="C3389" s="9"/>
      <c r="D3389" s="9"/>
      <c r="E3389" s="9"/>
      <c r="F3389" s="9"/>
      <c r="G3389" s="9"/>
      <c r="H3389" s="10"/>
      <c r="I3389" s="10"/>
      <c r="J3389" s="10"/>
      <c r="K3389" s="10"/>
      <c r="L3389" s="10"/>
      <c r="M3389" s="10"/>
      <c r="N3389" s="10"/>
      <c r="O3389" s="11"/>
      <c r="P3389" s="12"/>
      <c r="Q3389" s="9"/>
      <c r="R3389" s="9"/>
      <c r="S3389" s="9"/>
      <c r="U3389" s="1"/>
      <c r="V3389" s="13"/>
    </row>
    <row r="3390" spans="1:22" x14ac:dyDescent="0.35">
      <c r="A3390" s="8"/>
      <c r="B3390" s="9"/>
      <c r="C3390" s="9"/>
      <c r="D3390" s="9"/>
      <c r="E3390" s="9"/>
      <c r="F3390" s="9"/>
      <c r="G3390" s="9"/>
      <c r="H3390" s="10"/>
      <c r="I3390" s="10"/>
      <c r="J3390" s="10"/>
      <c r="K3390" s="10"/>
      <c r="L3390" s="10"/>
      <c r="M3390" s="10"/>
      <c r="N3390" s="10"/>
      <c r="O3390" s="11"/>
      <c r="P3390" s="12"/>
      <c r="Q3390" s="9"/>
      <c r="R3390" s="9"/>
      <c r="S3390" s="9"/>
      <c r="U3390" s="1"/>
      <c r="V3390" s="13"/>
    </row>
    <row r="3391" spans="1:22" x14ac:dyDescent="0.35">
      <c r="A3391" s="8"/>
      <c r="B3391" s="9"/>
      <c r="C3391" s="9"/>
      <c r="D3391" s="9"/>
      <c r="E3391" s="9"/>
      <c r="F3391" s="9"/>
      <c r="G3391" s="9"/>
      <c r="H3391" s="10"/>
      <c r="I3391" s="10"/>
      <c r="J3391" s="10"/>
      <c r="K3391" s="10"/>
      <c r="L3391" s="10"/>
      <c r="M3391" s="10"/>
      <c r="N3391" s="10"/>
      <c r="O3391" s="11"/>
      <c r="P3391" s="12"/>
      <c r="Q3391" s="9"/>
      <c r="R3391" s="9"/>
      <c r="S3391" s="9"/>
      <c r="U3391" s="1"/>
      <c r="V3391" s="13"/>
    </row>
    <row r="3392" spans="1:22" x14ac:dyDescent="0.35">
      <c r="A3392" s="8"/>
      <c r="B3392" s="9"/>
      <c r="C3392" s="9"/>
      <c r="D3392" s="9"/>
      <c r="E3392" s="9"/>
      <c r="F3392" s="9"/>
      <c r="G3392" s="9"/>
      <c r="H3392" s="10"/>
      <c r="I3392" s="10"/>
      <c r="J3392" s="10"/>
      <c r="K3392" s="10"/>
      <c r="L3392" s="10"/>
      <c r="M3392" s="10"/>
      <c r="N3392" s="10"/>
      <c r="O3392" s="11"/>
      <c r="P3392" s="12"/>
      <c r="Q3392" s="9"/>
      <c r="R3392" s="9"/>
      <c r="S3392" s="9"/>
      <c r="U3392" s="1"/>
      <c r="V3392" s="13"/>
    </row>
    <row r="3393" spans="1:22" x14ac:dyDescent="0.35">
      <c r="A3393" s="8"/>
      <c r="B3393" s="9"/>
      <c r="C3393" s="9"/>
      <c r="D3393" s="9"/>
      <c r="E3393" s="9"/>
      <c r="F3393" s="9"/>
      <c r="G3393" s="9"/>
      <c r="H3393" s="10"/>
      <c r="I3393" s="10"/>
      <c r="J3393" s="10"/>
      <c r="K3393" s="10"/>
      <c r="L3393" s="10"/>
      <c r="M3393" s="10"/>
      <c r="N3393" s="10"/>
      <c r="O3393" s="11"/>
      <c r="P3393" s="12"/>
      <c r="Q3393" s="9"/>
      <c r="R3393" s="9"/>
      <c r="S3393" s="9"/>
      <c r="U3393" s="1"/>
      <c r="V3393" s="13"/>
    </row>
    <row r="3394" spans="1:22" x14ac:dyDescent="0.35">
      <c r="A3394" s="8"/>
      <c r="B3394" s="9"/>
      <c r="C3394" s="9"/>
      <c r="D3394" s="9"/>
      <c r="E3394" s="9"/>
      <c r="F3394" s="9"/>
      <c r="G3394" s="9"/>
      <c r="H3394" s="10"/>
      <c r="I3394" s="10"/>
      <c r="J3394" s="10"/>
      <c r="K3394" s="10"/>
      <c r="L3394" s="10"/>
      <c r="M3394" s="10"/>
      <c r="N3394" s="10"/>
      <c r="O3394" s="11"/>
      <c r="P3394" s="12"/>
      <c r="Q3394" s="9"/>
      <c r="R3394" s="9"/>
      <c r="S3394" s="9"/>
      <c r="U3394" s="1"/>
      <c r="V3394" s="13"/>
    </row>
    <row r="3395" spans="1:22" x14ac:dyDescent="0.35">
      <c r="A3395" s="8"/>
      <c r="B3395" s="9"/>
      <c r="C3395" s="9"/>
      <c r="D3395" s="9"/>
      <c r="E3395" s="9"/>
      <c r="F3395" s="9"/>
      <c r="G3395" s="9"/>
      <c r="H3395" s="10"/>
      <c r="I3395" s="10"/>
      <c r="J3395" s="10"/>
      <c r="K3395" s="10"/>
      <c r="L3395" s="10"/>
      <c r="M3395" s="10"/>
      <c r="N3395" s="10"/>
      <c r="O3395" s="11"/>
      <c r="P3395" s="12"/>
      <c r="Q3395" s="9"/>
      <c r="R3395" s="9"/>
      <c r="S3395" s="9"/>
      <c r="U3395" s="1"/>
      <c r="V3395" s="13"/>
    </row>
    <row r="3396" spans="1:22" x14ac:dyDescent="0.35">
      <c r="A3396" s="8"/>
      <c r="B3396" s="9"/>
      <c r="C3396" s="9"/>
      <c r="D3396" s="9"/>
      <c r="E3396" s="9"/>
      <c r="F3396" s="9"/>
      <c r="G3396" s="9"/>
      <c r="H3396" s="10"/>
      <c r="I3396" s="10"/>
      <c r="J3396" s="10"/>
      <c r="K3396" s="10"/>
      <c r="L3396" s="10"/>
      <c r="M3396" s="10"/>
      <c r="N3396" s="10"/>
      <c r="O3396" s="11"/>
      <c r="P3396" s="12"/>
      <c r="Q3396" s="9"/>
      <c r="R3396" s="9"/>
      <c r="S3396" s="9"/>
      <c r="U3396" s="1"/>
      <c r="V3396" s="13"/>
    </row>
    <row r="3397" spans="1:22" x14ac:dyDescent="0.35">
      <c r="A3397" s="8"/>
      <c r="B3397" s="9"/>
      <c r="C3397" s="9"/>
      <c r="D3397" s="9"/>
      <c r="E3397" s="9"/>
      <c r="F3397" s="9"/>
      <c r="G3397" s="9"/>
      <c r="H3397" s="10"/>
      <c r="I3397" s="10"/>
      <c r="J3397" s="10"/>
      <c r="K3397" s="10"/>
      <c r="L3397" s="10"/>
      <c r="M3397" s="10"/>
      <c r="N3397" s="10"/>
      <c r="O3397" s="11"/>
      <c r="P3397" s="12"/>
      <c r="Q3397" s="9"/>
      <c r="R3397" s="9"/>
      <c r="S3397" s="9"/>
      <c r="U3397" s="1"/>
      <c r="V3397" s="13"/>
    </row>
    <row r="3398" spans="1:22" x14ac:dyDescent="0.35">
      <c r="A3398" s="8"/>
      <c r="B3398" s="9"/>
      <c r="C3398" s="9"/>
      <c r="D3398" s="9"/>
      <c r="E3398" s="9"/>
      <c r="F3398" s="9"/>
      <c r="G3398" s="9"/>
      <c r="H3398" s="10"/>
      <c r="I3398" s="10"/>
      <c r="J3398" s="10"/>
      <c r="K3398" s="10"/>
      <c r="L3398" s="10"/>
      <c r="M3398" s="10"/>
      <c r="N3398" s="10"/>
      <c r="O3398" s="11"/>
      <c r="P3398" s="12"/>
      <c r="Q3398" s="9"/>
      <c r="R3398" s="9"/>
      <c r="S3398" s="9"/>
      <c r="U3398" s="1"/>
      <c r="V3398" s="13"/>
    </row>
    <row r="3399" spans="1:22" x14ac:dyDescent="0.35">
      <c r="A3399" s="8"/>
      <c r="B3399" s="9"/>
      <c r="C3399" s="9"/>
      <c r="D3399" s="9"/>
      <c r="E3399" s="9"/>
      <c r="F3399" s="9"/>
      <c r="G3399" s="9"/>
      <c r="H3399" s="10"/>
      <c r="I3399" s="10"/>
      <c r="J3399" s="10"/>
      <c r="K3399" s="10"/>
      <c r="L3399" s="10"/>
      <c r="M3399" s="10"/>
      <c r="N3399" s="10"/>
      <c r="O3399" s="11"/>
      <c r="P3399" s="12"/>
      <c r="Q3399" s="9"/>
      <c r="R3399" s="9"/>
      <c r="S3399" s="9"/>
      <c r="U3399" s="1"/>
      <c r="V3399" s="13"/>
    </row>
    <row r="3400" spans="1:22" x14ac:dyDescent="0.35">
      <c r="A3400" s="8"/>
      <c r="B3400" s="9"/>
      <c r="C3400" s="9"/>
      <c r="D3400" s="9"/>
      <c r="E3400" s="9"/>
      <c r="F3400" s="9"/>
      <c r="G3400" s="9"/>
      <c r="H3400" s="10"/>
      <c r="I3400" s="10"/>
      <c r="J3400" s="10"/>
      <c r="K3400" s="10"/>
      <c r="L3400" s="10"/>
      <c r="M3400" s="10"/>
      <c r="N3400" s="10"/>
      <c r="O3400" s="11"/>
      <c r="P3400" s="12"/>
      <c r="Q3400" s="9"/>
      <c r="R3400" s="9"/>
      <c r="S3400" s="9"/>
      <c r="U3400" s="1"/>
      <c r="V3400" s="13"/>
    </row>
    <row r="3401" spans="1:22" x14ac:dyDescent="0.35">
      <c r="A3401" s="8"/>
      <c r="B3401" s="9"/>
      <c r="C3401" s="9"/>
      <c r="D3401" s="9"/>
      <c r="E3401" s="9"/>
      <c r="F3401" s="9"/>
      <c r="G3401" s="9"/>
      <c r="H3401" s="10"/>
      <c r="I3401" s="10"/>
      <c r="J3401" s="10"/>
      <c r="K3401" s="10"/>
      <c r="L3401" s="10"/>
      <c r="M3401" s="10"/>
      <c r="N3401" s="10"/>
      <c r="O3401" s="11"/>
      <c r="P3401" s="12"/>
      <c r="Q3401" s="9"/>
      <c r="R3401" s="9"/>
      <c r="S3401" s="9"/>
      <c r="U3401" s="1"/>
      <c r="V3401" s="13"/>
    </row>
    <row r="3402" spans="1:22" x14ac:dyDescent="0.35">
      <c r="A3402" s="8"/>
      <c r="B3402" s="9"/>
      <c r="C3402" s="9"/>
      <c r="D3402" s="9"/>
      <c r="E3402" s="9"/>
      <c r="F3402" s="9"/>
      <c r="G3402" s="9"/>
      <c r="H3402" s="10"/>
      <c r="I3402" s="10"/>
      <c r="J3402" s="10"/>
      <c r="K3402" s="10"/>
      <c r="L3402" s="10"/>
      <c r="M3402" s="10"/>
      <c r="N3402" s="10"/>
      <c r="O3402" s="11"/>
      <c r="P3402" s="12"/>
      <c r="Q3402" s="9"/>
      <c r="R3402" s="9"/>
      <c r="S3402" s="9"/>
      <c r="U3402" s="1"/>
      <c r="V3402" s="13"/>
    </row>
    <row r="3403" spans="1:22" x14ac:dyDescent="0.35">
      <c r="A3403" s="8"/>
      <c r="B3403" s="9"/>
      <c r="C3403" s="9"/>
      <c r="D3403" s="9"/>
      <c r="E3403" s="9"/>
      <c r="F3403" s="9"/>
      <c r="G3403" s="9"/>
      <c r="H3403" s="10"/>
      <c r="I3403" s="10"/>
      <c r="J3403" s="10"/>
      <c r="K3403" s="10"/>
      <c r="L3403" s="10"/>
      <c r="M3403" s="10"/>
      <c r="N3403" s="10"/>
      <c r="O3403" s="11"/>
      <c r="P3403" s="12"/>
      <c r="Q3403" s="9"/>
      <c r="R3403" s="9"/>
      <c r="S3403" s="9"/>
      <c r="U3403" s="1"/>
      <c r="V3403" s="13"/>
    </row>
    <row r="3404" spans="1:22" x14ac:dyDescent="0.35">
      <c r="A3404" s="8"/>
      <c r="B3404" s="9"/>
      <c r="C3404" s="9"/>
      <c r="D3404" s="9"/>
      <c r="E3404" s="9"/>
      <c r="F3404" s="9"/>
      <c r="G3404" s="9"/>
      <c r="H3404" s="10"/>
      <c r="I3404" s="10"/>
      <c r="J3404" s="10"/>
      <c r="K3404" s="10"/>
      <c r="L3404" s="10"/>
      <c r="M3404" s="10"/>
      <c r="N3404" s="10"/>
      <c r="O3404" s="11"/>
      <c r="P3404" s="12"/>
      <c r="Q3404" s="9"/>
      <c r="R3404" s="9"/>
      <c r="S3404" s="9"/>
      <c r="U3404" s="1"/>
      <c r="V3404" s="13"/>
    </row>
    <row r="3405" spans="1:22" x14ac:dyDescent="0.35">
      <c r="A3405" s="8"/>
      <c r="B3405" s="9"/>
      <c r="C3405" s="9"/>
      <c r="D3405" s="9"/>
      <c r="E3405" s="9"/>
      <c r="F3405" s="9"/>
      <c r="G3405" s="9"/>
      <c r="H3405" s="10"/>
      <c r="I3405" s="10"/>
      <c r="J3405" s="10"/>
      <c r="K3405" s="10"/>
      <c r="L3405" s="10"/>
      <c r="M3405" s="10"/>
      <c r="N3405" s="10"/>
      <c r="O3405" s="11"/>
      <c r="P3405" s="12"/>
      <c r="Q3405" s="9"/>
      <c r="R3405" s="9"/>
      <c r="S3405" s="9"/>
      <c r="U3405" s="1"/>
      <c r="V3405" s="13"/>
    </row>
    <row r="3406" spans="1:22" x14ac:dyDescent="0.35">
      <c r="A3406" s="8"/>
      <c r="B3406" s="9"/>
      <c r="C3406" s="9"/>
      <c r="D3406" s="9"/>
      <c r="E3406" s="9"/>
      <c r="F3406" s="9"/>
      <c r="G3406" s="9"/>
      <c r="H3406" s="10"/>
      <c r="I3406" s="10"/>
      <c r="J3406" s="10"/>
      <c r="K3406" s="10"/>
      <c r="L3406" s="10"/>
      <c r="M3406" s="10"/>
      <c r="N3406" s="10"/>
      <c r="O3406" s="11"/>
      <c r="P3406" s="12"/>
      <c r="Q3406" s="9"/>
      <c r="R3406" s="9"/>
      <c r="S3406" s="9"/>
      <c r="U3406" s="1"/>
      <c r="V3406" s="13"/>
    </row>
    <row r="3407" spans="1:22" x14ac:dyDescent="0.35">
      <c r="A3407" s="8"/>
      <c r="B3407" s="9"/>
      <c r="C3407" s="9"/>
      <c r="D3407" s="9"/>
      <c r="E3407" s="9"/>
      <c r="F3407" s="9"/>
      <c r="G3407" s="9"/>
      <c r="H3407" s="10"/>
      <c r="I3407" s="10"/>
      <c r="J3407" s="10"/>
      <c r="K3407" s="10"/>
      <c r="L3407" s="10"/>
      <c r="M3407" s="10"/>
      <c r="N3407" s="10"/>
      <c r="O3407" s="11"/>
      <c r="P3407" s="12"/>
      <c r="Q3407" s="9"/>
      <c r="R3407" s="9"/>
      <c r="S3407" s="9"/>
      <c r="U3407" s="1"/>
      <c r="V3407" s="13"/>
    </row>
    <row r="3408" spans="1:22" x14ac:dyDescent="0.35">
      <c r="A3408" s="8"/>
      <c r="B3408" s="9"/>
      <c r="C3408" s="9"/>
      <c r="D3408" s="9"/>
      <c r="E3408" s="9"/>
      <c r="F3408" s="9"/>
      <c r="G3408" s="9"/>
      <c r="H3408" s="10"/>
      <c r="I3408" s="10"/>
      <c r="J3408" s="10"/>
      <c r="K3408" s="10"/>
      <c r="L3408" s="10"/>
      <c r="M3408" s="10"/>
      <c r="N3408" s="10"/>
      <c r="O3408" s="11"/>
      <c r="P3408" s="12"/>
      <c r="Q3408" s="9"/>
      <c r="R3408" s="9"/>
      <c r="S3408" s="9"/>
      <c r="U3408" s="1"/>
      <c r="V3408" s="13"/>
    </row>
    <row r="3409" spans="1:22" x14ac:dyDescent="0.35">
      <c r="A3409" s="8"/>
      <c r="B3409" s="9"/>
      <c r="C3409" s="9"/>
      <c r="D3409" s="9"/>
      <c r="E3409" s="9"/>
      <c r="F3409" s="9"/>
      <c r="G3409" s="9"/>
      <c r="H3409" s="10"/>
      <c r="I3409" s="10"/>
      <c r="J3409" s="10"/>
      <c r="K3409" s="10"/>
      <c r="L3409" s="10"/>
      <c r="M3409" s="10"/>
      <c r="N3409" s="10"/>
      <c r="O3409" s="11"/>
      <c r="P3409" s="12"/>
      <c r="Q3409" s="9"/>
      <c r="R3409" s="9"/>
      <c r="S3409" s="9"/>
      <c r="U3409" s="1"/>
      <c r="V3409" s="13"/>
    </row>
    <row r="3410" spans="1:22" x14ac:dyDescent="0.35">
      <c r="A3410" s="8"/>
      <c r="B3410" s="9"/>
      <c r="C3410" s="9"/>
      <c r="D3410" s="9"/>
      <c r="E3410" s="9"/>
      <c r="F3410" s="9"/>
      <c r="G3410" s="9"/>
      <c r="H3410" s="10"/>
      <c r="I3410" s="10"/>
      <c r="J3410" s="10"/>
      <c r="K3410" s="10"/>
      <c r="L3410" s="10"/>
      <c r="M3410" s="10"/>
      <c r="N3410" s="10"/>
      <c r="O3410" s="11"/>
      <c r="P3410" s="12"/>
      <c r="Q3410" s="9"/>
      <c r="R3410" s="9"/>
      <c r="S3410" s="9"/>
      <c r="U3410" s="1"/>
      <c r="V3410" s="13"/>
    </row>
    <row r="3411" spans="1:22" x14ac:dyDescent="0.35">
      <c r="A3411" s="8"/>
      <c r="B3411" s="9"/>
      <c r="C3411" s="9"/>
      <c r="D3411" s="9"/>
      <c r="E3411" s="9"/>
      <c r="F3411" s="9"/>
      <c r="G3411" s="9"/>
      <c r="H3411" s="10"/>
      <c r="I3411" s="10"/>
      <c r="J3411" s="10"/>
      <c r="K3411" s="10"/>
      <c r="L3411" s="10"/>
      <c r="M3411" s="10"/>
      <c r="N3411" s="10"/>
      <c r="O3411" s="11"/>
      <c r="P3411" s="12"/>
      <c r="Q3411" s="9"/>
      <c r="R3411" s="9"/>
      <c r="S3411" s="9"/>
      <c r="U3411" s="1"/>
      <c r="V3411" s="13"/>
    </row>
    <row r="3412" spans="1:22" x14ac:dyDescent="0.35">
      <c r="A3412" s="8"/>
      <c r="B3412" s="9"/>
      <c r="C3412" s="9"/>
      <c r="D3412" s="9"/>
      <c r="E3412" s="9"/>
      <c r="F3412" s="9"/>
      <c r="G3412" s="9"/>
      <c r="H3412" s="10"/>
      <c r="I3412" s="10"/>
      <c r="J3412" s="10"/>
      <c r="K3412" s="10"/>
      <c r="L3412" s="10"/>
      <c r="M3412" s="10"/>
      <c r="N3412" s="10"/>
      <c r="O3412" s="11"/>
      <c r="P3412" s="12"/>
      <c r="Q3412" s="9"/>
      <c r="R3412" s="9"/>
      <c r="S3412" s="9"/>
      <c r="U3412" s="1"/>
      <c r="V3412" s="13"/>
    </row>
    <row r="3413" spans="1:22" x14ac:dyDescent="0.35">
      <c r="A3413" s="8"/>
      <c r="B3413" s="9"/>
      <c r="C3413" s="9"/>
      <c r="D3413" s="9"/>
      <c r="E3413" s="9"/>
      <c r="F3413" s="9"/>
      <c r="G3413" s="9"/>
      <c r="H3413" s="10"/>
      <c r="I3413" s="10"/>
      <c r="J3413" s="10"/>
      <c r="K3413" s="10"/>
      <c r="L3413" s="10"/>
      <c r="M3413" s="10"/>
      <c r="N3413" s="10"/>
      <c r="O3413" s="11"/>
      <c r="P3413" s="12"/>
      <c r="Q3413" s="9"/>
      <c r="R3413" s="9"/>
      <c r="S3413" s="9"/>
      <c r="U3413" s="1"/>
      <c r="V3413" s="13"/>
    </row>
    <row r="3414" spans="1:22" x14ac:dyDescent="0.35">
      <c r="A3414" s="8"/>
      <c r="B3414" s="9"/>
      <c r="C3414" s="9"/>
      <c r="D3414" s="9"/>
      <c r="E3414" s="9"/>
      <c r="F3414" s="9"/>
      <c r="G3414" s="9"/>
      <c r="H3414" s="10"/>
      <c r="I3414" s="10"/>
      <c r="J3414" s="10"/>
      <c r="K3414" s="10"/>
      <c r="L3414" s="10"/>
      <c r="M3414" s="10"/>
      <c r="N3414" s="10"/>
      <c r="O3414" s="11"/>
      <c r="P3414" s="12"/>
      <c r="Q3414" s="9"/>
      <c r="R3414" s="9"/>
      <c r="S3414" s="9"/>
      <c r="U3414" s="1"/>
      <c r="V3414" s="13"/>
    </row>
    <row r="3415" spans="1:22" x14ac:dyDescent="0.35">
      <c r="A3415" s="8"/>
      <c r="B3415" s="9"/>
      <c r="C3415" s="9"/>
      <c r="D3415" s="9"/>
      <c r="E3415" s="9"/>
      <c r="F3415" s="9"/>
      <c r="G3415" s="9"/>
      <c r="H3415" s="10"/>
      <c r="I3415" s="10"/>
      <c r="J3415" s="10"/>
      <c r="K3415" s="10"/>
      <c r="L3415" s="10"/>
      <c r="M3415" s="10"/>
      <c r="N3415" s="10"/>
      <c r="O3415" s="11"/>
      <c r="P3415" s="12"/>
      <c r="Q3415" s="9"/>
      <c r="R3415" s="9"/>
      <c r="S3415" s="9"/>
      <c r="U3415" s="1"/>
      <c r="V3415" s="13"/>
    </row>
    <row r="3416" spans="1:22" x14ac:dyDescent="0.35">
      <c r="A3416" s="8"/>
      <c r="B3416" s="9"/>
      <c r="C3416" s="9"/>
      <c r="D3416" s="9"/>
      <c r="E3416" s="9"/>
      <c r="F3416" s="9"/>
      <c r="G3416" s="9"/>
      <c r="H3416" s="10"/>
      <c r="I3416" s="10"/>
      <c r="J3416" s="10"/>
      <c r="K3416" s="10"/>
      <c r="L3416" s="10"/>
      <c r="M3416" s="10"/>
      <c r="N3416" s="10"/>
      <c r="O3416" s="11"/>
      <c r="P3416" s="12"/>
      <c r="Q3416" s="9"/>
      <c r="R3416" s="9"/>
      <c r="S3416" s="9"/>
      <c r="U3416" s="1"/>
      <c r="V3416" s="13"/>
    </row>
    <row r="3417" spans="1:22" x14ac:dyDescent="0.35">
      <c r="A3417" s="8"/>
      <c r="B3417" s="9"/>
      <c r="C3417" s="9"/>
      <c r="D3417" s="9"/>
      <c r="E3417" s="9"/>
      <c r="F3417" s="9"/>
      <c r="G3417" s="9"/>
      <c r="H3417" s="10"/>
      <c r="I3417" s="10"/>
      <c r="J3417" s="10"/>
      <c r="K3417" s="10"/>
      <c r="L3417" s="10"/>
      <c r="M3417" s="10"/>
      <c r="N3417" s="10"/>
      <c r="O3417" s="11"/>
      <c r="P3417" s="12"/>
      <c r="Q3417" s="9"/>
      <c r="R3417" s="9"/>
      <c r="S3417" s="9"/>
      <c r="U3417" s="1"/>
      <c r="V3417" s="13"/>
    </row>
    <row r="3418" spans="1:22" x14ac:dyDescent="0.35">
      <c r="A3418" s="8"/>
      <c r="B3418" s="9"/>
      <c r="C3418" s="9"/>
      <c r="D3418" s="9"/>
      <c r="E3418" s="9"/>
      <c r="F3418" s="9"/>
      <c r="G3418" s="9"/>
      <c r="H3418" s="10"/>
      <c r="I3418" s="10"/>
      <c r="J3418" s="10"/>
      <c r="K3418" s="10"/>
      <c r="L3418" s="10"/>
      <c r="M3418" s="10"/>
      <c r="N3418" s="10"/>
      <c r="O3418" s="11"/>
      <c r="P3418" s="12"/>
      <c r="Q3418" s="9"/>
      <c r="R3418" s="9"/>
      <c r="S3418" s="9"/>
      <c r="U3418" s="1"/>
      <c r="V3418" s="13"/>
    </row>
    <row r="3419" spans="1:22" x14ac:dyDescent="0.35">
      <c r="A3419" s="8"/>
      <c r="B3419" s="9"/>
      <c r="C3419" s="9"/>
      <c r="D3419" s="9"/>
      <c r="E3419" s="9"/>
      <c r="F3419" s="9"/>
      <c r="G3419" s="9"/>
      <c r="H3419" s="10"/>
      <c r="I3419" s="10"/>
      <c r="J3419" s="10"/>
      <c r="K3419" s="10"/>
      <c r="L3419" s="10"/>
      <c r="M3419" s="10"/>
      <c r="N3419" s="10"/>
      <c r="O3419" s="11"/>
      <c r="P3419" s="12"/>
      <c r="Q3419" s="9"/>
      <c r="R3419" s="9"/>
      <c r="S3419" s="9"/>
      <c r="U3419" s="1"/>
      <c r="V3419" s="13"/>
    </row>
    <row r="3420" spans="1:22" x14ac:dyDescent="0.35">
      <c r="A3420" s="8"/>
      <c r="B3420" s="9"/>
      <c r="C3420" s="9"/>
      <c r="D3420" s="9"/>
      <c r="E3420" s="9"/>
      <c r="F3420" s="9"/>
      <c r="G3420" s="9"/>
      <c r="H3420" s="10"/>
      <c r="I3420" s="10"/>
      <c r="J3420" s="10"/>
      <c r="K3420" s="10"/>
      <c r="L3420" s="10"/>
      <c r="M3420" s="10"/>
      <c r="N3420" s="10"/>
      <c r="O3420" s="11"/>
      <c r="P3420" s="12"/>
      <c r="Q3420" s="9"/>
      <c r="R3420" s="9"/>
      <c r="S3420" s="9"/>
      <c r="U3420" s="1"/>
      <c r="V3420" s="13"/>
    </row>
    <row r="3421" spans="1:22" x14ac:dyDescent="0.35">
      <c r="A3421" s="8"/>
      <c r="B3421" s="9"/>
      <c r="C3421" s="9"/>
      <c r="D3421" s="9"/>
      <c r="E3421" s="9"/>
      <c r="F3421" s="9"/>
      <c r="G3421" s="9"/>
      <c r="H3421" s="10"/>
      <c r="I3421" s="10"/>
      <c r="J3421" s="10"/>
      <c r="K3421" s="10"/>
      <c r="L3421" s="10"/>
      <c r="M3421" s="10"/>
      <c r="N3421" s="10"/>
      <c r="O3421" s="11"/>
      <c r="P3421" s="12"/>
      <c r="Q3421" s="9"/>
      <c r="R3421" s="9"/>
      <c r="S3421" s="9"/>
      <c r="U3421" s="1"/>
      <c r="V3421" s="13"/>
    </row>
    <row r="3422" spans="1:22" x14ac:dyDescent="0.35">
      <c r="A3422" s="8"/>
      <c r="B3422" s="9"/>
      <c r="C3422" s="9"/>
      <c r="D3422" s="9"/>
      <c r="E3422" s="9"/>
      <c r="F3422" s="9"/>
      <c r="G3422" s="9"/>
      <c r="H3422" s="10"/>
      <c r="I3422" s="10"/>
      <c r="J3422" s="10"/>
      <c r="K3422" s="10"/>
      <c r="L3422" s="10"/>
      <c r="M3422" s="10"/>
      <c r="N3422" s="10"/>
      <c r="O3422" s="11"/>
      <c r="P3422" s="12"/>
      <c r="Q3422" s="9"/>
      <c r="R3422" s="9"/>
      <c r="S3422" s="9"/>
      <c r="U3422" s="1"/>
      <c r="V3422" s="13"/>
    </row>
    <row r="3423" spans="1:22" x14ac:dyDescent="0.35">
      <c r="A3423" s="8"/>
      <c r="B3423" s="9"/>
      <c r="C3423" s="9"/>
      <c r="D3423" s="9"/>
      <c r="E3423" s="9"/>
      <c r="F3423" s="9"/>
      <c r="G3423" s="9"/>
      <c r="H3423" s="10"/>
      <c r="I3423" s="10"/>
      <c r="J3423" s="10"/>
      <c r="K3423" s="10"/>
      <c r="L3423" s="10"/>
      <c r="M3423" s="10"/>
      <c r="N3423" s="10"/>
      <c r="O3423" s="11"/>
      <c r="P3423" s="12"/>
      <c r="Q3423" s="9"/>
      <c r="R3423" s="9"/>
      <c r="S3423" s="9"/>
      <c r="U3423" s="1"/>
      <c r="V3423" s="13"/>
    </row>
    <row r="3424" spans="1:22" x14ac:dyDescent="0.35">
      <c r="A3424" s="8"/>
      <c r="B3424" s="9"/>
      <c r="C3424" s="9"/>
      <c r="D3424" s="9"/>
      <c r="E3424" s="9"/>
      <c r="F3424" s="9"/>
      <c r="G3424" s="9"/>
      <c r="H3424" s="10"/>
      <c r="I3424" s="10"/>
      <c r="J3424" s="10"/>
      <c r="K3424" s="10"/>
      <c r="L3424" s="10"/>
      <c r="M3424" s="10"/>
      <c r="N3424" s="10"/>
      <c r="O3424" s="11"/>
      <c r="P3424" s="12"/>
      <c r="Q3424" s="9"/>
      <c r="R3424" s="9"/>
      <c r="S3424" s="9"/>
      <c r="U3424" s="1"/>
      <c r="V3424" s="13"/>
    </row>
    <row r="3425" spans="1:22" x14ac:dyDescent="0.35">
      <c r="A3425" s="8"/>
      <c r="B3425" s="9"/>
      <c r="C3425" s="9"/>
      <c r="D3425" s="9"/>
      <c r="E3425" s="9"/>
      <c r="F3425" s="9"/>
      <c r="G3425" s="9"/>
      <c r="H3425" s="10"/>
      <c r="I3425" s="10"/>
      <c r="J3425" s="10"/>
      <c r="K3425" s="10"/>
      <c r="L3425" s="10"/>
      <c r="M3425" s="10"/>
      <c r="N3425" s="10"/>
      <c r="O3425" s="11"/>
      <c r="P3425" s="12"/>
      <c r="Q3425" s="9"/>
      <c r="R3425" s="9"/>
      <c r="S3425" s="9"/>
      <c r="U3425" s="1"/>
      <c r="V3425" s="13"/>
    </row>
    <row r="3426" spans="1:22" x14ac:dyDescent="0.35">
      <c r="A3426" s="8"/>
      <c r="B3426" s="9"/>
      <c r="C3426" s="9"/>
      <c r="D3426" s="9"/>
      <c r="E3426" s="9"/>
      <c r="F3426" s="9"/>
      <c r="G3426" s="9"/>
      <c r="H3426" s="10"/>
      <c r="I3426" s="10"/>
      <c r="J3426" s="10"/>
      <c r="K3426" s="10"/>
      <c r="L3426" s="10"/>
      <c r="M3426" s="10"/>
      <c r="N3426" s="10"/>
      <c r="O3426" s="11"/>
      <c r="P3426" s="12"/>
      <c r="Q3426" s="9"/>
      <c r="R3426" s="9"/>
      <c r="S3426" s="9"/>
      <c r="U3426" s="1"/>
      <c r="V3426" s="13"/>
    </row>
    <row r="3427" spans="1:22" x14ac:dyDescent="0.35">
      <c r="A3427" s="8"/>
      <c r="B3427" s="9"/>
      <c r="C3427" s="9"/>
      <c r="D3427" s="9"/>
      <c r="E3427" s="9"/>
      <c r="F3427" s="9"/>
      <c r="G3427" s="9"/>
      <c r="H3427" s="10"/>
      <c r="I3427" s="10"/>
      <c r="J3427" s="10"/>
      <c r="K3427" s="10"/>
      <c r="L3427" s="10"/>
      <c r="M3427" s="10"/>
      <c r="N3427" s="10"/>
      <c r="O3427" s="11"/>
      <c r="P3427" s="12"/>
      <c r="Q3427" s="9"/>
      <c r="R3427" s="9"/>
      <c r="S3427" s="9"/>
      <c r="U3427" s="1"/>
      <c r="V3427" s="13"/>
    </row>
    <row r="3428" spans="1:22" x14ac:dyDescent="0.35">
      <c r="A3428" s="8"/>
      <c r="B3428" s="9"/>
      <c r="C3428" s="9"/>
      <c r="D3428" s="9"/>
      <c r="E3428" s="9"/>
      <c r="F3428" s="9"/>
      <c r="G3428" s="9"/>
      <c r="H3428" s="10"/>
      <c r="I3428" s="10"/>
      <c r="J3428" s="10"/>
      <c r="K3428" s="10"/>
      <c r="L3428" s="10"/>
      <c r="M3428" s="10"/>
      <c r="N3428" s="10"/>
      <c r="O3428" s="11"/>
      <c r="P3428" s="12"/>
      <c r="Q3428" s="9"/>
      <c r="R3428" s="9"/>
      <c r="S3428" s="9"/>
      <c r="U3428" s="1"/>
      <c r="V3428" s="13"/>
    </row>
    <row r="3429" spans="1:22" x14ac:dyDescent="0.35">
      <c r="A3429" s="8"/>
      <c r="B3429" s="9"/>
      <c r="C3429" s="9"/>
      <c r="D3429" s="9"/>
      <c r="E3429" s="9"/>
      <c r="F3429" s="9"/>
      <c r="G3429" s="9"/>
      <c r="H3429" s="10"/>
      <c r="I3429" s="10"/>
      <c r="J3429" s="10"/>
      <c r="K3429" s="10"/>
      <c r="L3429" s="10"/>
      <c r="M3429" s="10"/>
      <c r="N3429" s="10"/>
      <c r="O3429" s="11"/>
      <c r="P3429" s="12"/>
      <c r="Q3429" s="9"/>
      <c r="R3429" s="9"/>
      <c r="S3429" s="9"/>
      <c r="U3429" s="1"/>
      <c r="V3429" s="13"/>
    </row>
    <row r="3430" spans="1:22" x14ac:dyDescent="0.35">
      <c r="A3430" s="8"/>
      <c r="B3430" s="9"/>
      <c r="C3430" s="9"/>
      <c r="D3430" s="9"/>
      <c r="E3430" s="9"/>
      <c r="F3430" s="9"/>
      <c r="G3430" s="9"/>
      <c r="H3430" s="10"/>
      <c r="I3430" s="10"/>
      <c r="J3430" s="10"/>
      <c r="K3430" s="10"/>
      <c r="L3430" s="10"/>
      <c r="M3430" s="10"/>
      <c r="N3430" s="10"/>
      <c r="O3430" s="11"/>
      <c r="P3430" s="12"/>
      <c r="Q3430" s="9"/>
      <c r="R3430" s="9"/>
      <c r="S3430" s="9"/>
      <c r="U3430" s="1"/>
      <c r="V3430" s="13"/>
    </row>
    <row r="3431" spans="1:22" x14ac:dyDescent="0.35">
      <c r="A3431" s="8"/>
      <c r="B3431" s="9"/>
      <c r="C3431" s="9"/>
      <c r="D3431" s="9"/>
      <c r="E3431" s="9"/>
      <c r="F3431" s="9"/>
      <c r="G3431" s="9"/>
      <c r="H3431" s="10"/>
      <c r="I3431" s="10"/>
      <c r="J3431" s="10"/>
      <c r="K3431" s="10"/>
      <c r="L3431" s="10"/>
      <c r="M3431" s="10"/>
      <c r="N3431" s="10"/>
      <c r="O3431" s="11"/>
      <c r="P3431" s="12"/>
      <c r="Q3431" s="9"/>
      <c r="R3431" s="9"/>
      <c r="S3431" s="9"/>
      <c r="U3431" s="1"/>
      <c r="V3431" s="13"/>
    </row>
    <row r="3432" spans="1:22" x14ac:dyDescent="0.35">
      <c r="A3432" s="8"/>
      <c r="B3432" s="9"/>
      <c r="C3432" s="9"/>
      <c r="D3432" s="9"/>
      <c r="E3432" s="9"/>
      <c r="F3432" s="9"/>
      <c r="G3432" s="9"/>
      <c r="H3432" s="10"/>
      <c r="I3432" s="10"/>
      <c r="J3432" s="10"/>
      <c r="K3432" s="10"/>
      <c r="L3432" s="10"/>
      <c r="M3432" s="10"/>
      <c r="N3432" s="10"/>
      <c r="O3432" s="11"/>
      <c r="P3432" s="12"/>
      <c r="Q3432" s="9"/>
      <c r="R3432" s="9"/>
      <c r="S3432" s="9"/>
      <c r="U3432" s="1"/>
      <c r="V3432" s="13"/>
    </row>
    <row r="3433" spans="1:22" x14ac:dyDescent="0.35">
      <c r="A3433" s="8"/>
      <c r="B3433" s="9"/>
      <c r="C3433" s="9"/>
      <c r="D3433" s="9"/>
      <c r="E3433" s="9"/>
      <c r="F3433" s="9"/>
      <c r="G3433" s="9"/>
      <c r="H3433" s="10"/>
      <c r="I3433" s="10"/>
      <c r="J3433" s="10"/>
      <c r="K3433" s="10"/>
      <c r="L3433" s="10"/>
      <c r="M3433" s="10"/>
      <c r="N3433" s="10"/>
      <c r="O3433" s="11"/>
      <c r="P3433" s="12"/>
      <c r="Q3433" s="9"/>
      <c r="R3433" s="9"/>
      <c r="S3433" s="9"/>
      <c r="U3433" s="1"/>
      <c r="V3433" s="13"/>
    </row>
    <row r="3434" spans="1:22" x14ac:dyDescent="0.35">
      <c r="A3434" s="8"/>
      <c r="B3434" s="9"/>
      <c r="C3434" s="9"/>
      <c r="D3434" s="9"/>
      <c r="E3434" s="9"/>
      <c r="F3434" s="9"/>
      <c r="G3434" s="9"/>
      <c r="H3434" s="10"/>
      <c r="I3434" s="10"/>
      <c r="J3434" s="10"/>
      <c r="K3434" s="10"/>
      <c r="L3434" s="10"/>
      <c r="M3434" s="10"/>
      <c r="N3434" s="10"/>
      <c r="O3434" s="11"/>
      <c r="P3434" s="12"/>
      <c r="Q3434" s="9"/>
      <c r="R3434" s="9"/>
      <c r="S3434" s="9"/>
      <c r="U3434" s="1"/>
      <c r="V3434" s="13"/>
    </row>
    <row r="3435" spans="1:22" x14ac:dyDescent="0.35">
      <c r="A3435" s="8"/>
      <c r="B3435" s="9"/>
      <c r="C3435" s="9"/>
      <c r="D3435" s="9"/>
      <c r="E3435" s="9"/>
      <c r="F3435" s="9"/>
      <c r="G3435" s="9"/>
      <c r="H3435" s="10"/>
      <c r="I3435" s="10"/>
      <c r="J3435" s="10"/>
      <c r="K3435" s="10"/>
      <c r="L3435" s="10"/>
      <c r="M3435" s="10"/>
      <c r="N3435" s="10"/>
      <c r="O3435" s="11"/>
      <c r="P3435" s="12"/>
      <c r="Q3435" s="9"/>
      <c r="R3435" s="9"/>
      <c r="S3435" s="9"/>
      <c r="U3435" s="1"/>
      <c r="V3435" s="13"/>
    </row>
    <row r="3436" spans="1:22" x14ac:dyDescent="0.35">
      <c r="A3436" s="8"/>
      <c r="B3436" s="9"/>
      <c r="C3436" s="9"/>
      <c r="D3436" s="9"/>
      <c r="E3436" s="9"/>
      <c r="F3436" s="9"/>
      <c r="G3436" s="9"/>
      <c r="H3436" s="10"/>
      <c r="I3436" s="10"/>
      <c r="J3436" s="10"/>
      <c r="K3436" s="10"/>
      <c r="L3436" s="10"/>
      <c r="M3436" s="10"/>
      <c r="N3436" s="10"/>
      <c r="O3436" s="11"/>
      <c r="P3436" s="12"/>
      <c r="Q3436" s="9"/>
      <c r="R3436" s="9"/>
      <c r="S3436" s="9"/>
      <c r="U3436" s="1"/>
      <c r="V3436" s="13"/>
    </row>
    <row r="3437" spans="1:22" x14ac:dyDescent="0.35">
      <c r="A3437" s="8"/>
      <c r="B3437" s="9"/>
      <c r="C3437" s="9"/>
      <c r="D3437" s="9"/>
      <c r="E3437" s="9"/>
      <c r="F3437" s="9"/>
      <c r="G3437" s="9"/>
      <c r="H3437" s="10"/>
      <c r="I3437" s="10"/>
      <c r="J3437" s="10"/>
      <c r="K3437" s="10"/>
      <c r="L3437" s="10"/>
      <c r="M3437" s="10"/>
      <c r="N3437" s="10"/>
      <c r="O3437" s="11"/>
      <c r="P3437" s="12"/>
      <c r="Q3437" s="9"/>
      <c r="R3437" s="9"/>
      <c r="S3437" s="9"/>
      <c r="U3437" s="1"/>
      <c r="V3437" s="13"/>
    </row>
    <row r="3438" spans="1:22" x14ac:dyDescent="0.35">
      <c r="A3438" s="8"/>
      <c r="B3438" s="9"/>
      <c r="C3438" s="9"/>
      <c r="D3438" s="9"/>
      <c r="E3438" s="9"/>
      <c r="F3438" s="9"/>
      <c r="G3438" s="9"/>
      <c r="H3438" s="10"/>
      <c r="I3438" s="10"/>
      <c r="J3438" s="10"/>
      <c r="K3438" s="10"/>
      <c r="L3438" s="10"/>
      <c r="M3438" s="10"/>
      <c r="N3438" s="10"/>
      <c r="O3438" s="11"/>
      <c r="P3438" s="12"/>
      <c r="Q3438" s="9"/>
      <c r="R3438" s="9"/>
      <c r="S3438" s="9"/>
      <c r="U3438" s="1"/>
      <c r="V3438" s="13"/>
    </row>
    <row r="3439" spans="1:22" x14ac:dyDescent="0.35">
      <c r="A3439" s="8"/>
      <c r="B3439" s="9"/>
      <c r="C3439" s="9"/>
      <c r="D3439" s="9"/>
      <c r="E3439" s="9"/>
      <c r="F3439" s="9"/>
      <c r="G3439" s="9"/>
      <c r="H3439" s="10"/>
      <c r="I3439" s="10"/>
      <c r="J3439" s="10"/>
      <c r="K3439" s="10"/>
      <c r="L3439" s="10"/>
      <c r="M3439" s="10"/>
      <c r="N3439" s="10"/>
      <c r="O3439" s="11"/>
      <c r="P3439" s="12"/>
      <c r="Q3439" s="9"/>
      <c r="R3439" s="9"/>
      <c r="S3439" s="9"/>
      <c r="U3439" s="1"/>
      <c r="V3439" s="13"/>
    </row>
    <row r="3440" spans="1:22" x14ac:dyDescent="0.35">
      <c r="A3440" s="8"/>
      <c r="B3440" s="9"/>
      <c r="C3440" s="9"/>
      <c r="D3440" s="9"/>
      <c r="E3440" s="9"/>
      <c r="F3440" s="9"/>
      <c r="G3440" s="9"/>
      <c r="H3440" s="10"/>
      <c r="I3440" s="10"/>
      <c r="J3440" s="10"/>
      <c r="K3440" s="10"/>
      <c r="L3440" s="10"/>
      <c r="M3440" s="10"/>
      <c r="N3440" s="10"/>
      <c r="O3440" s="11"/>
      <c r="P3440" s="12"/>
      <c r="Q3440" s="9"/>
      <c r="R3440" s="9"/>
      <c r="S3440" s="9"/>
      <c r="U3440" s="1"/>
      <c r="V3440" s="13"/>
    </row>
    <row r="3441" spans="1:22" x14ac:dyDescent="0.35">
      <c r="A3441" s="8"/>
      <c r="B3441" s="9"/>
      <c r="C3441" s="9"/>
      <c r="D3441" s="9"/>
      <c r="E3441" s="9"/>
      <c r="F3441" s="9"/>
      <c r="G3441" s="9"/>
      <c r="H3441" s="10"/>
      <c r="I3441" s="10"/>
      <c r="J3441" s="10"/>
      <c r="K3441" s="10"/>
      <c r="L3441" s="10"/>
      <c r="M3441" s="10"/>
      <c r="N3441" s="10"/>
      <c r="O3441" s="11"/>
      <c r="P3441" s="12"/>
      <c r="Q3441" s="9"/>
      <c r="R3441" s="9"/>
      <c r="S3441" s="9"/>
      <c r="U3441" s="1"/>
      <c r="V3441" s="13"/>
    </row>
    <row r="3442" spans="1:22" x14ac:dyDescent="0.35">
      <c r="A3442" s="8"/>
      <c r="B3442" s="9"/>
      <c r="C3442" s="9"/>
      <c r="D3442" s="9"/>
      <c r="E3442" s="9"/>
      <c r="F3442" s="9"/>
      <c r="G3442" s="9"/>
      <c r="H3442" s="10"/>
      <c r="I3442" s="10"/>
      <c r="J3442" s="10"/>
      <c r="K3442" s="10"/>
      <c r="L3442" s="10"/>
      <c r="M3442" s="10"/>
      <c r="N3442" s="10"/>
      <c r="O3442" s="11"/>
      <c r="P3442" s="12"/>
      <c r="Q3442" s="9"/>
      <c r="R3442" s="9"/>
      <c r="S3442" s="9"/>
      <c r="U3442" s="1"/>
      <c r="V3442" s="13"/>
    </row>
    <row r="3443" spans="1:22" x14ac:dyDescent="0.35">
      <c r="A3443" s="8"/>
      <c r="B3443" s="9"/>
      <c r="C3443" s="9"/>
      <c r="D3443" s="9"/>
      <c r="E3443" s="9"/>
      <c r="F3443" s="9"/>
      <c r="G3443" s="9"/>
      <c r="H3443" s="10"/>
      <c r="I3443" s="10"/>
      <c r="J3443" s="10"/>
      <c r="K3443" s="10"/>
      <c r="L3443" s="10"/>
      <c r="M3443" s="10"/>
      <c r="N3443" s="10"/>
      <c r="O3443" s="11"/>
      <c r="P3443" s="12"/>
      <c r="Q3443" s="9"/>
      <c r="R3443" s="9"/>
      <c r="S3443" s="9"/>
      <c r="U3443" s="1"/>
      <c r="V3443" s="13"/>
    </row>
    <row r="3444" spans="1:22" x14ac:dyDescent="0.35">
      <c r="A3444" s="8"/>
      <c r="B3444" s="9"/>
      <c r="C3444" s="9"/>
      <c r="D3444" s="9"/>
      <c r="E3444" s="9"/>
      <c r="F3444" s="9"/>
      <c r="G3444" s="9"/>
      <c r="H3444" s="10"/>
      <c r="I3444" s="10"/>
      <c r="J3444" s="10"/>
      <c r="K3444" s="10"/>
      <c r="L3444" s="10"/>
      <c r="M3444" s="10"/>
      <c r="N3444" s="10"/>
      <c r="O3444" s="11"/>
      <c r="P3444" s="12"/>
      <c r="Q3444" s="9"/>
      <c r="R3444" s="9"/>
      <c r="S3444" s="9"/>
      <c r="U3444" s="1"/>
      <c r="V3444" s="13"/>
    </row>
    <row r="3445" spans="1:22" x14ac:dyDescent="0.35">
      <c r="A3445" s="8"/>
      <c r="B3445" s="9"/>
      <c r="C3445" s="9"/>
      <c r="D3445" s="9"/>
      <c r="E3445" s="9"/>
      <c r="F3445" s="9"/>
      <c r="G3445" s="9"/>
      <c r="H3445" s="10"/>
      <c r="I3445" s="10"/>
      <c r="J3445" s="10"/>
      <c r="K3445" s="10"/>
      <c r="L3445" s="10"/>
      <c r="M3445" s="10"/>
      <c r="N3445" s="10"/>
      <c r="O3445" s="11"/>
      <c r="P3445" s="12"/>
      <c r="Q3445" s="9"/>
      <c r="R3445" s="9"/>
      <c r="S3445" s="9"/>
      <c r="U3445" s="1"/>
      <c r="V3445" s="13"/>
    </row>
    <row r="3446" spans="1:22" x14ac:dyDescent="0.35">
      <c r="A3446" s="8"/>
      <c r="B3446" s="9"/>
      <c r="C3446" s="9"/>
      <c r="D3446" s="9"/>
      <c r="E3446" s="9"/>
      <c r="F3446" s="9"/>
      <c r="G3446" s="9"/>
      <c r="H3446" s="10"/>
      <c r="I3446" s="10"/>
      <c r="J3446" s="10"/>
      <c r="K3446" s="10"/>
      <c r="L3446" s="10"/>
      <c r="M3446" s="10"/>
      <c r="N3446" s="10"/>
      <c r="O3446" s="11"/>
      <c r="P3446" s="12"/>
      <c r="Q3446" s="9"/>
      <c r="R3446" s="9"/>
      <c r="S3446" s="9"/>
      <c r="U3446" s="1"/>
      <c r="V3446" s="13"/>
    </row>
    <row r="3447" spans="1:22" x14ac:dyDescent="0.35">
      <c r="A3447" s="8"/>
      <c r="B3447" s="9"/>
      <c r="C3447" s="9"/>
      <c r="D3447" s="9"/>
      <c r="E3447" s="9"/>
      <c r="F3447" s="9"/>
      <c r="G3447" s="9"/>
      <c r="H3447" s="10"/>
      <c r="I3447" s="10"/>
      <c r="J3447" s="10"/>
      <c r="K3447" s="10"/>
      <c r="L3447" s="10"/>
      <c r="M3447" s="10"/>
      <c r="N3447" s="10"/>
      <c r="O3447" s="11"/>
      <c r="P3447" s="12"/>
      <c r="Q3447" s="9"/>
      <c r="R3447" s="9"/>
      <c r="S3447" s="9"/>
      <c r="U3447" s="1"/>
      <c r="V3447" s="13"/>
    </row>
    <row r="3448" spans="1:22" x14ac:dyDescent="0.35">
      <c r="A3448" s="8"/>
      <c r="B3448" s="9"/>
      <c r="C3448" s="9"/>
      <c r="D3448" s="9"/>
      <c r="E3448" s="9"/>
      <c r="F3448" s="9"/>
      <c r="G3448" s="9"/>
      <c r="H3448" s="10"/>
      <c r="I3448" s="10"/>
      <c r="J3448" s="10"/>
      <c r="K3448" s="10"/>
      <c r="L3448" s="10"/>
      <c r="M3448" s="10"/>
      <c r="N3448" s="10"/>
      <c r="O3448" s="11"/>
      <c r="P3448" s="12"/>
      <c r="Q3448" s="9"/>
      <c r="R3448" s="9"/>
      <c r="S3448" s="9"/>
      <c r="U3448" s="1"/>
      <c r="V3448" s="13"/>
    </row>
    <row r="3449" spans="1:22" x14ac:dyDescent="0.35">
      <c r="A3449" s="8"/>
      <c r="B3449" s="9"/>
      <c r="C3449" s="9"/>
      <c r="D3449" s="9"/>
      <c r="E3449" s="9"/>
      <c r="F3449" s="9"/>
      <c r="G3449" s="9"/>
      <c r="H3449" s="10"/>
      <c r="I3449" s="10"/>
      <c r="J3449" s="10"/>
      <c r="K3449" s="10"/>
      <c r="L3449" s="10"/>
      <c r="M3449" s="10"/>
      <c r="N3449" s="10"/>
      <c r="O3449" s="11"/>
      <c r="P3449" s="12"/>
      <c r="Q3449" s="9"/>
      <c r="R3449" s="9"/>
      <c r="S3449" s="9"/>
      <c r="U3449" s="1"/>
      <c r="V3449" s="13"/>
    </row>
    <row r="3450" spans="1:22" x14ac:dyDescent="0.35">
      <c r="A3450" s="8"/>
      <c r="B3450" s="9"/>
      <c r="C3450" s="9"/>
      <c r="D3450" s="9"/>
      <c r="E3450" s="9"/>
      <c r="F3450" s="9"/>
      <c r="G3450" s="9"/>
      <c r="H3450" s="10"/>
      <c r="I3450" s="10"/>
      <c r="J3450" s="10"/>
      <c r="K3450" s="10"/>
      <c r="L3450" s="10"/>
      <c r="M3450" s="10"/>
      <c r="N3450" s="10"/>
      <c r="O3450" s="11"/>
      <c r="P3450" s="12"/>
      <c r="Q3450" s="9"/>
      <c r="R3450" s="9"/>
      <c r="S3450" s="9"/>
      <c r="U3450" s="1"/>
      <c r="V3450" s="13"/>
    </row>
    <row r="3451" spans="1:22" x14ac:dyDescent="0.35">
      <c r="A3451" s="8"/>
      <c r="B3451" s="9"/>
      <c r="C3451" s="9"/>
      <c r="D3451" s="9"/>
      <c r="E3451" s="9"/>
      <c r="F3451" s="9"/>
      <c r="G3451" s="9"/>
      <c r="H3451" s="10"/>
      <c r="I3451" s="10"/>
      <c r="J3451" s="10"/>
      <c r="K3451" s="10"/>
      <c r="L3451" s="10"/>
      <c r="M3451" s="10"/>
      <c r="N3451" s="10"/>
      <c r="O3451" s="11"/>
      <c r="P3451" s="12"/>
      <c r="Q3451" s="9"/>
      <c r="R3451" s="9"/>
      <c r="S3451" s="9"/>
      <c r="U3451" s="1"/>
      <c r="V3451" s="13"/>
    </row>
    <row r="3452" spans="1:22" x14ac:dyDescent="0.35">
      <c r="A3452" s="8"/>
      <c r="B3452" s="9"/>
      <c r="C3452" s="9"/>
      <c r="D3452" s="9"/>
      <c r="E3452" s="9"/>
      <c r="F3452" s="9"/>
      <c r="G3452" s="9"/>
      <c r="H3452" s="10"/>
      <c r="I3452" s="10"/>
      <c r="J3452" s="10"/>
      <c r="K3452" s="10"/>
      <c r="L3452" s="10"/>
      <c r="M3452" s="10"/>
      <c r="N3452" s="10"/>
      <c r="O3452" s="11"/>
      <c r="P3452" s="12"/>
      <c r="Q3452" s="9"/>
      <c r="R3452" s="9"/>
      <c r="S3452" s="9"/>
      <c r="U3452" s="1"/>
      <c r="V3452" s="13"/>
    </row>
    <row r="3453" spans="1:22" x14ac:dyDescent="0.35">
      <c r="A3453" s="8"/>
      <c r="B3453" s="9"/>
      <c r="C3453" s="9"/>
      <c r="D3453" s="9"/>
      <c r="E3453" s="9"/>
      <c r="F3453" s="9"/>
      <c r="G3453" s="9"/>
      <c r="H3453" s="10"/>
      <c r="I3453" s="10"/>
      <c r="J3453" s="10"/>
      <c r="K3453" s="10"/>
      <c r="L3453" s="10"/>
      <c r="M3453" s="10"/>
      <c r="N3453" s="10"/>
      <c r="O3453" s="11"/>
      <c r="P3453" s="12"/>
      <c r="Q3453" s="9"/>
      <c r="R3453" s="9"/>
      <c r="S3453" s="9"/>
      <c r="U3453" s="1"/>
      <c r="V3453" s="13"/>
    </row>
    <row r="3454" spans="1:22" x14ac:dyDescent="0.35">
      <c r="A3454" s="8"/>
      <c r="B3454" s="9"/>
      <c r="C3454" s="9"/>
      <c r="D3454" s="9"/>
      <c r="E3454" s="9"/>
      <c r="F3454" s="9"/>
      <c r="G3454" s="9"/>
      <c r="H3454" s="10"/>
      <c r="I3454" s="10"/>
      <c r="J3454" s="10"/>
      <c r="K3454" s="10"/>
      <c r="L3454" s="10"/>
      <c r="M3454" s="10"/>
      <c r="N3454" s="10"/>
      <c r="O3454" s="11"/>
      <c r="P3454" s="12"/>
      <c r="Q3454" s="9"/>
      <c r="R3454" s="9"/>
      <c r="S3454" s="9"/>
      <c r="U3454" s="1"/>
      <c r="V3454" s="13"/>
    </row>
    <row r="3455" spans="1:22" x14ac:dyDescent="0.35">
      <c r="A3455" s="8"/>
      <c r="B3455" s="9"/>
      <c r="C3455" s="9"/>
      <c r="D3455" s="9"/>
      <c r="E3455" s="9"/>
      <c r="F3455" s="9"/>
      <c r="G3455" s="9"/>
      <c r="H3455" s="10"/>
      <c r="I3455" s="10"/>
      <c r="J3455" s="10"/>
      <c r="K3455" s="10"/>
      <c r="L3455" s="10"/>
      <c r="M3455" s="10"/>
      <c r="N3455" s="10"/>
      <c r="O3455" s="11"/>
      <c r="P3455" s="12"/>
      <c r="Q3455" s="9"/>
      <c r="R3455" s="9"/>
      <c r="S3455" s="9"/>
      <c r="U3455" s="1"/>
      <c r="V3455" s="13"/>
    </row>
    <row r="3456" spans="1:22" x14ac:dyDescent="0.35">
      <c r="A3456" s="8"/>
      <c r="B3456" s="9"/>
      <c r="C3456" s="9"/>
      <c r="D3456" s="9"/>
      <c r="E3456" s="9"/>
      <c r="F3456" s="9"/>
      <c r="G3456" s="9"/>
      <c r="H3456" s="10"/>
      <c r="I3456" s="10"/>
      <c r="J3456" s="10"/>
      <c r="K3456" s="10"/>
      <c r="L3456" s="10"/>
      <c r="M3456" s="10"/>
      <c r="N3456" s="10"/>
      <c r="O3456" s="11"/>
      <c r="P3456" s="12"/>
      <c r="Q3456" s="9"/>
      <c r="R3456" s="9"/>
      <c r="S3456" s="9"/>
      <c r="U3456" s="1"/>
      <c r="V3456" s="13"/>
    </row>
    <row r="3457" spans="1:22" x14ac:dyDescent="0.35">
      <c r="A3457" s="8"/>
      <c r="B3457" s="9"/>
      <c r="C3457" s="9"/>
      <c r="D3457" s="9"/>
      <c r="E3457" s="9"/>
      <c r="F3457" s="9"/>
      <c r="G3457" s="9"/>
      <c r="H3457" s="10"/>
      <c r="I3457" s="10"/>
      <c r="J3457" s="10"/>
      <c r="K3457" s="10"/>
      <c r="L3457" s="10"/>
      <c r="M3457" s="10"/>
      <c r="N3457" s="10"/>
      <c r="O3457" s="11"/>
      <c r="P3457" s="12"/>
      <c r="Q3457" s="9"/>
      <c r="R3457" s="9"/>
      <c r="S3457" s="9"/>
      <c r="U3457" s="1"/>
      <c r="V3457" s="13"/>
    </row>
    <row r="3458" spans="1:22" x14ac:dyDescent="0.35">
      <c r="A3458" s="8"/>
      <c r="B3458" s="9"/>
      <c r="C3458" s="9"/>
      <c r="D3458" s="9"/>
      <c r="E3458" s="9"/>
      <c r="F3458" s="9"/>
      <c r="G3458" s="9"/>
      <c r="H3458" s="10"/>
      <c r="I3458" s="10"/>
      <c r="J3458" s="10"/>
      <c r="K3458" s="10"/>
      <c r="L3458" s="10"/>
      <c r="M3458" s="10"/>
      <c r="N3458" s="10"/>
      <c r="O3458" s="11"/>
      <c r="P3458" s="12"/>
      <c r="Q3458" s="9"/>
      <c r="R3458" s="9"/>
      <c r="S3458" s="9"/>
      <c r="U3458" s="1"/>
      <c r="V3458" s="13"/>
    </row>
    <row r="3459" spans="1:22" x14ac:dyDescent="0.35">
      <c r="A3459" s="8"/>
      <c r="B3459" s="9"/>
      <c r="C3459" s="9"/>
      <c r="D3459" s="9"/>
      <c r="E3459" s="9"/>
      <c r="F3459" s="9"/>
      <c r="G3459" s="9"/>
      <c r="H3459" s="10"/>
      <c r="I3459" s="10"/>
      <c r="J3459" s="10"/>
      <c r="K3459" s="10"/>
      <c r="L3459" s="10"/>
      <c r="M3459" s="10"/>
      <c r="N3459" s="10"/>
      <c r="O3459" s="11"/>
      <c r="P3459" s="12"/>
      <c r="Q3459" s="9"/>
      <c r="R3459" s="9"/>
      <c r="S3459" s="9"/>
      <c r="U3459" s="1"/>
      <c r="V3459" s="13"/>
    </row>
    <row r="3460" spans="1:22" x14ac:dyDescent="0.35">
      <c r="A3460" s="8"/>
      <c r="B3460" s="9"/>
      <c r="C3460" s="9"/>
      <c r="D3460" s="9"/>
      <c r="E3460" s="9"/>
      <c r="F3460" s="9"/>
      <c r="G3460" s="9"/>
      <c r="H3460" s="10"/>
      <c r="I3460" s="10"/>
      <c r="J3460" s="10"/>
      <c r="K3460" s="10"/>
      <c r="L3460" s="10"/>
      <c r="M3460" s="10"/>
      <c r="N3460" s="10"/>
      <c r="O3460" s="11"/>
      <c r="P3460" s="12"/>
      <c r="Q3460" s="9"/>
      <c r="R3460" s="9"/>
      <c r="S3460" s="9"/>
      <c r="U3460" s="1"/>
      <c r="V3460" s="13"/>
    </row>
    <row r="3461" spans="1:22" x14ac:dyDescent="0.35">
      <c r="A3461" s="8"/>
      <c r="B3461" s="9"/>
      <c r="C3461" s="9"/>
      <c r="D3461" s="9"/>
      <c r="E3461" s="9"/>
      <c r="F3461" s="9"/>
      <c r="G3461" s="9"/>
      <c r="H3461" s="10"/>
      <c r="I3461" s="10"/>
      <c r="J3461" s="10"/>
      <c r="K3461" s="10"/>
      <c r="L3461" s="10"/>
      <c r="M3461" s="10"/>
      <c r="N3461" s="10"/>
      <c r="O3461" s="11"/>
      <c r="P3461" s="12"/>
      <c r="Q3461" s="9"/>
      <c r="R3461" s="9"/>
      <c r="S3461" s="9"/>
      <c r="U3461" s="1"/>
      <c r="V3461" s="13"/>
    </row>
    <row r="3462" spans="1:22" x14ac:dyDescent="0.35">
      <c r="A3462" s="8"/>
      <c r="B3462" s="9"/>
      <c r="C3462" s="9"/>
      <c r="D3462" s="9"/>
      <c r="E3462" s="9"/>
      <c r="F3462" s="9"/>
      <c r="G3462" s="9"/>
      <c r="H3462" s="10"/>
      <c r="I3462" s="10"/>
      <c r="J3462" s="10"/>
      <c r="K3462" s="10"/>
      <c r="L3462" s="10"/>
      <c r="M3462" s="10"/>
      <c r="N3462" s="10"/>
      <c r="O3462" s="11"/>
      <c r="P3462" s="12"/>
      <c r="Q3462" s="9"/>
      <c r="R3462" s="9"/>
      <c r="S3462" s="9"/>
      <c r="U3462" s="1"/>
      <c r="V3462" s="13"/>
    </row>
    <row r="3463" spans="1:22" x14ac:dyDescent="0.35">
      <c r="A3463" s="8"/>
      <c r="B3463" s="9"/>
      <c r="C3463" s="9"/>
      <c r="D3463" s="9"/>
      <c r="E3463" s="9"/>
      <c r="F3463" s="9"/>
      <c r="G3463" s="9"/>
      <c r="H3463" s="10"/>
      <c r="I3463" s="10"/>
      <c r="J3463" s="10"/>
      <c r="K3463" s="10"/>
      <c r="L3463" s="10"/>
      <c r="M3463" s="10"/>
      <c r="N3463" s="10"/>
      <c r="O3463" s="11"/>
      <c r="P3463" s="12"/>
      <c r="Q3463" s="9"/>
      <c r="R3463" s="9"/>
      <c r="S3463" s="9"/>
      <c r="U3463" s="1"/>
      <c r="V3463" s="13"/>
    </row>
    <row r="3464" spans="1:22" x14ac:dyDescent="0.35">
      <c r="A3464" s="8"/>
      <c r="B3464" s="9"/>
      <c r="C3464" s="9"/>
      <c r="D3464" s="9"/>
      <c r="E3464" s="9"/>
      <c r="F3464" s="9"/>
      <c r="G3464" s="9"/>
      <c r="H3464" s="10"/>
      <c r="I3464" s="10"/>
      <c r="J3464" s="10"/>
      <c r="K3464" s="10"/>
      <c r="L3464" s="10"/>
      <c r="M3464" s="10"/>
      <c r="N3464" s="10"/>
      <c r="O3464" s="11"/>
      <c r="P3464" s="12"/>
      <c r="Q3464" s="9"/>
      <c r="R3464" s="9"/>
      <c r="S3464" s="9"/>
      <c r="U3464" s="1"/>
      <c r="V3464" s="13"/>
    </row>
    <row r="3465" spans="1:22" x14ac:dyDescent="0.35">
      <c r="A3465" s="8"/>
      <c r="B3465" s="9"/>
      <c r="C3465" s="9"/>
      <c r="D3465" s="9"/>
      <c r="E3465" s="9"/>
      <c r="F3465" s="9"/>
      <c r="G3465" s="9"/>
      <c r="H3465" s="10"/>
      <c r="I3465" s="10"/>
      <c r="J3465" s="10"/>
      <c r="K3465" s="10"/>
      <c r="L3465" s="10"/>
      <c r="M3465" s="10"/>
      <c r="N3465" s="10"/>
      <c r="O3465" s="11"/>
      <c r="P3465" s="12"/>
      <c r="Q3465" s="9"/>
      <c r="R3465" s="9"/>
      <c r="S3465" s="9"/>
      <c r="U3465" s="1"/>
      <c r="V3465" s="13"/>
    </row>
    <row r="3466" spans="1:22" x14ac:dyDescent="0.35">
      <c r="A3466" s="8"/>
      <c r="B3466" s="9"/>
      <c r="C3466" s="9"/>
      <c r="D3466" s="9"/>
      <c r="E3466" s="9"/>
      <c r="F3466" s="9"/>
      <c r="G3466" s="9"/>
      <c r="H3466" s="10"/>
      <c r="I3466" s="10"/>
      <c r="J3466" s="10"/>
      <c r="K3466" s="10"/>
      <c r="L3466" s="10"/>
      <c r="M3466" s="10"/>
      <c r="N3466" s="10"/>
      <c r="O3466" s="11"/>
      <c r="P3466" s="12"/>
      <c r="Q3466" s="9"/>
      <c r="R3466" s="9"/>
      <c r="S3466" s="9"/>
      <c r="U3466" s="1"/>
      <c r="V3466" s="13"/>
    </row>
    <row r="3467" spans="1:22" x14ac:dyDescent="0.35">
      <c r="A3467" s="8"/>
      <c r="B3467" s="9"/>
      <c r="C3467" s="9"/>
      <c r="D3467" s="9"/>
      <c r="E3467" s="9"/>
      <c r="F3467" s="9"/>
      <c r="G3467" s="9"/>
      <c r="H3467" s="10"/>
      <c r="I3467" s="10"/>
      <c r="J3467" s="10"/>
      <c r="K3467" s="10"/>
      <c r="L3467" s="10"/>
      <c r="M3467" s="10"/>
      <c r="N3467" s="10"/>
      <c r="O3467" s="11"/>
      <c r="P3467" s="12"/>
      <c r="Q3467" s="9"/>
      <c r="R3467" s="9"/>
      <c r="S3467" s="9"/>
      <c r="U3467" s="1"/>
      <c r="V3467" s="13"/>
    </row>
    <row r="3468" spans="1:22" x14ac:dyDescent="0.35">
      <c r="A3468" s="8"/>
      <c r="B3468" s="9"/>
      <c r="C3468" s="9"/>
      <c r="D3468" s="9"/>
      <c r="E3468" s="9"/>
      <c r="F3468" s="9"/>
      <c r="G3468" s="9"/>
      <c r="H3468" s="10"/>
      <c r="I3468" s="10"/>
      <c r="J3468" s="10"/>
      <c r="K3468" s="10"/>
      <c r="L3468" s="10"/>
      <c r="M3468" s="10"/>
      <c r="N3468" s="10"/>
      <c r="O3468" s="11"/>
      <c r="P3468" s="12"/>
      <c r="Q3468" s="9"/>
      <c r="R3468" s="9"/>
      <c r="S3468" s="9"/>
      <c r="U3468" s="1"/>
      <c r="V3468" s="13"/>
    </row>
    <row r="3469" spans="1:22" x14ac:dyDescent="0.35">
      <c r="A3469" s="8"/>
      <c r="B3469" s="9"/>
      <c r="C3469" s="9"/>
      <c r="D3469" s="9"/>
      <c r="E3469" s="9"/>
      <c r="F3469" s="9"/>
      <c r="G3469" s="9"/>
      <c r="H3469" s="10"/>
      <c r="I3469" s="10"/>
      <c r="J3469" s="10"/>
      <c r="K3469" s="10"/>
      <c r="L3469" s="10"/>
      <c r="M3469" s="10"/>
      <c r="N3469" s="10"/>
      <c r="O3469" s="11"/>
      <c r="P3469" s="12"/>
      <c r="Q3469" s="9"/>
      <c r="R3469" s="9"/>
      <c r="S3469" s="9"/>
      <c r="U3469" s="1"/>
      <c r="V3469" s="13"/>
    </row>
    <row r="3470" spans="1:22" x14ac:dyDescent="0.35">
      <c r="A3470" s="8"/>
      <c r="B3470" s="9"/>
      <c r="C3470" s="9"/>
      <c r="D3470" s="9"/>
      <c r="E3470" s="9"/>
      <c r="F3470" s="9"/>
      <c r="G3470" s="9"/>
      <c r="H3470" s="10"/>
      <c r="I3470" s="10"/>
      <c r="J3470" s="10"/>
      <c r="K3470" s="10"/>
      <c r="L3470" s="10"/>
      <c r="M3470" s="10"/>
      <c r="N3470" s="10"/>
      <c r="O3470" s="11"/>
      <c r="P3470" s="12"/>
      <c r="Q3470" s="9"/>
      <c r="R3470" s="9"/>
      <c r="S3470" s="9"/>
      <c r="U3470" s="1"/>
      <c r="V3470" s="13"/>
    </row>
    <row r="3471" spans="1:22" x14ac:dyDescent="0.35">
      <c r="A3471" s="8"/>
      <c r="B3471" s="9"/>
      <c r="C3471" s="9"/>
      <c r="D3471" s="9"/>
      <c r="E3471" s="9"/>
      <c r="F3471" s="9"/>
      <c r="G3471" s="9"/>
      <c r="H3471" s="10"/>
      <c r="I3471" s="10"/>
      <c r="J3471" s="10"/>
      <c r="K3471" s="10"/>
      <c r="L3471" s="10"/>
      <c r="M3471" s="10"/>
      <c r="N3471" s="10"/>
      <c r="O3471" s="11"/>
      <c r="P3471" s="12"/>
      <c r="Q3471" s="9"/>
      <c r="R3471" s="9"/>
      <c r="S3471" s="9"/>
      <c r="U3471" s="1"/>
      <c r="V3471" s="13"/>
    </row>
    <row r="3472" spans="1:22" x14ac:dyDescent="0.35">
      <c r="A3472" s="8"/>
      <c r="B3472" s="9"/>
      <c r="C3472" s="9"/>
      <c r="D3472" s="9"/>
      <c r="E3472" s="9"/>
      <c r="F3472" s="9"/>
      <c r="G3472" s="9"/>
      <c r="H3472" s="10"/>
      <c r="I3472" s="10"/>
      <c r="J3472" s="10"/>
      <c r="K3472" s="10"/>
      <c r="L3472" s="10"/>
      <c r="M3472" s="10"/>
      <c r="N3472" s="10"/>
      <c r="O3472" s="11"/>
      <c r="P3472" s="12"/>
      <c r="Q3472" s="9"/>
      <c r="R3472" s="9"/>
      <c r="S3472" s="9"/>
      <c r="U3472" s="1"/>
      <c r="V3472" s="13"/>
    </row>
    <row r="3473" spans="1:22" x14ac:dyDescent="0.35">
      <c r="A3473" s="8"/>
      <c r="B3473" s="9"/>
      <c r="C3473" s="9"/>
      <c r="D3473" s="9"/>
      <c r="E3473" s="9"/>
      <c r="F3473" s="9"/>
      <c r="G3473" s="9"/>
      <c r="H3473" s="10"/>
      <c r="I3473" s="10"/>
      <c r="J3473" s="10"/>
      <c r="K3473" s="10"/>
      <c r="L3473" s="10"/>
      <c r="M3473" s="10"/>
      <c r="N3473" s="10"/>
      <c r="O3473" s="11"/>
      <c r="P3473" s="12"/>
      <c r="Q3473" s="9"/>
      <c r="R3473" s="9"/>
      <c r="S3473" s="9"/>
      <c r="U3473" s="1"/>
      <c r="V3473" s="13"/>
    </row>
    <row r="3474" spans="1:22" x14ac:dyDescent="0.35">
      <c r="A3474" s="8"/>
      <c r="B3474" s="9"/>
      <c r="C3474" s="9"/>
      <c r="D3474" s="9"/>
      <c r="E3474" s="9"/>
      <c r="F3474" s="9"/>
      <c r="G3474" s="9"/>
      <c r="H3474" s="10"/>
      <c r="I3474" s="10"/>
      <c r="J3474" s="10"/>
      <c r="K3474" s="10"/>
      <c r="L3474" s="10"/>
      <c r="M3474" s="10"/>
      <c r="N3474" s="10"/>
      <c r="O3474" s="11"/>
      <c r="P3474" s="12"/>
      <c r="Q3474" s="9"/>
      <c r="R3474" s="9"/>
      <c r="S3474" s="9"/>
      <c r="U3474" s="1"/>
      <c r="V3474" s="13"/>
    </row>
    <row r="3475" spans="1:22" x14ac:dyDescent="0.35">
      <c r="A3475" s="8"/>
      <c r="B3475" s="9"/>
      <c r="C3475" s="9"/>
      <c r="D3475" s="9"/>
      <c r="E3475" s="9"/>
      <c r="F3475" s="9"/>
      <c r="G3475" s="9"/>
      <c r="H3475" s="10"/>
      <c r="I3475" s="10"/>
      <c r="J3475" s="10"/>
      <c r="K3475" s="10"/>
      <c r="L3475" s="10"/>
      <c r="M3475" s="10"/>
      <c r="N3475" s="10"/>
      <c r="O3475" s="11"/>
      <c r="P3475" s="12"/>
      <c r="Q3475" s="9"/>
      <c r="R3475" s="9"/>
      <c r="S3475" s="9"/>
      <c r="U3475" s="1"/>
      <c r="V3475" s="13"/>
    </row>
    <row r="3476" spans="1:22" x14ac:dyDescent="0.35">
      <c r="A3476" s="8"/>
      <c r="B3476" s="9"/>
      <c r="C3476" s="9"/>
      <c r="D3476" s="9"/>
      <c r="E3476" s="9"/>
      <c r="F3476" s="9"/>
      <c r="G3476" s="9"/>
      <c r="H3476" s="10"/>
      <c r="I3476" s="10"/>
      <c r="J3476" s="10"/>
      <c r="K3476" s="10"/>
      <c r="L3476" s="10"/>
      <c r="M3476" s="10"/>
      <c r="N3476" s="10"/>
      <c r="O3476" s="11"/>
      <c r="P3476" s="12"/>
      <c r="Q3476" s="9"/>
      <c r="R3476" s="9"/>
      <c r="S3476" s="9"/>
      <c r="U3476" s="1"/>
      <c r="V3476" s="13"/>
    </row>
    <row r="3477" spans="1:22" x14ac:dyDescent="0.35">
      <c r="A3477" s="8"/>
      <c r="B3477" s="9"/>
      <c r="C3477" s="9"/>
      <c r="D3477" s="9"/>
      <c r="E3477" s="9"/>
      <c r="F3477" s="9"/>
      <c r="G3477" s="9"/>
      <c r="H3477" s="10"/>
      <c r="I3477" s="10"/>
      <c r="J3477" s="10"/>
      <c r="K3477" s="10"/>
      <c r="L3477" s="10"/>
      <c r="M3477" s="10"/>
      <c r="N3477" s="10"/>
      <c r="O3477" s="11"/>
      <c r="P3477" s="12"/>
      <c r="Q3477" s="9"/>
      <c r="R3477" s="9"/>
      <c r="S3477" s="9"/>
      <c r="U3477" s="1"/>
      <c r="V3477" s="13"/>
    </row>
    <row r="3478" spans="1:22" x14ac:dyDescent="0.35">
      <c r="A3478" s="8"/>
      <c r="B3478" s="9"/>
      <c r="C3478" s="9"/>
      <c r="D3478" s="9"/>
      <c r="E3478" s="9"/>
      <c r="F3478" s="9"/>
      <c r="G3478" s="9"/>
      <c r="H3478" s="10"/>
      <c r="I3478" s="10"/>
      <c r="J3478" s="10"/>
      <c r="K3478" s="10"/>
      <c r="L3478" s="10"/>
      <c r="M3478" s="10"/>
      <c r="N3478" s="10"/>
      <c r="O3478" s="11"/>
      <c r="P3478" s="12"/>
      <c r="Q3478" s="9"/>
      <c r="R3478" s="9"/>
      <c r="S3478" s="9"/>
      <c r="U3478" s="1"/>
      <c r="V3478" s="13"/>
    </row>
    <row r="3479" spans="1:22" x14ac:dyDescent="0.35">
      <c r="A3479" s="8"/>
      <c r="B3479" s="9"/>
      <c r="C3479" s="9"/>
      <c r="D3479" s="9"/>
      <c r="E3479" s="9"/>
      <c r="F3479" s="9"/>
      <c r="G3479" s="9"/>
      <c r="H3479" s="10"/>
      <c r="I3479" s="10"/>
      <c r="J3479" s="10"/>
      <c r="K3479" s="10"/>
      <c r="L3479" s="10"/>
      <c r="M3479" s="10"/>
      <c r="N3479" s="10"/>
      <c r="O3479" s="11"/>
      <c r="P3479" s="12"/>
      <c r="Q3479" s="9"/>
      <c r="R3479" s="9"/>
      <c r="S3479" s="9"/>
      <c r="U3479" s="1"/>
      <c r="V3479" s="13"/>
    </row>
    <row r="3480" spans="1:22" x14ac:dyDescent="0.35">
      <c r="A3480" s="8"/>
      <c r="B3480" s="9"/>
      <c r="C3480" s="9"/>
      <c r="D3480" s="9"/>
      <c r="E3480" s="9"/>
      <c r="F3480" s="9"/>
      <c r="G3480" s="9"/>
      <c r="H3480" s="10"/>
      <c r="I3480" s="10"/>
      <c r="J3480" s="10"/>
      <c r="K3480" s="10"/>
      <c r="L3480" s="10"/>
      <c r="M3480" s="10"/>
      <c r="N3480" s="10"/>
      <c r="O3480" s="11"/>
      <c r="P3480" s="12"/>
      <c r="Q3480" s="9"/>
      <c r="R3480" s="9"/>
      <c r="S3480" s="9"/>
      <c r="U3480" s="1"/>
      <c r="V3480" s="13"/>
    </row>
    <row r="3481" spans="1:22" x14ac:dyDescent="0.35">
      <c r="A3481" s="8"/>
      <c r="B3481" s="9"/>
      <c r="C3481" s="9"/>
      <c r="D3481" s="9"/>
      <c r="E3481" s="9"/>
      <c r="F3481" s="9"/>
      <c r="G3481" s="9"/>
      <c r="H3481" s="10"/>
      <c r="I3481" s="10"/>
      <c r="J3481" s="10"/>
      <c r="K3481" s="10"/>
      <c r="L3481" s="10"/>
      <c r="M3481" s="10"/>
      <c r="N3481" s="10"/>
      <c r="O3481" s="11"/>
      <c r="P3481" s="12"/>
      <c r="Q3481" s="9"/>
      <c r="R3481" s="9"/>
      <c r="S3481" s="9"/>
      <c r="U3481" s="1"/>
      <c r="V3481" s="13"/>
    </row>
    <row r="3482" spans="1:22" x14ac:dyDescent="0.35">
      <c r="A3482" s="8"/>
      <c r="B3482" s="9"/>
      <c r="C3482" s="9"/>
      <c r="D3482" s="9"/>
      <c r="E3482" s="9"/>
      <c r="F3482" s="9"/>
      <c r="G3482" s="9"/>
      <c r="H3482" s="10"/>
      <c r="I3482" s="10"/>
      <c r="J3482" s="10"/>
      <c r="K3482" s="10"/>
      <c r="L3482" s="10"/>
      <c r="M3482" s="10"/>
      <c r="N3482" s="10"/>
      <c r="O3482" s="11"/>
      <c r="P3482" s="12"/>
      <c r="Q3482" s="9"/>
      <c r="R3482" s="9"/>
      <c r="S3482" s="9"/>
      <c r="U3482" s="1"/>
      <c r="V3482" s="13"/>
    </row>
    <row r="3483" spans="1:22" x14ac:dyDescent="0.35">
      <c r="A3483" s="8"/>
      <c r="B3483" s="9"/>
      <c r="C3483" s="9"/>
      <c r="D3483" s="9"/>
      <c r="E3483" s="9"/>
      <c r="F3483" s="9"/>
      <c r="G3483" s="9"/>
      <c r="H3483" s="10"/>
      <c r="I3483" s="10"/>
      <c r="J3483" s="10"/>
      <c r="K3483" s="10"/>
      <c r="L3483" s="10"/>
      <c r="M3483" s="10"/>
      <c r="N3483" s="10"/>
      <c r="O3483" s="11"/>
      <c r="P3483" s="12"/>
      <c r="Q3483" s="9"/>
      <c r="R3483" s="9"/>
      <c r="S3483" s="9"/>
      <c r="U3483" s="1"/>
      <c r="V3483" s="13"/>
    </row>
    <row r="3484" spans="1:22" x14ac:dyDescent="0.35">
      <c r="A3484" s="8"/>
      <c r="B3484" s="9"/>
      <c r="C3484" s="9"/>
      <c r="D3484" s="9"/>
      <c r="E3484" s="9"/>
      <c r="F3484" s="9"/>
      <c r="G3484" s="9"/>
      <c r="H3484" s="10"/>
      <c r="I3484" s="10"/>
      <c r="J3484" s="10"/>
      <c r="K3484" s="10"/>
      <c r="L3484" s="10"/>
      <c r="M3484" s="10"/>
      <c r="N3484" s="10"/>
      <c r="O3484" s="11"/>
      <c r="P3484" s="12"/>
      <c r="Q3484" s="9"/>
      <c r="R3484" s="9"/>
      <c r="S3484" s="9"/>
      <c r="U3484" s="1"/>
      <c r="V3484" s="13"/>
    </row>
    <row r="3485" spans="1:22" x14ac:dyDescent="0.35">
      <c r="A3485" s="8"/>
      <c r="B3485" s="9"/>
      <c r="C3485" s="9"/>
      <c r="D3485" s="9"/>
      <c r="E3485" s="9"/>
      <c r="F3485" s="9"/>
      <c r="G3485" s="9"/>
      <c r="H3485" s="10"/>
      <c r="I3485" s="10"/>
      <c r="J3485" s="10"/>
      <c r="K3485" s="10"/>
      <c r="L3485" s="10"/>
      <c r="M3485" s="10"/>
      <c r="N3485" s="10"/>
      <c r="O3485" s="11"/>
      <c r="P3485" s="12"/>
      <c r="Q3485" s="9"/>
      <c r="R3485" s="9"/>
      <c r="S3485" s="9"/>
      <c r="U3485" s="1"/>
      <c r="V3485" s="13"/>
    </row>
    <row r="3486" spans="1:22" x14ac:dyDescent="0.35">
      <c r="A3486" s="8"/>
      <c r="B3486" s="9"/>
      <c r="C3486" s="9"/>
      <c r="D3486" s="9"/>
      <c r="E3486" s="9"/>
      <c r="F3486" s="9"/>
      <c r="G3486" s="9"/>
      <c r="H3486" s="10"/>
      <c r="I3486" s="10"/>
      <c r="J3486" s="10"/>
      <c r="K3486" s="10"/>
      <c r="L3486" s="10"/>
      <c r="M3486" s="10"/>
      <c r="N3486" s="10"/>
      <c r="O3486" s="11"/>
      <c r="P3486" s="12"/>
      <c r="Q3486" s="9"/>
      <c r="R3486" s="9"/>
      <c r="S3486" s="9"/>
      <c r="U3486" s="1"/>
      <c r="V3486" s="13"/>
    </row>
    <row r="3487" spans="1:22" x14ac:dyDescent="0.35">
      <c r="A3487" s="8"/>
      <c r="B3487" s="9"/>
      <c r="C3487" s="9"/>
      <c r="D3487" s="9"/>
      <c r="E3487" s="9"/>
      <c r="F3487" s="9"/>
      <c r="G3487" s="9"/>
      <c r="H3487" s="10"/>
      <c r="I3487" s="10"/>
      <c r="J3487" s="10"/>
      <c r="K3487" s="10"/>
      <c r="L3487" s="10"/>
      <c r="M3487" s="10"/>
      <c r="N3487" s="10"/>
      <c r="O3487" s="11"/>
      <c r="P3487" s="12"/>
      <c r="Q3487" s="9"/>
      <c r="R3487" s="9"/>
      <c r="S3487" s="9"/>
      <c r="U3487" s="1"/>
      <c r="V3487" s="13"/>
    </row>
    <row r="3488" spans="1:22" x14ac:dyDescent="0.35">
      <c r="A3488" s="8"/>
      <c r="B3488" s="9"/>
      <c r="C3488" s="9"/>
      <c r="D3488" s="9"/>
      <c r="E3488" s="9"/>
      <c r="F3488" s="9"/>
      <c r="G3488" s="9"/>
      <c r="H3488" s="10"/>
      <c r="I3488" s="10"/>
      <c r="J3488" s="10"/>
      <c r="K3488" s="10"/>
      <c r="L3488" s="10"/>
      <c r="M3488" s="10"/>
      <c r="N3488" s="10"/>
      <c r="O3488" s="11"/>
      <c r="P3488" s="12"/>
      <c r="Q3488" s="9"/>
      <c r="R3488" s="9"/>
      <c r="S3488" s="9"/>
      <c r="U3488" s="1"/>
      <c r="V3488" s="13"/>
    </row>
    <row r="3489" spans="1:22" x14ac:dyDescent="0.35">
      <c r="A3489" s="8"/>
      <c r="B3489" s="9"/>
      <c r="C3489" s="9"/>
      <c r="D3489" s="9"/>
      <c r="E3489" s="9"/>
      <c r="F3489" s="9"/>
      <c r="G3489" s="9"/>
      <c r="H3489" s="10"/>
      <c r="I3489" s="10"/>
      <c r="J3489" s="10"/>
      <c r="K3489" s="10"/>
      <c r="L3489" s="10"/>
      <c r="M3489" s="10"/>
      <c r="N3489" s="10"/>
      <c r="O3489" s="11"/>
      <c r="P3489" s="12"/>
      <c r="Q3489" s="9"/>
      <c r="R3489" s="9"/>
      <c r="S3489" s="9"/>
      <c r="U3489" s="1"/>
      <c r="V3489" s="13"/>
    </row>
    <row r="3490" spans="1:22" x14ac:dyDescent="0.35">
      <c r="A3490" s="8"/>
      <c r="B3490" s="9"/>
      <c r="C3490" s="9"/>
      <c r="D3490" s="9"/>
      <c r="E3490" s="9"/>
      <c r="F3490" s="9"/>
      <c r="G3490" s="9"/>
      <c r="H3490" s="10"/>
      <c r="I3490" s="10"/>
      <c r="J3490" s="10"/>
      <c r="K3490" s="10"/>
      <c r="L3490" s="10"/>
      <c r="M3490" s="10"/>
      <c r="N3490" s="10"/>
      <c r="O3490" s="11"/>
      <c r="P3490" s="12"/>
      <c r="Q3490" s="9"/>
      <c r="R3490" s="9"/>
      <c r="S3490" s="9"/>
      <c r="U3490" s="1"/>
      <c r="V3490" s="13"/>
    </row>
    <row r="3491" spans="1:22" x14ac:dyDescent="0.35">
      <c r="A3491" s="8"/>
      <c r="B3491" s="9"/>
      <c r="C3491" s="9"/>
      <c r="D3491" s="9"/>
      <c r="E3491" s="9"/>
      <c r="F3491" s="9"/>
      <c r="G3491" s="9"/>
      <c r="H3491" s="10"/>
      <c r="I3491" s="10"/>
      <c r="J3491" s="10"/>
      <c r="K3491" s="10"/>
      <c r="L3491" s="10"/>
      <c r="M3491" s="10"/>
      <c r="N3491" s="10"/>
      <c r="O3491" s="11"/>
      <c r="P3491" s="12"/>
      <c r="Q3491" s="9"/>
      <c r="R3491" s="9"/>
      <c r="S3491" s="9"/>
      <c r="U3491" s="1"/>
      <c r="V3491" s="13"/>
    </row>
    <row r="3492" spans="1:22" x14ac:dyDescent="0.35">
      <c r="A3492" s="8"/>
      <c r="B3492" s="9"/>
      <c r="C3492" s="9"/>
      <c r="D3492" s="9"/>
      <c r="E3492" s="9"/>
      <c r="F3492" s="9"/>
      <c r="G3492" s="9"/>
      <c r="H3492" s="10"/>
      <c r="I3492" s="10"/>
      <c r="J3492" s="10"/>
      <c r="K3492" s="10"/>
      <c r="L3492" s="10"/>
      <c r="M3492" s="10"/>
      <c r="N3492" s="10"/>
      <c r="O3492" s="11"/>
      <c r="P3492" s="12"/>
      <c r="Q3492" s="9"/>
      <c r="R3492" s="9"/>
      <c r="S3492" s="9"/>
      <c r="U3492" s="1"/>
      <c r="V3492" s="13"/>
    </row>
    <row r="3493" spans="1:22" x14ac:dyDescent="0.35">
      <c r="A3493" s="8"/>
      <c r="B3493" s="9"/>
      <c r="C3493" s="9"/>
      <c r="D3493" s="9"/>
      <c r="E3493" s="9"/>
      <c r="F3493" s="9"/>
      <c r="G3493" s="9"/>
      <c r="H3493" s="10"/>
      <c r="I3493" s="10"/>
      <c r="J3493" s="10"/>
      <c r="K3493" s="10"/>
      <c r="L3493" s="10"/>
      <c r="M3493" s="10"/>
      <c r="N3493" s="10"/>
      <c r="O3493" s="11"/>
      <c r="P3493" s="12"/>
      <c r="Q3493" s="9"/>
      <c r="R3493" s="9"/>
      <c r="S3493" s="9"/>
      <c r="U3493" s="1"/>
      <c r="V3493" s="13"/>
    </row>
    <row r="3494" spans="1:22" x14ac:dyDescent="0.35">
      <c r="A3494" s="8"/>
      <c r="B3494" s="9"/>
      <c r="C3494" s="9"/>
      <c r="D3494" s="9"/>
      <c r="E3494" s="9"/>
      <c r="F3494" s="9"/>
      <c r="G3494" s="9"/>
      <c r="H3494" s="10"/>
      <c r="I3494" s="10"/>
      <c r="J3494" s="10"/>
      <c r="K3494" s="10"/>
      <c r="L3494" s="10"/>
      <c r="M3494" s="10"/>
      <c r="N3494" s="10"/>
      <c r="O3494" s="11"/>
      <c r="P3494" s="12"/>
      <c r="Q3494" s="9"/>
      <c r="R3494" s="9"/>
      <c r="S3494" s="9"/>
      <c r="U3494" s="1"/>
      <c r="V3494" s="13"/>
    </row>
    <row r="3495" spans="1:22" x14ac:dyDescent="0.35">
      <c r="A3495" s="8"/>
      <c r="B3495" s="9"/>
      <c r="C3495" s="9"/>
      <c r="D3495" s="9"/>
      <c r="E3495" s="9"/>
      <c r="F3495" s="9"/>
      <c r="G3495" s="9"/>
      <c r="H3495" s="10"/>
      <c r="I3495" s="10"/>
      <c r="J3495" s="10"/>
      <c r="K3495" s="10"/>
      <c r="L3495" s="10"/>
      <c r="M3495" s="10"/>
      <c r="N3495" s="10"/>
      <c r="O3495" s="11"/>
      <c r="P3495" s="12"/>
      <c r="Q3495" s="9"/>
      <c r="R3495" s="9"/>
      <c r="S3495" s="9"/>
      <c r="U3495" s="1"/>
      <c r="V3495" s="13"/>
    </row>
    <row r="3496" spans="1:22" x14ac:dyDescent="0.35">
      <c r="A3496" s="8"/>
      <c r="B3496" s="9"/>
      <c r="C3496" s="9"/>
      <c r="D3496" s="9"/>
      <c r="E3496" s="9"/>
      <c r="F3496" s="9"/>
      <c r="G3496" s="9"/>
      <c r="H3496" s="10"/>
      <c r="I3496" s="10"/>
      <c r="J3496" s="10"/>
      <c r="K3496" s="10"/>
      <c r="L3496" s="10"/>
      <c r="M3496" s="10"/>
      <c r="N3496" s="10"/>
      <c r="O3496" s="11"/>
      <c r="P3496" s="12"/>
      <c r="Q3496" s="9"/>
      <c r="R3496" s="9"/>
      <c r="S3496" s="9"/>
      <c r="U3496" s="1"/>
      <c r="V3496" s="13"/>
    </row>
    <row r="3497" spans="1:22" x14ac:dyDescent="0.35">
      <c r="A3497" s="8"/>
      <c r="B3497" s="9"/>
      <c r="C3497" s="9"/>
      <c r="D3497" s="9"/>
      <c r="E3497" s="9"/>
      <c r="F3497" s="9"/>
      <c r="G3497" s="9"/>
      <c r="H3497" s="10"/>
      <c r="I3497" s="10"/>
      <c r="J3497" s="10"/>
      <c r="K3497" s="10"/>
      <c r="L3497" s="10"/>
      <c r="M3497" s="10"/>
      <c r="N3497" s="10"/>
      <c r="O3497" s="11"/>
      <c r="P3497" s="12"/>
      <c r="Q3497" s="9"/>
      <c r="R3497" s="9"/>
      <c r="S3497" s="9"/>
      <c r="U3497" s="1"/>
      <c r="V3497" s="13"/>
    </row>
    <row r="3498" spans="1:22" x14ac:dyDescent="0.35">
      <c r="A3498" s="8"/>
      <c r="B3498" s="9"/>
      <c r="C3498" s="9"/>
      <c r="D3498" s="9"/>
      <c r="E3498" s="9"/>
      <c r="F3498" s="9"/>
      <c r="G3498" s="9"/>
      <c r="H3498" s="10"/>
      <c r="I3498" s="10"/>
      <c r="J3498" s="10"/>
      <c r="K3498" s="10"/>
      <c r="L3498" s="10"/>
      <c r="M3498" s="10"/>
      <c r="N3498" s="10"/>
      <c r="O3498" s="11"/>
      <c r="P3498" s="12"/>
      <c r="Q3498" s="9"/>
      <c r="R3498" s="9"/>
      <c r="S3498" s="9"/>
      <c r="U3498" s="1"/>
      <c r="V3498" s="13"/>
    </row>
    <row r="3499" spans="1:22" x14ac:dyDescent="0.35">
      <c r="A3499" s="8"/>
      <c r="B3499" s="9"/>
      <c r="C3499" s="9"/>
      <c r="D3499" s="9"/>
      <c r="E3499" s="9"/>
      <c r="F3499" s="9"/>
      <c r="G3499" s="9"/>
      <c r="H3499" s="10"/>
      <c r="I3499" s="10"/>
      <c r="J3499" s="10"/>
      <c r="K3499" s="10"/>
      <c r="L3499" s="10"/>
      <c r="M3499" s="10"/>
      <c r="N3499" s="10"/>
      <c r="O3499" s="11"/>
      <c r="P3499" s="12"/>
      <c r="Q3499" s="9"/>
      <c r="R3499" s="9"/>
      <c r="S3499" s="9"/>
      <c r="U3499" s="1"/>
      <c r="V3499" s="13"/>
    </row>
    <row r="3500" spans="1:22" x14ac:dyDescent="0.35">
      <c r="A3500" s="8"/>
      <c r="B3500" s="9"/>
      <c r="C3500" s="9"/>
      <c r="D3500" s="9"/>
      <c r="E3500" s="9"/>
      <c r="F3500" s="9"/>
      <c r="G3500" s="9"/>
      <c r="H3500" s="10"/>
      <c r="I3500" s="10"/>
      <c r="J3500" s="10"/>
      <c r="K3500" s="10"/>
      <c r="L3500" s="10"/>
      <c r="M3500" s="10"/>
      <c r="N3500" s="10"/>
      <c r="O3500" s="11"/>
      <c r="P3500" s="12"/>
      <c r="Q3500" s="9"/>
      <c r="R3500" s="9"/>
      <c r="S3500" s="9"/>
      <c r="U3500" s="1"/>
      <c r="V3500" s="13"/>
    </row>
    <row r="3501" spans="1:22" x14ac:dyDescent="0.35">
      <c r="A3501" s="8"/>
      <c r="B3501" s="9"/>
      <c r="C3501" s="9"/>
      <c r="D3501" s="9"/>
      <c r="E3501" s="9"/>
      <c r="F3501" s="9"/>
      <c r="G3501" s="9"/>
      <c r="H3501" s="10"/>
      <c r="I3501" s="10"/>
      <c r="J3501" s="10"/>
      <c r="K3501" s="10"/>
      <c r="L3501" s="10"/>
      <c r="M3501" s="10"/>
      <c r="N3501" s="10"/>
      <c r="O3501" s="11"/>
      <c r="P3501" s="12"/>
      <c r="Q3501" s="9"/>
      <c r="R3501" s="9"/>
      <c r="S3501" s="9"/>
      <c r="U3501" s="1"/>
      <c r="V3501" s="13"/>
    </row>
    <row r="3502" spans="1:22" x14ac:dyDescent="0.35">
      <c r="A3502" s="8"/>
      <c r="B3502" s="9"/>
      <c r="C3502" s="9"/>
      <c r="D3502" s="9"/>
      <c r="E3502" s="9"/>
      <c r="F3502" s="9"/>
      <c r="G3502" s="9"/>
      <c r="H3502" s="10"/>
      <c r="I3502" s="10"/>
      <c r="J3502" s="10"/>
      <c r="K3502" s="10"/>
      <c r="L3502" s="10"/>
      <c r="M3502" s="10"/>
      <c r="N3502" s="10"/>
      <c r="O3502" s="11"/>
      <c r="P3502" s="12"/>
      <c r="Q3502" s="9"/>
      <c r="R3502" s="9"/>
      <c r="S3502" s="9"/>
      <c r="U3502" s="1"/>
      <c r="V3502" s="13"/>
    </row>
    <row r="3503" spans="1:22" x14ac:dyDescent="0.35">
      <c r="A3503" s="8"/>
      <c r="B3503" s="9"/>
      <c r="C3503" s="9"/>
      <c r="D3503" s="9"/>
      <c r="E3503" s="9"/>
      <c r="F3503" s="9"/>
      <c r="G3503" s="9"/>
      <c r="H3503" s="10"/>
      <c r="I3503" s="10"/>
      <c r="J3503" s="10"/>
      <c r="K3503" s="10"/>
      <c r="L3503" s="10"/>
      <c r="M3503" s="10"/>
      <c r="N3503" s="10"/>
      <c r="O3503" s="11"/>
      <c r="P3503" s="12"/>
      <c r="Q3503" s="9"/>
      <c r="R3503" s="9"/>
      <c r="S3503" s="9"/>
      <c r="U3503" s="1"/>
      <c r="V3503" s="13"/>
    </row>
    <row r="3504" spans="1:22" x14ac:dyDescent="0.35">
      <c r="A3504" s="8"/>
      <c r="B3504" s="9"/>
      <c r="C3504" s="9"/>
      <c r="D3504" s="9"/>
      <c r="E3504" s="9"/>
      <c r="F3504" s="9"/>
      <c r="G3504" s="9"/>
      <c r="H3504" s="10"/>
      <c r="I3504" s="10"/>
      <c r="J3504" s="10"/>
      <c r="K3504" s="10"/>
      <c r="L3504" s="10"/>
      <c r="M3504" s="10"/>
      <c r="N3504" s="10"/>
      <c r="O3504" s="11"/>
      <c r="P3504" s="12"/>
      <c r="Q3504" s="9"/>
      <c r="R3504" s="9"/>
      <c r="S3504" s="9"/>
      <c r="U3504" s="1"/>
      <c r="V3504" s="13"/>
    </row>
    <row r="3505" spans="1:22" x14ac:dyDescent="0.35">
      <c r="A3505" s="8"/>
      <c r="B3505" s="9"/>
      <c r="C3505" s="9"/>
      <c r="D3505" s="9"/>
      <c r="E3505" s="9"/>
      <c r="F3505" s="9"/>
      <c r="G3505" s="9"/>
      <c r="H3505" s="10"/>
      <c r="I3505" s="10"/>
      <c r="J3505" s="10"/>
      <c r="K3505" s="10"/>
      <c r="L3505" s="10"/>
      <c r="M3505" s="10"/>
      <c r="N3505" s="10"/>
      <c r="O3505" s="11"/>
      <c r="P3505" s="12"/>
      <c r="Q3505" s="9"/>
      <c r="R3505" s="9"/>
      <c r="S3505" s="9"/>
      <c r="U3505" s="1"/>
      <c r="V3505" s="13"/>
    </row>
    <row r="3506" spans="1:22" x14ac:dyDescent="0.35">
      <c r="A3506" s="8"/>
      <c r="B3506" s="9"/>
      <c r="C3506" s="9"/>
      <c r="D3506" s="9"/>
      <c r="E3506" s="9"/>
      <c r="F3506" s="9"/>
      <c r="G3506" s="9"/>
      <c r="H3506" s="10"/>
      <c r="I3506" s="10"/>
      <c r="J3506" s="10"/>
      <c r="K3506" s="10"/>
      <c r="L3506" s="10"/>
      <c r="M3506" s="10"/>
      <c r="N3506" s="10"/>
      <c r="O3506" s="11"/>
      <c r="P3506" s="12"/>
      <c r="Q3506" s="9"/>
      <c r="R3506" s="9"/>
      <c r="S3506" s="9"/>
      <c r="U3506" s="1"/>
      <c r="V3506" s="13"/>
    </row>
    <row r="3507" spans="1:22" x14ac:dyDescent="0.35">
      <c r="A3507" s="8"/>
      <c r="B3507" s="9"/>
      <c r="C3507" s="9"/>
      <c r="D3507" s="9"/>
      <c r="E3507" s="9"/>
      <c r="F3507" s="9"/>
      <c r="G3507" s="9"/>
      <c r="H3507" s="10"/>
      <c r="I3507" s="10"/>
      <c r="J3507" s="10"/>
      <c r="K3507" s="10"/>
      <c r="L3507" s="10"/>
      <c r="M3507" s="10"/>
      <c r="N3507" s="10"/>
      <c r="O3507" s="11"/>
      <c r="P3507" s="12"/>
      <c r="Q3507" s="9"/>
      <c r="R3507" s="9"/>
      <c r="S3507" s="9"/>
      <c r="U3507" s="1"/>
      <c r="V3507" s="13"/>
    </row>
    <row r="3508" spans="1:22" x14ac:dyDescent="0.35">
      <c r="A3508" s="8"/>
      <c r="B3508" s="9"/>
      <c r="C3508" s="9"/>
      <c r="D3508" s="9"/>
      <c r="E3508" s="9"/>
      <c r="F3508" s="9"/>
      <c r="G3508" s="9"/>
      <c r="H3508" s="10"/>
      <c r="I3508" s="10"/>
      <c r="J3508" s="10"/>
      <c r="K3508" s="10"/>
      <c r="L3508" s="10"/>
      <c r="M3508" s="10"/>
      <c r="N3508" s="10"/>
      <c r="O3508" s="11"/>
      <c r="P3508" s="12"/>
      <c r="Q3508" s="9"/>
      <c r="R3508" s="9"/>
      <c r="S3508" s="9"/>
      <c r="U3508" s="1"/>
      <c r="V3508" s="13"/>
    </row>
    <row r="3509" spans="1:22" x14ac:dyDescent="0.35">
      <c r="A3509" s="8"/>
      <c r="B3509" s="9"/>
      <c r="C3509" s="9"/>
      <c r="D3509" s="9"/>
      <c r="E3509" s="9"/>
      <c r="F3509" s="9"/>
      <c r="G3509" s="9"/>
      <c r="H3509" s="10"/>
      <c r="I3509" s="10"/>
      <c r="J3509" s="10"/>
      <c r="K3509" s="10"/>
      <c r="L3509" s="10"/>
      <c r="M3509" s="10"/>
      <c r="N3509" s="10"/>
      <c r="O3509" s="11"/>
      <c r="P3509" s="12"/>
      <c r="Q3509" s="9"/>
      <c r="R3509" s="9"/>
      <c r="S3509" s="9"/>
      <c r="U3509" s="1"/>
      <c r="V3509" s="13"/>
    </row>
    <row r="3510" spans="1:22" x14ac:dyDescent="0.35">
      <c r="A3510" s="8"/>
      <c r="B3510" s="9"/>
      <c r="C3510" s="9"/>
      <c r="D3510" s="9"/>
      <c r="E3510" s="9"/>
      <c r="F3510" s="9"/>
      <c r="G3510" s="9"/>
      <c r="H3510" s="10"/>
      <c r="I3510" s="10"/>
      <c r="J3510" s="10"/>
      <c r="K3510" s="10"/>
      <c r="L3510" s="10"/>
      <c r="M3510" s="10"/>
      <c r="N3510" s="10"/>
      <c r="O3510" s="11"/>
      <c r="P3510" s="12"/>
      <c r="Q3510" s="9"/>
      <c r="R3510" s="9"/>
      <c r="S3510" s="9"/>
      <c r="U3510" s="1"/>
      <c r="V3510" s="13"/>
    </row>
    <row r="3511" spans="1:22" x14ac:dyDescent="0.35">
      <c r="A3511" s="8"/>
      <c r="B3511" s="9"/>
      <c r="C3511" s="9"/>
      <c r="D3511" s="9"/>
      <c r="E3511" s="9"/>
      <c r="F3511" s="9"/>
      <c r="G3511" s="9"/>
      <c r="H3511" s="10"/>
      <c r="I3511" s="10"/>
      <c r="J3511" s="10"/>
      <c r="K3511" s="10"/>
      <c r="L3511" s="10"/>
      <c r="M3511" s="10"/>
      <c r="N3511" s="10"/>
      <c r="O3511" s="11"/>
      <c r="P3511" s="12"/>
      <c r="Q3511" s="9"/>
      <c r="R3511" s="9"/>
      <c r="S3511" s="9"/>
      <c r="U3511" s="1"/>
      <c r="V3511" s="13"/>
    </row>
    <row r="3512" spans="1:22" x14ac:dyDescent="0.35">
      <c r="A3512" s="8"/>
      <c r="B3512" s="9"/>
      <c r="C3512" s="9"/>
      <c r="D3512" s="9"/>
      <c r="E3512" s="9"/>
      <c r="F3512" s="9"/>
      <c r="G3512" s="9"/>
      <c r="H3512" s="10"/>
      <c r="I3512" s="10"/>
      <c r="J3512" s="10"/>
      <c r="K3512" s="10"/>
      <c r="L3512" s="10"/>
      <c r="M3512" s="10"/>
      <c r="N3512" s="10"/>
      <c r="O3512" s="11"/>
      <c r="P3512" s="12"/>
      <c r="Q3512" s="9"/>
      <c r="R3512" s="9"/>
      <c r="S3512" s="9"/>
      <c r="U3512" s="1"/>
      <c r="V3512" s="13"/>
    </row>
    <row r="3513" spans="1:22" x14ac:dyDescent="0.35">
      <c r="A3513" s="8"/>
      <c r="B3513" s="9"/>
      <c r="C3513" s="9"/>
      <c r="D3513" s="9"/>
      <c r="E3513" s="9"/>
      <c r="F3513" s="9"/>
      <c r="G3513" s="9"/>
      <c r="H3513" s="10"/>
      <c r="I3513" s="10"/>
      <c r="J3513" s="10"/>
      <c r="K3513" s="10"/>
      <c r="L3513" s="10"/>
      <c r="M3513" s="10"/>
      <c r="N3513" s="10"/>
      <c r="O3513" s="11"/>
      <c r="P3513" s="12"/>
      <c r="Q3513" s="9"/>
      <c r="R3513" s="9"/>
      <c r="S3513" s="9"/>
      <c r="U3513" s="1"/>
      <c r="V3513" s="13"/>
    </row>
    <row r="3514" spans="1:22" x14ac:dyDescent="0.35">
      <c r="A3514" s="8"/>
      <c r="B3514" s="9"/>
      <c r="C3514" s="9"/>
      <c r="D3514" s="9"/>
      <c r="E3514" s="9"/>
      <c r="F3514" s="9"/>
      <c r="G3514" s="9"/>
      <c r="H3514" s="10"/>
      <c r="I3514" s="10"/>
      <c r="J3514" s="10"/>
      <c r="K3514" s="10"/>
      <c r="L3514" s="10"/>
      <c r="M3514" s="10"/>
      <c r="N3514" s="10"/>
      <c r="O3514" s="11"/>
      <c r="P3514" s="12"/>
      <c r="Q3514" s="9"/>
      <c r="R3514" s="9"/>
      <c r="S3514" s="9"/>
      <c r="U3514" s="1"/>
      <c r="V3514" s="13"/>
    </row>
    <row r="3515" spans="1:22" x14ac:dyDescent="0.35">
      <c r="A3515" s="8"/>
      <c r="B3515" s="9"/>
      <c r="C3515" s="9"/>
      <c r="D3515" s="9"/>
      <c r="E3515" s="9"/>
      <c r="F3515" s="9"/>
      <c r="G3515" s="9"/>
      <c r="H3515" s="10"/>
      <c r="I3515" s="10"/>
      <c r="J3515" s="10"/>
      <c r="K3515" s="10"/>
      <c r="L3515" s="10"/>
      <c r="M3515" s="10"/>
      <c r="N3515" s="10"/>
      <c r="O3515" s="11"/>
      <c r="P3515" s="12"/>
      <c r="Q3515" s="9"/>
      <c r="R3515" s="9"/>
      <c r="S3515" s="9"/>
      <c r="U3515" s="1"/>
      <c r="V3515" s="13"/>
    </row>
    <row r="3516" spans="1:22" x14ac:dyDescent="0.35">
      <c r="A3516" s="8"/>
      <c r="B3516" s="9"/>
      <c r="C3516" s="9"/>
      <c r="D3516" s="9"/>
      <c r="E3516" s="9"/>
      <c r="F3516" s="9"/>
      <c r="G3516" s="9"/>
      <c r="H3516" s="10"/>
      <c r="I3516" s="10"/>
      <c r="J3516" s="10"/>
      <c r="K3516" s="10"/>
      <c r="L3516" s="10"/>
      <c r="M3516" s="10"/>
      <c r="N3516" s="10"/>
      <c r="O3516" s="11"/>
      <c r="P3516" s="12"/>
      <c r="Q3516" s="9"/>
      <c r="R3516" s="9"/>
      <c r="S3516" s="9"/>
      <c r="U3516" s="1"/>
      <c r="V3516" s="13"/>
    </row>
    <row r="3517" spans="1:22" x14ac:dyDescent="0.35">
      <c r="A3517" s="8"/>
      <c r="B3517" s="9"/>
      <c r="C3517" s="9"/>
      <c r="D3517" s="9"/>
      <c r="E3517" s="9"/>
      <c r="F3517" s="9"/>
      <c r="G3517" s="9"/>
      <c r="H3517" s="10"/>
      <c r="I3517" s="10"/>
      <c r="J3517" s="10"/>
      <c r="K3517" s="10"/>
      <c r="L3517" s="10"/>
      <c r="M3517" s="10"/>
      <c r="N3517" s="10"/>
      <c r="O3517" s="11"/>
      <c r="P3517" s="12"/>
      <c r="Q3517" s="9"/>
      <c r="R3517" s="9"/>
      <c r="S3517" s="9"/>
      <c r="U3517" s="1"/>
      <c r="V3517" s="13"/>
    </row>
    <row r="3518" spans="1:22" x14ac:dyDescent="0.35">
      <c r="A3518" s="8"/>
      <c r="B3518" s="9"/>
      <c r="C3518" s="9"/>
      <c r="D3518" s="9"/>
      <c r="E3518" s="9"/>
      <c r="F3518" s="9"/>
      <c r="G3518" s="9"/>
      <c r="H3518" s="10"/>
      <c r="I3518" s="10"/>
      <c r="J3518" s="10"/>
      <c r="K3518" s="10"/>
      <c r="L3518" s="10"/>
      <c r="M3518" s="10"/>
      <c r="N3518" s="10"/>
      <c r="O3518" s="11"/>
      <c r="P3518" s="12"/>
      <c r="Q3518" s="9"/>
      <c r="R3518" s="9"/>
      <c r="S3518" s="9"/>
      <c r="U3518" s="1"/>
      <c r="V3518" s="13"/>
    </row>
    <row r="3519" spans="1:22" x14ac:dyDescent="0.35">
      <c r="A3519" s="8"/>
      <c r="B3519" s="9"/>
      <c r="C3519" s="9"/>
      <c r="D3519" s="9"/>
      <c r="E3519" s="9"/>
      <c r="F3519" s="9"/>
      <c r="G3519" s="9"/>
      <c r="H3519" s="10"/>
      <c r="I3519" s="10"/>
      <c r="J3519" s="10"/>
      <c r="K3519" s="10"/>
      <c r="L3519" s="10"/>
      <c r="M3519" s="10"/>
      <c r="N3519" s="10"/>
      <c r="O3519" s="11"/>
      <c r="P3519" s="12"/>
      <c r="Q3519" s="9"/>
      <c r="R3519" s="9"/>
      <c r="S3519" s="9"/>
      <c r="U3519" s="1"/>
      <c r="V3519" s="13"/>
    </row>
    <row r="3520" spans="1:22" x14ac:dyDescent="0.35">
      <c r="A3520" s="8"/>
      <c r="B3520" s="9"/>
      <c r="C3520" s="9"/>
      <c r="D3520" s="9"/>
      <c r="E3520" s="9"/>
      <c r="F3520" s="9"/>
      <c r="G3520" s="9"/>
      <c r="H3520" s="10"/>
      <c r="I3520" s="10"/>
      <c r="J3520" s="10"/>
      <c r="K3520" s="10"/>
      <c r="L3520" s="10"/>
      <c r="M3520" s="10"/>
      <c r="N3520" s="10"/>
      <c r="O3520" s="11"/>
      <c r="P3520" s="12"/>
      <c r="Q3520" s="9"/>
      <c r="R3520" s="9"/>
      <c r="S3520" s="9"/>
      <c r="U3520" s="1"/>
      <c r="V3520" s="13"/>
    </row>
    <row r="3521" spans="1:22" x14ac:dyDescent="0.35">
      <c r="A3521" s="8"/>
      <c r="B3521" s="9"/>
      <c r="C3521" s="9"/>
      <c r="D3521" s="9"/>
      <c r="E3521" s="9"/>
      <c r="F3521" s="9"/>
      <c r="G3521" s="9"/>
      <c r="H3521" s="10"/>
      <c r="I3521" s="10"/>
      <c r="J3521" s="10"/>
      <c r="K3521" s="10"/>
      <c r="L3521" s="10"/>
      <c r="M3521" s="10"/>
      <c r="N3521" s="10"/>
      <c r="O3521" s="11"/>
      <c r="P3521" s="12"/>
      <c r="Q3521" s="9"/>
      <c r="R3521" s="9"/>
      <c r="S3521" s="9"/>
      <c r="U3521" s="1"/>
      <c r="V3521" s="13"/>
    </row>
    <row r="3522" spans="1:22" x14ac:dyDescent="0.35">
      <c r="A3522" s="8"/>
      <c r="B3522" s="9"/>
      <c r="C3522" s="9"/>
      <c r="D3522" s="9"/>
      <c r="E3522" s="9"/>
      <c r="F3522" s="9"/>
      <c r="G3522" s="9"/>
      <c r="H3522" s="10"/>
      <c r="I3522" s="10"/>
      <c r="J3522" s="10"/>
      <c r="K3522" s="10"/>
      <c r="L3522" s="10"/>
      <c r="M3522" s="10"/>
      <c r="N3522" s="10"/>
      <c r="O3522" s="11"/>
      <c r="P3522" s="12"/>
      <c r="Q3522" s="9"/>
      <c r="R3522" s="9"/>
      <c r="S3522" s="9"/>
      <c r="U3522" s="1"/>
      <c r="V3522" s="13"/>
    </row>
    <row r="3523" spans="1:22" x14ac:dyDescent="0.35">
      <c r="A3523" s="8"/>
      <c r="B3523" s="9"/>
      <c r="C3523" s="9"/>
      <c r="D3523" s="9"/>
      <c r="E3523" s="9"/>
      <c r="F3523" s="9"/>
      <c r="G3523" s="9"/>
      <c r="H3523" s="10"/>
      <c r="I3523" s="10"/>
      <c r="J3523" s="10"/>
      <c r="K3523" s="10"/>
      <c r="L3523" s="10"/>
      <c r="M3523" s="10"/>
      <c r="N3523" s="10"/>
      <c r="O3523" s="11"/>
      <c r="P3523" s="12"/>
      <c r="Q3523" s="9"/>
      <c r="R3523" s="9"/>
      <c r="S3523" s="9"/>
      <c r="U3523" s="1"/>
      <c r="V3523" s="13"/>
    </row>
    <row r="3524" spans="1:22" x14ac:dyDescent="0.35">
      <c r="A3524" s="8"/>
      <c r="B3524" s="9"/>
      <c r="C3524" s="9"/>
      <c r="D3524" s="9"/>
      <c r="E3524" s="9"/>
      <c r="F3524" s="9"/>
      <c r="G3524" s="9"/>
      <c r="H3524" s="10"/>
      <c r="I3524" s="10"/>
      <c r="J3524" s="10"/>
      <c r="K3524" s="10"/>
      <c r="L3524" s="10"/>
      <c r="M3524" s="10"/>
      <c r="N3524" s="10"/>
      <c r="O3524" s="11"/>
      <c r="P3524" s="12"/>
      <c r="Q3524" s="9"/>
      <c r="R3524" s="9"/>
      <c r="S3524" s="9"/>
      <c r="U3524" s="1"/>
      <c r="V3524" s="13"/>
    </row>
    <row r="3525" spans="1:22" x14ac:dyDescent="0.35">
      <c r="A3525" s="8"/>
      <c r="B3525" s="9"/>
      <c r="C3525" s="9"/>
      <c r="D3525" s="9"/>
      <c r="E3525" s="9"/>
      <c r="F3525" s="9"/>
      <c r="G3525" s="9"/>
      <c r="H3525" s="10"/>
      <c r="I3525" s="10"/>
      <c r="J3525" s="10"/>
      <c r="K3525" s="10"/>
      <c r="L3525" s="10"/>
      <c r="M3525" s="10"/>
      <c r="N3525" s="10"/>
      <c r="O3525" s="11"/>
      <c r="P3525" s="12"/>
      <c r="Q3525" s="9"/>
      <c r="R3525" s="9"/>
      <c r="S3525" s="9"/>
      <c r="U3525" s="1"/>
      <c r="V3525" s="13"/>
    </row>
    <row r="3526" spans="1:22" x14ac:dyDescent="0.35">
      <c r="A3526" s="8"/>
      <c r="B3526" s="9"/>
      <c r="C3526" s="9"/>
      <c r="D3526" s="9"/>
      <c r="E3526" s="9"/>
      <c r="F3526" s="9"/>
      <c r="G3526" s="9"/>
      <c r="H3526" s="10"/>
      <c r="I3526" s="10"/>
      <c r="J3526" s="10"/>
      <c r="K3526" s="10"/>
      <c r="L3526" s="10"/>
      <c r="M3526" s="10"/>
      <c r="N3526" s="10"/>
      <c r="O3526" s="11"/>
      <c r="P3526" s="12"/>
      <c r="Q3526" s="9"/>
      <c r="R3526" s="9"/>
      <c r="S3526" s="9"/>
      <c r="U3526" s="1"/>
      <c r="V3526" s="13"/>
    </row>
    <row r="3527" spans="1:22" x14ac:dyDescent="0.35">
      <c r="A3527" s="8"/>
      <c r="B3527" s="9"/>
      <c r="C3527" s="9"/>
      <c r="D3527" s="9"/>
      <c r="E3527" s="9"/>
      <c r="F3527" s="9"/>
      <c r="G3527" s="9"/>
      <c r="H3527" s="10"/>
      <c r="I3527" s="10"/>
      <c r="J3527" s="10"/>
      <c r="K3527" s="10"/>
      <c r="L3527" s="10"/>
      <c r="M3527" s="10"/>
      <c r="N3527" s="10"/>
      <c r="O3527" s="11"/>
      <c r="P3527" s="12"/>
      <c r="Q3527" s="9"/>
      <c r="R3527" s="9"/>
      <c r="S3527" s="9"/>
      <c r="U3527" s="1"/>
      <c r="V3527" s="13"/>
    </row>
    <row r="3528" spans="1:22" x14ac:dyDescent="0.35">
      <c r="A3528" s="8"/>
      <c r="B3528" s="9"/>
      <c r="C3528" s="9"/>
      <c r="D3528" s="9"/>
      <c r="E3528" s="9"/>
      <c r="F3528" s="9"/>
      <c r="G3528" s="9"/>
      <c r="H3528" s="10"/>
      <c r="I3528" s="10"/>
      <c r="J3528" s="10"/>
      <c r="K3528" s="10"/>
      <c r="L3528" s="10"/>
      <c r="M3528" s="10"/>
      <c r="N3528" s="10"/>
      <c r="O3528" s="11"/>
      <c r="P3528" s="12"/>
      <c r="Q3528" s="9"/>
      <c r="R3528" s="9"/>
      <c r="S3528" s="9"/>
      <c r="U3528" s="1"/>
      <c r="V3528" s="13"/>
    </row>
    <row r="3529" spans="1:22" x14ac:dyDescent="0.35">
      <c r="A3529" s="8"/>
      <c r="B3529" s="9"/>
      <c r="C3529" s="9"/>
      <c r="D3529" s="9"/>
      <c r="E3529" s="9"/>
      <c r="F3529" s="9"/>
      <c r="G3529" s="9"/>
      <c r="H3529" s="10"/>
      <c r="I3529" s="10"/>
      <c r="J3529" s="10"/>
      <c r="K3529" s="10"/>
      <c r="L3529" s="10"/>
      <c r="M3529" s="10"/>
      <c r="N3529" s="10"/>
      <c r="O3529" s="11"/>
      <c r="P3529" s="12"/>
      <c r="Q3529" s="9"/>
      <c r="R3529" s="9"/>
      <c r="S3529" s="9"/>
      <c r="U3529" s="1"/>
      <c r="V3529" s="13"/>
    </row>
    <row r="3530" spans="1:22" x14ac:dyDescent="0.35">
      <c r="A3530" s="8"/>
      <c r="B3530" s="9"/>
      <c r="C3530" s="9"/>
      <c r="D3530" s="9"/>
      <c r="E3530" s="9"/>
      <c r="F3530" s="9"/>
      <c r="G3530" s="9"/>
      <c r="H3530" s="10"/>
      <c r="I3530" s="10"/>
      <c r="J3530" s="10"/>
      <c r="K3530" s="10"/>
      <c r="L3530" s="10"/>
      <c r="M3530" s="10"/>
      <c r="N3530" s="10"/>
      <c r="O3530" s="11"/>
      <c r="P3530" s="12"/>
      <c r="Q3530" s="9"/>
      <c r="R3530" s="9"/>
      <c r="S3530" s="9"/>
      <c r="U3530" s="1"/>
      <c r="V3530" s="13"/>
    </row>
    <row r="3531" spans="1:22" x14ac:dyDescent="0.35">
      <c r="A3531" s="8"/>
      <c r="B3531" s="9"/>
      <c r="C3531" s="9"/>
      <c r="D3531" s="9"/>
      <c r="E3531" s="9"/>
      <c r="F3531" s="9"/>
      <c r="G3531" s="9"/>
      <c r="H3531" s="10"/>
      <c r="I3531" s="10"/>
      <c r="J3531" s="10"/>
      <c r="K3531" s="10"/>
      <c r="L3531" s="10"/>
      <c r="M3531" s="10"/>
      <c r="N3531" s="10"/>
      <c r="O3531" s="11"/>
      <c r="P3531" s="12"/>
      <c r="Q3531" s="9"/>
      <c r="R3531" s="9"/>
      <c r="S3531" s="9"/>
      <c r="U3531" s="1"/>
      <c r="V3531" s="13"/>
    </row>
    <row r="3532" spans="1:22" x14ac:dyDescent="0.35">
      <c r="A3532" s="8"/>
      <c r="B3532" s="9"/>
      <c r="C3532" s="9"/>
      <c r="D3532" s="9"/>
      <c r="E3532" s="9"/>
      <c r="F3532" s="9"/>
      <c r="G3532" s="9"/>
      <c r="H3532" s="10"/>
      <c r="I3532" s="10"/>
      <c r="J3532" s="10"/>
      <c r="K3532" s="10"/>
      <c r="L3532" s="10"/>
      <c r="M3532" s="10"/>
      <c r="N3532" s="10"/>
      <c r="O3532" s="11"/>
      <c r="P3532" s="12"/>
      <c r="Q3532" s="9"/>
      <c r="R3532" s="9"/>
      <c r="S3532" s="9"/>
      <c r="U3532" s="1"/>
      <c r="V3532" s="13"/>
    </row>
    <row r="3533" spans="1:22" x14ac:dyDescent="0.35">
      <c r="A3533" s="8"/>
      <c r="B3533" s="9"/>
      <c r="C3533" s="9"/>
      <c r="D3533" s="9"/>
      <c r="E3533" s="9"/>
      <c r="F3533" s="9"/>
      <c r="G3533" s="9"/>
      <c r="H3533" s="10"/>
      <c r="I3533" s="10"/>
      <c r="J3533" s="10"/>
      <c r="K3533" s="10"/>
      <c r="L3533" s="10"/>
      <c r="M3533" s="10"/>
      <c r="N3533" s="10"/>
      <c r="O3533" s="11"/>
      <c r="P3533" s="12"/>
      <c r="Q3533" s="9"/>
      <c r="R3533" s="9"/>
      <c r="S3533" s="9"/>
      <c r="U3533" s="1"/>
      <c r="V3533" s="13"/>
    </row>
    <row r="3534" spans="1:22" x14ac:dyDescent="0.35">
      <c r="A3534" s="8"/>
      <c r="B3534" s="9"/>
      <c r="C3534" s="9"/>
      <c r="D3534" s="9"/>
      <c r="E3534" s="9"/>
      <c r="F3534" s="9"/>
      <c r="G3534" s="9"/>
      <c r="H3534" s="10"/>
      <c r="I3534" s="10"/>
      <c r="J3534" s="10"/>
      <c r="K3534" s="10"/>
      <c r="L3534" s="10"/>
      <c r="M3534" s="10"/>
      <c r="N3534" s="10"/>
      <c r="O3534" s="11"/>
      <c r="P3534" s="12"/>
      <c r="Q3534" s="9"/>
      <c r="R3534" s="9"/>
      <c r="S3534" s="9"/>
      <c r="U3534" s="1"/>
      <c r="V3534" s="13"/>
    </row>
    <row r="3535" spans="1:22" x14ac:dyDescent="0.35">
      <c r="A3535" s="8"/>
      <c r="B3535" s="9"/>
      <c r="C3535" s="9"/>
      <c r="D3535" s="9"/>
      <c r="E3535" s="9"/>
      <c r="F3535" s="9"/>
      <c r="G3535" s="9"/>
      <c r="H3535" s="10"/>
      <c r="I3535" s="10"/>
      <c r="J3535" s="10"/>
      <c r="K3535" s="10"/>
      <c r="L3535" s="10"/>
      <c r="M3535" s="10"/>
      <c r="N3535" s="10"/>
      <c r="O3535" s="11"/>
      <c r="P3535" s="12"/>
      <c r="Q3535" s="9"/>
      <c r="R3535" s="9"/>
      <c r="S3535" s="9"/>
      <c r="U3535" s="1"/>
      <c r="V3535" s="13"/>
    </row>
    <row r="3536" spans="1:22" x14ac:dyDescent="0.35">
      <c r="A3536" s="8"/>
      <c r="B3536" s="9"/>
      <c r="C3536" s="9"/>
      <c r="D3536" s="9"/>
      <c r="E3536" s="9"/>
      <c r="F3536" s="9"/>
      <c r="G3536" s="9"/>
      <c r="H3536" s="10"/>
      <c r="I3536" s="10"/>
      <c r="J3536" s="10"/>
      <c r="K3536" s="10"/>
      <c r="L3536" s="10"/>
      <c r="M3536" s="10"/>
      <c r="N3536" s="10"/>
      <c r="O3536" s="11"/>
      <c r="P3536" s="12"/>
      <c r="Q3536" s="9"/>
      <c r="R3536" s="9"/>
      <c r="S3536" s="9"/>
      <c r="U3536" s="1"/>
      <c r="V3536" s="13"/>
    </row>
    <row r="3537" spans="1:22" x14ac:dyDescent="0.35">
      <c r="A3537" s="8"/>
      <c r="B3537" s="9"/>
      <c r="C3537" s="9"/>
      <c r="D3537" s="9"/>
      <c r="E3537" s="9"/>
      <c r="F3537" s="9"/>
      <c r="G3537" s="9"/>
      <c r="H3537" s="10"/>
      <c r="I3537" s="10"/>
      <c r="J3537" s="10"/>
      <c r="K3537" s="10"/>
      <c r="L3537" s="10"/>
      <c r="M3537" s="10"/>
      <c r="N3537" s="10"/>
      <c r="O3537" s="11"/>
      <c r="P3537" s="12"/>
      <c r="Q3537" s="9"/>
      <c r="R3537" s="9"/>
      <c r="S3537" s="9"/>
      <c r="U3537" s="1"/>
      <c r="V3537" s="13"/>
    </row>
    <row r="3538" spans="1:22" x14ac:dyDescent="0.35">
      <c r="A3538" s="8"/>
      <c r="B3538" s="9"/>
      <c r="C3538" s="9"/>
      <c r="D3538" s="9"/>
      <c r="E3538" s="9"/>
      <c r="F3538" s="9"/>
      <c r="G3538" s="9"/>
      <c r="H3538" s="10"/>
      <c r="I3538" s="10"/>
      <c r="J3538" s="10"/>
      <c r="K3538" s="10"/>
      <c r="L3538" s="10"/>
      <c r="M3538" s="10"/>
      <c r="N3538" s="10"/>
      <c r="O3538" s="11"/>
      <c r="P3538" s="12"/>
      <c r="Q3538" s="9"/>
      <c r="R3538" s="9"/>
      <c r="S3538" s="9"/>
      <c r="U3538" s="1"/>
      <c r="V3538" s="13"/>
    </row>
    <row r="3539" spans="1:22" x14ac:dyDescent="0.35">
      <c r="A3539" s="8"/>
      <c r="B3539" s="9"/>
      <c r="C3539" s="9"/>
      <c r="D3539" s="9"/>
      <c r="E3539" s="9"/>
      <c r="F3539" s="9"/>
      <c r="G3539" s="9"/>
      <c r="H3539" s="10"/>
      <c r="I3539" s="10"/>
      <c r="J3539" s="10"/>
      <c r="K3539" s="10"/>
      <c r="L3539" s="10"/>
      <c r="M3539" s="10"/>
      <c r="N3539" s="10"/>
      <c r="O3539" s="11"/>
      <c r="P3539" s="12"/>
      <c r="Q3539" s="9"/>
      <c r="R3539" s="9"/>
      <c r="S3539" s="9"/>
      <c r="U3539" s="1"/>
      <c r="V3539" s="13"/>
    </row>
    <row r="3540" spans="1:22" x14ac:dyDescent="0.35">
      <c r="A3540" s="8"/>
      <c r="B3540" s="9"/>
      <c r="C3540" s="9"/>
      <c r="D3540" s="9"/>
      <c r="E3540" s="9"/>
      <c r="F3540" s="9"/>
      <c r="G3540" s="9"/>
      <c r="H3540" s="10"/>
      <c r="I3540" s="10"/>
      <c r="J3540" s="10"/>
      <c r="K3540" s="10"/>
      <c r="L3540" s="10"/>
      <c r="M3540" s="10"/>
      <c r="N3540" s="10"/>
      <c r="O3540" s="11"/>
      <c r="P3540" s="12"/>
      <c r="Q3540" s="9"/>
      <c r="R3540" s="9"/>
      <c r="S3540" s="9"/>
      <c r="U3540" s="1"/>
      <c r="V3540" s="13"/>
    </row>
    <row r="3541" spans="1:22" x14ac:dyDescent="0.35">
      <c r="A3541" s="8"/>
      <c r="B3541" s="9"/>
      <c r="C3541" s="9"/>
      <c r="D3541" s="9"/>
      <c r="E3541" s="9"/>
      <c r="F3541" s="9"/>
      <c r="G3541" s="9"/>
      <c r="H3541" s="10"/>
      <c r="I3541" s="10"/>
      <c r="J3541" s="10"/>
      <c r="K3541" s="10"/>
      <c r="L3541" s="10"/>
      <c r="M3541" s="10"/>
      <c r="N3541" s="10"/>
      <c r="O3541" s="11"/>
      <c r="P3541" s="12"/>
      <c r="Q3541" s="9"/>
      <c r="R3541" s="9"/>
      <c r="S3541" s="9"/>
      <c r="U3541" s="1"/>
      <c r="V3541" s="13"/>
    </row>
    <row r="3542" spans="1:22" x14ac:dyDescent="0.35">
      <c r="A3542" s="8"/>
      <c r="B3542" s="9"/>
      <c r="C3542" s="9"/>
      <c r="D3542" s="9"/>
      <c r="E3542" s="9"/>
      <c r="F3542" s="9"/>
      <c r="G3542" s="9"/>
      <c r="H3542" s="10"/>
      <c r="I3542" s="10"/>
      <c r="J3542" s="10"/>
      <c r="K3542" s="10"/>
      <c r="L3542" s="10"/>
      <c r="M3542" s="10"/>
      <c r="N3542" s="10"/>
      <c r="O3542" s="11"/>
      <c r="P3542" s="12"/>
      <c r="Q3542" s="9"/>
      <c r="R3542" s="9"/>
      <c r="S3542" s="9"/>
      <c r="U3542" s="1"/>
      <c r="V3542" s="13"/>
    </row>
    <row r="3543" spans="1:22" x14ac:dyDescent="0.35">
      <c r="A3543" s="8"/>
      <c r="B3543" s="9"/>
      <c r="C3543" s="9"/>
      <c r="D3543" s="9"/>
      <c r="E3543" s="9"/>
      <c r="F3543" s="9"/>
      <c r="G3543" s="9"/>
      <c r="H3543" s="10"/>
      <c r="I3543" s="10"/>
      <c r="J3543" s="10"/>
      <c r="K3543" s="10"/>
      <c r="L3543" s="10"/>
      <c r="M3543" s="10"/>
      <c r="N3543" s="10"/>
      <c r="O3543" s="11"/>
      <c r="P3543" s="12"/>
      <c r="Q3543" s="9"/>
      <c r="R3543" s="9"/>
      <c r="S3543" s="9"/>
      <c r="U3543" s="1"/>
      <c r="V3543" s="13"/>
    </row>
    <row r="3544" spans="1:22" x14ac:dyDescent="0.35">
      <c r="A3544" s="8"/>
      <c r="B3544" s="9"/>
      <c r="C3544" s="9"/>
      <c r="D3544" s="9"/>
      <c r="E3544" s="9"/>
      <c r="F3544" s="9"/>
      <c r="G3544" s="9"/>
      <c r="H3544" s="10"/>
      <c r="I3544" s="10"/>
      <c r="J3544" s="10"/>
      <c r="K3544" s="10"/>
      <c r="L3544" s="10"/>
      <c r="M3544" s="10"/>
      <c r="N3544" s="10"/>
      <c r="O3544" s="11"/>
      <c r="P3544" s="12"/>
      <c r="Q3544" s="9"/>
      <c r="R3544" s="9"/>
      <c r="S3544" s="9"/>
      <c r="U3544" s="1"/>
      <c r="V3544" s="13"/>
    </row>
    <row r="3545" spans="1:22" x14ac:dyDescent="0.35">
      <c r="A3545" s="8"/>
      <c r="B3545" s="9"/>
      <c r="C3545" s="9"/>
      <c r="D3545" s="9"/>
      <c r="E3545" s="9"/>
      <c r="F3545" s="9"/>
      <c r="G3545" s="9"/>
      <c r="H3545" s="10"/>
      <c r="I3545" s="10"/>
      <c r="J3545" s="10"/>
      <c r="K3545" s="10"/>
      <c r="L3545" s="10"/>
      <c r="M3545" s="10"/>
      <c r="N3545" s="10"/>
      <c r="O3545" s="11"/>
      <c r="P3545" s="12"/>
      <c r="Q3545" s="9"/>
      <c r="R3545" s="9"/>
      <c r="S3545" s="9"/>
      <c r="U3545" s="1"/>
      <c r="V3545" s="13"/>
    </row>
    <row r="3546" spans="1:22" x14ac:dyDescent="0.35">
      <c r="A3546" s="8"/>
      <c r="B3546" s="9"/>
      <c r="C3546" s="9"/>
      <c r="D3546" s="9"/>
      <c r="E3546" s="9"/>
      <c r="F3546" s="9"/>
      <c r="G3546" s="9"/>
      <c r="H3546" s="10"/>
      <c r="I3546" s="10"/>
      <c r="J3546" s="10"/>
      <c r="K3546" s="10"/>
      <c r="L3546" s="10"/>
      <c r="M3546" s="10"/>
      <c r="N3546" s="10"/>
      <c r="O3546" s="11"/>
      <c r="P3546" s="12"/>
      <c r="Q3546" s="9"/>
      <c r="R3546" s="9"/>
      <c r="S3546" s="9"/>
      <c r="U3546" s="1"/>
      <c r="V3546" s="13"/>
    </row>
    <row r="3547" spans="1:22" x14ac:dyDescent="0.35">
      <c r="A3547" s="8"/>
      <c r="B3547" s="9"/>
      <c r="C3547" s="9"/>
      <c r="D3547" s="9"/>
      <c r="E3547" s="9"/>
      <c r="F3547" s="9"/>
      <c r="G3547" s="9"/>
      <c r="H3547" s="10"/>
      <c r="I3547" s="10"/>
      <c r="J3547" s="10"/>
      <c r="K3547" s="10"/>
      <c r="L3547" s="10"/>
      <c r="M3547" s="10"/>
      <c r="N3547" s="10"/>
      <c r="O3547" s="11"/>
      <c r="P3547" s="12"/>
      <c r="Q3547" s="9"/>
      <c r="R3547" s="9"/>
      <c r="S3547" s="9"/>
      <c r="U3547" s="1"/>
      <c r="V3547" s="13"/>
    </row>
    <row r="3548" spans="1:22" x14ac:dyDescent="0.35">
      <c r="A3548" s="8"/>
      <c r="B3548" s="9"/>
      <c r="C3548" s="9"/>
      <c r="D3548" s="9"/>
      <c r="E3548" s="9"/>
      <c r="F3548" s="9"/>
      <c r="G3548" s="9"/>
      <c r="H3548" s="10"/>
      <c r="I3548" s="10"/>
      <c r="J3548" s="10"/>
      <c r="K3548" s="10"/>
      <c r="L3548" s="10"/>
      <c r="M3548" s="10"/>
      <c r="N3548" s="10"/>
      <c r="O3548" s="11"/>
      <c r="P3548" s="12"/>
      <c r="Q3548" s="9"/>
      <c r="R3548" s="9"/>
      <c r="S3548" s="9"/>
      <c r="U3548" s="1"/>
      <c r="V3548" s="13"/>
    </row>
    <row r="3549" spans="1:22" x14ac:dyDescent="0.35">
      <c r="A3549" s="8"/>
      <c r="B3549" s="9"/>
      <c r="C3549" s="9"/>
      <c r="D3549" s="9"/>
      <c r="E3549" s="9"/>
      <c r="F3549" s="9"/>
      <c r="G3549" s="9"/>
      <c r="H3549" s="10"/>
      <c r="I3549" s="10"/>
      <c r="J3549" s="10"/>
      <c r="K3549" s="10"/>
      <c r="L3549" s="10"/>
      <c r="M3549" s="10"/>
      <c r="N3549" s="10"/>
      <c r="O3549" s="11"/>
      <c r="P3549" s="12"/>
      <c r="Q3549" s="9"/>
      <c r="R3549" s="9"/>
      <c r="S3549" s="9"/>
      <c r="U3549" s="1"/>
      <c r="V3549" s="13"/>
    </row>
    <row r="3550" spans="1:22" x14ac:dyDescent="0.35">
      <c r="A3550" s="8"/>
      <c r="B3550" s="9"/>
      <c r="C3550" s="9"/>
      <c r="D3550" s="9"/>
      <c r="E3550" s="9"/>
      <c r="F3550" s="9"/>
      <c r="G3550" s="9"/>
      <c r="H3550" s="10"/>
      <c r="I3550" s="10"/>
      <c r="J3550" s="10"/>
      <c r="K3550" s="10"/>
      <c r="L3550" s="10"/>
      <c r="M3550" s="10"/>
      <c r="N3550" s="10"/>
      <c r="O3550" s="11"/>
      <c r="P3550" s="12"/>
      <c r="Q3550" s="9"/>
      <c r="R3550" s="9"/>
      <c r="S3550" s="9"/>
      <c r="U3550" s="1"/>
      <c r="V3550" s="13"/>
    </row>
    <row r="3551" spans="1:22" x14ac:dyDescent="0.35">
      <c r="A3551" s="8"/>
      <c r="B3551" s="9"/>
      <c r="C3551" s="9"/>
      <c r="D3551" s="9"/>
      <c r="E3551" s="9"/>
      <c r="F3551" s="9"/>
      <c r="G3551" s="9"/>
      <c r="H3551" s="10"/>
      <c r="I3551" s="10"/>
      <c r="J3551" s="10"/>
      <c r="K3551" s="10"/>
      <c r="L3551" s="10"/>
      <c r="M3551" s="10"/>
      <c r="N3551" s="10"/>
      <c r="O3551" s="11"/>
      <c r="P3551" s="12"/>
      <c r="Q3551" s="9"/>
      <c r="R3551" s="9"/>
      <c r="S3551" s="9"/>
      <c r="U3551" s="1"/>
      <c r="V3551" s="13"/>
    </row>
    <row r="3552" spans="1:22" x14ac:dyDescent="0.35">
      <c r="A3552" s="8"/>
      <c r="B3552" s="9"/>
      <c r="C3552" s="9"/>
      <c r="D3552" s="9"/>
      <c r="E3552" s="9"/>
      <c r="F3552" s="9"/>
      <c r="G3552" s="9"/>
      <c r="H3552" s="10"/>
      <c r="I3552" s="10"/>
      <c r="J3552" s="10"/>
      <c r="K3552" s="10"/>
      <c r="L3552" s="10"/>
      <c r="M3552" s="10"/>
      <c r="N3552" s="10"/>
      <c r="O3552" s="11"/>
      <c r="P3552" s="12"/>
      <c r="Q3552" s="9"/>
      <c r="R3552" s="9"/>
      <c r="S3552" s="9"/>
      <c r="U3552" s="1"/>
      <c r="V3552" s="13"/>
    </row>
    <row r="3553" spans="1:22" x14ac:dyDescent="0.35">
      <c r="A3553" s="8"/>
      <c r="B3553" s="9"/>
      <c r="C3553" s="9"/>
      <c r="D3553" s="9"/>
      <c r="E3553" s="9"/>
      <c r="F3553" s="9"/>
      <c r="G3553" s="9"/>
      <c r="H3553" s="10"/>
      <c r="I3553" s="10"/>
      <c r="J3553" s="10"/>
      <c r="K3553" s="10"/>
      <c r="L3553" s="10"/>
      <c r="M3553" s="10"/>
      <c r="N3553" s="10"/>
      <c r="O3553" s="11"/>
      <c r="P3553" s="12"/>
      <c r="Q3553" s="9"/>
      <c r="R3553" s="9"/>
      <c r="S3553" s="9"/>
      <c r="U3553" s="1"/>
      <c r="V3553" s="13"/>
    </row>
    <row r="3554" spans="1:22" x14ac:dyDescent="0.35">
      <c r="A3554" s="8"/>
      <c r="B3554" s="9"/>
      <c r="C3554" s="9"/>
      <c r="D3554" s="9"/>
      <c r="E3554" s="9"/>
      <c r="F3554" s="9"/>
      <c r="G3554" s="9"/>
      <c r="H3554" s="10"/>
      <c r="I3554" s="10"/>
      <c r="J3554" s="10"/>
      <c r="K3554" s="10"/>
      <c r="L3554" s="10"/>
      <c r="M3554" s="10"/>
      <c r="N3554" s="10"/>
      <c r="O3554" s="11"/>
      <c r="P3554" s="12"/>
      <c r="Q3554" s="9"/>
      <c r="R3554" s="9"/>
      <c r="S3554" s="9"/>
      <c r="U3554" s="1"/>
      <c r="V3554" s="13"/>
    </row>
    <row r="3555" spans="1:22" x14ac:dyDescent="0.35">
      <c r="A3555" s="8"/>
      <c r="B3555" s="9"/>
      <c r="C3555" s="9"/>
      <c r="D3555" s="9"/>
      <c r="E3555" s="9"/>
      <c r="F3555" s="9"/>
      <c r="G3555" s="9"/>
      <c r="H3555" s="10"/>
      <c r="I3555" s="10"/>
      <c r="J3555" s="10"/>
      <c r="K3555" s="10"/>
      <c r="L3555" s="10"/>
      <c r="M3555" s="10"/>
      <c r="N3555" s="10"/>
      <c r="O3555" s="11"/>
      <c r="P3555" s="12"/>
      <c r="Q3555" s="9"/>
      <c r="R3555" s="9"/>
      <c r="S3555" s="9"/>
      <c r="U3555" s="1"/>
      <c r="V3555" s="13"/>
    </row>
    <row r="3556" spans="1:22" x14ac:dyDescent="0.35">
      <c r="A3556" s="8"/>
      <c r="B3556" s="9"/>
      <c r="C3556" s="9"/>
      <c r="D3556" s="9"/>
      <c r="E3556" s="9"/>
      <c r="F3556" s="9"/>
      <c r="G3556" s="9"/>
      <c r="H3556" s="10"/>
      <c r="I3556" s="10"/>
      <c r="J3556" s="10"/>
      <c r="K3556" s="10"/>
      <c r="L3556" s="10"/>
      <c r="M3556" s="10"/>
      <c r="N3556" s="10"/>
      <c r="O3556" s="11"/>
      <c r="P3556" s="12"/>
      <c r="Q3556" s="9"/>
      <c r="R3556" s="9"/>
      <c r="S3556" s="9"/>
      <c r="U3556" s="1"/>
      <c r="V3556" s="13"/>
    </row>
    <row r="3557" spans="1:22" x14ac:dyDescent="0.35">
      <c r="A3557" s="8"/>
      <c r="B3557" s="9"/>
      <c r="C3557" s="9"/>
      <c r="D3557" s="9"/>
      <c r="E3557" s="9"/>
      <c r="F3557" s="9"/>
      <c r="G3557" s="9"/>
      <c r="H3557" s="10"/>
      <c r="I3557" s="10"/>
      <c r="J3557" s="10"/>
      <c r="K3557" s="10"/>
      <c r="L3557" s="10"/>
      <c r="M3557" s="10"/>
      <c r="N3557" s="10"/>
      <c r="O3557" s="11"/>
      <c r="P3557" s="12"/>
      <c r="Q3557" s="9"/>
      <c r="R3557" s="9"/>
      <c r="S3557" s="9"/>
      <c r="U3557" s="1"/>
      <c r="V3557" s="13"/>
    </row>
    <row r="3558" spans="1:22" x14ac:dyDescent="0.35">
      <c r="A3558" s="8"/>
      <c r="B3558" s="9"/>
      <c r="C3558" s="9"/>
      <c r="D3558" s="9"/>
      <c r="E3558" s="9"/>
      <c r="F3558" s="9"/>
      <c r="G3558" s="9"/>
      <c r="H3558" s="10"/>
      <c r="I3558" s="10"/>
      <c r="J3558" s="10"/>
      <c r="K3558" s="10"/>
      <c r="L3558" s="10"/>
      <c r="M3558" s="10"/>
      <c r="N3558" s="10"/>
      <c r="O3558" s="11"/>
      <c r="P3558" s="12"/>
      <c r="Q3558" s="9"/>
      <c r="R3558" s="9"/>
      <c r="S3558" s="9"/>
      <c r="U3558" s="1"/>
      <c r="V3558" s="13"/>
    </row>
    <row r="3559" spans="1:22" x14ac:dyDescent="0.35">
      <c r="A3559" s="8"/>
      <c r="B3559" s="9"/>
      <c r="C3559" s="9"/>
      <c r="D3559" s="9"/>
      <c r="E3559" s="9"/>
      <c r="F3559" s="9"/>
      <c r="G3559" s="9"/>
      <c r="H3559" s="10"/>
      <c r="I3559" s="10"/>
      <c r="J3559" s="10"/>
      <c r="K3559" s="10"/>
      <c r="L3559" s="10"/>
      <c r="M3559" s="10"/>
      <c r="N3559" s="10"/>
      <c r="O3559" s="11"/>
      <c r="P3559" s="12"/>
      <c r="Q3559" s="9"/>
      <c r="R3559" s="9"/>
      <c r="S3559" s="9"/>
      <c r="U3559" s="1"/>
      <c r="V3559" s="13"/>
    </row>
    <row r="3560" spans="1:22" x14ac:dyDescent="0.35">
      <c r="A3560" s="8"/>
      <c r="B3560" s="9"/>
      <c r="C3560" s="9"/>
      <c r="D3560" s="9"/>
      <c r="E3560" s="9"/>
      <c r="F3560" s="9"/>
      <c r="G3560" s="9"/>
      <c r="H3560" s="10"/>
      <c r="I3560" s="10"/>
      <c r="J3560" s="10"/>
      <c r="K3560" s="10"/>
      <c r="L3560" s="10"/>
      <c r="M3560" s="10"/>
      <c r="N3560" s="10"/>
      <c r="O3560" s="11"/>
      <c r="P3560" s="12"/>
      <c r="Q3560" s="9"/>
      <c r="R3560" s="9"/>
      <c r="S3560" s="9"/>
      <c r="U3560" s="1"/>
      <c r="V3560" s="13"/>
    </row>
    <row r="3561" spans="1:22" x14ac:dyDescent="0.35">
      <c r="A3561" s="8"/>
      <c r="B3561" s="9"/>
      <c r="C3561" s="9"/>
      <c r="D3561" s="9"/>
      <c r="E3561" s="9"/>
      <c r="F3561" s="9"/>
      <c r="G3561" s="9"/>
      <c r="H3561" s="10"/>
      <c r="I3561" s="10"/>
      <c r="J3561" s="10"/>
      <c r="K3561" s="10"/>
      <c r="L3561" s="10"/>
      <c r="M3561" s="10"/>
      <c r="N3561" s="10"/>
      <c r="O3561" s="11"/>
      <c r="P3561" s="12"/>
      <c r="Q3561" s="9"/>
      <c r="R3561" s="9"/>
      <c r="S3561" s="9"/>
      <c r="U3561" s="1"/>
      <c r="V3561" s="13"/>
    </row>
    <row r="3562" spans="1:22" x14ac:dyDescent="0.35">
      <c r="A3562" s="8"/>
      <c r="B3562" s="9"/>
      <c r="C3562" s="9"/>
      <c r="D3562" s="9"/>
      <c r="E3562" s="9"/>
      <c r="F3562" s="9"/>
      <c r="G3562" s="9"/>
      <c r="H3562" s="10"/>
      <c r="I3562" s="10"/>
      <c r="J3562" s="10"/>
      <c r="K3562" s="10"/>
      <c r="L3562" s="10"/>
      <c r="M3562" s="10"/>
      <c r="N3562" s="10"/>
      <c r="O3562" s="11"/>
      <c r="P3562" s="12"/>
      <c r="Q3562" s="9"/>
      <c r="R3562" s="9"/>
      <c r="S3562" s="9"/>
      <c r="U3562" s="1"/>
      <c r="V3562" s="13"/>
    </row>
    <row r="3563" spans="1:22" x14ac:dyDescent="0.35">
      <c r="A3563" s="8"/>
      <c r="B3563" s="9"/>
      <c r="C3563" s="9"/>
      <c r="D3563" s="9"/>
      <c r="E3563" s="9"/>
      <c r="F3563" s="9"/>
      <c r="G3563" s="9"/>
      <c r="H3563" s="10"/>
      <c r="I3563" s="10"/>
      <c r="J3563" s="10"/>
      <c r="K3563" s="10"/>
      <c r="L3563" s="10"/>
      <c r="M3563" s="10"/>
      <c r="N3563" s="10"/>
      <c r="O3563" s="11"/>
      <c r="P3563" s="12"/>
      <c r="Q3563" s="9"/>
      <c r="R3563" s="9"/>
      <c r="S3563" s="9"/>
      <c r="U3563" s="1"/>
      <c r="V3563" s="13"/>
    </row>
    <row r="3564" spans="1:22" x14ac:dyDescent="0.35">
      <c r="A3564" s="8"/>
      <c r="B3564" s="9"/>
      <c r="C3564" s="9"/>
      <c r="D3564" s="9"/>
      <c r="E3564" s="9"/>
      <c r="F3564" s="9"/>
      <c r="G3564" s="9"/>
      <c r="H3564" s="10"/>
      <c r="I3564" s="10"/>
      <c r="J3564" s="10"/>
      <c r="K3564" s="10"/>
      <c r="L3564" s="10"/>
      <c r="M3564" s="10"/>
      <c r="N3564" s="10"/>
      <c r="O3564" s="11"/>
      <c r="P3564" s="12"/>
      <c r="Q3564" s="9"/>
      <c r="R3564" s="9"/>
      <c r="S3564" s="9"/>
      <c r="U3564" s="1"/>
      <c r="V3564" s="13"/>
    </row>
    <row r="3565" spans="1:22" x14ac:dyDescent="0.35">
      <c r="A3565" s="8"/>
      <c r="B3565" s="9"/>
      <c r="C3565" s="9"/>
      <c r="D3565" s="9"/>
      <c r="E3565" s="9"/>
      <c r="F3565" s="9"/>
      <c r="G3565" s="9"/>
      <c r="H3565" s="10"/>
      <c r="I3565" s="10"/>
      <c r="J3565" s="10"/>
      <c r="K3565" s="10"/>
      <c r="L3565" s="10"/>
      <c r="M3565" s="10"/>
      <c r="N3565" s="10"/>
      <c r="O3565" s="11"/>
      <c r="P3565" s="12"/>
      <c r="Q3565" s="9"/>
      <c r="R3565" s="9"/>
      <c r="S3565" s="9"/>
      <c r="U3565" s="1"/>
      <c r="V3565" s="13"/>
    </row>
    <row r="3566" spans="1:22" x14ac:dyDescent="0.35">
      <c r="A3566" s="8"/>
      <c r="B3566" s="9"/>
      <c r="C3566" s="9"/>
      <c r="D3566" s="9"/>
      <c r="E3566" s="9"/>
      <c r="F3566" s="9"/>
      <c r="G3566" s="9"/>
      <c r="H3566" s="10"/>
      <c r="I3566" s="10"/>
      <c r="J3566" s="10"/>
      <c r="K3566" s="10"/>
      <c r="L3566" s="10"/>
      <c r="M3566" s="10"/>
      <c r="N3566" s="10"/>
      <c r="O3566" s="11"/>
      <c r="P3566" s="12"/>
      <c r="Q3566" s="9"/>
      <c r="R3566" s="9"/>
      <c r="S3566" s="9"/>
      <c r="U3566" s="1"/>
      <c r="V3566" s="13"/>
    </row>
    <row r="3567" spans="1:22" x14ac:dyDescent="0.35">
      <c r="A3567" s="8"/>
      <c r="B3567" s="9"/>
      <c r="C3567" s="9"/>
      <c r="D3567" s="9"/>
      <c r="E3567" s="9"/>
      <c r="F3567" s="9"/>
      <c r="G3567" s="9"/>
      <c r="H3567" s="10"/>
      <c r="I3567" s="10"/>
      <c r="J3567" s="10"/>
      <c r="K3567" s="10"/>
      <c r="L3567" s="10"/>
      <c r="M3567" s="10"/>
      <c r="N3567" s="10"/>
      <c r="O3567" s="11"/>
      <c r="P3567" s="12"/>
      <c r="Q3567" s="9"/>
      <c r="R3567" s="9"/>
      <c r="S3567" s="9"/>
      <c r="U3567" s="1"/>
      <c r="V3567" s="13"/>
    </row>
    <row r="3568" spans="1:22" x14ac:dyDescent="0.35">
      <c r="A3568" s="8"/>
      <c r="B3568" s="9"/>
      <c r="C3568" s="9"/>
      <c r="D3568" s="9"/>
      <c r="E3568" s="9"/>
      <c r="F3568" s="9"/>
      <c r="G3568" s="9"/>
      <c r="H3568" s="10"/>
      <c r="I3568" s="10"/>
      <c r="J3568" s="10"/>
      <c r="K3568" s="10"/>
      <c r="L3568" s="10"/>
      <c r="M3568" s="10"/>
      <c r="N3568" s="10"/>
      <c r="O3568" s="11"/>
      <c r="P3568" s="12"/>
      <c r="Q3568" s="9"/>
      <c r="R3568" s="9"/>
      <c r="S3568" s="9"/>
      <c r="U3568" s="1"/>
      <c r="V3568" s="13"/>
    </row>
    <row r="3569" spans="1:22" x14ac:dyDescent="0.35">
      <c r="A3569" s="8"/>
      <c r="B3569" s="9"/>
      <c r="C3569" s="9"/>
      <c r="D3569" s="9"/>
      <c r="E3569" s="9"/>
      <c r="F3569" s="9"/>
      <c r="G3569" s="9"/>
      <c r="H3569" s="10"/>
      <c r="I3569" s="10"/>
      <c r="J3569" s="10"/>
      <c r="K3569" s="10"/>
      <c r="L3569" s="10"/>
      <c r="M3569" s="10"/>
      <c r="N3569" s="10"/>
      <c r="O3569" s="11"/>
      <c r="P3569" s="12"/>
      <c r="Q3569" s="9"/>
      <c r="R3569" s="9"/>
      <c r="S3569" s="9"/>
      <c r="U3569" s="1"/>
      <c r="V3569" s="13"/>
    </row>
    <row r="3570" spans="1:22" x14ac:dyDescent="0.35">
      <c r="A3570" s="8"/>
      <c r="B3570" s="9"/>
      <c r="C3570" s="9"/>
      <c r="D3570" s="9"/>
      <c r="E3570" s="9"/>
      <c r="F3570" s="9"/>
      <c r="G3570" s="9"/>
      <c r="H3570" s="10"/>
      <c r="I3570" s="10"/>
      <c r="J3570" s="10"/>
      <c r="K3570" s="10"/>
      <c r="L3570" s="10"/>
      <c r="M3570" s="10"/>
      <c r="N3570" s="10"/>
      <c r="O3570" s="11"/>
      <c r="P3570" s="12"/>
      <c r="Q3570" s="9"/>
      <c r="R3570" s="9"/>
      <c r="S3570" s="9"/>
      <c r="U3570" s="1"/>
      <c r="V3570" s="13"/>
    </row>
    <row r="3571" spans="1:22" x14ac:dyDescent="0.35">
      <c r="A3571" s="8"/>
      <c r="B3571" s="9"/>
      <c r="C3571" s="9"/>
      <c r="D3571" s="9"/>
      <c r="E3571" s="9"/>
      <c r="F3571" s="9"/>
      <c r="G3571" s="9"/>
      <c r="H3571" s="10"/>
      <c r="I3571" s="10"/>
      <c r="J3571" s="10"/>
      <c r="K3571" s="10"/>
      <c r="L3571" s="10"/>
      <c r="M3571" s="10"/>
      <c r="N3571" s="10"/>
      <c r="O3571" s="11"/>
      <c r="P3571" s="12"/>
      <c r="Q3571" s="9"/>
      <c r="R3571" s="9"/>
      <c r="S3571" s="9"/>
      <c r="U3571" s="1"/>
      <c r="V3571" s="13"/>
    </row>
    <row r="3572" spans="1:22" x14ac:dyDescent="0.35">
      <c r="A3572" s="8"/>
      <c r="B3572" s="9"/>
      <c r="C3572" s="9"/>
      <c r="D3572" s="9"/>
      <c r="E3572" s="9"/>
      <c r="F3572" s="9"/>
      <c r="G3572" s="9"/>
      <c r="H3572" s="10"/>
      <c r="I3572" s="10"/>
      <c r="J3572" s="10"/>
      <c r="K3572" s="10"/>
      <c r="L3572" s="10"/>
      <c r="M3572" s="10"/>
      <c r="N3572" s="10"/>
      <c r="O3572" s="11"/>
      <c r="P3572" s="12"/>
      <c r="Q3572" s="9"/>
      <c r="R3572" s="9"/>
      <c r="S3572" s="9"/>
      <c r="U3572" s="1"/>
      <c r="V3572" s="13"/>
    </row>
    <row r="3573" spans="1:22" x14ac:dyDescent="0.35">
      <c r="A3573" s="8"/>
      <c r="B3573" s="9"/>
      <c r="C3573" s="9"/>
      <c r="D3573" s="9"/>
      <c r="E3573" s="9"/>
      <c r="F3573" s="9"/>
      <c r="G3573" s="9"/>
      <c r="H3573" s="10"/>
      <c r="I3573" s="10"/>
      <c r="J3573" s="10"/>
      <c r="K3573" s="10"/>
      <c r="L3573" s="10"/>
      <c r="M3573" s="10"/>
      <c r="N3573" s="10"/>
      <c r="O3573" s="11"/>
      <c r="P3573" s="12"/>
      <c r="Q3573" s="9"/>
      <c r="R3573" s="9"/>
      <c r="S3573" s="9"/>
      <c r="U3573" s="1"/>
      <c r="V3573" s="13"/>
    </row>
    <row r="3574" spans="1:22" x14ac:dyDescent="0.35">
      <c r="A3574" s="8"/>
      <c r="B3574" s="9"/>
      <c r="C3574" s="9"/>
      <c r="D3574" s="9"/>
      <c r="E3574" s="9"/>
      <c r="F3574" s="9"/>
      <c r="G3574" s="9"/>
      <c r="H3574" s="10"/>
      <c r="I3574" s="10"/>
      <c r="J3574" s="10"/>
      <c r="K3574" s="10"/>
      <c r="L3574" s="10"/>
      <c r="M3574" s="10"/>
      <c r="N3574" s="10"/>
      <c r="O3574" s="11"/>
      <c r="P3574" s="12"/>
      <c r="Q3574" s="9"/>
      <c r="R3574" s="9"/>
      <c r="S3574" s="9"/>
      <c r="U3574" s="1"/>
      <c r="V3574" s="13"/>
    </row>
    <row r="3575" spans="1:22" x14ac:dyDescent="0.35">
      <c r="A3575" s="8"/>
      <c r="B3575" s="9"/>
      <c r="C3575" s="9"/>
      <c r="D3575" s="9"/>
      <c r="E3575" s="9"/>
      <c r="F3575" s="9"/>
      <c r="G3575" s="9"/>
      <c r="H3575" s="10"/>
      <c r="I3575" s="10"/>
      <c r="J3575" s="10"/>
      <c r="K3575" s="10"/>
      <c r="L3575" s="10"/>
      <c r="M3575" s="10"/>
      <c r="N3575" s="10"/>
      <c r="O3575" s="11"/>
      <c r="P3575" s="12"/>
      <c r="Q3575" s="9"/>
      <c r="R3575" s="9"/>
      <c r="S3575" s="9"/>
      <c r="U3575" s="1"/>
      <c r="V3575" s="13"/>
    </row>
    <row r="3576" spans="1:22" x14ac:dyDescent="0.35">
      <c r="A3576" s="8"/>
      <c r="B3576" s="9"/>
      <c r="C3576" s="9"/>
      <c r="D3576" s="9"/>
      <c r="E3576" s="9"/>
      <c r="F3576" s="9"/>
      <c r="G3576" s="9"/>
      <c r="H3576" s="10"/>
      <c r="I3576" s="10"/>
      <c r="J3576" s="10"/>
      <c r="K3576" s="10"/>
      <c r="L3576" s="10"/>
      <c r="M3576" s="10"/>
      <c r="N3576" s="10"/>
      <c r="O3576" s="11"/>
      <c r="P3576" s="12"/>
      <c r="Q3576" s="9"/>
      <c r="R3576" s="9"/>
      <c r="S3576" s="9"/>
      <c r="U3576" s="1"/>
      <c r="V3576" s="13"/>
    </row>
    <row r="3577" spans="1:22" x14ac:dyDescent="0.35">
      <c r="A3577" s="8"/>
      <c r="B3577" s="9"/>
      <c r="C3577" s="9"/>
      <c r="D3577" s="9"/>
      <c r="E3577" s="9"/>
      <c r="F3577" s="9"/>
      <c r="G3577" s="9"/>
      <c r="H3577" s="10"/>
      <c r="I3577" s="10"/>
      <c r="J3577" s="10"/>
      <c r="K3577" s="10"/>
      <c r="L3577" s="10"/>
      <c r="M3577" s="10"/>
      <c r="N3577" s="10"/>
      <c r="O3577" s="11"/>
      <c r="P3577" s="12"/>
      <c r="Q3577" s="9"/>
      <c r="R3577" s="9"/>
      <c r="S3577" s="9"/>
      <c r="U3577" s="1"/>
      <c r="V3577" s="13"/>
    </row>
    <row r="3578" spans="1:22" x14ac:dyDescent="0.35">
      <c r="A3578" s="8"/>
      <c r="B3578" s="9"/>
      <c r="C3578" s="9"/>
      <c r="D3578" s="9"/>
      <c r="E3578" s="9"/>
      <c r="F3578" s="9"/>
      <c r="G3578" s="9"/>
      <c r="H3578" s="10"/>
      <c r="I3578" s="10"/>
      <c r="J3578" s="10"/>
      <c r="K3578" s="10"/>
      <c r="L3578" s="10"/>
      <c r="M3578" s="10"/>
      <c r="N3578" s="10"/>
      <c r="O3578" s="11"/>
      <c r="P3578" s="12"/>
      <c r="Q3578" s="9"/>
      <c r="R3578" s="9"/>
      <c r="S3578" s="9"/>
      <c r="U3578" s="1"/>
      <c r="V3578" s="13"/>
    </row>
    <row r="3579" spans="1:22" x14ac:dyDescent="0.35">
      <c r="A3579" s="8"/>
      <c r="B3579" s="9"/>
      <c r="C3579" s="9"/>
      <c r="D3579" s="9"/>
      <c r="E3579" s="9"/>
      <c r="F3579" s="9"/>
      <c r="G3579" s="9"/>
      <c r="H3579" s="10"/>
      <c r="I3579" s="10"/>
      <c r="J3579" s="10"/>
      <c r="K3579" s="10"/>
      <c r="L3579" s="10"/>
      <c r="M3579" s="10"/>
      <c r="N3579" s="10"/>
      <c r="O3579" s="11"/>
      <c r="P3579" s="12"/>
      <c r="Q3579" s="9"/>
      <c r="R3579" s="9"/>
      <c r="S3579" s="9"/>
      <c r="U3579" s="1"/>
      <c r="V3579" s="13"/>
    </row>
    <row r="3580" spans="1:22" x14ac:dyDescent="0.35">
      <c r="A3580" s="8"/>
      <c r="B3580" s="9"/>
      <c r="C3580" s="9"/>
      <c r="D3580" s="9"/>
      <c r="E3580" s="9"/>
      <c r="F3580" s="9"/>
      <c r="G3580" s="9"/>
      <c r="H3580" s="10"/>
      <c r="I3580" s="10"/>
      <c r="J3580" s="10"/>
      <c r="K3580" s="10"/>
      <c r="L3580" s="10"/>
      <c r="M3580" s="10"/>
      <c r="N3580" s="10"/>
      <c r="O3580" s="11"/>
      <c r="P3580" s="12"/>
      <c r="Q3580" s="9"/>
      <c r="R3580" s="9"/>
      <c r="S3580" s="9"/>
      <c r="U3580" s="1"/>
      <c r="V3580" s="13"/>
    </row>
    <row r="3581" spans="1:22" x14ac:dyDescent="0.35">
      <c r="A3581" s="8"/>
      <c r="B3581" s="9"/>
      <c r="C3581" s="9"/>
      <c r="D3581" s="9"/>
      <c r="E3581" s="9"/>
      <c r="F3581" s="9"/>
      <c r="G3581" s="9"/>
      <c r="H3581" s="10"/>
      <c r="I3581" s="10"/>
      <c r="J3581" s="10"/>
      <c r="K3581" s="10"/>
      <c r="L3581" s="10"/>
      <c r="M3581" s="10"/>
      <c r="N3581" s="10"/>
      <c r="O3581" s="11"/>
      <c r="P3581" s="12"/>
      <c r="Q3581" s="9"/>
      <c r="R3581" s="9"/>
      <c r="S3581" s="9"/>
      <c r="U3581" s="1"/>
      <c r="V3581" s="13"/>
    </row>
    <row r="3582" spans="1:22" x14ac:dyDescent="0.35">
      <c r="A3582" s="8"/>
      <c r="B3582" s="9"/>
      <c r="C3582" s="9"/>
      <c r="D3582" s="9"/>
      <c r="E3582" s="9"/>
      <c r="F3582" s="9"/>
      <c r="G3582" s="9"/>
      <c r="H3582" s="10"/>
      <c r="I3582" s="10"/>
      <c r="J3582" s="10"/>
      <c r="K3582" s="10"/>
      <c r="L3582" s="10"/>
      <c r="M3582" s="10"/>
      <c r="N3582" s="10"/>
      <c r="O3582" s="11"/>
      <c r="P3582" s="12"/>
      <c r="Q3582" s="9"/>
      <c r="R3582" s="9"/>
      <c r="S3582" s="9"/>
      <c r="U3582" s="1"/>
      <c r="V3582" s="13"/>
    </row>
    <row r="3583" spans="1:22" x14ac:dyDescent="0.35">
      <c r="A3583" s="8"/>
      <c r="B3583" s="9"/>
      <c r="C3583" s="9"/>
      <c r="D3583" s="9"/>
      <c r="E3583" s="9"/>
      <c r="F3583" s="9"/>
      <c r="G3583" s="9"/>
      <c r="H3583" s="10"/>
      <c r="I3583" s="10"/>
      <c r="J3583" s="10"/>
      <c r="K3583" s="10"/>
      <c r="L3583" s="10"/>
      <c r="M3583" s="10"/>
      <c r="N3583" s="10"/>
      <c r="O3583" s="11"/>
      <c r="P3583" s="12"/>
      <c r="Q3583" s="9"/>
      <c r="R3583" s="9"/>
      <c r="S3583" s="9"/>
      <c r="U3583" s="1"/>
      <c r="V3583" s="13"/>
    </row>
    <row r="3584" spans="1:22" x14ac:dyDescent="0.35">
      <c r="A3584" s="8"/>
      <c r="B3584" s="9"/>
      <c r="C3584" s="9"/>
      <c r="D3584" s="9"/>
      <c r="E3584" s="9"/>
      <c r="F3584" s="9"/>
      <c r="G3584" s="9"/>
      <c r="H3584" s="10"/>
      <c r="I3584" s="10"/>
      <c r="J3584" s="10"/>
      <c r="K3584" s="10"/>
      <c r="L3584" s="10"/>
      <c r="M3584" s="10"/>
      <c r="N3584" s="10"/>
      <c r="O3584" s="11"/>
      <c r="P3584" s="12"/>
      <c r="Q3584" s="9"/>
      <c r="R3584" s="9"/>
      <c r="S3584" s="9"/>
      <c r="U3584" s="1"/>
      <c r="V3584" s="13"/>
    </row>
    <row r="3585" spans="1:22" x14ac:dyDescent="0.35">
      <c r="A3585" s="8"/>
      <c r="B3585" s="9"/>
      <c r="C3585" s="9"/>
      <c r="D3585" s="9"/>
      <c r="E3585" s="9"/>
      <c r="F3585" s="9"/>
      <c r="G3585" s="9"/>
      <c r="H3585" s="10"/>
      <c r="I3585" s="10"/>
      <c r="J3585" s="10"/>
      <c r="K3585" s="10"/>
      <c r="L3585" s="10"/>
      <c r="M3585" s="10"/>
      <c r="N3585" s="10"/>
      <c r="O3585" s="11"/>
      <c r="P3585" s="12"/>
      <c r="Q3585" s="9"/>
      <c r="R3585" s="9"/>
      <c r="S3585" s="9"/>
      <c r="U3585" s="1"/>
      <c r="V3585" s="13"/>
    </row>
    <row r="3586" spans="1:22" x14ac:dyDescent="0.35">
      <c r="A3586" s="8"/>
      <c r="B3586" s="9"/>
      <c r="C3586" s="9"/>
      <c r="D3586" s="9"/>
      <c r="E3586" s="9"/>
      <c r="F3586" s="9"/>
      <c r="G3586" s="9"/>
      <c r="H3586" s="10"/>
      <c r="I3586" s="10"/>
      <c r="J3586" s="10"/>
      <c r="K3586" s="10"/>
      <c r="L3586" s="10"/>
      <c r="M3586" s="10"/>
      <c r="N3586" s="10"/>
      <c r="O3586" s="11"/>
      <c r="P3586" s="12"/>
      <c r="Q3586" s="9"/>
      <c r="R3586" s="9"/>
      <c r="S3586" s="9"/>
      <c r="U3586" s="1"/>
      <c r="V3586" s="13"/>
    </row>
    <row r="3587" spans="1:22" x14ac:dyDescent="0.35">
      <c r="A3587" s="8"/>
      <c r="B3587" s="9"/>
      <c r="C3587" s="9"/>
      <c r="D3587" s="9"/>
      <c r="E3587" s="9"/>
      <c r="F3587" s="9"/>
      <c r="G3587" s="9"/>
      <c r="H3587" s="10"/>
      <c r="I3587" s="10"/>
      <c r="J3587" s="10"/>
      <c r="K3587" s="10"/>
      <c r="L3587" s="10"/>
      <c r="M3587" s="10"/>
      <c r="N3587" s="10"/>
      <c r="O3587" s="11"/>
      <c r="P3587" s="12"/>
      <c r="Q3587" s="9"/>
      <c r="R3587" s="9"/>
      <c r="S3587" s="9"/>
      <c r="U3587" s="1"/>
      <c r="V3587" s="13"/>
    </row>
    <row r="3588" spans="1:22" x14ac:dyDescent="0.35">
      <c r="A3588" s="8"/>
      <c r="B3588" s="9"/>
      <c r="C3588" s="9"/>
      <c r="D3588" s="9"/>
      <c r="E3588" s="9"/>
      <c r="F3588" s="9"/>
      <c r="G3588" s="9"/>
      <c r="H3588" s="10"/>
      <c r="I3588" s="10"/>
      <c r="J3588" s="10"/>
      <c r="K3588" s="10"/>
      <c r="L3588" s="10"/>
      <c r="M3588" s="10"/>
      <c r="N3588" s="10"/>
      <c r="O3588" s="11"/>
      <c r="P3588" s="12"/>
      <c r="Q3588" s="9"/>
      <c r="R3588" s="9"/>
      <c r="S3588" s="9"/>
      <c r="U3588" s="1"/>
      <c r="V3588" s="13"/>
    </row>
    <row r="3589" spans="1:22" x14ac:dyDescent="0.35">
      <c r="A3589" s="8"/>
      <c r="B3589" s="9"/>
      <c r="C3589" s="9"/>
      <c r="D3589" s="9"/>
      <c r="E3589" s="9"/>
      <c r="F3589" s="9"/>
      <c r="G3589" s="9"/>
      <c r="H3589" s="10"/>
      <c r="I3589" s="10"/>
      <c r="J3589" s="10"/>
      <c r="K3589" s="10"/>
      <c r="L3589" s="10"/>
      <c r="M3589" s="10"/>
      <c r="N3589" s="10"/>
      <c r="O3589" s="11"/>
      <c r="P3589" s="12"/>
      <c r="Q3589" s="9"/>
      <c r="R3589" s="9"/>
      <c r="S3589" s="9"/>
      <c r="U3589" s="1"/>
      <c r="V3589" s="13"/>
    </row>
    <row r="3590" spans="1:22" x14ac:dyDescent="0.35">
      <c r="A3590" s="8"/>
      <c r="B3590" s="9"/>
      <c r="C3590" s="9"/>
      <c r="D3590" s="9"/>
      <c r="E3590" s="9"/>
      <c r="F3590" s="9"/>
      <c r="G3590" s="9"/>
      <c r="H3590" s="10"/>
      <c r="I3590" s="10"/>
      <c r="J3590" s="10"/>
      <c r="K3590" s="10"/>
      <c r="L3590" s="10"/>
      <c r="M3590" s="10"/>
      <c r="N3590" s="10"/>
      <c r="O3590" s="11"/>
      <c r="P3590" s="12"/>
      <c r="Q3590" s="9"/>
      <c r="R3590" s="9"/>
      <c r="S3590" s="9"/>
      <c r="U3590" s="1"/>
      <c r="V3590" s="13"/>
    </row>
    <row r="3591" spans="1:22" x14ac:dyDescent="0.35">
      <c r="A3591" s="8"/>
      <c r="B3591" s="9"/>
      <c r="C3591" s="9"/>
      <c r="D3591" s="9"/>
      <c r="E3591" s="9"/>
      <c r="F3591" s="9"/>
      <c r="G3591" s="9"/>
      <c r="H3591" s="10"/>
      <c r="I3591" s="10"/>
      <c r="J3591" s="10"/>
      <c r="K3591" s="10"/>
      <c r="L3591" s="10"/>
      <c r="M3591" s="10"/>
      <c r="N3591" s="10"/>
      <c r="O3591" s="11"/>
      <c r="P3591" s="12"/>
      <c r="Q3591" s="9"/>
      <c r="R3591" s="9"/>
      <c r="S3591" s="9"/>
      <c r="U3591" s="1"/>
      <c r="V3591" s="13"/>
    </row>
    <row r="3592" spans="1:22" x14ac:dyDescent="0.35">
      <c r="A3592" s="8"/>
      <c r="B3592" s="9"/>
      <c r="C3592" s="9"/>
      <c r="D3592" s="9"/>
      <c r="E3592" s="9"/>
      <c r="F3592" s="9"/>
      <c r="G3592" s="9"/>
      <c r="H3592" s="10"/>
      <c r="I3592" s="10"/>
      <c r="J3592" s="10"/>
      <c r="K3592" s="10"/>
      <c r="L3592" s="10"/>
      <c r="M3592" s="10"/>
      <c r="N3592" s="10"/>
      <c r="O3592" s="11"/>
      <c r="P3592" s="12"/>
      <c r="Q3592" s="9"/>
      <c r="R3592" s="9"/>
      <c r="S3592" s="9"/>
      <c r="U3592" s="1"/>
      <c r="V3592" s="13"/>
    </row>
    <row r="3593" spans="1:22" x14ac:dyDescent="0.35">
      <c r="A3593" s="8"/>
      <c r="B3593" s="9"/>
      <c r="C3593" s="9"/>
      <c r="D3593" s="9"/>
      <c r="E3593" s="9"/>
      <c r="F3593" s="9"/>
      <c r="G3593" s="9"/>
      <c r="H3593" s="10"/>
      <c r="I3593" s="10"/>
      <c r="J3593" s="10"/>
      <c r="K3593" s="10"/>
      <c r="L3593" s="10"/>
      <c r="M3593" s="10"/>
      <c r="N3593" s="10"/>
      <c r="O3593" s="11"/>
      <c r="P3593" s="12"/>
      <c r="Q3593" s="9"/>
      <c r="R3593" s="9"/>
      <c r="S3593" s="9"/>
      <c r="U3593" s="1"/>
      <c r="V3593" s="13"/>
    </row>
    <row r="3594" spans="1:22" x14ac:dyDescent="0.35">
      <c r="A3594" s="8"/>
      <c r="B3594" s="9"/>
      <c r="C3594" s="9"/>
      <c r="D3594" s="9"/>
      <c r="E3594" s="9"/>
      <c r="F3594" s="9"/>
      <c r="G3594" s="9"/>
      <c r="H3594" s="10"/>
      <c r="I3594" s="10"/>
      <c r="J3594" s="10"/>
      <c r="K3594" s="10"/>
      <c r="L3594" s="10"/>
      <c r="M3594" s="10"/>
      <c r="N3594" s="10"/>
      <c r="O3594" s="11"/>
      <c r="P3594" s="12"/>
      <c r="Q3594" s="9"/>
      <c r="R3594" s="9"/>
      <c r="S3594" s="9"/>
      <c r="U3594" s="1"/>
      <c r="V3594" s="13"/>
    </row>
    <row r="3595" spans="1:22" x14ac:dyDescent="0.35">
      <c r="A3595" s="8"/>
      <c r="B3595" s="9"/>
      <c r="C3595" s="9"/>
      <c r="D3595" s="9"/>
      <c r="E3595" s="9"/>
      <c r="F3595" s="9"/>
      <c r="G3595" s="9"/>
      <c r="H3595" s="10"/>
      <c r="I3595" s="10"/>
      <c r="J3595" s="10"/>
      <c r="K3595" s="10"/>
      <c r="L3595" s="10"/>
      <c r="M3595" s="10"/>
      <c r="N3595" s="10"/>
      <c r="O3595" s="11"/>
      <c r="P3595" s="12"/>
      <c r="Q3595" s="9"/>
      <c r="R3595" s="9"/>
      <c r="S3595" s="9"/>
      <c r="U3595" s="1"/>
      <c r="V3595" s="13"/>
    </row>
    <row r="3596" spans="1:22" x14ac:dyDescent="0.35">
      <c r="A3596" s="8"/>
      <c r="B3596" s="9"/>
      <c r="C3596" s="9"/>
      <c r="D3596" s="9"/>
      <c r="E3596" s="9"/>
      <c r="F3596" s="9"/>
      <c r="G3596" s="9"/>
      <c r="H3596" s="10"/>
      <c r="I3596" s="10"/>
      <c r="J3596" s="10"/>
      <c r="K3596" s="10"/>
      <c r="L3596" s="10"/>
      <c r="M3596" s="10"/>
      <c r="N3596" s="10"/>
      <c r="O3596" s="11"/>
      <c r="P3596" s="12"/>
      <c r="Q3596" s="9"/>
      <c r="R3596" s="9"/>
      <c r="S3596" s="9"/>
      <c r="U3596" s="1"/>
      <c r="V3596" s="13"/>
    </row>
    <row r="3597" spans="1:22" x14ac:dyDescent="0.35">
      <c r="A3597" s="8"/>
      <c r="B3597" s="9"/>
      <c r="C3597" s="9"/>
      <c r="D3597" s="9"/>
      <c r="E3597" s="9"/>
      <c r="F3597" s="9"/>
      <c r="G3597" s="9"/>
      <c r="H3597" s="10"/>
      <c r="I3597" s="10"/>
      <c r="J3597" s="10"/>
      <c r="K3597" s="10"/>
      <c r="L3597" s="10"/>
      <c r="M3597" s="10"/>
      <c r="N3597" s="10"/>
      <c r="O3597" s="11"/>
      <c r="P3597" s="12"/>
      <c r="Q3597" s="9"/>
      <c r="R3597" s="9"/>
      <c r="S3597" s="9"/>
      <c r="U3597" s="1"/>
      <c r="V3597" s="13"/>
    </row>
    <row r="3598" spans="1:22" x14ac:dyDescent="0.35">
      <c r="A3598" s="8"/>
      <c r="B3598" s="9"/>
      <c r="C3598" s="9"/>
      <c r="D3598" s="9"/>
      <c r="E3598" s="9"/>
      <c r="F3598" s="9"/>
      <c r="G3598" s="9"/>
      <c r="H3598" s="10"/>
      <c r="I3598" s="10"/>
      <c r="J3598" s="10"/>
      <c r="K3598" s="10"/>
      <c r="L3598" s="10"/>
      <c r="M3598" s="10"/>
      <c r="N3598" s="10"/>
      <c r="O3598" s="11"/>
      <c r="P3598" s="12"/>
      <c r="Q3598" s="9"/>
      <c r="R3598" s="9"/>
      <c r="S3598" s="9"/>
      <c r="U3598" s="1"/>
      <c r="V3598" s="13"/>
    </row>
    <row r="3599" spans="1:22" x14ac:dyDescent="0.35">
      <c r="A3599" s="8"/>
      <c r="B3599" s="9"/>
      <c r="C3599" s="9"/>
      <c r="D3599" s="9"/>
      <c r="E3599" s="9"/>
      <c r="F3599" s="9"/>
      <c r="G3599" s="9"/>
      <c r="H3599" s="10"/>
      <c r="I3599" s="10"/>
      <c r="J3599" s="10"/>
      <c r="K3599" s="10"/>
      <c r="L3599" s="10"/>
      <c r="M3599" s="10"/>
      <c r="N3599" s="10"/>
      <c r="O3599" s="11"/>
      <c r="P3599" s="12"/>
      <c r="Q3599" s="9"/>
      <c r="R3599" s="9"/>
      <c r="S3599" s="9"/>
      <c r="U3599" s="1"/>
      <c r="V3599" s="13"/>
    </row>
    <row r="3600" spans="1:22" x14ac:dyDescent="0.35">
      <c r="A3600" s="8"/>
      <c r="B3600" s="9"/>
      <c r="C3600" s="9"/>
      <c r="D3600" s="9"/>
      <c r="E3600" s="9"/>
      <c r="F3600" s="9"/>
      <c r="G3600" s="9"/>
      <c r="H3600" s="10"/>
      <c r="I3600" s="10"/>
      <c r="J3600" s="10"/>
      <c r="K3600" s="10"/>
      <c r="L3600" s="10"/>
      <c r="M3600" s="10"/>
      <c r="N3600" s="10"/>
      <c r="O3600" s="11"/>
      <c r="P3600" s="12"/>
      <c r="Q3600" s="9"/>
      <c r="R3600" s="9"/>
      <c r="S3600" s="9"/>
      <c r="U3600" s="1"/>
      <c r="V3600" s="13"/>
    </row>
    <row r="3601" spans="1:22" x14ac:dyDescent="0.35">
      <c r="A3601" s="8"/>
      <c r="B3601" s="9"/>
      <c r="C3601" s="9"/>
      <c r="D3601" s="9"/>
      <c r="E3601" s="9"/>
      <c r="F3601" s="9"/>
      <c r="G3601" s="9"/>
      <c r="H3601" s="10"/>
      <c r="I3601" s="10"/>
      <c r="J3601" s="10"/>
      <c r="K3601" s="10"/>
      <c r="L3601" s="10"/>
      <c r="M3601" s="10"/>
      <c r="N3601" s="10"/>
      <c r="O3601" s="11"/>
      <c r="P3601" s="12"/>
      <c r="Q3601" s="9"/>
      <c r="R3601" s="9"/>
      <c r="S3601" s="9"/>
      <c r="U3601" s="1"/>
      <c r="V3601" s="13"/>
    </row>
    <row r="3602" spans="1:22" x14ac:dyDescent="0.35">
      <c r="A3602" s="8"/>
      <c r="B3602" s="9"/>
      <c r="C3602" s="9"/>
      <c r="D3602" s="9"/>
      <c r="E3602" s="9"/>
      <c r="F3602" s="9"/>
      <c r="G3602" s="9"/>
      <c r="H3602" s="10"/>
      <c r="I3602" s="10"/>
      <c r="J3602" s="10"/>
      <c r="K3602" s="10"/>
      <c r="L3602" s="10"/>
      <c r="M3602" s="10"/>
      <c r="N3602" s="10"/>
      <c r="O3602" s="11"/>
      <c r="P3602" s="12"/>
      <c r="Q3602" s="9"/>
      <c r="R3602" s="9"/>
      <c r="S3602" s="9"/>
      <c r="U3602" s="1"/>
      <c r="V3602" s="13"/>
    </row>
    <row r="3603" spans="1:22" x14ac:dyDescent="0.35">
      <c r="A3603" s="8"/>
      <c r="B3603" s="9"/>
      <c r="C3603" s="9"/>
      <c r="D3603" s="9"/>
      <c r="E3603" s="9"/>
      <c r="F3603" s="9"/>
      <c r="G3603" s="9"/>
      <c r="H3603" s="10"/>
      <c r="I3603" s="10"/>
      <c r="J3603" s="10"/>
      <c r="K3603" s="10"/>
      <c r="L3603" s="10"/>
      <c r="M3603" s="10"/>
      <c r="N3603" s="10"/>
      <c r="O3603" s="11"/>
      <c r="P3603" s="12"/>
      <c r="Q3603" s="9"/>
      <c r="R3603" s="9"/>
      <c r="S3603" s="9"/>
      <c r="U3603" s="1"/>
      <c r="V3603" s="13"/>
    </row>
    <row r="3604" spans="1:22" x14ac:dyDescent="0.35">
      <c r="A3604" s="8"/>
      <c r="B3604" s="9"/>
      <c r="C3604" s="9"/>
      <c r="D3604" s="9"/>
      <c r="E3604" s="9"/>
      <c r="F3604" s="9"/>
      <c r="G3604" s="9"/>
      <c r="H3604" s="10"/>
      <c r="I3604" s="10"/>
      <c r="J3604" s="10"/>
      <c r="K3604" s="10"/>
      <c r="L3604" s="10"/>
      <c r="M3604" s="10"/>
      <c r="N3604" s="10"/>
      <c r="O3604" s="11"/>
      <c r="P3604" s="12"/>
      <c r="Q3604" s="9"/>
      <c r="R3604" s="9"/>
      <c r="S3604" s="9"/>
      <c r="U3604" s="1"/>
      <c r="V3604" s="13"/>
    </row>
    <row r="3605" spans="1:22" x14ac:dyDescent="0.35">
      <c r="A3605" s="8"/>
      <c r="B3605" s="9"/>
      <c r="C3605" s="9"/>
      <c r="D3605" s="9"/>
      <c r="E3605" s="9"/>
      <c r="F3605" s="9"/>
      <c r="G3605" s="9"/>
      <c r="H3605" s="10"/>
      <c r="I3605" s="10"/>
      <c r="J3605" s="10"/>
      <c r="K3605" s="10"/>
      <c r="L3605" s="10"/>
      <c r="M3605" s="10"/>
      <c r="N3605" s="10"/>
      <c r="O3605" s="11"/>
      <c r="P3605" s="12"/>
      <c r="Q3605" s="9"/>
      <c r="R3605" s="9"/>
      <c r="S3605" s="9"/>
      <c r="U3605" s="1"/>
      <c r="V3605" s="13"/>
    </row>
    <row r="3606" spans="1:22" x14ac:dyDescent="0.35">
      <c r="A3606" s="8"/>
      <c r="B3606" s="9"/>
      <c r="C3606" s="9"/>
      <c r="D3606" s="9"/>
      <c r="E3606" s="9"/>
      <c r="F3606" s="9"/>
      <c r="G3606" s="9"/>
      <c r="H3606" s="10"/>
      <c r="I3606" s="10"/>
      <c r="J3606" s="10"/>
      <c r="K3606" s="10"/>
      <c r="L3606" s="10"/>
      <c r="M3606" s="10"/>
      <c r="N3606" s="10"/>
      <c r="O3606" s="11"/>
      <c r="P3606" s="12"/>
      <c r="Q3606" s="9"/>
      <c r="R3606" s="9"/>
      <c r="S3606" s="9"/>
      <c r="U3606" s="1"/>
      <c r="V3606" s="13"/>
    </row>
    <row r="3607" spans="1:22" x14ac:dyDescent="0.35">
      <c r="A3607" s="8"/>
      <c r="B3607" s="9"/>
      <c r="C3607" s="9"/>
      <c r="D3607" s="9"/>
      <c r="E3607" s="9"/>
      <c r="F3607" s="9"/>
      <c r="G3607" s="9"/>
      <c r="H3607" s="10"/>
      <c r="I3607" s="10"/>
      <c r="J3607" s="10"/>
      <c r="K3607" s="10"/>
      <c r="L3607" s="10"/>
      <c r="M3607" s="10"/>
      <c r="N3607" s="10"/>
      <c r="O3607" s="11"/>
      <c r="P3607" s="12"/>
      <c r="Q3607" s="9"/>
      <c r="R3607" s="9"/>
      <c r="S3607" s="9"/>
      <c r="U3607" s="1"/>
      <c r="V3607" s="13"/>
    </row>
    <row r="3608" spans="1:22" x14ac:dyDescent="0.35">
      <c r="A3608" s="8"/>
      <c r="B3608" s="9"/>
      <c r="C3608" s="9"/>
      <c r="D3608" s="9"/>
      <c r="E3608" s="9"/>
      <c r="F3608" s="9"/>
      <c r="G3608" s="9"/>
      <c r="H3608" s="10"/>
      <c r="I3608" s="10"/>
      <c r="J3608" s="10"/>
      <c r="K3608" s="10"/>
      <c r="L3608" s="10"/>
      <c r="M3608" s="10"/>
      <c r="N3608" s="10"/>
      <c r="O3608" s="11"/>
      <c r="P3608" s="12"/>
      <c r="Q3608" s="9"/>
      <c r="R3608" s="9"/>
      <c r="S3608" s="9"/>
      <c r="U3608" s="1"/>
      <c r="V3608" s="13"/>
    </row>
    <row r="3609" spans="1:22" x14ac:dyDescent="0.35">
      <c r="A3609" s="8"/>
      <c r="B3609" s="9"/>
      <c r="C3609" s="9"/>
      <c r="D3609" s="9"/>
      <c r="E3609" s="9"/>
      <c r="F3609" s="9"/>
      <c r="G3609" s="9"/>
      <c r="H3609" s="10"/>
      <c r="I3609" s="10"/>
      <c r="J3609" s="10"/>
      <c r="K3609" s="10"/>
      <c r="L3609" s="10"/>
      <c r="M3609" s="10"/>
      <c r="N3609" s="10"/>
      <c r="O3609" s="11"/>
      <c r="P3609" s="12"/>
      <c r="Q3609" s="9"/>
      <c r="R3609" s="9"/>
      <c r="S3609" s="9"/>
      <c r="U3609" s="1"/>
      <c r="V3609" s="13"/>
    </row>
    <row r="3610" spans="1:22" x14ac:dyDescent="0.35">
      <c r="A3610" s="8"/>
      <c r="B3610" s="9"/>
      <c r="C3610" s="9"/>
      <c r="D3610" s="9"/>
      <c r="E3610" s="9"/>
      <c r="F3610" s="9"/>
      <c r="G3610" s="9"/>
      <c r="H3610" s="10"/>
      <c r="I3610" s="10"/>
      <c r="J3610" s="10"/>
      <c r="K3610" s="10"/>
      <c r="L3610" s="10"/>
      <c r="M3610" s="10"/>
      <c r="N3610" s="10"/>
      <c r="O3610" s="11"/>
      <c r="P3610" s="12"/>
      <c r="Q3610" s="9"/>
      <c r="R3610" s="9"/>
      <c r="S3610" s="9"/>
      <c r="U3610" s="1"/>
      <c r="V3610" s="13"/>
    </row>
    <row r="3611" spans="1:22" x14ac:dyDescent="0.35">
      <c r="A3611" s="8"/>
      <c r="B3611" s="9"/>
      <c r="C3611" s="9"/>
      <c r="D3611" s="9"/>
      <c r="E3611" s="9"/>
      <c r="F3611" s="9"/>
      <c r="G3611" s="9"/>
      <c r="H3611" s="10"/>
      <c r="I3611" s="10"/>
      <c r="J3611" s="10"/>
      <c r="K3611" s="10"/>
      <c r="L3611" s="10"/>
      <c r="M3611" s="10"/>
      <c r="N3611" s="10"/>
      <c r="O3611" s="11"/>
      <c r="P3611" s="12"/>
      <c r="Q3611" s="9"/>
      <c r="R3611" s="9"/>
      <c r="S3611" s="9"/>
      <c r="U3611" s="1"/>
      <c r="V3611" s="13"/>
    </row>
    <row r="3612" spans="1:22" x14ac:dyDescent="0.35">
      <c r="A3612" s="8"/>
      <c r="B3612" s="9"/>
      <c r="C3612" s="9"/>
      <c r="D3612" s="9"/>
      <c r="E3612" s="9"/>
      <c r="F3612" s="9"/>
      <c r="G3612" s="9"/>
      <c r="H3612" s="10"/>
      <c r="I3612" s="10"/>
      <c r="J3612" s="10"/>
      <c r="K3612" s="10"/>
      <c r="L3612" s="10"/>
      <c r="M3612" s="10"/>
      <c r="N3612" s="10"/>
      <c r="O3612" s="11"/>
      <c r="P3612" s="12"/>
      <c r="Q3612" s="9"/>
      <c r="R3612" s="9"/>
      <c r="S3612" s="9"/>
      <c r="U3612" s="1"/>
      <c r="V3612" s="13"/>
    </row>
    <row r="3613" spans="1:22" x14ac:dyDescent="0.35">
      <c r="A3613" s="8"/>
      <c r="B3613" s="9"/>
      <c r="C3613" s="9"/>
      <c r="D3613" s="9"/>
      <c r="E3613" s="9"/>
      <c r="F3613" s="9"/>
      <c r="G3613" s="9"/>
      <c r="H3613" s="10"/>
      <c r="I3613" s="10"/>
      <c r="J3613" s="10"/>
      <c r="K3613" s="10"/>
      <c r="L3613" s="10"/>
      <c r="M3613" s="10"/>
      <c r="N3613" s="10"/>
      <c r="O3613" s="11"/>
      <c r="P3613" s="12"/>
      <c r="Q3613" s="9"/>
      <c r="R3613" s="9"/>
      <c r="S3613" s="9"/>
      <c r="U3613" s="1"/>
      <c r="V3613" s="13"/>
    </row>
    <row r="3614" spans="1:22" x14ac:dyDescent="0.35">
      <c r="A3614" s="8"/>
      <c r="B3614" s="9"/>
      <c r="C3614" s="9"/>
      <c r="D3614" s="9"/>
      <c r="E3614" s="9"/>
      <c r="F3614" s="9"/>
      <c r="G3614" s="9"/>
      <c r="H3614" s="10"/>
      <c r="I3614" s="10"/>
      <c r="J3614" s="10"/>
      <c r="K3614" s="10"/>
      <c r="L3614" s="10"/>
      <c r="M3614" s="10"/>
      <c r="N3614" s="10"/>
      <c r="O3614" s="11"/>
      <c r="P3614" s="12"/>
      <c r="Q3614" s="9"/>
      <c r="R3614" s="9"/>
      <c r="S3614" s="9"/>
      <c r="U3614" s="1"/>
      <c r="V3614" s="13"/>
    </row>
    <row r="3615" spans="1:22" x14ac:dyDescent="0.35">
      <c r="A3615" s="8"/>
      <c r="B3615" s="9"/>
      <c r="C3615" s="9"/>
      <c r="D3615" s="9"/>
      <c r="E3615" s="9"/>
      <c r="F3615" s="9"/>
      <c r="G3615" s="9"/>
      <c r="H3615" s="10"/>
      <c r="I3615" s="10"/>
      <c r="J3615" s="10"/>
      <c r="K3615" s="10"/>
      <c r="L3615" s="10"/>
      <c r="M3615" s="10"/>
      <c r="N3615" s="10"/>
      <c r="O3615" s="11"/>
      <c r="P3615" s="12"/>
      <c r="Q3615" s="9"/>
      <c r="R3615" s="9"/>
      <c r="S3615" s="9"/>
      <c r="U3615" s="1"/>
      <c r="V3615" s="13"/>
    </row>
    <row r="3616" spans="1:22" x14ac:dyDescent="0.35">
      <c r="A3616" s="8"/>
      <c r="B3616" s="9"/>
      <c r="C3616" s="9"/>
      <c r="D3616" s="9"/>
      <c r="E3616" s="9"/>
      <c r="F3616" s="9"/>
      <c r="G3616" s="9"/>
      <c r="H3616" s="10"/>
      <c r="I3616" s="10"/>
      <c r="J3616" s="10"/>
      <c r="K3616" s="10"/>
      <c r="L3616" s="10"/>
      <c r="M3616" s="10"/>
      <c r="N3616" s="10"/>
      <c r="O3616" s="11"/>
      <c r="P3616" s="12"/>
      <c r="Q3616" s="9"/>
      <c r="R3616" s="9"/>
      <c r="S3616" s="9"/>
      <c r="U3616" s="1"/>
      <c r="V3616" s="13"/>
    </row>
    <row r="3617" spans="1:22" x14ac:dyDescent="0.35">
      <c r="A3617" s="8"/>
      <c r="B3617" s="9"/>
      <c r="C3617" s="9"/>
      <c r="D3617" s="9"/>
      <c r="E3617" s="9"/>
      <c r="F3617" s="9"/>
      <c r="G3617" s="9"/>
      <c r="H3617" s="10"/>
      <c r="I3617" s="10"/>
      <c r="J3617" s="10"/>
      <c r="K3617" s="10"/>
      <c r="L3617" s="10"/>
      <c r="M3617" s="10"/>
      <c r="N3617" s="10"/>
      <c r="O3617" s="11"/>
      <c r="P3617" s="12"/>
      <c r="Q3617" s="9"/>
      <c r="R3617" s="9"/>
      <c r="S3617" s="9"/>
      <c r="U3617" s="1"/>
      <c r="V3617" s="13"/>
    </row>
    <row r="3618" spans="1:22" x14ac:dyDescent="0.35">
      <c r="A3618" s="8"/>
      <c r="B3618" s="9"/>
      <c r="C3618" s="9"/>
      <c r="D3618" s="9"/>
      <c r="E3618" s="9"/>
      <c r="F3618" s="9"/>
      <c r="G3618" s="9"/>
      <c r="H3618" s="10"/>
      <c r="I3618" s="10"/>
      <c r="J3618" s="10"/>
      <c r="K3618" s="10"/>
      <c r="L3618" s="10"/>
      <c r="M3618" s="10"/>
      <c r="N3618" s="10"/>
      <c r="O3618" s="11"/>
      <c r="P3618" s="12"/>
      <c r="Q3618" s="9"/>
      <c r="R3618" s="9"/>
      <c r="S3618" s="9"/>
      <c r="U3618" s="1"/>
      <c r="V3618" s="13"/>
    </row>
    <row r="3619" spans="1:22" x14ac:dyDescent="0.35">
      <c r="A3619" s="8"/>
      <c r="B3619" s="9"/>
      <c r="C3619" s="9"/>
      <c r="D3619" s="9"/>
      <c r="E3619" s="9"/>
      <c r="F3619" s="9"/>
      <c r="G3619" s="9"/>
      <c r="H3619" s="10"/>
      <c r="I3619" s="10"/>
      <c r="J3619" s="10"/>
      <c r="K3619" s="10"/>
      <c r="L3619" s="10"/>
      <c r="M3619" s="10"/>
      <c r="N3619" s="10"/>
      <c r="O3619" s="11"/>
      <c r="P3619" s="12"/>
      <c r="Q3619" s="9"/>
      <c r="R3619" s="9"/>
      <c r="S3619" s="9"/>
      <c r="U3619" s="1"/>
      <c r="V3619" s="13"/>
    </row>
    <row r="3620" spans="1:22" x14ac:dyDescent="0.35">
      <c r="A3620" s="8"/>
      <c r="B3620" s="9"/>
      <c r="C3620" s="9"/>
      <c r="D3620" s="9"/>
      <c r="E3620" s="9"/>
      <c r="F3620" s="9"/>
      <c r="G3620" s="9"/>
      <c r="H3620" s="10"/>
      <c r="I3620" s="10"/>
      <c r="J3620" s="10"/>
      <c r="K3620" s="10"/>
      <c r="L3620" s="10"/>
      <c r="M3620" s="10"/>
      <c r="N3620" s="10"/>
      <c r="O3620" s="11"/>
      <c r="P3620" s="12"/>
      <c r="Q3620" s="9"/>
      <c r="R3620" s="9"/>
      <c r="S3620" s="9"/>
      <c r="U3620" s="1"/>
      <c r="V3620" s="13"/>
    </row>
    <row r="3621" spans="1:22" x14ac:dyDescent="0.35">
      <c r="A3621" s="8"/>
      <c r="B3621" s="9"/>
      <c r="C3621" s="9"/>
      <c r="D3621" s="9"/>
      <c r="E3621" s="9"/>
      <c r="F3621" s="9"/>
      <c r="G3621" s="9"/>
      <c r="H3621" s="10"/>
      <c r="I3621" s="10"/>
      <c r="J3621" s="10"/>
      <c r="K3621" s="10"/>
      <c r="L3621" s="10"/>
      <c r="M3621" s="10"/>
      <c r="N3621" s="10"/>
      <c r="O3621" s="11"/>
      <c r="P3621" s="12"/>
      <c r="Q3621" s="9"/>
      <c r="R3621" s="9"/>
      <c r="S3621" s="9"/>
      <c r="U3621" s="1"/>
      <c r="V3621" s="13"/>
    </row>
    <row r="3622" spans="1:22" x14ac:dyDescent="0.35">
      <c r="A3622" s="8"/>
      <c r="B3622" s="9"/>
      <c r="C3622" s="9"/>
      <c r="D3622" s="9"/>
      <c r="E3622" s="9"/>
      <c r="F3622" s="9"/>
      <c r="G3622" s="9"/>
      <c r="H3622" s="10"/>
      <c r="I3622" s="10"/>
      <c r="J3622" s="10"/>
      <c r="K3622" s="10"/>
      <c r="L3622" s="10"/>
      <c r="M3622" s="10"/>
      <c r="N3622" s="10"/>
      <c r="O3622" s="11"/>
      <c r="P3622" s="12"/>
      <c r="Q3622" s="9"/>
      <c r="R3622" s="9"/>
      <c r="S3622" s="9"/>
      <c r="U3622" s="1"/>
      <c r="V3622" s="13"/>
    </row>
    <row r="3623" spans="1:22" x14ac:dyDescent="0.35">
      <c r="A3623" s="8"/>
      <c r="B3623" s="9"/>
      <c r="C3623" s="9"/>
      <c r="D3623" s="9"/>
      <c r="E3623" s="9"/>
      <c r="F3623" s="9"/>
      <c r="G3623" s="9"/>
      <c r="H3623" s="10"/>
      <c r="I3623" s="10"/>
      <c r="J3623" s="10"/>
      <c r="K3623" s="10"/>
      <c r="L3623" s="10"/>
      <c r="M3623" s="10"/>
      <c r="N3623" s="10"/>
      <c r="O3623" s="11"/>
      <c r="P3623" s="12"/>
      <c r="Q3623" s="9"/>
      <c r="R3623" s="9"/>
      <c r="S3623" s="9"/>
      <c r="U3623" s="1"/>
      <c r="V3623" s="13"/>
    </row>
    <row r="3624" spans="1:22" x14ac:dyDescent="0.35">
      <c r="A3624" s="8"/>
      <c r="B3624" s="9"/>
      <c r="C3624" s="9"/>
      <c r="D3624" s="9"/>
      <c r="E3624" s="9"/>
      <c r="F3624" s="9"/>
      <c r="G3624" s="9"/>
      <c r="H3624" s="10"/>
      <c r="I3624" s="10"/>
      <c r="J3624" s="10"/>
      <c r="K3624" s="10"/>
      <c r="L3624" s="10"/>
      <c r="M3624" s="10"/>
      <c r="N3624" s="10"/>
      <c r="O3624" s="11"/>
      <c r="P3624" s="12"/>
      <c r="Q3624" s="9"/>
      <c r="R3624" s="9"/>
      <c r="S3624" s="9"/>
      <c r="U3624" s="1"/>
      <c r="V3624" s="13"/>
    </row>
    <row r="3625" spans="1:22" x14ac:dyDescent="0.35">
      <c r="A3625" s="8"/>
      <c r="B3625" s="9"/>
      <c r="C3625" s="9"/>
      <c r="D3625" s="9"/>
      <c r="E3625" s="9"/>
      <c r="F3625" s="9"/>
      <c r="G3625" s="9"/>
      <c r="H3625" s="10"/>
      <c r="I3625" s="10"/>
      <c r="J3625" s="10"/>
      <c r="K3625" s="10"/>
      <c r="L3625" s="10"/>
      <c r="M3625" s="10"/>
      <c r="N3625" s="10"/>
      <c r="O3625" s="11"/>
      <c r="P3625" s="12"/>
      <c r="Q3625" s="9"/>
      <c r="R3625" s="9"/>
      <c r="S3625" s="9"/>
      <c r="U3625" s="1"/>
      <c r="V3625" s="13"/>
    </row>
    <row r="3626" spans="1:22" x14ac:dyDescent="0.35">
      <c r="A3626" s="8"/>
      <c r="B3626" s="9"/>
      <c r="C3626" s="9"/>
      <c r="D3626" s="9"/>
      <c r="E3626" s="9"/>
      <c r="F3626" s="9"/>
      <c r="G3626" s="9"/>
      <c r="H3626" s="10"/>
      <c r="I3626" s="10"/>
      <c r="J3626" s="10"/>
      <c r="K3626" s="10"/>
      <c r="L3626" s="10"/>
      <c r="M3626" s="10"/>
      <c r="N3626" s="10"/>
      <c r="O3626" s="11"/>
      <c r="P3626" s="12"/>
      <c r="Q3626" s="9"/>
      <c r="R3626" s="9"/>
      <c r="S3626" s="9"/>
      <c r="U3626" s="1"/>
      <c r="V3626" s="13"/>
    </row>
    <row r="3627" spans="1:22" x14ac:dyDescent="0.35">
      <c r="A3627" s="8"/>
      <c r="B3627" s="9"/>
      <c r="C3627" s="9"/>
      <c r="D3627" s="9"/>
      <c r="E3627" s="9"/>
      <c r="F3627" s="9"/>
      <c r="G3627" s="9"/>
      <c r="H3627" s="10"/>
      <c r="I3627" s="10"/>
      <c r="J3627" s="10"/>
      <c r="K3627" s="10"/>
      <c r="L3627" s="10"/>
      <c r="M3627" s="10"/>
      <c r="N3627" s="10"/>
      <c r="O3627" s="11"/>
      <c r="P3627" s="12"/>
      <c r="Q3627" s="9"/>
      <c r="R3627" s="9"/>
      <c r="S3627" s="9"/>
      <c r="U3627" s="1"/>
      <c r="V3627" s="13"/>
    </row>
    <row r="3628" spans="1:22" x14ac:dyDescent="0.35">
      <c r="A3628" s="8"/>
      <c r="B3628" s="9"/>
      <c r="C3628" s="9"/>
      <c r="D3628" s="9"/>
      <c r="E3628" s="9"/>
      <c r="F3628" s="9"/>
      <c r="G3628" s="9"/>
      <c r="H3628" s="10"/>
      <c r="I3628" s="10"/>
      <c r="J3628" s="10"/>
      <c r="K3628" s="10"/>
      <c r="L3628" s="10"/>
      <c r="M3628" s="10"/>
      <c r="N3628" s="10"/>
      <c r="O3628" s="11"/>
      <c r="P3628" s="12"/>
      <c r="Q3628" s="9"/>
      <c r="R3628" s="9"/>
      <c r="S3628" s="9"/>
      <c r="U3628" s="1"/>
      <c r="V3628" s="13"/>
    </row>
    <row r="3629" spans="1:22" x14ac:dyDescent="0.35">
      <c r="A3629" s="8"/>
      <c r="B3629" s="9"/>
      <c r="C3629" s="9"/>
      <c r="D3629" s="9"/>
      <c r="E3629" s="9"/>
      <c r="F3629" s="9"/>
      <c r="G3629" s="9"/>
      <c r="H3629" s="10"/>
      <c r="I3629" s="10"/>
      <c r="J3629" s="10"/>
      <c r="K3629" s="10"/>
      <c r="L3629" s="10"/>
      <c r="M3629" s="10"/>
      <c r="N3629" s="10"/>
      <c r="O3629" s="11"/>
      <c r="P3629" s="12"/>
      <c r="Q3629" s="9"/>
      <c r="R3629" s="9"/>
      <c r="S3629" s="9"/>
      <c r="U3629" s="1"/>
      <c r="V3629" s="13"/>
    </row>
    <row r="3630" spans="1:22" x14ac:dyDescent="0.35">
      <c r="A3630" s="8"/>
      <c r="B3630" s="9"/>
      <c r="C3630" s="9"/>
      <c r="D3630" s="9"/>
      <c r="E3630" s="9"/>
      <c r="F3630" s="9"/>
      <c r="G3630" s="9"/>
      <c r="H3630" s="10"/>
      <c r="I3630" s="10"/>
      <c r="J3630" s="10"/>
      <c r="K3630" s="10"/>
      <c r="L3630" s="10"/>
      <c r="M3630" s="10"/>
      <c r="N3630" s="10"/>
      <c r="O3630" s="11"/>
      <c r="P3630" s="12"/>
      <c r="Q3630" s="9"/>
      <c r="R3630" s="9"/>
      <c r="S3630" s="9"/>
      <c r="U3630" s="1"/>
      <c r="V3630" s="13"/>
    </row>
    <row r="3631" spans="1:22" x14ac:dyDescent="0.35">
      <c r="A3631" s="8"/>
      <c r="B3631" s="9"/>
      <c r="C3631" s="9"/>
      <c r="D3631" s="9"/>
      <c r="E3631" s="9"/>
      <c r="F3631" s="9"/>
      <c r="G3631" s="9"/>
      <c r="H3631" s="10"/>
      <c r="I3631" s="10"/>
      <c r="J3631" s="10"/>
      <c r="K3631" s="10"/>
      <c r="L3631" s="10"/>
      <c r="M3631" s="10"/>
      <c r="N3631" s="10"/>
      <c r="O3631" s="11"/>
      <c r="P3631" s="12"/>
      <c r="Q3631" s="9"/>
      <c r="R3631" s="9"/>
      <c r="S3631" s="9"/>
      <c r="U3631" s="1"/>
      <c r="V3631" s="13"/>
    </row>
    <row r="3632" spans="1:22" x14ac:dyDescent="0.35">
      <c r="A3632" s="8"/>
      <c r="B3632" s="9"/>
      <c r="C3632" s="9"/>
      <c r="D3632" s="9"/>
      <c r="E3632" s="9"/>
      <c r="F3632" s="9"/>
      <c r="G3632" s="9"/>
      <c r="H3632" s="10"/>
      <c r="I3632" s="10"/>
      <c r="J3632" s="10"/>
      <c r="K3632" s="10"/>
      <c r="L3632" s="10"/>
      <c r="M3632" s="10"/>
      <c r="N3632" s="10"/>
      <c r="O3632" s="11"/>
      <c r="P3632" s="12"/>
      <c r="Q3632" s="9"/>
      <c r="R3632" s="9"/>
      <c r="S3632" s="9"/>
      <c r="U3632" s="1"/>
      <c r="V3632" s="13"/>
    </row>
    <row r="3633" spans="1:22" x14ac:dyDescent="0.35">
      <c r="A3633" s="8"/>
      <c r="B3633" s="9"/>
      <c r="C3633" s="9"/>
      <c r="D3633" s="9"/>
      <c r="E3633" s="9"/>
      <c r="F3633" s="9"/>
      <c r="G3633" s="9"/>
      <c r="H3633" s="10"/>
      <c r="I3633" s="10"/>
      <c r="J3633" s="10"/>
      <c r="K3633" s="10"/>
      <c r="L3633" s="10"/>
      <c r="M3633" s="10"/>
      <c r="N3633" s="10"/>
      <c r="O3633" s="11"/>
      <c r="P3633" s="12"/>
      <c r="Q3633" s="9"/>
      <c r="R3633" s="9"/>
      <c r="S3633" s="9"/>
      <c r="U3633" s="1"/>
      <c r="V3633" s="13"/>
    </row>
    <row r="3634" spans="1:22" x14ac:dyDescent="0.35">
      <c r="A3634" s="8"/>
      <c r="B3634" s="9"/>
      <c r="C3634" s="9"/>
      <c r="D3634" s="9"/>
      <c r="E3634" s="9"/>
      <c r="F3634" s="9"/>
      <c r="G3634" s="9"/>
      <c r="H3634" s="10"/>
      <c r="I3634" s="10"/>
      <c r="J3634" s="10"/>
      <c r="K3634" s="10"/>
      <c r="L3634" s="10"/>
      <c r="M3634" s="10"/>
      <c r="N3634" s="10"/>
      <c r="O3634" s="11"/>
      <c r="P3634" s="12"/>
      <c r="Q3634" s="9"/>
      <c r="R3634" s="9"/>
      <c r="S3634" s="9"/>
      <c r="U3634" s="1"/>
      <c r="V3634" s="13"/>
    </row>
    <row r="3635" spans="1:22" x14ac:dyDescent="0.35">
      <c r="A3635" s="8"/>
      <c r="B3635" s="9"/>
      <c r="C3635" s="9"/>
      <c r="D3635" s="9"/>
      <c r="E3635" s="9"/>
      <c r="F3635" s="9"/>
      <c r="G3635" s="9"/>
      <c r="H3635" s="10"/>
      <c r="I3635" s="10"/>
      <c r="J3635" s="10"/>
      <c r="K3635" s="10"/>
      <c r="L3635" s="10"/>
      <c r="M3635" s="10"/>
      <c r="N3635" s="10"/>
      <c r="O3635" s="11"/>
      <c r="P3635" s="12"/>
      <c r="Q3635" s="9"/>
      <c r="R3635" s="9"/>
      <c r="S3635" s="9"/>
      <c r="U3635" s="1"/>
      <c r="V3635" s="13"/>
    </row>
    <row r="3636" spans="1:22" x14ac:dyDescent="0.35">
      <c r="A3636" s="8"/>
      <c r="B3636" s="9"/>
      <c r="C3636" s="9"/>
      <c r="D3636" s="9"/>
      <c r="E3636" s="9"/>
      <c r="F3636" s="9"/>
      <c r="G3636" s="9"/>
      <c r="H3636" s="10"/>
      <c r="I3636" s="10"/>
      <c r="J3636" s="10"/>
      <c r="K3636" s="10"/>
      <c r="L3636" s="10"/>
      <c r="M3636" s="10"/>
      <c r="N3636" s="10"/>
      <c r="O3636" s="11"/>
      <c r="P3636" s="12"/>
      <c r="Q3636" s="9"/>
      <c r="R3636" s="9"/>
      <c r="S3636" s="9"/>
      <c r="U3636" s="1"/>
      <c r="V3636" s="13"/>
    </row>
    <row r="3637" spans="1:22" x14ac:dyDescent="0.35">
      <c r="A3637" s="8"/>
      <c r="B3637" s="9"/>
      <c r="C3637" s="9"/>
      <c r="D3637" s="9"/>
      <c r="E3637" s="9"/>
      <c r="F3637" s="9"/>
      <c r="G3637" s="9"/>
      <c r="H3637" s="10"/>
      <c r="I3637" s="10"/>
      <c r="J3637" s="10"/>
      <c r="K3637" s="10"/>
      <c r="L3637" s="10"/>
      <c r="M3637" s="10"/>
      <c r="N3637" s="10"/>
      <c r="O3637" s="11"/>
      <c r="P3637" s="12"/>
      <c r="Q3637" s="9"/>
      <c r="R3637" s="9"/>
      <c r="S3637" s="9"/>
      <c r="U3637" s="1"/>
      <c r="V3637" s="13"/>
    </row>
    <row r="3638" spans="1:22" x14ac:dyDescent="0.35">
      <c r="A3638" s="8"/>
      <c r="B3638" s="9"/>
      <c r="C3638" s="9"/>
      <c r="D3638" s="9"/>
      <c r="E3638" s="9"/>
      <c r="F3638" s="9"/>
      <c r="G3638" s="9"/>
      <c r="H3638" s="10"/>
      <c r="I3638" s="10"/>
      <c r="J3638" s="10"/>
      <c r="K3638" s="10"/>
      <c r="L3638" s="10"/>
      <c r="M3638" s="10"/>
      <c r="N3638" s="10"/>
      <c r="O3638" s="11"/>
      <c r="P3638" s="12"/>
      <c r="Q3638" s="9"/>
      <c r="R3638" s="9"/>
      <c r="S3638" s="9"/>
      <c r="U3638" s="1"/>
      <c r="V3638" s="13"/>
    </row>
    <row r="3639" spans="1:22" x14ac:dyDescent="0.35">
      <c r="A3639" s="8"/>
      <c r="B3639" s="9"/>
      <c r="C3639" s="9"/>
      <c r="D3639" s="9"/>
      <c r="E3639" s="9"/>
      <c r="F3639" s="9"/>
      <c r="G3639" s="9"/>
      <c r="H3639" s="10"/>
      <c r="I3639" s="10"/>
      <c r="J3639" s="10"/>
      <c r="K3639" s="10"/>
      <c r="L3639" s="10"/>
      <c r="M3639" s="10"/>
      <c r="N3639" s="10"/>
      <c r="O3639" s="11"/>
      <c r="P3639" s="12"/>
      <c r="Q3639" s="9"/>
      <c r="R3639" s="9"/>
      <c r="S3639" s="9"/>
      <c r="U3639" s="1"/>
      <c r="V3639" s="13"/>
    </row>
    <row r="3640" spans="1:22" x14ac:dyDescent="0.35">
      <c r="A3640" s="8"/>
      <c r="B3640" s="9"/>
      <c r="C3640" s="9"/>
      <c r="D3640" s="9"/>
      <c r="E3640" s="9"/>
      <c r="F3640" s="9"/>
      <c r="G3640" s="9"/>
      <c r="H3640" s="10"/>
      <c r="I3640" s="10"/>
      <c r="J3640" s="10"/>
      <c r="K3640" s="10"/>
      <c r="L3640" s="10"/>
      <c r="M3640" s="10"/>
      <c r="N3640" s="10"/>
      <c r="O3640" s="11"/>
      <c r="P3640" s="12"/>
      <c r="Q3640" s="9"/>
      <c r="R3640" s="9"/>
      <c r="S3640" s="9"/>
      <c r="U3640" s="1"/>
      <c r="V3640" s="13"/>
    </row>
    <row r="3641" spans="1:22" x14ac:dyDescent="0.35">
      <c r="A3641" s="8"/>
      <c r="B3641" s="9"/>
      <c r="C3641" s="9"/>
      <c r="D3641" s="9"/>
      <c r="E3641" s="9"/>
      <c r="F3641" s="9"/>
      <c r="G3641" s="9"/>
      <c r="H3641" s="10"/>
      <c r="I3641" s="10"/>
      <c r="J3641" s="10"/>
      <c r="K3641" s="10"/>
      <c r="L3641" s="10"/>
      <c r="M3641" s="10"/>
      <c r="N3641" s="10"/>
      <c r="O3641" s="11"/>
      <c r="P3641" s="12"/>
      <c r="Q3641" s="9"/>
      <c r="R3641" s="9"/>
      <c r="S3641" s="9"/>
      <c r="U3641" s="1"/>
      <c r="V3641" s="13"/>
    </row>
    <row r="3642" spans="1:22" x14ac:dyDescent="0.35">
      <c r="A3642" s="8"/>
      <c r="B3642" s="9"/>
      <c r="C3642" s="9"/>
      <c r="D3642" s="9"/>
      <c r="E3642" s="9"/>
      <c r="F3642" s="9"/>
      <c r="G3642" s="9"/>
      <c r="H3642" s="10"/>
      <c r="I3642" s="10"/>
      <c r="J3642" s="10"/>
      <c r="K3642" s="10"/>
      <c r="L3642" s="10"/>
      <c r="M3642" s="10"/>
      <c r="N3642" s="10"/>
      <c r="O3642" s="11"/>
      <c r="P3642" s="12"/>
      <c r="Q3642" s="9"/>
      <c r="R3642" s="9"/>
      <c r="S3642" s="9"/>
      <c r="U3642" s="1"/>
      <c r="V3642" s="13"/>
    </row>
    <row r="3643" spans="1:22" x14ac:dyDescent="0.35">
      <c r="A3643" s="8"/>
      <c r="B3643" s="9"/>
      <c r="C3643" s="9"/>
      <c r="D3643" s="9"/>
      <c r="E3643" s="9"/>
      <c r="F3643" s="9"/>
      <c r="G3643" s="9"/>
      <c r="H3643" s="10"/>
      <c r="I3643" s="10"/>
      <c r="J3643" s="10"/>
      <c r="K3643" s="10"/>
      <c r="L3643" s="10"/>
      <c r="M3643" s="10"/>
      <c r="N3643" s="10"/>
      <c r="O3643" s="11"/>
      <c r="P3643" s="12"/>
      <c r="Q3643" s="9"/>
      <c r="R3643" s="9"/>
      <c r="S3643" s="9"/>
      <c r="U3643" s="1"/>
      <c r="V3643" s="13"/>
    </row>
    <row r="3644" spans="1:22" x14ac:dyDescent="0.35">
      <c r="A3644" s="8"/>
      <c r="B3644" s="9"/>
      <c r="C3644" s="9"/>
      <c r="D3644" s="9"/>
      <c r="E3644" s="9"/>
      <c r="F3644" s="9"/>
      <c r="G3644" s="9"/>
      <c r="H3644" s="10"/>
      <c r="I3644" s="10"/>
      <c r="J3644" s="10"/>
      <c r="K3644" s="10"/>
      <c r="L3644" s="10"/>
      <c r="M3644" s="10"/>
      <c r="N3644" s="10"/>
      <c r="O3644" s="11"/>
      <c r="P3644" s="12"/>
      <c r="Q3644" s="9"/>
      <c r="R3644" s="9"/>
      <c r="S3644" s="9"/>
      <c r="U3644" s="1"/>
      <c r="V3644" s="13"/>
    </row>
    <row r="3645" spans="1:22" x14ac:dyDescent="0.35">
      <c r="A3645" s="8"/>
      <c r="B3645" s="9"/>
      <c r="C3645" s="9"/>
      <c r="D3645" s="9"/>
      <c r="E3645" s="9"/>
      <c r="F3645" s="9"/>
      <c r="G3645" s="9"/>
      <c r="H3645" s="10"/>
      <c r="I3645" s="10"/>
      <c r="J3645" s="10"/>
      <c r="K3645" s="10"/>
      <c r="L3645" s="10"/>
      <c r="M3645" s="10"/>
      <c r="N3645" s="10"/>
      <c r="O3645" s="11"/>
      <c r="P3645" s="12"/>
      <c r="Q3645" s="9"/>
      <c r="R3645" s="9"/>
      <c r="S3645" s="9"/>
      <c r="U3645" s="1"/>
      <c r="V3645" s="13"/>
    </row>
    <row r="3646" spans="1:22" x14ac:dyDescent="0.35">
      <c r="A3646" s="8"/>
      <c r="B3646" s="9"/>
      <c r="C3646" s="9"/>
      <c r="D3646" s="9"/>
      <c r="E3646" s="9"/>
      <c r="F3646" s="9"/>
      <c r="G3646" s="9"/>
      <c r="H3646" s="10"/>
      <c r="I3646" s="10"/>
      <c r="J3646" s="10"/>
      <c r="K3646" s="10"/>
      <c r="L3646" s="10"/>
      <c r="M3646" s="10"/>
      <c r="N3646" s="10"/>
      <c r="O3646" s="11"/>
      <c r="P3646" s="12"/>
      <c r="Q3646" s="9"/>
      <c r="R3646" s="9"/>
      <c r="S3646" s="9"/>
      <c r="U3646" s="1"/>
      <c r="V3646" s="13"/>
    </row>
    <row r="3647" spans="1:22" x14ac:dyDescent="0.35">
      <c r="A3647" s="8"/>
      <c r="B3647" s="9"/>
      <c r="C3647" s="9"/>
      <c r="D3647" s="9"/>
      <c r="E3647" s="9"/>
      <c r="F3647" s="9"/>
      <c r="G3647" s="9"/>
      <c r="H3647" s="10"/>
      <c r="I3647" s="10"/>
      <c r="J3647" s="10"/>
      <c r="K3647" s="10"/>
      <c r="L3647" s="10"/>
      <c r="M3647" s="10"/>
      <c r="N3647" s="10"/>
      <c r="O3647" s="11"/>
      <c r="P3647" s="12"/>
      <c r="Q3647" s="9"/>
      <c r="R3647" s="9"/>
      <c r="S3647" s="9"/>
      <c r="U3647" s="1"/>
      <c r="V3647" s="13"/>
    </row>
    <row r="3648" spans="1:22" x14ac:dyDescent="0.35">
      <c r="A3648" s="8"/>
      <c r="B3648" s="9"/>
      <c r="C3648" s="9"/>
      <c r="D3648" s="9"/>
      <c r="E3648" s="9"/>
      <c r="F3648" s="9"/>
      <c r="G3648" s="9"/>
      <c r="H3648" s="10"/>
      <c r="I3648" s="10"/>
      <c r="J3648" s="10"/>
      <c r="K3648" s="10"/>
      <c r="L3648" s="10"/>
      <c r="M3648" s="10"/>
      <c r="N3648" s="10"/>
      <c r="O3648" s="11"/>
      <c r="P3648" s="12"/>
      <c r="Q3648" s="9"/>
      <c r="R3648" s="9"/>
      <c r="S3648" s="9"/>
      <c r="U3648" s="1"/>
      <c r="V3648" s="13"/>
    </row>
    <row r="3649" spans="1:22" x14ac:dyDescent="0.35">
      <c r="A3649" s="8"/>
      <c r="B3649" s="9"/>
      <c r="C3649" s="9"/>
      <c r="D3649" s="9"/>
      <c r="E3649" s="9"/>
      <c r="F3649" s="9"/>
      <c r="G3649" s="9"/>
      <c r="H3649" s="10"/>
      <c r="I3649" s="10"/>
      <c r="J3649" s="10"/>
      <c r="K3649" s="10"/>
      <c r="L3649" s="10"/>
      <c r="M3649" s="10"/>
      <c r="N3649" s="10"/>
      <c r="O3649" s="11"/>
      <c r="P3649" s="12"/>
      <c r="Q3649" s="9"/>
      <c r="R3649" s="9"/>
      <c r="S3649" s="9"/>
      <c r="U3649" s="1"/>
      <c r="V3649" s="13"/>
    </row>
    <row r="3650" spans="1:22" x14ac:dyDescent="0.35">
      <c r="A3650" s="8"/>
      <c r="B3650" s="9"/>
      <c r="C3650" s="9"/>
      <c r="D3650" s="9"/>
      <c r="E3650" s="9"/>
      <c r="F3650" s="9"/>
      <c r="G3650" s="9"/>
      <c r="H3650" s="10"/>
      <c r="I3650" s="10"/>
      <c r="J3650" s="10"/>
      <c r="K3650" s="10"/>
      <c r="L3650" s="10"/>
      <c r="M3650" s="10"/>
      <c r="N3650" s="10"/>
      <c r="O3650" s="11"/>
      <c r="P3650" s="12"/>
      <c r="Q3650" s="9"/>
      <c r="R3650" s="9"/>
      <c r="S3650" s="9"/>
      <c r="U3650" s="1"/>
      <c r="V3650" s="13"/>
    </row>
    <row r="3651" spans="1:22" x14ac:dyDescent="0.35">
      <c r="A3651" s="8"/>
      <c r="B3651" s="9"/>
      <c r="C3651" s="9"/>
      <c r="D3651" s="9"/>
      <c r="E3651" s="9"/>
      <c r="F3651" s="9"/>
      <c r="G3651" s="9"/>
      <c r="H3651" s="10"/>
      <c r="I3651" s="10"/>
      <c r="J3651" s="10"/>
      <c r="K3651" s="10"/>
      <c r="L3651" s="10"/>
      <c r="M3651" s="10"/>
      <c r="N3651" s="10"/>
      <c r="O3651" s="11"/>
      <c r="P3651" s="12"/>
      <c r="Q3651" s="9"/>
      <c r="R3651" s="9"/>
      <c r="S3651" s="9"/>
      <c r="U3651" s="1"/>
      <c r="V3651" s="13"/>
    </row>
    <row r="3652" spans="1:22" x14ac:dyDescent="0.35">
      <c r="A3652" s="8"/>
      <c r="B3652" s="9"/>
      <c r="C3652" s="9"/>
      <c r="D3652" s="9"/>
      <c r="E3652" s="9"/>
      <c r="F3652" s="9"/>
      <c r="G3652" s="9"/>
      <c r="H3652" s="10"/>
      <c r="I3652" s="10"/>
      <c r="J3652" s="10"/>
      <c r="K3652" s="10"/>
      <c r="L3652" s="10"/>
      <c r="M3652" s="10"/>
      <c r="N3652" s="10"/>
      <c r="O3652" s="11"/>
      <c r="P3652" s="12"/>
      <c r="Q3652" s="9"/>
      <c r="R3652" s="9"/>
      <c r="S3652" s="9"/>
      <c r="U3652" s="1"/>
      <c r="V3652" s="13"/>
    </row>
    <row r="3653" spans="1:22" x14ac:dyDescent="0.35">
      <c r="A3653" s="8"/>
      <c r="B3653" s="9"/>
      <c r="C3653" s="9"/>
      <c r="D3653" s="9"/>
      <c r="E3653" s="9"/>
      <c r="F3653" s="9"/>
      <c r="G3653" s="9"/>
      <c r="H3653" s="10"/>
      <c r="I3653" s="10"/>
      <c r="J3653" s="10"/>
      <c r="K3653" s="10"/>
      <c r="L3653" s="10"/>
      <c r="M3653" s="10"/>
      <c r="N3653" s="10"/>
      <c r="O3653" s="11"/>
      <c r="P3653" s="12"/>
      <c r="Q3653" s="9"/>
      <c r="R3653" s="9"/>
      <c r="S3653" s="9"/>
      <c r="U3653" s="1"/>
      <c r="V3653" s="13"/>
    </row>
    <row r="3654" spans="1:22" x14ac:dyDescent="0.35">
      <c r="A3654" s="8"/>
      <c r="B3654" s="9"/>
      <c r="C3654" s="9"/>
      <c r="D3654" s="9"/>
      <c r="E3654" s="9"/>
      <c r="F3654" s="9"/>
      <c r="G3654" s="9"/>
      <c r="H3654" s="10"/>
      <c r="I3654" s="10"/>
      <c r="J3654" s="10"/>
      <c r="K3654" s="10"/>
      <c r="L3654" s="10"/>
      <c r="M3654" s="10"/>
      <c r="N3654" s="10"/>
      <c r="O3654" s="11"/>
      <c r="P3654" s="12"/>
      <c r="Q3654" s="9"/>
      <c r="R3654" s="9"/>
      <c r="S3654" s="9"/>
      <c r="U3654" s="1"/>
      <c r="V3654" s="13"/>
    </row>
    <row r="3655" spans="1:22" x14ac:dyDescent="0.35">
      <c r="A3655" s="8"/>
      <c r="B3655" s="9"/>
      <c r="C3655" s="9"/>
      <c r="D3655" s="9"/>
      <c r="E3655" s="9"/>
      <c r="F3655" s="9"/>
      <c r="G3655" s="9"/>
      <c r="H3655" s="10"/>
      <c r="I3655" s="10"/>
      <c r="J3655" s="10"/>
      <c r="K3655" s="10"/>
      <c r="L3655" s="10"/>
      <c r="M3655" s="10"/>
      <c r="N3655" s="10"/>
      <c r="O3655" s="11"/>
      <c r="P3655" s="12"/>
      <c r="Q3655" s="9"/>
      <c r="R3655" s="9"/>
      <c r="S3655" s="9"/>
      <c r="U3655" s="1"/>
      <c r="V3655" s="13"/>
    </row>
    <row r="3656" spans="1:22" x14ac:dyDescent="0.35">
      <c r="A3656" s="8"/>
      <c r="B3656" s="9"/>
      <c r="C3656" s="9"/>
      <c r="D3656" s="9"/>
      <c r="E3656" s="9"/>
      <c r="F3656" s="9"/>
      <c r="G3656" s="9"/>
      <c r="H3656" s="10"/>
      <c r="I3656" s="10"/>
      <c r="J3656" s="10"/>
      <c r="K3656" s="10"/>
      <c r="L3656" s="10"/>
      <c r="M3656" s="10"/>
      <c r="N3656" s="10"/>
      <c r="O3656" s="11"/>
      <c r="P3656" s="12"/>
      <c r="Q3656" s="9"/>
      <c r="R3656" s="9"/>
      <c r="S3656" s="9"/>
      <c r="U3656" s="1"/>
      <c r="V3656" s="13"/>
    </row>
    <row r="3657" spans="1:22" x14ac:dyDescent="0.35">
      <c r="A3657" s="8"/>
      <c r="B3657" s="9"/>
      <c r="C3657" s="9"/>
      <c r="D3657" s="9"/>
      <c r="E3657" s="9"/>
      <c r="F3657" s="9"/>
      <c r="G3657" s="9"/>
      <c r="H3657" s="10"/>
      <c r="I3657" s="10"/>
      <c r="J3657" s="10"/>
      <c r="K3657" s="10"/>
      <c r="L3657" s="10"/>
      <c r="M3657" s="10"/>
      <c r="N3657" s="10"/>
      <c r="O3657" s="11"/>
      <c r="P3657" s="12"/>
      <c r="Q3657" s="9"/>
      <c r="R3657" s="9"/>
      <c r="S3657" s="9"/>
      <c r="U3657" s="1"/>
      <c r="V3657" s="13"/>
    </row>
    <row r="3658" spans="1:22" x14ac:dyDescent="0.35">
      <c r="A3658" s="8"/>
      <c r="B3658" s="9"/>
      <c r="C3658" s="9"/>
      <c r="D3658" s="9"/>
      <c r="E3658" s="9"/>
      <c r="F3658" s="9"/>
      <c r="G3658" s="9"/>
      <c r="H3658" s="10"/>
      <c r="I3658" s="10"/>
      <c r="J3658" s="10"/>
      <c r="K3658" s="10"/>
      <c r="L3658" s="10"/>
      <c r="M3658" s="10"/>
      <c r="N3658" s="10"/>
      <c r="O3658" s="11"/>
      <c r="P3658" s="12"/>
      <c r="Q3658" s="9"/>
      <c r="R3658" s="9"/>
      <c r="S3658" s="9"/>
      <c r="U3658" s="1"/>
      <c r="V3658" s="13"/>
    </row>
    <row r="3659" spans="1:22" x14ac:dyDescent="0.35">
      <c r="A3659" s="8"/>
      <c r="B3659" s="9"/>
      <c r="C3659" s="9"/>
      <c r="D3659" s="9"/>
      <c r="E3659" s="9"/>
      <c r="F3659" s="9"/>
      <c r="G3659" s="9"/>
      <c r="H3659" s="10"/>
      <c r="I3659" s="10"/>
      <c r="J3659" s="10"/>
      <c r="K3659" s="10"/>
      <c r="L3659" s="10"/>
      <c r="M3659" s="10"/>
      <c r="N3659" s="10"/>
      <c r="O3659" s="11"/>
      <c r="P3659" s="12"/>
      <c r="Q3659" s="9"/>
      <c r="R3659" s="9"/>
      <c r="S3659" s="9"/>
      <c r="U3659" s="1"/>
      <c r="V3659" s="13"/>
    </row>
    <row r="3660" spans="1:22" x14ac:dyDescent="0.35">
      <c r="A3660" s="8"/>
      <c r="B3660" s="9"/>
      <c r="C3660" s="9"/>
      <c r="D3660" s="9"/>
      <c r="E3660" s="9"/>
      <c r="F3660" s="9"/>
      <c r="G3660" s="9"/>
      <c r="H3660" s="10"/>
      <c r="I3660" s="10"/>
      <c r="J3660" s="10"/>
      <c r="K3660" s="10"/>
      <c r="L3660" s="10"/>
      <c r="M3660" s="10"/>
      <c r="N3660" s="10"/>
      <c r="O3660" s="11"/>
      <c r="P3660" s="12"/>
      <c r="Q3660" s="9"/>
      <c r="R3660" s="9"/>
      <c r="S3660" s="9"/>
      <c r="U3660" s="1"/>
      <c r="V3660" s="13"/>
    </row>
    <row r="3661" spans="1:22" x14ac:dyDescent="0.35">
      <c r="A3661" s="8"/>
      <c r="B3661" s="9"/>
      <c r="C3661" s="9"/>
      <c r="D3661" s="9"/>
      <c r="E3661" s="9"/>
      <c r="F3661" s="9"/>
      <c r="G3661" s="9"/>
      <c r="H3661" s="10"/>
      <c r="I3661" s="10"/>
      <c r="J3661" s="10"/>
      <c r="K3661" s="10"/>
      <c r="L3661" s="10"/>
      <c r="M3661" s="10"/>
      <c r="N3661" s="10"/>
      <c r="O3661" s="11"/>
      <c r="P3661" s="12"/>
      <c r="Q3661" s="9"/>
      <c r="R3661" s="9"/>
      <c r="S3661" s="9"/>
      <c r="U3661" s="1"/>
      <c r="V3661" s="13"/>
    </row>
    <row r="3662" spans="1:22" x14ac:dyDescent="0.35">
      <c r="A3662" s="8"/>
      <c r="B3662" s="9"/>
      <c r="C3662" s="9"/>
      <c r="D3662" s="9"/>
      <c r="E3662" s="9"/>
      <c r="F3662" s="9"/>
      <c r="G3662" s="9"/>
      <c r="H3662" s="10"/>
      <c r="I3662" s="10"/>
      <c r="J3662" s="10"/>
      <c r="K3662" s="10"/>
      <c r="L3662" s="10"/>
      <c r="M3662" s="10"/>
      <c r="N3662" s="10"/>
      <c r="O3662" s="11"/>
      <c r="P3662" s="12"/>
      <c r="Q3662" s="9"/>
      <c r="R3662" s="9"/>
      <c r="S3662" s="9"/>
      <c r="U3662" s="1"/>
      <c r="V3662" s="13"/>
    </row>
    <row r="3663" spans="1:22" x14ac:dyDescent="0.35">
      <c r="A3663" s="8"/>
      <c r="B3663" s="9"/>
      <c r="C3663" s="9"/>
      <c r="D3663" s="9"/>
      <c r="E3663" s="9"/>
      <c r="F3663" s="9"/>
      <c r="G3663" s="9"/>
      <c r="H3663" s="10"/>
      <c r="I3663" s="10"/>
      <c r="J3663" s="10"/>
      <c r="K3663" s="10"/>
      <c r="L3663" s="10"/>
      <c r="M3663" s="10"/>
      <c r="N3663" s="10"/>
      <c r="O3663" s="11"/>
      <c r="P3663" s="12"/>
      <c r="Q3663" s="9"/>
      <c r="R3663" s="9"/>
      <c r="S3663" s="9"/>
      <c r="U3663" s="1"/>
      <c r="V3663" s="13"/>
    </row>
    <row r="3664" spans="1:22" x14ac:dyDescent="0.35">
      <c r="A3664" s="8"/>
      <c r="B3664" s="9"/>
      <c r="C3664" s="9"/>
      <c r="D3664" s="9"/>
      <c r="E3664" s="9"/>
      <c r="F3664" s="9"/>
      <c r="G3664" s="9"/>
      <c r="H3664" s="10"/>
      <c r="I3664" s="10"/>
      <c r="J3664" s="10"/>
      <c r="K3664" s="10"/>
      <c r="L3664" s="10"/>
      <c r="M3664" s="10"/>
      <c r="N3664" s="10"/>
      <c r="O3664" s="11"/>
      <c r="P3664" s="12"/>
      <c r="Q3664" s="9"/>
      <c r="R3664" s="9"/>
      <c r="S3664" s="9"/>
      <c r="U3664" s="1"/>
      <c r="V3664" s="13"/>
    </row>
    <row r="3665" spans="1:22" x14ac:dyDescent="0.35">
      <c r="A3665" s="8"/>
      <c r="B3665" s="9"/>
      <c r="C3665" s="9"/>
      <c r="D3665" s="9"/>
      <c r="E3665" s="9"/>
      <c r="F3665" s="9"/>
      <c r="G3665" s="9"/>
      <c r="H3665" s="10"/>
      <c r="I3665" s="10"/>
      <c r="J3665" s="10"/>
      <c r="K3665" s="10"/>
      <c r="L3665" s="10"/>
      <c r="M3665" s="10"/>
      <c r="N3665" s="10"/>
      <c r="O3665" s="11"/>
      <c r="P3665" s="12"/>
      <c r="Q3665" s="9"/>
      <c r="R3665" s="9"/>
      <c r="S3665" s="9"/>
      <c r="U3665" s="1"/>
      <c r="V3665" s="13"/>
    </row>
    <row r="3666" spans="1:22" x14ac:dyDescent="0.35">
      <c r="A3666" s="8"/>
      <c r="B3666" s="9"/>
      <c r="C3666" s="9"/>
      <c r="D3666" s="9"/>
      <c r="E3666" s="9"/>
      <c r="F3666" s="9"/>
      <c r="G3666" s="9"/>
      <c r="H3666" s="10"/>
      <c r="I3666" s="10"/>
      <c r="J3666" s="10"/>
      <c r="K3666" s="10"/>
      <c r="L3666" s="10"/>
      <c r="M3666" s="10"/>
      <c r="N3666" s="10"/>
      <c r="O3666" s="11"/>
      <c r="P3666" s="12"/>
      <c r="Q3666" s="9"/>
      <c r="R3666" s="9"/>
      <c r="S3666" s="9"/>
      <c r="U3666" s="1"/>
      <c r="V3666" s="13"/>
    </row>
    <row r="3667" spans="1:22" x14ac:dyDescent="0.35">
      <c r="A3667" s="8"/>
      <c r="B3667" s="9"/>
      <c r="C3667" s="9"/>
      <c r="D3667" s="9"/>
      <c r="E3667" s="9"/>
      <c r="F3667" s="9"/>
      <c r="G3667" s="9"/>
      <c r="H3667" s="10"/>
      <c r="I3667" s="10"/>
      <c r="J3667" s="10"/>
      <c r="K3667" s="10"/>
      <c r="L3667" s="10"/>
      <c r="M3667" s="10"/>
      <c r="N3667" s="10"/>
      <c r="O3667" s="11"/>
      <c r="P3667" s="12"/>
      <c r="Q3667" s="9"/>
      <c r="R3667" s="9"/>
      <c r="S3667" s="9"/>
      <c r="U3667" s="1"/>
      <c r="V3667" s="13"/>
    </row>
    <row r="3668" spans="1:22" x14ac:dyDescent="0.35">
      <c r="A3668" s="8"/>
      <c r="B3668" s="9"/>
      <c r="C3668" s="9"/>
      <c r="D3668" s="9"/>
      <c r="E3668" s="9"/>
      <c r="F3668" s="9"/>
      <c r="G3668" s="9"/>
      <c r="H3668" s="10"/>
      <c r="I3668" s="10"/>
      <c r="J3668" s="10"/>
      <c r="K3668" s="10"/>
      <c r="L3668" s="10"/>
      <c r="M3668" s="10"/>
      <c r="N3668" s="10"/>
      <c r="O3668" s="11"/>
      <c r="P3668" s="12"/>
      <c r="Q3668" s="9"/>
      <c r="R3668" s="9"/>
      <c r="S3668" s="9"/>
      <c r="U3668" s="1"/>
      <c r="V3668" s="13"/>
    </row>
    <row r="3669" spans="1:22" x14ac:dyDescent="0.35">
      <c r="A3669" s="8"/>
      <c r="B3669" s="9"/>
      <c r="C3669" s="9"/>
      <c r="D3669" s="9"/>
      <c r="E3669" s="9"/>
      <c r="F3669" s="9"/>
      <c r="G3669" s="9"/>
      <c r="H3669" s="10"/>
      <c r="I3669" s="10"/>
      <c r="J3669" s="10"/>
      <c r="K3669" s="10"/>
      <c r="L3669" s="10"/>
      <c r="M3669" s="10"/>
      <c r="N3669" s="10"/>
      <c r="O3669" s="11"/>
      <c r="P3669" s="12"/>
      <c r="Q3669" s="9"/>
      <c r="R3669" s="9"/>
      <c r="S3669" s="9"/>
      <c r="U3669" s="1"/>
      <c r="V3669" s="13"/>
    </row>
    <row r="3670" spans="1:22" x14ac:dyDescent="0.35">
      <c r="A3670" s="8"/>
      <c r="B3670" s="9"/>
      <c r="C3670" s="9"/>
      <c r="D3670" s="9"/>
      <c r="E3670" s="9"/>
      <c r="F3670" s="9"/>
      <c r="G3670" s="9"/>
      <c r="H3670" s="10"/>
      <c r="I3670" s="10"/>
      <c r="J3670" s="10"/>
      <c r="K3670" s="10"/>
      <c r="L3670" s="10"/>
      <c r="M3670" s="10"/>
      <c r="N3670" s="10"/>
      <c r="O3670" s="11"/>
      <c r="P3670" s="12"/>
      <c r="Q3670" s="9"/>
      <c r="R3670" s="9"/>
      <c r="S3670" s="9"/>
      <c r="U3670" s="1"/>
      <c r="V3670" s="13"/>
    </row>
    <row r="3671" spans="1:22" x14ac:dyDescent="0.35">
      <c r="A3671" s="8"/>
      <c r="B3671" s="9"/>
      <c r="C3671" s="9"/>
      <c r="D3671" s="9"/>
      <c r="E3671" s="9"/>
      <c r="F3671" s="9"/>
      <c r="G3671" s="9"/>
      <c r="H3671" s="10"/>
      <c r="I3671" s="10"/>
      <c r="J3671" s="10"/>
      <c r="K3671" s="10"/>
      <c r="L3671" s="10"/>
      <c r="M3671" s="10"/>
      <c r="N3671" s="10"/>
      <c r="O3671" s="11"/>
      <c r="P3671" s="12"/>
      <c r="Q3671" s="9"/>
      <c r="R3671" s="9"/>
      <c r="S3671" s="9"/>
      <c r="U3671" s="1"/>
      <c r="V3671" s="13"/>
    </row>
    <row r="3672" spans="1:22" x14ac:dyDescent="0.35">
      <c r="A3672" s="8"/>
      <c r="B3672" s="9"/>
      <c r="C3672" s="9"/>
      <c r="D3672" s="9"/>
      <c r="E3672" s="9"/>
      <c r="F3672" s="9"/>
      <c r="G3672" s="9"/>
      <c r="H3672" s="10"/>
      <c r="I3672" s="10"/>
      <c r="J3672" s="10"/>
      <c r="K3672" s="10"/>
      <c r="L3672" s="10"/>
      <c r="M3672" s="10"/>
      <c r="N3672" s="10"/>
      <c r="O3672" s="11"/>
      <c r="P3672" s="12"/>
      <c r="Q3672" s="9"/>
      <c r="R3672" s="9"/>
      <c r="S3672" s="9"/>
      <c r="U3672" s="1"/>
      <c r="V3672" s="13"/>
    </row>
    <row r="3673" spans="1:22" x14ac:dyDescent="0.35">
      <c r="A3673" s="8"/>
      <c r="B3673" s="9"/>
      <c r="C3673" s="9"/>
      <c r="D3673" s="9"/>
      <c r="E3673" s="9"/>
      <c r="F3673" s="9"/>
      <c r="G3673" s="9"/>
      <c r="H3673" s="10"/>
      <c r="I3673" s="10"/>
      <c r="J3673" s="10"/>
      <c r="K3673" s="10"/>
      <c r="L3673" s="10"/>
      <c r="M3673" s="10"/>
      <c r="N3673" s="10"/>
      <c r="O3673" s="11"/>
      <c r="P3673" s="12"/>
      <c r="Q3673" s="9"/>
      <c r="R3673" s="9"/>
      <c r="S3673" s="9"/>
      <c r="U3673" s="1"/>
      <c r="V3673" s="13"/>
    </row>
    <row r="3674" spans="1:22" x14ac:dyDescent="0.35">
      <c r="A3674" s="8"/>
      <c r="B3674" s="9"/>
      <c r="C3674" s="9"/>
      <c r="D3674" s="9"/>
      <c r="E3674" s="9"/>
      <c r="F3674" s="9"/>
      <c r="G3674" s="9"/>
      <c r="H3674" s="10"/>
      <c r="I3674" s="10"/>
      <c r="J3674" s="10"/>
      <c r="K3674" s="10"/>
      <c r="L3674" s="10"/>
      <c r="M3674" s="10"/>
      <c r="N3674" s="10"/>
      <c r="O3674" s="11"/>
      <c r="P3674" s="12"/>
      <c r="Q3674" s="9"/>
      <c r="R3674" s="9"/>
      <c r="S3674" s="9"/>
      <c r="U3674" s="1"/>
      <c r="V3674" s="13"/>
    </row>
    <row r="3675" spans="1:22" x14ac:dyDescent="0.35">
      <c r="A3675" s="8"/>
      <c r="B3675" s="9"/>
      <c r="C3675" s="9"/>
      <c r="D3675" s="9"/>
      <c r="E3675" s="9"/>
      <c r="F3675" s="9"/>
      <c r="G3675" s="9"/>
      <c r="H3675" s="10"/>
      <c r="I3675" s="10"/>
      <c r="J3675" s="10"/>
      <c r="K3675" s="10"/>
      <c r="L3675" s="10"/>
      <c r="M3675" s="10"/>
      <c r="N3675" s="10"/>
      <c r="O3675" s="11"/>
      <c r="P3675" s="12"/>
      <c r="Q3675" s="9"/>
      <c r="R3675" s="9"/>
      <c r="S3675" s="9"/>
      <c r="U3675" s="1"/>
      <c r="V3675" s="13"/>
    </row>
    <row r="3676" spans="1:22" x14ac:dyDescent="0.35">
      <c r="A3676" s="8"/>
      <c r="B3676" s="9"/>
      <c r="C3676" s="9"/>
      <c r="D3676" s="9"/>
      <c r="E3676" s="9"/>
      <c r="F3676" s="9"/>
      <c r="G3676" s="9"/>
      <c r="H3676" s="10"/>
      <c r="I3676" s="10"/>
      <c r="J3676" s="10"/>
      <c r="K3676" s="10"/>
      <c r="L3676" s="10"/>
      <c r="M3676" s="10"/>
      <c r="N3676" s="10"/>
      <c r="O3676" s="11"/>
      <c r="P3676" s="12"/>
      <c r="Q3676" s="9"/>
      <c r="R3676" s="9"/>
      <c r="S3676" s="9"/>
      <c r="U3676" s="1"/>
      <c r="V3676" s="13"/>
    </row>
    <row r="3677" spans="1:22" x14ac:dyDescent="0.35">
      <c r="A3677" s="8"/>
      <c r="B3677" s="9"/>
      <c r="C3677" s="9"/>
      <c r="D3677" s="9"/>
      <c r="E3677" s="9"/>
      <c r="F3677" s="9"/>
      <c r="G3677" s="9"/>
      <c r="H3677" s="10"/>
      <c r="I3677" s="10"/>
      <c r="J3677" s="10"/>
      <c r="K3677" s="10"/>
      <c r="L3677" s="10"/>
      <c r="M3677" s="10"/>
      <c r="N3677" s="10"/>
      <c r="O3677" s="11"/>
      <c r="P3677" s="12"/>
      <c r="Q3677" s="9"/>
      <c r="R3677" s="9"/>
      <c r="S3677" s="9"/>
      <c r="U3677" s="1"/>
      <c r="V3677" s="13"/>
    </row>
    <row r="3678" spans="1:22" x14ac:dyDescent="0.35">
      <c r="A3678" s="8"/>
      <c r="B3678" s="9"/>
      <c r="C3678" s="9"/>
      <c r="D3678" s="9"/>
      <c r="E3678" s="9"/>
      <c r="F3678" s="9"/>
      <c r="G3678" s="9"/>
      <c r="H3678" s="10"/>
      <c r="I3678" s="10"/>
      <c r="J3678" s="10"/>
      <c r="K3678" s="10"/>
      <c r="L3678" s="10"/>
      <c r="M3678" s="10"/>
      <c r="N3678" s="10"/>
      <c r="O3678" s="11"/>
      <c r="P3678" s="12"/>
      <c r="Q3678" s="9"/>
      <c r="R3678" s="9"/>
      <c r="S3678" s="9"/>
      <c r="U3678" s="1"/>
      <c r="V3678" s="13"/>
    </row>
    <row r="3679" spans="1:22" x14ac:dyDescent="0.35">
      <c r="A3679" s="8"/>
      <c r="B3679" s="9"/>
      <c r="C3679" s="9"/>
      <c r="D3679" s="9"/>
      <c r="E3679" s="9"/>
      <c r="F3679" s="9"/>
      <c r="G3679" s="9"/>
      <c r="H3679" s="10"/>
      <c r="I3679" s="10"/>
      <c r="J3679" s="10"/>
      <c r="K3679" s="10"/>
      <c r="L3679" s="10"/>
      <c r="M3679" s="10"/>
      <c r="N3679" s="10"/>
      <c r="O3679" s="11"/>
      <c r="P3679" s="12"/>
      <c r="Q3679" s="9"/>
      <c r="R3679" s="9"/>
      <c r="S3679" s="9"/>
      <c r="U3679" s="1"/>
      <c r="V3679" s="13"/>
    </row>
    <row r="3680" spans="1:22" x14ac:dyDescent="0.35">
      <c r="A3680" s="8"/>
      <c r="B3680" s="9"/>
      <c r="C3680" s="9"/>
      <c r="D3680" s="9"/>
      <c r="E3680" s="9"/>
      <c r="F3680" s="9"/>
      <c r="G3680" s="9"/>
      <c r="H3680" s="10"/>
      <c r="I3680" s="10"/>
      <c r="J3680" s="10"/>
      <c r="K3680" s="10"/>
      <c r="L3680" s="10"/>
      <c r="M3680" s="10"/>
      <c r="N3680" s="10"/>
      <c r="O3680" s="11"/>
      <c r="P3680" s="12"/>
      <c r="Q3680" s="9"/>
      <c r="R3680" s="9"/>
      <c r="S3680" s="9"/>
      <c r="U3680" s="1"/>
      <c r="V3680" s="13"/>
    </row>
    <row r="3681" spans="1:22" x14ac:dyDescent="0.35">
      <c r="A3681" s="8"/>
      <c r="B3681" s="9"/>
      <c r="C3681" s="9"/>
      <c r="D3681" s="9"/>
      <c r="E3681" s="9"/>
      <c r="F3681" s="9"/>
      <c r="G3681" s="9"/>
      <c r="H3681" s="10"/>
      <c r="I3681" s="10"/>
      <c r="J3681" s="10"/>
      <c r="K3681" s="10"/>
      <c r="L3681" s="10"/>
      <c r="M3681" s="10"/>
      <c r="N3681" s="10"/>
      <c r="O3681" s="11"/>
      <c r="P3681" s="12"/>
      <c r="Q3681" s="9"/>
      <c r="R3681" s="9"/>
      <c r="S3681" s="9"/>
      <c r="U3681" s="1"/>
      <c r="V3681" s="13"/>
    </row>
    <row r="3682" spans="1:22" x14ac:dyDescent="0.35">
      <c r="A3682" s="8"/>
      <c r="B3682" s="9"/>
      <c r="C3682" s="9"/>
      <c r="D3682" s="9"/>
      <c r="E3682" s="9"/>
      <c r="F3682" s="9"/>
      <c r="G3682" s="9"/>
      <c r="H3682" s="10"/>
      <c r="I3682" s="10"/>
      <c r="J3682" s="10"/>
      <c r="K3682" s="10"/>
      <c r="L3682" s="10"/>
      <c r="M3682" s="10"/>
      <c r="N3682" s="10"/>
      <c r="O3682" s="11"/>
      <c r="P3682" s="12"/>
      <c r="Q3682" s="9"/>
      <c r="R3682" s="9"/>
      <c r="S3682" s="9"/>
      <c r="U3682" s="1"/>
      <c r="V3682" s="13"/>
    </row>
    <row r="3683" spans="1:22" x14ac:dyDescent="0.35">
      <c r="A3683" s="8"/>
      <c r="B3683" s="9"/>
      <c r="C3683" s="9"/>
      <c r="D3683" s="9"/>
      <c r="E3683" s="9"/>
      <c r="F3683" s="9"/>
      <c r="G3683" s="9"/>
      <c r="H3683" s="10"/>
      <c r="I3683" s="10"/>
      <c r="J3683" s="10"/>
      <c r="K3683" s="10"/>
      <c r="L3683" s="10"/>
      <c r="M3683" s="10"/>
      <c r="N3683" s="10"/>
      <c r="O3683" s="11"/>
      <c r="P3683" s="12"/>
      <c r="Q3683" s="9"/>
      <c r="R3683" s="9"/>
      <c r="S3683" s="9"/>
      <c r="U3683" s="1"/>
      <c r="V3683" s="13"/>
    </row>
    <row r="3684" spans="1:22" x14ac:dyDescent="0.35">
      <c r="A3684" s="8"/>
      <c r="B3684" s="9"/>
      <c r="C3684" s="9"/>
      <c r="D3684" s="9"/>
      <c r="E3684" s="9"/>
      <c r="F3684" s="9"/>
      <c r="G3684" s="9"/>
      <c r="H3684" s="10"/>
      <c r="I3684" s="10"/>
      <c r="J3684" s="10"/>
      <c r="K3684" s="10"/>
      <c r="L3684" s="10"/>
      <c r="M3684" s="10"/>
      <c r="N3684" s="10"/>
      <c r="O3684" s="11"/>
      <c r="P3684" s="12"/>
      <c r="Q3684" s="9"/>
      <c r="R3684" s="9"/>
      <c r="S3684" s="9"/>
      <c r="U3684" s="1"/>
      <c r="V3684" s="13"/>
    </row>
    <row r="3685" spans="1:22" x14ac:dyDescent="0.35">
      <c r="A3685" s="8"/>
      <c r="B3685" s="9"/>
      <c r="C3685" s="9"/>
      <c r="D3685" s="9"/>
      <c r="E3685" s="9"/>
      <c r="F3685" s="9"/>
      <c r="G3685" s="9"/>
      <c r="H3685" s="10"/>
      <c r="I3685" s="10"/>
      <c r="J3685" s="10"/>
      <c r="K3685" s="10"/>
      <c r="L3685" s="10"/>
      <c r="M3685" s="10"/>
      <c r="N3685" s="10"/>
      <c r="O3685" s="11"/>
      <c r="P3685" s="12"/>
      <c r="Q3685" s="9"/>
      <c r="R3685" s="9"/>
      <c r="S3685" s="9"/>
      <c r="U3685" s="1"/>
      <c r="V3685" s="13"/>
    </row>
    <row r="3686" spans="1:22" x14ac:dyDescent="0.35">
      <c r="A3686" s="8"/>
      <c r="B3686" s="9"/>
      <c r="C3686" s="9"/>
      <c r="D3686" s="9"/>
      <c r="E3686" s="9"/>
      <c r="F3686" s="9"/>
      <c r="G3686" s="9"/>
      <c r="H3686" s="10"/>
      <c r="I3686" s="10"/>
      <c r="J3686" s="10"/>
      <c r="K3686" s="10"/>
      <c r="L3686" s="10"/>
      <c r="M3686" s="10"/>
      <c r="N3686" s="10"/>
      <c r="O3686" s="11"/>
      <c r="P3686" s="12"/>
      <c r="Q3686" s="9"/>
      <c r="R3686" s="9"/>
      <c r="S3686" s="9"/>
      <c r="U3686" s="1"/>
      <c r="V3686" s="13"/>
    </row>
    <row r="3687" spans="1:22" x14ac:dyDescent="0.35">
      <c r="A3687" s="8"/>
      <c r="B3687" s="9"/>
      <c r="C3687" s="9"/>
      <c r="D3687" s="9"/>
      <c r="E3687" s="9"/>
      <c r="F3687" s="9"/>
      <c r="G3687" s="9"/>
      <c r="H3687" s="10"/>
      <c r="I3687" s="10"/>
      <c r="J3687" s="10"/>
      <c r="K3687" s="10"/>
      <c r="L3687" s="10"/>
      <c r="M3687" s="10"/>
      <c r="N3687" s="10"/>
      <c r="O3687" s="11"/>
      <c r="P3687" s="12"/>
      <c r="Q3687" s="9"/>
      <c r="R3687" s="9"/>
      <c r="S3687" s="9"/>
      <c r="U3687" s="1"/>
      <c r="V3687" s="13"/>
    </row>
    <row r="3688" spans="1:22" x14ac:dyDescent="0.35">
      <c r="A3688" s="8"/>
      <c r="B3688" s="9"/>
      <c r="C3688" s="9"/>
      <c r="D3688" s="9"/>
      <c r="E3688" s="9"/>
      <c r="F3688" s="9"/>
      <c r="G3688" s="9"/>
      <c r="H3688" s="10"/>
      <c r="I3688" s="10"/>
      <c r="J3688" s="10"/>
      <c r="K3688" s="10"/>
      <c r="L3688" s="10"/>
      <c r="M3688" s="10"/>
      <c r="N3688" s="10"/>
      <c r="O3688" s="11"/>
      <c r="P3688" s="12"/>
      <c r="Q3688" s="9"/>
      <c r="R3688" s="9"/>
      <c r="S3688" s="9"/>
      <c r="U3688" s="1"/>
      <c r="V3688" s="13"/>
    </row>
    <row r="3689" spans="1:22" x14ac:dyDescent="0.35">
      <c r="A3689" s="8"/>
      <c r="B3689" s="9"/>
      <c r="C3689" s="9"/>
      <c r="D3689" s="9"/>
      <c r="E3689" s="9"/>
      <c r="F3689" s="9"/>
      <c r="G3689" s="9"/>
      <c r="H3689" s="10"/>
      <c r="I3689" s="10"/>
      <c r="J3689" s="10"/>
      <c r="K3689" s="10"/>
      <c r="L3689" s="10"/>
      <c r="M3689" s="10"/>
      <c r="N3689" s="10"/>
      <c r="O3689" s="11"/>
      <c r="P3689" s="12"/>
      <c r="Q3689" s="9"/>
      <c r="R3689" s="9"/>
      <c r="S3689" s="9"/>
      <c r="U3689" s="1"/>
      <c r="V3689" s="13"/>
    </row>
    <row r="3690" spans="1:22" x14ac:dyDescent="0.35">
      <c r="A3690" s="8"/>
      <c r="B3690" s="9"/>
      <c r="C3690" s="9"/>
      <c r="D3690" s="9"/>
      <c r="E3690" s="9"/>
      <c r="F3690" s="9"/>
      <c r="G3690" s="9"/>
      <c r="H3690" s="10"/>
      <c r="I3690" s="10"/>
      <c r="J3690" s="10"/>
      <c r="K3690" s="10"/>
      <c r="L3690" s="10"/>
      <c r="M3690" s="10"/>
      <c r="N3690" s="10"/>
      <c r="O3690" s="11"/>
      <c r="P3690" s="12"/>
      <c r="Q3690" s="9"/>
      <c r="R3690" s="9"/>
      <c r="S3690" s="9"/>
      <c r="U3690" s="1"/>
      <c r="V3690" s="13"/>
    </row>
    <row r="3691" spans="1:22" x14ac:dyDescent="0.35">
      <c r="A3691" s="8"/>
      <c r="B3691" s="9"/>
      <c r="C3691" s="9"/>
      <c r="D3691" s="9"/>
      <c r="E3691" s="9"/>
      <c r="F3691" s="9"/>
      <c r="G3691" s="9"/>
      <c r="H3691" s="10"/>
      <c r="I3691" s="10"/>
      <c r="J3691" s="10"/>
      <c r="K3691" s="10"/>
      <c r="L3691" s="10"/>
      <c r="M3691" s="10"/>
      <c r="N3691" s="10"/>
      <c r="O3691" s="11"/>
      <c r="P3691" s="12"/>
      <c r="Q3691" s="9"/>
      <c r="R3691" s="9"/>
      <c r="S3691" s="9"/>
      <c r="U3691" s="1"/>
      <c r="V3691" s="13"/>
    </row>
    <row r="3692" spans="1:22" x14ac:dyDescent="0.35">
      <c r="A3692" s="8"/>
      <c r="B3692" s="9"/>
      <c r="C3692" s="9"/>
      <c r="D3692" s="9"/>
      <c r="E3692" s="9"/>
      <c r="F3692" s="9"/>
      <c r="G3692" s="9"/>
      <c r="H3692" s="10"/>
      <c r="I3692" s="10"/>
      <c r="J3692" s="10"/>
      <c r="K3692" s="10"/>
      <c r="L3692" s="10"/>
      <c r="M3692" s="10"/>
      <c r="N3692" s="10"/>
      <c r="O3692" s="11"/>
      <c r="P3692" s="12"/>
      <c r="Q3692" s="9"/>
      <c r="R3692" s="9"/>
      <c r="S3692" s="9"/>
      <c r="U3692" s="1"/>
      <c r="V3692" s="13"/>
    </row>
    <row r="3693" spans="1:22" x14ac:dyDescent="0.35">
      <c r="A3693" s="8"/>
      <c r="B3693" s="9"/>
      <c r="C3693" s="9"/>
      <c r="D3693" s="9"/>
      <c r="E3693" s="9"/>
      <c r="F3693" s="9"/>
      <c r="G3693" s="9"/>
      <c r="H3693" s="10"/>
      <c r="I3693" s="10"/>
      <c r="J3693" s="10"/>
      <c r="K3693" s="10"/>
      <c r="L3693" s="10"/>
      <c r="M3693" s="10"/>
      <c r="N3693" s="10"/>
      <c r="O3693" s="11"/>
      <c r="P3693" s="12"/>
      <c r="Q3693" s="9"/>
      <c r="R3693" s="9"/>
      <c r="S3693" s="9"/>
      <c r="U3693" s="1"/>
      <c r="V3693" s="13"/>
    </row>
    <row r="3694" spans="1:22" x14ac:dyDescent="0.35">
      <c r="A3694" s="8"/>
      <c r="B3694" s="9"/>
      <c r="C3694" s="9"/>
      <c r="D3694" s="9"/>
      <c r="E3694" s="9"/>
      <c r="F3694" s="9"/>
      <c r="G3694" s="9"/>
      <c r="H3694" s="10"/>
      <c r="I3694" s="10"/>
      <c r="J3694" s="10"/>
      <c r="K3694" s="10"/>
      <c r="L3694" s="10"/>
      <c r="M3694" s="10"/>
      <c r="N3694" s="10"/>
      <c r="O3694" s="11"/>
      <c r="P3694" s="12"/>
      <c r="Q3694" s="9"/>
      <c r="R3694" s="9"/>
      <c r="S3694" s="9"/>
      <c r="U3694" s="1"/>
      <c r="V3694" s="13"/>
    </row>
    <row r="3695" spans="1:22" x14ac:dyDescent="0.35">
      <c r="A3695" s="8"/>
      <c r="B3695" s="9"/>
      <c r="C3695" s="9"/>
      <c r="D3695" s="9"/>
      <c r="E3695" s="9"/>
      <c r="F3695" s="9"/>
      <c r="G3695" s="9"/>
      <c r="H3695" s="10"/>
      <c r="I3695" s="10"/>
      <c r="J3695" s="10"/>
      <c r="K3695" s="10"/>
      <c r="L3695" s="10"/>
      <c r="M3695" s="10"/>
      <c r="N3695" s="10"/>
      <c r="O3695" s="11"/>
      <c r="P3695" s="12"/>
      <c r="Q3695" s="9"/>
      <c r="R3695" s="9"/>
      <c r="S3695" s="9"/>
      <c r="U3695" s="1"/>
      <c r="V3695" s="13"/>
    </row>
    <row r="3696" spans="1:22" x14ac:dyDescent="0.35">
      <c r="A3696" s="8"/>
      <c r="B3696" s="9"/>
      <c r="C3696" s="9"/>
      <c r="D3696" s="9"/>
      <c r="E3696" s="9"/>
      <c r="F3696" s="9"/>
      <c r="G3696" s="9"/>
      <c r="H3696" s="10"/>
      <c r="I3696" s="10"/>
      <c r="J3696" s="10"/>
      <c r="K3696" s="10"/>
      <c r="L3696" s="10"/>
      <c r="M3696" s="10"/>
      <c r="N3696" s="10"/>
      <c r="O3696" s="11"/>
      <c r="P3696" s="12"/>
      <c r="Q3696" s="9"/>
      <c r="R3696" s="9"/>
      <c r="S3696" s="9"/>
      <c r="U3696" s="1"/>
      <c r="V3696" s="13"/>
    </row>
    <row r="3697" spans="1:22" x14ac:dyDescent="0.35">
      <c r="A3697" s="8"/>
      <c r="B3697" s="9"/>
      <c r="C3697" s="9"/>
      <c r="D3697" s="9"/>
      <c r="E3697" s="9"/>
      <c r="F3697" s="9"/>
      <c r="G3697" s="9"/>
      <c r="H3697" s="10"/>
      <c r="I3697" s="10"/>
      <c r="J3697" s="10"/>
      <c r="K3697" s="10"/>
      <c r="L3697" s="10"/>
      <c r="M3697" s="10"/>
      <c r="N3697" s="10"/>
      <c r="O3697" s="11"/>
      <c r="P3697" s="12"/>
      <c r="Q3697" s="9"/>
      <c r="R3697" s="9"/>
      <c r="S3697" s="9"/>
      <c r="U3697" s="1"/>
      <c r="V3697" s="13"/>
    </row>
    <row r="3698" spans="1:22" x14ac:dyDescent="0.35">
      <c r="A3698" s="8"/>
      <c r="B3698" s="9"/>
      <c r="C3698" s="9"/>
      <c r="D3698" s="9"/>
      <c r="E3698" s="9"/>
      <c r="F3698" s="9"/>
      <c r="G3698" s="9"/>
      <c r="H3698" s="10"/>
      <c r="I3698" s="10"/>
      <c r="J3698" s="10"/>
      <c r="K3698" s="10"/>
      <c r="L3698" s="10"/>
      <c r="M3698" s="10"/>
      <c r="N3698" s="10"/>
      <c r="O3698" s="11"/>
      <c r="P3698" s="12"/>
      <c r="Q3698" s="9"/>
      <c r="R3698" s="9"/>
      <c r="S3698" s="9"/>
      <c r="U3698" s="1"/>
      <c r="V3698" s="13"/>
    </row>
    <row r="3699" spans="1:22" x14ac:dyDescent="0.35">
      <c r="A3699" s="8"/>
      <c r="B3699" s="9"/>
      <c r="C3699" s="9"/>
      <c r="D3699" s="9"/>
      <c r="E3699" s="9"/>
      <c r="F3699" s="9"/>
      <c r="G3699" s="9"/>
      <c r="H3699" s="10"/>
      <c r="I3699" s="10"/>
      <c r="J3699" s="10"/>
      <c r="K3699" s="10"/>
      <c r="L3699" s="10"/>
      <c r="M3699" s="10"/>
      <c r="N3699" s="10"/>
      <c r="O3699" s="11"/>
      <c r="P3699" s="12"/>
      <c r="Q3699" s="9"/>
      <c r="R3699" s="9"/>
      <c r="S3699" s="9"/>
      <c r="U3699" s="1"/>
      <c r="V3699" s="13"/>
    </row>
    <row r="3700" spans="1:22" x14ac:dyDescent="0.35">
      <c r="A3700" s="8"/>
      <c r="B3700" s="9"/>
      <c r="C3700" s="9"/>
      <c r="D3700" s="9"/>
      <c r="E3700" s="9"/>
      <c r="F3700" s="9"/>
      <c r="G3700" s="9"/>
      <c r="H3700" s="10"/>
      <c r="I3700" s="10"/>
      <c r="J3700" s="10"/>
      <c r="K3700" s="10"/>
      <c r="L3700" s="10"/>
      <c r="M3700" s="10"/>
      <c r="N3700" s="10"/>
      <c r="O3700" s="11"/>
      <c r="P3700" s="12"/>
      <c r="Q3700" s="9"/>
      <c r="R3700" s="9"/>
      <c r="S3700" s="9"/>
      <c r="U3700" s="1"/>
      <c r="V3700" s="13"/>
    </row>
    <row r="3701" spans="1:22" x14ac:dyDescent="0.35">
      <c r="A3701" s="8"/>
      <c r="B3701" s="9"/>
      <c r="C3701" s="9"/>
      <c r="D3701" s="9"/>
      <c r="E3701" s="9"/>
      <c r="F3701" s="9"/>
      <c r="G3701" s="9"/>
      <c r="H3701" s="10"/>
      <c r="I3701" s="10"/>
      <c r="J3701" s="10"/>
      <c r="K3701" s="10"/>
      <c r="L3701" s="10"/>
      <c r="M3701" s="10"/>
      <c r="N3701" s="10"/>
      <c r="O3701" s="11"/>
      <c r="P3701" s="12"/>
      <c r="Q3701" s="9"/>
      <c r="R3701" s="9"/>
      <c r="S3701" s="9"/>
      <c r="U3701" s="1"/>
      <c r="V3701" s="13"/>
    </row>
    <row r="3702" spans="1:22" x14ac:dyDescent="0.35">
      <c r="A3702" s="8"/>
      <c r="B3702" s="9"/>
      <c r="C3702" s="9"/>
      <c r="D3702" s="9"/>
      <c r="E3702" s="9"/>
      <c r="F3702" s="9"/>
      <c r="G3702" s="9"/>
      <c r="H3702" s="10"/>
      <c r="I3702" s="10"/>
      <c r="J3702" s="10"/>
      <c r="K3702" s="10"/>
      <c r="L3702" s="10"/>
      <c r="M3702" s="10"/>
      <c r="N3702" s="10"/>
      <c r="O3702" s="11"/>
      <c r="P3702" s="12"/>
      <c r="Q3702" s="9"/>
      <c r="R3702" s="9"/>
      <c r="S3702" s="9"/>
      <c r="U3702" s="1"/>
      <c r="V3702" s="13"/>
    </row>
    <row r="3703" spans="1:22" x14ac:dyDescent="0.35">
      <c r="A3703" s="8"/>
      <c r="B3703" s="9"/>
      <c r="C3703" s="9"/>
      <c r="D3703" s="9"/>
      <c r="E3703" s="9"/>
      <c r="F3703" s="9"/>
      <c r="G3703" s="9"/>
      <c r="H3703" s="10"/>
      <c r="I3703" s="10"/>
      <c r="J3703" s="10"/>
      <c r="K3703" s="10"/>
      <c r="L3703" s="10"/>
      <c r="M3703" s="10"/>
      <c r="N3703" s="10"/>
      <c r="O3703" s="11"/>
      <c r="P3703" s="12"/>
      <c r="Q3703" s="9"/>
      <c r="R3703" s="9"/>
      <c r="S3703" s="9"/>
      <c r="U3703" s="1"/>
      <c r="V3703" s="13"/>
    </row>
    <row r="3704" spans="1:22" x14ac:dyDescent="0.35">
      <c r="A3704" s="8"/>
      <c r="B3704" s="9"/>
      <c r="C3704" s="9"/>
      <c r="D3704" s="9"/>
      <c r="E3704" s="9"/>
      <c r="F3704" s="9"/>
      <c r="G3704" s="9"/>
      <c r="H3704" s="10"/>
      <c r="I3704" s="10"/>
      <c r="J3704" s="10"/>
      <c r="K3704" s="10"/>
      <c r="L3704" s="10"/>
      <c r="M3704" s="10"/>
      <c r="N3704" s="10"/>
      <c r="O3704" s="11"/>
      <c r="P3704" s="12"/>
      <c r="Q3704" s="9"/>
      <c r="R3704" s="9"/>
      <c r="S3704" s="9"/>
      <c r="U3704" s="1"/>
      <c r="V3704" s="13"/>
    </row>
    <row r="3705" spans="1:22" x14ac:dyDescent="0.35">
      <c r="A3705" s="8"/>
      <c r="B3705" s="9"/>
      <c r="C3705" s="9"/>
      <c r="D3705" s="9"/>
      <c r="E3705" s="9"/>
      <c r="F3705" s="9"/>
      <c r="G3705" s="9"/>
      <c r="H3705" s="10"/>
      <c r="I3705" s="10"/>
      <c r="J3705" s="10"/>
      <c r="K3705" s="10"/>
      <c r="L3705" s="10"/>
      <c r="M3705" s="10"/>
      <c r="N3705" s="10"/>
      <c r="O3705" s="11"/>
      <c r="P3705" s="12"/>
      <c r="Q3705" s="9"/>
      <c r="R3705" s="9"/>
      <c r="S3705" s="9"/>
      <c r="U3705" s="1"/>
      <c r="V3705" s="13"/>
    </row>
    <row r="3706" spans="1:22" x14ac:dyDescent="0.35">
      <c r="A3706" s="8"/>
      <c r="B3706" s="9"/>
      <c r="C3706" s="9"/>
      <c r="D3706" s="9"/>
      <c r="E3706" s="9"/>
      <c r="F3706" s="9"/>
      <c r="G3706" s="9"/>
      <c r="H3706" s="10"/>
      <c r="I3706" s="10"/>
      <c r="J3706" s="10"/>
      <c r="K3706" s="10"/>
      <c r="L3706" s="10"/>
      <c r="M3706" s="10"/>
      <c r="N3706" s="10"/>
      <c r="O3706" s="11"/>
      <c r="P3706" s="12"/>
      <c r="Q3706" s="9"/>
      <c r="R3706" s="9"/>
      <c r="S3706" s="9"/>
      <c r="U3706" s="1"/>
      <c r="V3706" s="13"/>
    </row>
    <row r="3707" spans="1:22" x14ac:dyDescent="0.35">
      <c r="A3707" s="8"/>
      <c r="B3707" s="9"/>
      <c r="C3707" s="9"/>
      <c r="D3707" s="9"/>
      <c r="E3707" s="9"/>
      <c r="F3707" s="9"/>
      <c r="G3707" s="9"/>
      <c r="H3707" s="10"/>
      <c r="I3707" s="10"/>
      <c r="J3707" s="10"/>
      <c r="K3707" s="10"/>
      <c r="L3707" s="10"/>
      <c r="M3707" s="10"/>
      <c r="N3707" s="10"/>
      <c r="O3707" s="11"/>
      <c r="P3707" s="12"/>
      <c r="Q3707" s="9"/>
      <c r="R3707" s="9"/>
      <c r="S3707" s="9"/>
      <c r="U3707" s="1"/>
      <c r="V3707" s="13"/>
    </row>
    <row r="3708" spans="1:22" x14ac:dyDescent="0.35">
      <c r="A3708" s="8"/>
      <c r="B3708" s="9"/>
      <c r="C3708" s="9"/>
      <c r="D3708" s="9"/>
      <c r="E3708" s="9"/>
      <c r="F3708" s="9"/>
      <c r="G3708" s="9"/>
      <c r="H3708" s="10"/>
      <c r="I3708" s="10"/>
      <c r="J3708" s="10"/>
      <c r="K3708" s="10"/>
      <c r="L3708" s="10"/>
      <c r="M3708" s="10"/>
      <c r="N3708" s="10"/>
      <c r="O3708" s="11"/>
      <c r="P3708" s="12"/>
      <c r="Q3708" s="9"/>
      <c r="R3708" s="9"/>
      <c r="S3708" s="9"/>
      <c r="U3708" s="1"/>
      <c r="V3708" s="13"/>
    </row>
    <row r="3709" spans="1:22" x14ac:dyDescent="0.35">
      <c r="A3709" s="8"/>
      <c r="B3709" s="9"/>
      <c r="C3709" s="9"/>
      <c r="D3709" s="9"/>
      <c r="E3709" s="9"/>
      <c r="F3709" s="9"/>
      <c r="G3709" s="9"/>
      <c r="H3709" s="10"/>
      <c r="I3709" s="10"/>
      <c r="J3709" s="10"/>
      <c r="K3709" s="10"/>
      <c r="L3709" s="10"/>
      <c r="M3709" s="10"/>
      <c r="N3709" s="10"/>
      <c r="O3709" s="11"/>
      <c r="P3709" s="12"/>
      <c r="Q3709" s="9"/>
      <c r="R3709" s="9"/>
      <c r="S3709" s="9"/>
      <c r="U3709" s="1"/>
      <c r="V3709" s="13"/>
    </row>
    <row r="3710" spans="1:22" x14ac:dyDescent="0.35">
      <c r="A3710" s="8"/>
      <c r="B3710" s="9"/>
      <c r="C3710" s="9"/>
      <c r="D3710" s="9"/>
      <c r="E3710" s="9"/>
      <c r="F3710" s="9"/>
      <c r="G3710" s="9"/>
      <c r="H3710" s="10"/>
      <c r="I3710" s="10"/>
      <c r="J3710" s="10"/>
      <c r="K3710" s="10"/>
      <c r="L3710" s="10"/>
      <c r="M3710" s="10"/>
      <c r="N3710" s="10"/>
      <c r="O3710" s="11"/>
      <c r="P3710" s="12"/>
      <c r="Q3710" s="9"/>
      <c r="R3710" s="9"/>
      <c r="S3710" s="9"/>
      <c r="U3710" s="1"/>
      <c r="V3710" s="13"/>
    </row>
    <row r="3711" spans="1:22" x14ac:dyDescent="0.35">
      <c r="A3711" s="8"/>
      <c r="B3711" s="9"/>
      <c r="C3711" s="9"/>
      <c r="D3711" s="9"/>
      <c r="E3711" s="9"/>
      <c r="F3711" s="9"/>
      <c r="G3711" s="9"/>
      <c r="H3711" s="10"/>
      <c r="I3711" s="10"/>
      <c r="J3711" s="10"/>
      <c r="K3711" s="10"/>
      <c r="L3711" s="10"/>
      <c r="M3711" s="10"/>
      <c r="N3711" s="10"/>
      <c r="O3711" s="11"/>
      <c r="P3711" s="12"/>
      <c r="Q3711" s="9"/>
      <c r="R3711" s="9"/>
      <c r="S3711" s="9"/>
      <c r="U3711" s="1"/>
      <c r="V3711" s="13"/>
    </row>
    <row r="3712" spans="1:22" x14ac:dyDescent="0.35">
      <c r="A3712" s="8"/>
      <c r="B3712" s="9"/>
      <c r="C3712" s="9"/>
      <c r="D3712" s="9"/>
      <c r="E3712" s="9"/>
      <c r="F3712" s="9"/>
      <c r="G3712" s="9"/>
      <c r="H3712" s="10"/>
      <c r="I3712" s="10"/>
      <c r="J3712" s="10"/>
      <c r="K3712" s="10"/>
      <c r="L3712" s="10"/>
      <c r="M3712" s="10"/>
      <c r="N3712" s="10"/>
      <c r="O3712" s="11"/>
      <c r="P3712" s="12"/>
      <c r="Q3712" s="9"/>
      <c r="R3712" s="9"/>
      <c r="S3712" s="9"/>
      <c r="U3712" s="1"/>
      <c r="V3712" s="13"/>
    </row>
    <row r="3713" spans="1:22" x14ac:dyDescent="0.35">
      <c r="A3713" s="8"/>
      <c r="B3713" s="9"/>
      <c r="C3713" s="9"/>
      <c r="D3713" s="9"/>
      <c r="E3713" s="9"/>
      <c r="F3713" s="9"/>
      <c r="G3713" s="9"/>
      <c r="H3713" s="10"/>
      <c r="I3713" s="10"/>
      <c r="J3713" s="10"/>
      <c r="K3713" s="10"/>
      <c r="L3713" s="10"/>
      <c r="M3713" s="10"/>
      <c r="N3713" s="10"/>
      <c r="O3713" s="11"/>
      <c r="P3713" s="12"/>
      <c r="Q3713" s="9"/>
      <c r="R3713" s="9"/>
      <c r="S3713" s="9"/>
      <c r="U3713" s="1"/>
      <c r="V3713" s="13"/>
    </row>
    <row r="3714" spans="1:22" x14ac:dyDescent="0.35">
      <c r="A3714" s="8"/>
      <c r="B3714" s="9"/>
      <c r="C3714" s="9"/>
      <c r="D3714" s="9"/>
      <c r="E3714" s="9"/>
      <c r="F3714" s="9"/>
      <c r="G3714" s="9"/>
      <c r="H3714" s="10"/>
      <c r="I3714" s="10"/>
      <c r="J3714" s="10"/>
      <c r="K3714" s="10"/>
      <c r="L3714" s="10"/>
      <c r="M3714" s="10"/>
      <c r="N3714" s="10"/>
      <c r="O3714" s="11"/>
      <c r="P3714" s="12"/>
      <c r="Q3714" s="9"/>
      <c r="R3714" s="9"/>
      <c r="S3714" s="9"/>
      <c r="U3714" s="1"/>
      <c r="V3714" s="13"/>
    </row>
    <row r="3715" spans="1:22" x14ac:dyDescent="0.35">
      <c r="A3715" s="8"/>
      <c r="B3715" s="9"/>
      <c r="C3715" s="9"/>
      <c r="D3715" s="9"/>
      <c r="E3715" s="9"/>
      <c r="F3715" s="9"/>
      <c r="G3715" s="9"/>
      <c r="H3715" s="10"/>
      <c r="I3715" s="10"/>
      <c r="J3715" s="10"/>
      <c r="K3715" s="10"/>
      <c r="L3715" s="10"/>
      <c r="M3715" s="10"/>
      <c r="N3715" s="10"/>
      <c r="O3715" s="11"/>
      <c r="P3715" s="12"/>
      <c r="Q3715" s="9"/>
      <c r="R3715" s="9"/>
      <c r="S3715" s="9"/>
      <c r="U3715" s="1"/>
      <c r="V3715" s="13"/>
    </row>
    <row r="3716" spans="1:22" x14ac:dyDescent="0.35">
      <c r="A3716" s="8"/>
      <c r="B3716" s="9"/>
      <c r="C3716" s="9"/>
      <c r="D3716" s="9"/>
      <c r="E3716" s="9"/>
      <c r="F3716" s="9"/>
      <c r="G3716" s="9"/>
      <c r="H3716" s="10"/>
      <c r="I3716" s="10"/>
      <c r="J3716" s="10"/>
      <c r="K3716" s="10"/>
      <c r="L3716" s="10"/>
      <c r="M3716" s="10"/>
      <c r="N3716" s="10"/>
      <c r="O3716" s="11"/>
      <c r="P3716" s="12"/>
      <c r="Q3716" s="9"/>
      <c r="R3716" s="9"/>
      <c r="S3716" s="9"/>
      <c r="U3716" s="1"/>
      <c r="V3716" s="13"/>
    </row>
    <row r="3717" spans="1:22" x14ac:dyDescent="0.35">
      <c r="A3717" s="8"/>
      <c r="B3717" s="9"/>
      <c r="C3717" s="9"/>
      <c r="D3717" s="9"/>
      <c r="E3717" s="9"/>
      <c r="F3717" s="9"/>
      <c r="G3717" s="9"/>
      <c r="H3717" s="10"/>
      <c r="I3717" s="10"/>
      <c r="J3717" s="10"/>
      <c r="K3717" s="10"/>
      <c r="L3717" s="10"/>
      <c r="M3717" s="10"/>
      <c r="N3717" s="10"/>
      <c r="O3717" s="11"/>
      <c r="P3717" s="12"/>
      <c r="Q3717" s="9"/>
      <c r="R3717" s="9"/>
      <c r="S3717" s="9"/>
      <c r="U3717" s="1"/>
      <c r="V3717" s="13"/>
    </row>
    <row r="3718" spans="1:22" x14ac:dyDescent="0.35">
      <c r="A3718" s="8"/>
      <c r="B3718" s="9"/>
      <c r="C3718" s="9"/>
      <c r="D3718" s="9"/>
      <c r="E3718" s="9"/>
      <c r="F3718" s="9"/>
      <c r="G3718" s="9"/>
      <c r="H3718" s="10"/>
      <c r="I3718" s="10"/>
      <c r="J3718" s="10"/>
      <c r="K3718" s="10"/>
      <c r="L3718" s="10"/>
      <c r="M3718" s="10"/>
      <c r="N3718" s="10"/>
      <c r="O3718" s="11"/>
      <c r="P3718" s="12"/>
      <c r="Q3718" s="9"/>
      <c r="R3718" s="9"/>
      <c r="S3718" s="9"/>
      <c r="U3718" s="1"/>
      <c r="V3718" s="13"/>
    </row>
    <row r="3719" spans="1:22" x14ac:dyDescent="0.35">
      <c r="A3719" s="8"/>
      <c r="B3719" s="9"/>
      <c r="C3719" s="9"/>
      <c r="D3719" s="9"/>
      <c r="E3719" s="9"/>
      <c r="F3719" s="9"/>
      <c r="G3719" s="9"/>
      <c r="H3719" s="10"/>
      <c r="I3719" s="10"/>
      <c r="J3719" s="10"/>
      <c r="K3719" s="10"/>
      <c r="L3719" s="10"/>
      <c r="M3719" s="10"/>
      <c r="N3719" s="10"/>
      <c r="O3719" s="11"/>
      <c r="P3719" s="12"/>
      <c r="Q3719" s="9"/>
      <c r="R3719" s="9"/>
      <c r="S3719" s="9"/>
      <c r="U3719" s="1"/>
      <c r="V3719" s="13"/>
    </row>
    <row r="3720" spans="1:22" x14ac:dyDescent="0.35">
      <c r="A3720" s="8"/>
      <c r="B3720" s="9"/>
      <c r="C3720" s="9"/>
      <c r="D3720" s="9"/>
      <c r="E3720" s="9"/>
      <c r="F3720" s="9"/>
      <c r="G3720" s="9"/>
      <c r="H3720" s="10"/>
      <c r="I3720" s="10"/>
      <c r="J3720" s="10"/>
      <c r="K3720" s="10"/>
      <c r="L3720" s="10"/>
      <c r="M3720" s="10"/>
      <c r="N3720" s="10"/>
      <c r="O3720" s="11"/>
      <c r="P3720" s="12"/>
      <c r="Q3720" s="9"/>
      <c r="R3720" s="9"/>
      <c r="S3720" s="9"/>
      <c r="U3720" s="1"/>
      <c r="V3720" s="13"/>
    </row>
    <row r="3721" spans="1:22" x14ac:dyDescent="0.35">
      <c r="A3721" s="8"/>
      <c r="B3721" s="9"/>
      <c r="C3721" s="9"/>
      <c r="D3721" s="9"/>
      <c r="E3721" s="9"/>
      <c r="F3721" s="9"/>
      <c r="G3721" s="9"/>
      <c r="H3721" s="10"/>
      <c r="I3721" s="10"/>
      <c r="J3721" s="10"/>
      <c r="K3721" s="10"/>
      <c r="L3721" s="10"/>
      <c r="M3721" s="10"/>
      <c r="N3721" s="10"/>
      <c r="O3721" s="11"/>
      <c r="P3721" s="12"/>
      <c r="Q3721" s="9"/>
      <c r="R3721" s="9"/>
      <c r="S3721" s="9"/>
      <c r="U3721" s="1"/>
      <c r="V3721" s="13"/>
    </row>
    <row r="3722" spans="1:22" x14ac:dyDescent="0.35">
      <c r="A3722" s="8"/>
      <c r="B3722" s="9"/>
      <c r="C3722" s="9"/>
      <c r="D3722" s="9"/>
      <c r="E3722" s="9"/>
      <c r="F3722" s="9"/>
      <c r="G3722" s="9"/>
      <c r="H3722" s="10"/>
      <c r="I3722" s="10"/>
      <c r="J3722" s="10"/>
      <c r="K3722" s="10"/>
      <c r="L3722" s="10"/>
      <c r="M3722" s="10"/>
      <c r="N3722" s="10"/>
      <c r="O3722" s="11"/>
      <c r="P3722" s="12"/>
      <c r="Q3722" s="9"/>
      <c r="R3722" s="9"/>
      <c r="S3722" s="9"/>
      <c r="U3722" s="1"/>
      <c r="V3722" s="13"/>
    </row>
    <row r="3723" spans="1:22" x14ac:dyDescent="0.35">
      <c r="A3723" s="8"/>
      <c r="B3723" s="9"/>
      <c r="C3723" s="9"/>
      <c r="D3723" s="9"/>
      <c r="E3723" s="9"/>
      <c r="F3723" s="9"/>
      <c r="G3723" s="9"/>
      <c r="H3723" s="10"/>
      <c r="I3723" s="10"/>
      <c r="J3723" s="10"/>
      <c r="K3723" s="10"/>
      <c r="L3723" s="10"/>
      <c r="M3723" s="10"/>
      <c r="N3723" s="10"/>
      <c r="O3723" s="11"/>
      <c r="P3723" s="12"/>
      <c r="Q3723" s="9"/>
      <c r="R3723" s="9"/>
      <c r="S3723" s="9"/>
      <c r="U3723" s="1"/>
      <c r="V3723" s="13"/>
    </row>
    <row r="3724" spans="1:22" x14ac:dyDescent="0.35">
      <c r="A3724" s="8"/>
      <c r="B3724" s="9"/>
      <c r="C3724" s="9"/>
      <c r="D3724" s="9"/>
      <c r="E3724" s="9"/>
      <c r="F3724" s="9"/>
      <c r="G3724" s="9"/>
      <c r="H3724" s="10"/>
      <c r="I3724" s="10"/>
      <c r="J3724" s="10"/>
      <c r="K3724" s="10"/>
      <c r="L3724" s="10"/>
      <c r="M3724" s="10"/>
      <c r="N3724" s="10"/>
      <c r="O3724" s="11"/>
      <c r="P3724" s="12"/>
      <c r="Q3724" s="9"/>
      <c r="R3724" s="9"/>
      <c r="S3724" s="9"/>
      <c r="U3724" s="1"/>
      <c r="V3724" s="13"/>
    </row>
    <row r="3725" spans="1:22" x14ac:dyDescent="0.35">
      <c r="A3725" s="8"/>
      <c r="B3725" s="9"/>
      <c r="C3725" s="9"/>
      <c r="D3725" s="9"/>
      <c r="E3725" s="9"/>
      <c r="F3725" s="9"/>
      <c r="G3725" s="9"/>
      <c r="H3725" s="10"/>
      <c r="I3725" s="10"/>
      <c r="J3725" s="10"/>
      <c r="K3725" s="10"/>
      <c r="L3725" s="10"/>
      <c r="M3725" s="10"/>
      <c r="N3725" s="10"/>
      <c r="O3725" s="11"/>
      <c r="P3725" s="12"/>
      <c r="Q3725" s="9"/>
      <c r="R3725" s="9"/>
      <c r="S3725" s="9"/>
      <c r="U3725" s="1"/>
      <c r="V3725" s="13"/>
    </row>
    <row r="3726" spans="1:22" x14ac:dyDescent="0.35">
      <c r="A3726" s="8"/>
      <c r="B3726" s="9"/>
      <c r="C3726" s="9"/>
      <c r="D3726" s="9"/>
      <c r="E3726" s="9"/>
      <c r="F3726" s="9"/>
      <c r="G3726" s="9"/>
      <c r="H3726" s="10"/>
      <c r="I3726" s="10"/>
      <c r="J3726" s="10"/>
      <c r="K3726" s="10"/>
      <c r="L3726" s="10"/>
      <c r="M3726" s="10"/>
      <c r="N3726" s="10"/>
      <c r="O3726" s="11"/>
      <c r="P3726" s="12"/>
      <c r="Q3726" s="9"/>
      <c r="R3726" s="9"/>
      <c r="S3726" s="9"/>
      <c r="U3726" s="1"/>
      <c r="V3726" s="13"/>
    </row>
    <row r="3727" spans="1:22" x14ac:dyDescent="0.35">
      <c r="A3727" s="8"/>
      <c r="B3727" s="9"/>
      <c r="C3727" s="9"/>
      <c r="D3727" s="9"/>
      <c r="E3727" s="9"/>
      <c r="F3727" s="9"/>
      <c r="G3727" s="9"/>
      <c r="H3727" s="10"/>
      <c r="I3727" s="10"/>
      <c r="J3727" s="10"/>
      <c r="K3727" s="10"/>
      <c r="L3727" s="10"/>
      <c r="M3727" s="10"/>
      <c r="N3727" s="10"/>
      <c r="O3727" s="11"/>
      <c r="P3727" s="12"/>
      <c r="Q3727" s="9"/>
      <c r="R3727" s="9"/>
      <c r="S3727" s="9"/>
      <c r="U3727" s="1"/>
      <c r="V3727" s="13"/>
    </row>
    <row r="3728" spans="1:22" x14ac:dyDescent="0.35">
      <c r="A3728" s="8"/>
      <c r="B3728" s="9"/>
      <c r="C3728" s="9"/>
      <c r="D3728" s="9"/>
      <c r="E3728" s="9"/>
      <c r="F3728" s="9"/>
      <c r="G3728" s="9"/>
      <c r="H3728" s="10"/>
      <c r="I3728" s="10"/>
      <c r="J3728" s="10"/>
      <c r="K3728" s="10"/>
      <c r="L3728" s="10"/>
      <c r="M3728" s="10"/>
      <c r="N3728" s="10"/>
      <c r="O3728" s="11"/>
      <c r="P3728" s="12"/>
      <c r="Q3728" s="9"/>
      <c r="R3728" s="9"/>
      <c r="S3728" s="9"/>
      <c r="U3728" s="1"/>
      <c r="V3728" s="13"/>
    </row>
    <row r="3729" spans="1:22" x14ac:dyDescent="0.35">
      <c r="A3729" s="8"/>
      <c r="B3729" s="9"/>
      <c r="C3729" s="9"/>
      <c r="D3729" s="9"/>
      <c r="E3729" s="9"/>
      <c r="F3729" s="9"/>
      <c r="G3729" s="9"/>
      <c r="H3729" s="10"/>
      <c r="I3729" s="10"/>
      <c r="J3729" s="10"/>
      <c r="K3729" s="10"/>
      <c r="L3729" s="10"/>
      <c r="M3729" s="10"/>
      <c r="N3729" s="10"/>
      <c r="O3729" s="11"/>
      <c r="P3729" s="12"/>
      <c r="Q3729" s="9"/>
      <c r="R3729" s="9"/>
      <c r="S3729" s="9"/>
      <c r="U3729" s="1"/>
      <c r="V3729" s="13"/>
    </row>
    <row r="3730" spans="1:22" x14ac:dyDescent="0.35">
      <c r="A3730" s="8"/>
      <c r="B3730" s="9"/>
      <c r="C3730" s="9"/>
      <c r="D3730" s="9"/>
      <c r="E3730" s="9"/>
      <c r="F3730" s="9"/>
      <c r="G3730" s="9"/>
      <c r="H3730" s="10"/>
      <c r="I3730" s="10"/>
      <c r="J3730" s="10"/>
      <c r="K3730" s="10"/>
      <c r="L3730" s="10"/>
      <c r="M3730" s="10"/>
      <c r="N3730" s="10"/>
      <c r="O3730" s="11"/>
      <c r="P3730" s="12"/>
      <c r="Q3730" s="9"/>
      <c r="R3730" s="9"/>
      <c r="S3730" s="9"/>
      <c r="U3730" s="1"/>
      <c r="V3730" s="13"/>
    </row>
    <row r="3731" spans="1:22" x14ac:dyDescent="0.35">
      <c r="A3731" s="8"/>
      <c r="B3731" s="9"/>
      <c r="C3731" s="9"/>
      <c r="D3731" s="9"/>
      <c r="E3731" s="9"/>
      <c r="F3731" s="9"/>
      <c r="G3731" s="9"/>
      <c r="H3731" s="10"/>
      <c r="I3731" s="10"/>
      <c r="J3731" s="10"/>
      <c r="K3731" s="10"/>
      <c r="L3731" s="10"/>
      <c r="M3731" s="10"/>
      <c r="N3731" s="10"/>
      <c r="O3731" s="11"/>
      <c r="P3731" s="12"/>
      <c r="Q3731" s="9"/>
      <c r="R3731" s="9"/>
      <c r="S3731" s="9"/>
      <c r="U3731" s="1"/>
      <c r="V3731" s="13"/>
    </row>
    <row r="3732" spans="1:22" x14ac:dyDescent="0.35">
      <c r="A3732" s="8"/>
      <c r="B3732" s="9"/>
      <c r="C3732" s="9"/>
      <c r="D3732" s="9"/>
      <c r="E3732" s="9"/>
      <c r="F3732" s="9"/>
      <c r="G3732" s="9"/>
      <c r="H3732" s="10"/>
      <c r="I3732" s="10"/>
      <c r="J3732" s="10"/>
      <c r="K3732" s="10"/>
      <c r="L3732" s="10"/>
      <c r="M3732" s="10"/>
      <c r="N3732" s="10"/>
      <c r="O3732" s="11"/>
      <c r="P3732" s="12"/>
      <c r="Q3732" s="9"/>
      <c r="R3732" s="9"/>
      <c r="S3732" s="9"/>
      <c r="U3732" s="1"/>
      <c r="V3732" s="13"/>
    </row>
    <row r="3733" spans="1:22" x14ac:dyDescent="0.35">
      <c r="A3733" s="8"/>
      <c r="B3733" s="9"/>
      <c r="C3733" s="9"/>
      <c r="D3733" s="9"/>
      <c r="E3733" s="9"/>
      <c r="F3733" s="9"/>
      <c r="G3733" s="9"/>
      <c r="H3733" s="10"/>
      <c r="I3733" s="10"/>
      <c r="J3733" s="10"/>
      <c r="K3733" s="10"/>
      <c r="L3733" s="10"/>
      <c r="M3733" s="10"/>
      <c r="N3733" s="10"/>
      <c r="O3733" s="11"/>
      <c r="P3733" s="12"/>
      <c r="Q3733" s="9"/>
      <c r="R3733" s="9"/>
      <c r="S3733" s="9"/>
      <c r="U3733" s="1"/>
      <c r="V3733" s="13"/>
    </row>
    <row r="3734" spans="1:22" x14ac:dyDescent="0.35">
      <c r="A3734" s="8"/>
      <c r="B3734" s="9"/>
      <c r="C3734" s="9"/>
      <c r="D3734" s="9"/>
      <c r="E3734" s="9"/>
      <c r="F3734" s="9"/>
      <c r="G3734" s="9"/>
      <c r="H3734" s="10"/>
      <c r="I3734" s="10"/>
      <c r="J3734" s="10"/>
      <c r="K3734" s="10"/>
      <c r="L3734" s="10"/>
      <c r="M3734" s="10"/>
      <c r="N3734" s="10"/>
      <c r="O3734" s="11"/>
      <c r="P3734" s="12"/>
      <c r="Q3734" s="9"/>
      <c r="R3734" s="9"/>
      <c r="S3734" s="9"/>
      <c r="U3734" s="1"/>
      <c r="V3734" s="13"/>
    </row>
    <row r="3735" spans="1:22" x14ac:dyDescent="0.35">
      <c r="A3735" s="8"/>
      <c r="B3735" s="9"/>
      <c r="C3735" s="9"/>
      <c r="D3735" s="9"/>
      <c r="E3735" s="9"/>
      <c r="F3735" s="9"/>
      <c r="G3735" s="9"/>
      <c r="H3735" s="10"/>
      <c r="I3735" s="10"/>
      <c r="J3735" s="10"/>
      <c r="K3735" s="10"/>
      <c r="L3735" s="10"/>
      <c r="M3735" s="10"/>
      <c r="N3735" s="10"/>
      <c r="O3735" s="11"/>
      <c r="P3735" s="12"/>
      <c r="Q3735" s="9"/>
      <c r="R3735" s="9"/>
      <c r="S3735" s="9"/>
      <c r="U3735" s="1"/>
      <c r="V3735" s="13"/>
    </row>
    <row r="3736" spans="1:22" x14ac:dyDescent="0.35">
      <c r="A3736" s="8"/>
      <c r="B3736" s="9"/>
      <c r="C3736" s="9"/>
      <c r="D3736" s="9"/>
      <c r="E3736" s="9"/>
      <c r="F3736" s="9"/>
      <c r="G3736" s="9"/>
      <c r="H3736" s="10"/>
      <c r="I3736" s="10"/>
      <c r="J3736" s="10"/>
      <c r="K3736" s="10"/>
      <c r="L3736" s="10"/>
      <c r="M3736" s="10"/>
      <c r="N3736" s="10"/>
      <c r="O3736" s="11"/>
      <c r="P3736" s="12"/>
      <c r="Q3736" s="9"/>
      <c r="R3736" s="9"/>
      <c r="S3736" s="9"/>
      <c r="U3736" s="1"/>
      <c r="V3736" s="13"/>
    </row>
    <row r="3737" spans="1:22" x14ac:dyDescent="0.35">
      <c r="A3737" s="8"/>
      <c r="B3737" s="9"/>
      <c r="C3737" s="9"/>
      <c r="D3737" s="9"/>
      <c r="E3737" s="9"/>
      <c r="F3737" s="9"/>
      <c r="G3737" s="9"/>
      <c r="H3737" s="10"/>
      <c r="I3737" s="10"/>
      <c r="J3737" s="10"/>
      <c r="K3737" s="10"/>
      <c r="L3737" s="10"/>
      <c r="M3737" s="10"/>
      <c r="N3737" s="10"/>
      <c r="O3737" s="11"/>
      <c r="P3737" s="12"/>
      <c r="Q3737" s="9"/>
      <c r="R3737" s="9"/>
      <c r="S3737" s="9"/>
      <c r="U3737" s="1"/>
      <c r="V3737" s="13"/>
    </row>
    <row r="3738" spans="1:22" x14ac:dyDescent="0.35">
      <c r="A3738" s="8"/>
      <c r="B3738" s="9"/>
      <c r="C3738" s="9"/>
      <c r="D3738" s="9"/>
      <c r="E3738" s="9"/>
      <c r="F3738" s="9"/>
      <c r="G3738" s="9"/>
      <c r="H3738" s="10"/>
      <c r="I3738" s="10"/>
      <c r="J3738" s="10"/>
      <c r="K3738" s="10"/>
      <c r="L3738" s="10"/>
      <c r="M3738" s="10"/>
      <c r="N3738" s="10"/>
      <c r="O3738" s="11"/>
      <c r="P3738" s="12"/>
      <c r="Q3738" s="9"/>
      <c r="R3738" s="9"/>
      <c r="S3738" s="9"/>
      <c r="U3738" s="1"/>
      <c r="V3738" s="13"/>
    </row>
    <row r="3739" spans="1:22" x14ac:dyDescent="0.35">
      <c r="A3739" s="8"/>
      <c r="B3739" s="9"/>
      <c r="C3739" s="9"/>
      <c r="D3739" s="9"/>
      <c r="E3739" s="9"/>
      <c r="F3739" s="9"/>
      <c r="G3739" s="9"/>
      <c r="H3739" s="10"/>
      <c r="I3739" s="10"/>
      <c r="J3739" s="10"/>
      <c r="K3739" s="10"/>
      <c r="L3739" s="10"/>
      <c r="M3739" s="10"/>
      <c r="N3739" s="10"/>
      <c r="O3739" s="11"/>
      <c r="P3739" s="12"/>
      <c r="Q3739" s="9"/>
      <c r="R3739" s="9"/>
      <c r="S3739" s="9"/>
      <c r="U3739" s="1"/>
      <c r="V3739" s="13"/>
    </row>
    <row r="3740" spans="1:22" x14ac:dyDescent="0.35">
      <c r="A3740" s="8"/>
      <c r="B3740" s="9"/>
      <c r="C3740" s="9"/>
      <c r="D3740" s="9"/>
      <c r="E3740" s="9"/>
      <c r="F3740" s="9"/>
      <c r="G3740" s="9"/>
      <c r="H3740" s="10"/>
      <c r="I3740" s="10"/>
      <c r="J3740" s="10"/>
      <c r="K3740" s="10"/>
      <c r="L3740" s="10"/>
      <c r="M3740" s="10"/>
      <c r="N3740" s="10"/>
      <c r="O3740" s="11"/>
      <c r="P3740" s="12"/>
      <c r="Q3740" s="9"/>
      <c r="R3740" s="9"/>
      <c r="S3740" s="9"/>
      <c r="U3740" s="1"/>
      <c r="V3740" s="13"/>
    </row>
    <row r="3741" spans="1:22" x14ac:dyDescent="0.35">
      <c r="A3741" s="8"/>
      <c r="B3741" s="9"/>
      <c r="C3741" s="9"/>
      <c r="D3741" s="9"/>
      <c r="E3741" s="9"/>
      <c r="F3741" s="9"/>
      <c r="G3741" s="9"/>
      <c r="H3741" s="10"/>
      <c r="I3741" s="10"/>
      <c r="J3741" s="10"/>
      <c r="K3741" s="10"/>
      <c r="L3741" s="10"/>
      <c r="M3741" s="10"/>
      <c r="N3741" s="10"/>
      <c r="O3741" s="11"/>
      <c r="P3741" s="12"/>
      <c r="Q3741" s="9"/>
      <c r="R3741" s="9"/>
      <c r="S3741" s="9"/>
      <c r="U3741" s="1"/>
      <c r="V3741" s="13"/>
    </row>
    <row r="3742" spans="1:22" x14ac:dyDescent="0.35">
      <c r="A3742" s="8"/>
      <c r="B3742" s="9"/>
      <c r="C3742" s="9"/>
      <c r="D3742" s="9"/>
      <c r="E3742" s="9"/>
      <c r="F3742" s="9"/>
      <c r="G3742" s="9"/>
      <c r="H3742" s="10"/>
      <c r="I3742" s="10"/>
      <c r="J3742" s="10"/>
      <c r="K3742" s="10"/>
      <c r="L3742" s="10"/>
      <c r="M3742" s="10"/>
      <c r="N3742" s="10"/>
      <c r="O3742" s="11"/>
      <c r="P3742" s="12"/>
      <c r="Q3742" s="9"/>
      <c r="R3742" s="9"/>
      <c r="S3742" s="9"/>
      <c r="U3742" s="1"/>
      <c r="V3742" s="13"/>
    </row>
    <row r="3743" spans="1:22" x14ac:dyDescent="0.35">
      <c r="A3743" s="8"/>
      <c r="B3743" s="9"/>
      <c r="C3743" s="9"/>
      <c r="D3743" s="9"/>
      <c r="E3743" s="9"/>
      <c r="F3743" s="9"/>
      <c r="G3743" s="9"/>
      <c r="H3743" s="10"/>
      <c r="I3743" s="10"/>
      <c r="J3743" s="10"/>
      <c r="K3743" s="10"/>
      <c r="L3743" s="10"/>
      <c r="M3743" s="10"/>
      <c r="N3743" s="10"/>
      <c r="O3743" s="11"/>
      <c r="P3743" s="12"/>
      <c r="Q3743" s="9"/>
      <c r="R3743" s="9"/>
      <c r="S3743" s="9"/>
      <c r="U3743" s="1"/>
      <c r="V3743" s="13"/>
    </row>
    <row r="3744" spans="1:22" x14ac:dyDescent="0.35">
      <c r="A3744" s="8"/>
      <c r="B3744" s="9"/>
      <c r="C3744" s="9"/>
      <c r="D3744" s="9"/>
      <c r="E3744" s="9"/>
      <c r="F3744" s="9"/>
      <c r="G3744" s="9"/>
      <c r="H3744" s="10"/>
      <c r="I3744" s="10"/>
      <c r="J3744" s="10"/>
      <c r="K3744" s="10"/>
      <c r="L3744" s="10"/>
      <c r="M3744" s="10"/>
      <c r="N3744" s="10"/>
      <c r="O3744" s="11"/>
      <c r="P3744" s="12"/>
      <c r="Q3744" s="9"/>
      <c r="R3744" s="9"/>
      <c r="S3744" s="9"/>
      <c r="U3744" s="1"/>
      <c r="V3744" s="13"/>
    </row>
    <row r="3745" spans="1:22" x14ac:dyDescent="0.35">
      <c r="A3745" s="8"/>
      <c r="B3745" s="9"/>
      <c r="C3745" s="9"/>
      <c r="D3745" s="9"/>
      <c r="E3745" s="9"/>
      <c r="F3745" s="9"/>
      <c r="G3745" s="9"/>
      <c r="H3745" s="10"/>
      <c r="I3745" s="10"/>
      <c r="J3745" s="10"/>
      <c r="K3745" s="10"/>
      <c r="L3745" s="10"/>
      <c r="M3745" s="10"/>
      <c r="N3745" s="10"/>
      <c r="O3745" s="11"/>
      <c r="P3745" s="12"/>
      <c r="Q3745" s="9"/>
      <c r="R3745" s="9"/>
      <c r="S3745" s="9"/>
      <c r="U3745" s="1"/>
      <c r="V3745" s="13"/>
    </row>
    <row r="3746" spans="1:22" x14ac:dyDescent="0.35">
      <c r="A3746" s="8"/>
      <c r="B3746" s="9"/>
      <c r="C3746" s="9"/>
      <c r="D3746" s="9"/>
      <c r="E3746" s="9"/>
      <c r="F3746" s="9"/>
      <c r="G3746" s="9"/>
      <c r="H3746" s="10"/>
      <c r="I3746" s="10"/>
      <c r="J3746" s="10"/>
      <c r="K3746" s="10"/>
      <c r="L3746" s="10"/>
      <c r="M3746" s="10"/>
      <c r="N3746" s="10"/>
      <c r="O3746" s="11"/>
      <c r="P3746" s="12"/>
      <c r="Q3746" s="9"/>
      <c r="R3746" s="9"/>
      <c r="S3746" s="9"/>
      <c r="U3746" s="1"/>
      <c r="V3746" s="13"/>
    </row>
    <row r="3747" spans="1:22" x14ac:dyDescent="0.35">
      <c r="A3747" s="8"/>
      <c r="B3747" s="9"/>
      <c r="C3747" s="9"/>
      <c r="D3747" s="9"/>
      <c r="E3747" s="9"/>
      <c r="F3747" s="9"/>
      <c r="G3747" s="9"/>
      <c r="H3747" s="10"/>
      <c r="I3747" s="10"/>
      <c r="J3747" s="10"/>
      <c r="K3747" s="10"/>
      <c r="L3747" s="10"/>
      <c r="M3747" s="10"/>
      <c r="N3747" s="10"/>
      <c r="O3747" s="11"/>
      <c r="P3747" s="12"/>
      <c r="Q3747" s="9"/>
      <c r="R3747" s="9"/>
      <c r="S3747" s="9"/>
      <c r="U3747" s="1"/>
      <c r="V3747" s="13"/>
    </row>
    <row r="3748" spans="1:22" x14ac:dyDescent="0.35">
      <c r="A3748" s="8"/>
      <c r="B3748" s="9"/>
      <c r="C3748" s="9"/>
      <c r="D3748" s="9"/>
      <c r="E3748" s="9"/>
      <c r="F3748" s="9"/>
      <c r="G3748" s="9"/>
      <c r="H3748" s="10"/>
      <c r="I3748" s="10"/>
      <c r="J3748" s="10"/>
      <c r="K3748" s="10"/>
      <c r="L3748" s="10"/>
      <c r="M3748" s="10"/>
      <c r="N3748" s="10"/>
      <c r="O3748" s="11"/>
      <c r="P3748" s="12"/>
      <c r="Q3748" s="9"/>
      <c r="R3748" s="9"/>
      <c r="S3748" s="9"/>
      <c r="U3748" s="1"/>
      <c r="V3748" s="13"/>
    </row>
    <row r="3749" spans="1:22" x14ac:dyDescent="0.35">
      <c r="A3749" s="8"/>
      <c r="B3749" s="9"/>
      <c r="C3749" s="9"/>
      <c r="D3749" s="9"/>
      <c r="E3749" s="9"/>
      <c r="F3749" s="9"/>
      <c r="G3749" s="9"/>
      <c r="H3749" s="10"/>
      <c r="I3749" s="10"/>
      <c r="J3749" s="10"/>
      <c r="K3749" s="10"/>
      <c r="L3749" s="10"/>
      <c r="M3749" s="10"/>
      <c r="N3749" s="10"/>
      <c r="O3749" s="11"/>
      <c r="P3749" s="12"/>
      <c r="Q3749" s="9"/>
      <c r="R3749" s="9"/>
      <c r="S3749" s="9"/>
      <c r="U3749" s="1"/>
      <c r="V3749" s="13"/>
    </row>
    <row r="3750" spans="1:22" x14ac:dyDescent="0.35">
      <c r="A3750" s="8"/>
      <c r="B3750" s="9"/>
      <c r="C3750" s="9"/>
      <c r="D3750" s="9"/>
      <c r="E3750" s="9"/>
      <c r="F3750" s="9"/>
      <c r="G3750" s="9"/>
      <c r="H3750" s="10"/>
      <c r="I3750" s="10"/>
      <c r="J3750" s="10"/>
      <c r="K3750" s="10"/>
      <c r="L3750" s="10"/>
      <c r="M3750" s="10"/>
      <c r="N3750" s="10"/>
      <c r="O3750" s="11"/>
      <c r="P3750" s="12"/>
      <c r="Q3750" s="9"/>
      <c r="R3750" s="9"/>
      <c r="S3750" s="9"/>
      <c r="U3750" s="1"/>
      <c r="V3750" s="13"/>
    </row>
    <row r="3751" spans="1:22" x14ac:dyDescent="0.35">
      <c r="A3751" s="8"/>
      <c r="B3751" s="9"/>
      <c r="C3751" s="9"/>
      <c r="D3751" s="9"/>
      <c r="E3751" s="9"/>
      <c r="F3751" s="9"/>
      <c r="G3751" s="9"/>
      <c r="H3751" s="10"/>
      <c r="I3751" s="10"/>
      <c r="J3751" s="10"/>
      <c r="K3751" s="10"/>
      <c r="L3751" s="10"/>
      <c r="M3751" s="10"/>
      <c r="N3751" s="10"/>
      <c r="O3751" s="11"/>
      <c r="P3751" s="12"/>
      <c r="Q3751" s="9"/>
      <c r="R3751" s="9"/>
      <c r="S3751" s="9"/>
      <c r="U3751" s="1"/>
      <c r="V3751" s="13"/>
    </row>
    <row r="3752" spans="1:22" x14ac:dyDescent="0.35">
      <c r="A3752" s="8"/>
      <c r="B3752" s="9"/>
      <c r="C3752" s="9"/>
      <c r="D3752" s="9"/>
      <c r="E3752" s="9"/>
      <c r="F3752" s="9"/>
      <c r="G3752" s="9"/>
      <c r="H3752" s="10"/>
      <c r="I3752" s="10"/>
      <c r="J3752" s="10"/>
      <c r="K3752" s="10"/>
      <c r="L3752" s="10"/>
      <c r="M3752" s="10"/>
      <c r="N3752" s="10"/>
      <c r="O3752" s="11"/>
      <c r="P3752" s="12"/>
      <c r="Q3752" s="9"/>
      <c r="R3752" s="9"/>
      <c r="S3752" s="9"/>
      <c r="U3752" s="1"/>
      <c r="V3752" s="13"/>
    </row>
    <row r="3753" spans="1:22" x14ac:dyDescent="0.35">
      <c r="A3753" s="8"/>
      <c r="B3753" s="9"/>
      <c r="C3753" s="9"/>
      <c r="D3753" s="9"/>
      <c r="E3753" s="9"/>
      <c r="F3753" s="9"/>
      <c r="G3753" s="9"/>
      <c r="H3753" s="10"/>
      <c r="I3753" s="10"/>
      <c r="J3753" s="10"/>
      <c r="K3753" s="10"/>
      <c r="L3753" s="10"/>
      <c r="M3753" s="10"/>
      <c r="N3753" s="10"/>
      <c r="O3753" s="11"/>
      <c r="P3753" s="12"/>
      <c r="Q3753" s="9"/>
      <c r="R3753" s="9"/>
      <c r="S3753" s="9"/>
      <c r="U3753" s="1"/>
      <c r="V3753" s="13"/>
    </row>
    <row r="3754" spans="1:22" x14ac:dyDescent="0.35">
      <c r="A3754" s="8"/>
      <c r="B3754" s="9"/>
      <c r="C3754" s="9"/>
      <c r="D3754" s="9"/>
      <c r="E3754" s="9"/>
      <c r="F3754" s="9"/>
      <c r="G3754" s="9"/>
      <c r="H3754" s="10"/>
      <c r="I3754" s="10"/>
      <c r="J3754" s="10"/>
      <c r="K3754" s="10"/>
      <c r="L3754" s="10"/>
      <c r="M3754" s="10"/>
      <c r="N3754" s="10"/>
      <c r="O3754" s="11"/>
      <c r="P3754" s="12"/>
      <c r="Q3754" s="9"/>
      <c r="R3754" s="9"/>
      <c r="S3754" s="9"/>
      <c r="U3754" s="1"/>
      <c r="V3754" s="13"/>
    </row>
    <row r="3755" spans="1:22" x14ac:dyDescent="0.35">
      <c r="A3755" s="8"/>
      <c r="B3755" s="9"/>
      <c r="C3755" s="9"/>
      <c r="D3755" s="9"/>
      <c r="E3755" s="9"/>
      <c r="F3755" s="9"/>
      <c r="G3755" s="9"/>
      <c r="H3755" s="10"/>
      <c r="I3755" s="10"/>
      <c r="J3755" s="10"/>
      <c r="K3755" s="10"/>
      <c r="L3755" s="10"/>
      <c r="M3755" s="10"/>
      <c r="N3755" s="10"/>
      <c r="O3755" s="11"/>
      <c r="P3755" s="12"/>
      <c r="Q3755" s="9"/>
      <c r="R3755" s="9"/>
      <c r="S3755" s="9"/>
      <c r="U3755" s="1"/>
      <c r="V3755" s="13"/>
    </row>
    <row r="3756" spans="1:22" x14ac:dyDescent="0.35">
      <c r="A3756" s="8"/>
      <c r="B3756" s="9"/>
      <c r="C3756" s="9"/>
      <c r="D3756" s="9"/>
      <c r="E3756" s="9"/>
      <c r="F3756" s="9"/>
      <c r="G3756" s="9"/>
      <c r="H3756" s="10"/>
      <c r="I3756" s="10"/>
      <c r="J3756" s="10"/>
      <c r="K3756" s="10"/>
      <c r="L3756" s="10"/>
      <c r="M3756" s="10"/>
      <c r="N3756" s="10"/>
      <c r="O3756" s="11"/>
      <c r="P3756" s="12"/>
      <c r="Q3756" s="9"/>
      <c r="R3756" s="9"/>
      <c r="S3756" s="9"/>
      <c r="U3756" s="1"/>
      <c r="V3756" s="13"/>
    </row>
    <row r="3757" spans="1:22" x14ac:dyDescent="0.35">
      <c r="A3757" s="8"/>
      <c r="B3757" s="9"/>
      <c r="C3757" s="9"/>
      <c r="D3757" s="9"/>
      <c r="E3757" s="9"/>
      <c r="F3757" s="9"/>
      <c r="G3757" s="9"/>
      <c r="H3757" s="10"/>
      <c r="I3757" s="10"/>
      <c r="J3757" s="10"/>
      <c r="K3757" s="10"/>
      <c r="L3757" s="10"/>
      <c r="M3757" s="10"/>
      <c r="N3757" s="10"/>
      <c r="O3757" s="11"/>
      <c r="P3757" s="12"/>
      <c r="Q3757" s="9"/>
      <c r="R3757" s="9"/>
      <c r="S3757" s="9"/>
      <c r="U3757" s="1"/>
      <c r="V3757" s="13"/>
    </row>
    <row r="3758" spans="1:22" x14ac:dyDescent="0.35">
      <c r="A3758" s="8"/>
      <c r="B3758" s="9"/>
      <c r="C3758" s="9"/>
      <c r="D3758" s="9"/>
      <c r="E3758" s="9"/>
      <c r="F3758" s="9"/>
      <c r="G3758" s="9"/>
      <c r="H3758" s="10"/>
      <c r="I3758" s="10"/>
      <c r="J3758" s="10"/>
      <c r="K3758" s="10"/>
      <c r="L3758" s="10"/>
      <c r="M3758" s="10"/>
      <c r="N3758" s="10"/>
      <c r="O3758" s="11"/>
      <c r="P3758" s="12"/>
      <c r="Q3758" s="9"/>
      <c r="R3758" s="9"/>
      <c r="S3758" s="9"/>
      <c r="U3758" s="1"/>
      <c r="V3758" s="13"/>
    </row>
    <row r="3759" spans="1:22" x14ac:dyDescent="0.35">
      <c r="A3759" s="8"/>
      <c r="B3759" s="9"/>
      <c r="C3759" s="9"/>
      <c r="D3759" s="9"/>
      <c r="E3759" s="9"/>
      <c r="F3759" s="9"/>
      <c r="G3759" s="9"/>
      <c r="H3759" s="10"/>
      <c r="I3759" s="10"/>
      <c r="J3759" s="10"/>
      <c r="K3759" s="10"/>
      <c r="L3759" s="10"/>
      <c r="M3759" s="10"/>
      <c r="N3759" s="10"/>
      <c r="O3759" s="11"/>
      <c r="P3759" s="12"/>
      <c r="Q3759" s="9"/>
      <c r="R3759" s="9"/>
      <c r="S3759" s="9"/>
      <c r="U3759" s="1"/>
      <c r="V3759" s="13"/>
    </row>
    <row r="3760" spans="1:22" x14ac:dyDescent="0.35">
      <c r="A3760" s="8"/>
      <c r="B3760" s="9"/>
      <c r="C3760" s="9"/>
      <c r="D3760" s="9"/>
      <c r="E3760" s="9"/>
      <c r="F3760" s="9"/>
      <c r="G3760" s="9"/>
      <c r="H3760" s="10"/>
      <c r="I3760" s="10"/>
      <c r="J3760" s="10"/>
      <c r="K3760" s="10"/>
      <c r="L3760" s="10"/>
      <c r="M3760" s="10"/>
      <c r="N3760" s="10"/>
      <c r="O3760" s="11"/>
      <c r="P3760" s="12"/>
      <c r="Q3760" s="9"/>
      <c r="R3760" s="9"/>
      <c r="S3760" s="9"/>
      <c r="U3760" s="1"/>
      <c r="V3760" s="13"/>
    </row>
    <row r="3761" spans="1:22" x14ac:dyDescent="0.35">
      <c r="A3761" s="8"/>
      <c r="B3761" s="9"/>
      <c r="C3761" s="9"/>
      <c r="D3761" s="9"/>
      <c r="E3761" s="9"/>
      <c r="F3761" s="9"/>
      <c r="G3761" s="9"/>
      <c r="H3761" s="10"/>
      <c r="I3761" s="10"/>
      <c r="J3761" s="10"/>
      <c r="K3761" s="10"/>
      <c r="L3761" s="10"/>
      <c r="M3761" s="10"/>
      <c r="N3761" s="10"/>
      <c r="O3761" s="11"/>
      <c r="P3761" s="12"/>
      <c r="Q3761" s="9"/>
      <c r="R3761" s="9"/>
      <c r="S3761" s="9"/>
      <c r="U3761" s="1"/>
      <c r="V3761" s="13"/>
    </row>
    <row r="3762" spans="1:22" x14ac:dyDescent="0.35">
      <c r="A3762" s="8"/>
      <c r="B3762" s="9"/>
      <c r="C3762" s="9"/>
      <c r="D3762" s="9"/>
      <c r="E3762" s="9"/>
      <c r="F3762" s="9"/>
      <c r="G3762" s="9"/>
      <c r="H3762" s="10"/>
      <c r="I3762" s="10"/>
      <c r="J3762" s="10"/>
      <c r="K3762" s="10"/>
      <c r="L3762" s="10"/>
      <c r="M3762" s="10"/>
      <c r="N3762" s="10"/>
      <c r="O3762" s="11"/>
      <c r="P3762" s="12"/>
      <c r="Q3762" s="9"/>
      <c r="R3762" s="9"/>
      <c r="S3762" s="9"/>
      <c r="U3762" s="1"/>
      <c r="V3762" s="13"/>
    </row>
    <row r="3763" spans="1:22" x14ac:dyDescent="0.35">
      <c r="A3763" s="8"/>
      <c r="B3763" s="9"/>
      <c r="C3763" s="9"/>
      <c r="D3763" s="9"/>
      <c r="E3763" s="9"/>
      <c r="F3763" s="9"/>
      <c r="G3763" s="9"/>
      <c r="H3763" s="10"/>
      <c r="I3763" s="10"/>
      <c r="J3763" s="10"/>
      <c r="K3763" s="10"/>
      <c r="L3763" s="10"/>
      <c r="M3763" s="10"/>
      <c r="N3763" s="10"/>
      <c r="O3763" s="11"/>
      <c r="P3763" s="12"/>
      <c r="Q3763" s="9"/>
      <c r="R3763" s="9"/>
      <c r="S3763" s="9"/>
      <c r="U3763" s="1"/>
      <c r="V3763" s="13"/>
    </row>
    <row r="3764" spans="1:22" x14ac:dyDescent="0.35">
      <c r="A3764" s="8"/>
      <c r="B3764" s="9"/>
      <c r="C3764" s="9"/>
      <c r="D3764" s="9"/>
      <c r="E3764" s="9"/>
      <c r="F3764" s="9"/>
      <c r="G3764" s="9"/>
      <c r="H3764" s="10"/>
      <c r="I3764" s="10"/>
      <c r="J3764" s="10"/>
      <c r="K3764" s="10"/>
      <c r="L3764" s="10"/>
      <c r="M3764" s="10"/>
      <c r="N3764" s="10"/>
      <c r="O3764" s="11"/>
      <c r="P3764" s="12"/>
      <c r="Q3764" s="9"/>
      <c r="R3764" s="9"/>
      <c r="S3764" s="9"/>
      <c r="U3764" s="1"/>
      <c r="V3764" s="13"/>
    </row>
    <row r="3765" spans="1:22" x14ac:dyDescent="0.35">
      <c r="A3765" s="8"/>
      <c r="B3765" s="9"/>
      <c r="C3765" s="9"/>
      <c r="D3765" s="9"/>
      <c r="E3765" s="9"/>
      <c r="F3765" s="9"/>
      <c r="G3765" s="9"/>
      <c r="H3765" s="10"/>
      <c r="I3765" s="10"/>
      <c r="J3765" s="10"/>
      <c r="K3765" s="10"/>
      <c r="L3765" s="10"/>
      <c r="M3765" s="10"/>
      <c r="N3765" s="10"/>
      <c r="O3765" s="11"/>
      <c r="P3765" s="12"/>
      <c r="Q3765" s="9"/>
      <c r="R3765" s="9"/>
      <c r="S3765" s="9"/>
      <c r="U3765" s="1"/>
      <c r="V3765" s="13"/>
    </row>
    <row r="3766" spans="1:22" x14ac:dyDescent="0.35">
      <c r="A3766" s="8"/>
      <c r="B3766" s="9"/>
      <c r="C3766" s="9"/>
      <c r="D3766" s="9"/>
      <c r="E3766" s="9"/>
      <c r="F3766" s="9"/>
      <c r="G3766" s="9"/>
      <c r="H3766" s="10"/>
      <c r="I3766" s="10"/>
      <c r="J3766" s="10"/>
      <c r="K3766" s="10"/>
      <c r="L3766" s="10"/>
      <c r="M3766" s="10"/>
      <c r="N3766" s="10"/>
      <c r="O3766" s="11"/>
      <c r="P3766" s="12"/>
      <c r="Q3766" s="9"/>
      <c r="R3766" s="9"/>
      <c r="S3766" s="9"/>
      <c r="U3766" s="1"/>
      <c r="V3766" s="13"/>
    </row>
    <row r="3767" spans="1:22" x14ac:dyDescent="0.35">
      <c r="A3767" s="8"/>
      <c r="B3767" s="9"/>
      <c r="C3767" s="9"/>
      <c r="D3767" s="9"/>
      <c r="E3767" s="9"/>
      <c r="F3767" s="9"/>
      <c r="G3767" s="9"/>
      <c r="H3767" s="10"/>
      <c r="I3767" s="10"/>
      <c r="J3767" s="10"/>
      <c r="K3767" s="10"/>
      <c r="L3767" s="10"/>
      <c r="M3767" s="10"/>
      <c r="N3767" s="10"/>
      <c r="O3767" s="11"/>
      <c r="P3767" s="12"/>
      <c r="Q3767" s="9"/>
      <c r="R3767" s="9"/>
      <c r="S3767" s="9"/>
      <c r="U3767" s="1"/>
      <c r="V3767" s="13"/>
    </row>
    <row r="3768" spans="1:22" x14ac:dyDescent="0.35">
      <c r="A3768" s="8"/>
      <c r="B3768" s="9"/>
      <c r="C3768" s="9"/>
      <c r="D3768" s="9"/>
      <c r="E3768" s="9"/>
      <c r="F3768" s="9"/>
      <c r="G3768" s="9"/>
      <c r="H3768" s="10"/>
      <c r="I3768" s="10"/>
      <c r="J3768" s="10"/>
      <c r="K3768" s="10"/>
      <c r="L3768" s="10"/>
      <c r="M3768" s="10"/>
      <c r="N3768" s="10"/>
      <c r="O3768" s="11"/>
      <c r="P3768" s="12"/>
      <c r="Q3768" s="9"/>
      <c r="R3768" s="9"/>
      <c r="S3768" s="9"/>
      <c r="U3768" s="1"/>
      <c r="V3768" s="13"/>
    </row>
    <row r="3769" spans="1:22" x14ac:dyDescent="0.35">
      <c r="A3769" s="8"/>
      <c r="B3769" s="9"/>
      <c r="C3769" s="9"/>
      <c r="D3769" s="9"/>
      <c r="E3769" s="9"/>
      <c r="F3769" s="9"/>
      <c r="G3769" s="9"/>
      <c r="H3769" s="10"/>
      <c r="I3769" s="10"/>
      <c r="J3769" s="10"/>
      <c r="K3769" s="10"/>
      <c r="L3769" s="10"/>
      <c r="M3769" s="10"/>
      <c r="N3769" s="10"/>
      <c r="O3769" s="11"/>
      <c r="P3769" s="12"/>
      <c r="Q3769" s="9"/>
      <c r="R3769" s="9"/>
      <c r="S3769" s="9"/>
      <c r="U3769" s="1"/>
      <c r="V3769" s="13"/>
    </row>
    <row r="3770" spans="1:22" x14ac:dyDescent="0.35">
      <c r="A3770" s="8"/>
      <c r="B3770" s="9"/>
      <c r="C3770" s="9"/>
      <c r="D3770" s="9"/>
      <c r="E3770" s="9"/>
      <c r="F3770" s="9"/>
      <c r="G3770" s="9"/>
      <c r="H3770" s="10"/>
      <c r="I3770" s="10"/>
      <c r="J3770" s="10"/>
      <c r="K3770" s="10"/>
      <c r="L3770" s="10"/>
      <c r="M3770" s="10"/>
      <c r="N3770" s="10"/>
      <c r="O3770" s="11"/>
      <c r="P3770" s="12"/>
      <c r="Q3770" s="9"/>
      <c r="R3770" s="9"/>
      <c r="S3770" s="9"/>
      <c r="U3770" s="1"/>
      <c r="V3770" s="13"/>
    </row>
    <row r="3771" spans="1:22" x14ac:dyDescent="0.35">
      <c r="A3771" s="8"/>
      <c r="B3771" s="9"/>
      <c r="C3771" s="9"/>
      <c r="D3771" s="9"/>
      <c r="E3771" s="9"/>
      <c r="F3771" s="9"/>
      <c r="G3771" s="9"/>
      <c r="H3771" s="10"/>
      <c r="I3771" s="10"/>
      <c r="J3771" s="10"/>
      <c r="K3771" s="10"/>
      <c r="L3771" s="10"/>
      <c r="M3771" s="10"/>
      <c r="N3771" s="10"/>
      <c r="O3771" s="11"/>
      <c r="P3771" s="12"/>
      <c r="Q3771" s="9"/>
      <c r="R3771" s="9"/>
      <c r="S3771" s="9"/>
      <c r="U3771" s="1"/>
      <c r="V3771" s="13"/>
    </row>
    <row r="3772" spans="1:22" x14ac:dyDescent="0.35">
      <c r="A3772" s="8"/>
      <c r="B3772" s="9"/>
      <c r="C3772" s="9"/>
      <c r="D3772" s="9"/>
      <c r="E3772" s="9"/>
      <c r="F3772" s="9"/>
      <c r="G3772" s="9"/>
      <c r="H3772" s="10"/>
      <c r="I3772" s="10"/>
      <c r="J3772" s="10"/>
      <c r="K3772" s="10"/>
      <c r="L3772" s="10"/>
      <c r="M3772" s="10"/>
      <c r="N3772" s="10"/>
      <c r="O3772" s="11"/>
      <c r="P3772" s="12"/>
      <c r="Q3772" s="9"/>
      <c r="R3772" s="9"/>
      <c r="S3772" s="9"/>
      <c r="U3772" s="1"/>
      <c r="V3772" s="13"/>
    </row>
    <row r="3773" spans="1:22" x14ac:dyDescent="0.35">
      <c r="A3773" s="8"/>
      <c r="B3773" s="9"/>
      <c r="C3773" s="9"/>
      <c r="D3773" s="9"/>
      <c r="E3773" s="9"/>
      <c r="F3773" s="9"/>
      <c r="G3773" s="9"/>
      <c r="H3773" s="10"/>
      <c r="I3773" s="10"/>
      <c r="J3773" s="10"/>
      <c r="K3773" s="10"/>
      <c r="L3773" s="10"/>
      <c r="M3773" s="10"/>
      <c r="N3773" s="10"/>
      <c r="O3773" s="11"/>
      <c r="P3773" s="12"/>
      <c r="Q3773" s="9"/>
      <c r="R3773" s="9"/>
      <c r="S3773" s="9"/>
      <c r="U3773" s="1"/>
      <c r="V3773" s="13"/>
    </row>
    <row r="3774" spans="1:22" x14ac:dyDescent="0.35">
      <c r="A3774" s="8"/>
      <c r="B3774" s="9"/>
      <c r="C3774" s="9"/>
      <c r="D3774" s="9"/>
      <c r="E3774" s="9"/>
      <c r="F3774" s="9"/>
      <c r="G3774" s="9"/>
      <c r="H3774" s="10"/>
      <c r="I3774" s="10"/>
      <c r="J3774" s="10"/>
      <c r="K3774" s="10"/>
      <c r="L3774" s="10"/>
      <c r="M3774" s="10"/>
      <c r="N3774" s="10"/>
      <c r="O3774" s="11"/>
      <c r="P3774" s="12"/>
      <c r="Q3774" s="9"/>
      <c r="R3774" s="9"/>
      <c r="S3774" s="9"/>
      <c r="U3774" s="1"/>
      <c r="V3774" s="13"/>
    </row>
    <row r="3775" spans="1:22" x14ac:dyDescent="0.35">
      <c r="A3775" s="8"/>
      <c r="B3775" s="9"/>
      <c r="C3775" s="9"/>
      <c r="D3775" s="9"/>
      <c r="E3775" s="9"/>
      <c r="F3775" s="9"/>
      <c r="G3775" s="9"/>
      <c r="H3775" s="10"/>
      <c r="I3775" s="10"/>
      <c r="J3775" s="10"/>
      <c r="K3775" s="10"/>
      <c r="L3775" s="10"/>
      <c r="M3775" s="10"/>
      <c r="N3775" s="10"/>
      <c r="O3775" s="11"/>
      <c r="P3775" s="12"/>
      <c r="Q3775" s="9"/>
      <c r="R3775" s="9"/>
      <c r="S3775" s="9"/>
      <c r="U3775" s="1"/>
      <c r="V3775" s="13"/>
    </row>
    <row r="3776" spans="1:22" x14ac:dyDescent="0.35">
      <c r="A3776" s="8"/>
      <c r="B3776" s="9"/>
      <c r="C3776" s="9"/>
      <c r="D3776" s="9"/>
      <c r="E3776" s="9"/>
      <c r="F3776" s="9"/>
      <c r="G3776" s="9"/>
      <c r="H3776" s="10"/>
      <c r="I3776" s="10"/>
      <c r="J3776" s="10"/>
      <c r="K3776" s="10"/>
      <c r="L3776" s="10"/>
      <c r="M3776" s="10"/>
      <c r="N3776" s="10"/>
      <c r="O3776" s="11"/>
      <c r="P3776" s="12"/>
      <c r="Q3776" s="9"/>
      <c r="R3776" s="9"/>
      <c r="S3776" s="9"/>
      <c r="U3776" s="1"/>
      <c r="V3776" s="13"/>
    </row>
    <row r="3777" spans="1:22" x14ac:dyDescent="0.35">
      <c r="A3777" s="8"/>
      <c r="B3777" s="9"/>
      <c r="C3777" s="9"/>
      <c r="D3777" s="9"/>
      <c r="E3777" s="9"/>
      <c r="F3777" s="9"/>
      <c r="G3777" s="9"/>
      <c r="H3777" s="10"/>
      <c r="I3777" s="10"/>
      <c r="J3777" s="10"/>
      <c r="K3777" s="10"/>
      <c r="L3777" s="10"/>
      <c r="M3777" s="10"/>
      <c r="N3777" s="10"/>
      <c r="O3777" s="11"/>
      <c r="P3777" s="12"/>
      <c r="Q3777" s="9"/>
      <c r="R3777" s="9"/>
      <c r="S3777" s="9"/>
      <c r="U3777" s="1"/>
      <c r="V3777" s="13"/>
    </row>
    <row r="3778" spans="1:22" x14ac:dyDescent="0.35">
      <c r="A3778" s="8"/>
      <c r="B3778" s="9"/>
      <c r="C3778" s="9"/>
      <c r="D3778" s="9"/>
      <c r="E3778" s="9"/>
      <c r="F3778" s="9"/>
      <c r="G3778" s="9"/>
      <c r="H3778" s="10"/>
      <c r="I3778" s="10"/>
      <c r="J3778" s="10"/>
      <c r="K3778" s="10"/>
      <c r="L3778" s="10"/>
      <c r="M3778" s="10"/>
      <c r="N3778" s="10"/>
      <c r="O3778" s="11"/>
      <c r="P3778" s="12"/>
      <c r="Q3778" s="9"/>
      <c r="R3778" s="9"/>
      <c r="S3778" s="9"/>
      <c r="U3778" s="1"/>
      <c r="V3778" s="13"/>
    </row>
    <row r="3779" spans="1:22" x14ac:dyDescent="0.35">
      <c r="A3779" s="8"/>
      <c r="B3779" s="9"/>
      <c r="C3779" s="9"/>
      <c r="D3779" s="9"/>
      <c r="E3779" s="9"/>
      <c r="F3779" s="9"/>
      <c r="G3779" s="9"/>
      <c r="H3779" s="10"/>
      <c r="I3779" s="10"/>
      <c r="J3779" s="10"/>
      <c r="K3779" s="10"/>
      <c r="L3779" s="10"/>
      <c r="M3779" s="10"/>
      <c r="N3779" s="10"/>
      <c r="O3779" s="11"/>
      <c r="P3779" s="12"/>
      <c r="Q3779" s="9"/>
      <c r="R3779" s="9"/>
      <c r="S3779" s="9"/>
      <c r="U3779" s="1"/>
      <c r="V3779" s="13"/>
    </row>
    <row r="3780" spans="1:22" x14ac:dyDescent="0.35">
      <c r="A3780" s="8"/>
      <c r="B3780" s="9"/>
      <c r="C3780" s="9"/>
      <c r="D3780" s="9"/>
      <c r="E3780" s="9"/>
      <c r="F3780" s="9"/>
      <c r="G3780" s="9"/>
      <c r="H3780" s="10"/>
      <c r="I3780" s="10"/>
      <c r="J3780" s="10"/>
      <c r="K3780" s="10"/>
      <c r="L3780" s="10"/>
      <c r="M3780" s="10"/>
      <c r="N3780" s="10"/>
      <c r="O3780" s="11"/>
      <c r="P3780" s="12"/>
      <c r="Q3780" s="9"/>
      <c r="R3780" s="9"/>
      <c r="S3780" s="9"/>
      <c r="U3780" s="1"/>
      <c r="V3780" s="13"/>
    </row>
    <row r="3781" spans="1:22" x14ac:dyDescent="0.35">
      <c r="A3781" s="8"/>
      <c r="B3781" s="9"/>
      <c r="C3781" s="9"/>
      <c r="D3781" s="9"/>
      <c r="E3781" s="9"/>
      <c r="F3781" s="9"/>
      <c r="G3781" s="9"/>
      <c r="H3781" s="10"/>
      <c r="I3781" s="10"/>
      <c r="J3781" s="10"/>
      <c r="K3781" s="10"/>
      <c r="L3781" s="10"/>
      <c r="M3781" s="10"/>
      <c r="N3781" s="10"/>
      <c r="O3781" s="11"/>
      <c r="P3781" s="12"/>
      <c r="Q3781" s="9"/>
      <c r="R3781" s="9"/>
      <c r="S3781" s="9"/>
      <c r="U3781" s="1"/>
      <c r="V3781" s="13"/>
    </row>
    <row r="3782" spans="1:22" x14ac:dyDescent="0.35">
      <c r="A3782" s="8"/>
      <c r="B3782" s="9"/>
      <c r="C3782" s="9"/>
      <c r="D3782" s="9"/>
      <c r="E3782" s="9"/>
      <c r="F3782" s="9"/>
      <c r="G3782" s="9"/>
      <c r="H3782" s="10"/>
      <c r="I3782" s="10"/>
      <c r="J3782" s="10"/>
      <c r="K3782" s="10"/>
      <c r="L3782" s="10"/>
      <c r="M3782" s="10"/>
      <c r="N3782" s="10"/>
      <c r="O3782" s="11"/>
      <c r="P3782" s="12"/>
      <c r="Q3782" s="9"/>
      <c r="R3782" s="9"/>
      <c r="S3782" s="9"/>
      <c r="U3782" s="1"/>
      <c r="V3782" s="13"/>
    </row>
    <row r="3783" spans="1:22" x14ac:dyDescent="0.35">
      <c r="A3783" s="8"/>
      <c r="B3783" s="9"/>
      <c r="C3783" s="9"/>
      <c r="D3783" s="9"/>
      <c r="E3783" s="9"/>
      <c r="F3783" s="9"/>
      <c r="G3783" s="9"/>
      <c r="H3783" s="10"/>
      <c r="I3783" s="10"/>
      <c r="J3783" s="10"/>
      <c r="K3783" s="10"/>
      <c r="L3783" s="10"/>
      <c r="M3783" s="10"/>
      <c r="N3783" s="10"/>
      <c r="O3783" s="11"/>
      <c r="P3783" s="12"/>
      <c r="Q3783" s="9"/>
      <c r="R3783" s="9"/>
      <c r="S3783" s="9"/>
      <c r="U3783" s="1"/>
      <c r="V3783" s="13"/>
    </row>
    <row r="3784" spans="1:22" x14ac:dyDescent="0.35">
      <c r="A3784" s="8"/>
      <c r="B3784" s="9"/>
      <c r="C3784" s="9"/>
      <c r="D3784" s="9"/>
      <c r="E3784" s="9"/>
      <c r="F3784" s="9"/>
      <c r="G3784" s="9"/>
      <c r="H3784" s="10"/>
      <c r="I3784" s="10"/>
      <c r="J3784" s="10"/>
      <c r="K3784" s="10"/>
      <c r="L3784" s="10"/>
      <c r="M3784" s="10"/>
      <c r="N3784" s="10"/>
      <c r="O3784" s="11"/>
      <c r="P3784" s="12"/>
      <c r="Q3784" s="9"/>
      <c r="R3784" s="9"/>
      <c r="S3784" s="9"/>
      <c r="U3784" s="1"/>
      <c r="V3784" s="13"/>
    </row>
    <row r="3785" spans="1:22" x14ac:dyDescent="0.35">
      <c r="A3785" s="8"/>
      <c r="B3785" s="9"/>
      <c r="C3785" s="9"/>
      <c r="D3785" s="9"/>
      <c r="E3785" s="9"/>
      <c r="F3785" s="9"/>
      <c r="G3785" s="9"/>
      <c r="H3785" s="10"/>
      <c r="I3785" s="10"/>
      <c r="J3785" s="10"/>
      <c r="K3785" s="10"/>
      <c r="L3785" s="10"/>
      <c r="M3785" s="10"/>
      <c r="N3785" s="10"/>
      <c r="O3785" s="11"/>
      <c r="P3785" s="12"/>
      <c r="Q3785" s="9"/>
      <c r="R3785" s="9"/>
      <c r="S3785" s="9"/>
      <c r="U3785" s="1"/>
      <c r="V3785" s="13"/>
    </row>
    <row r="3786" spans="1:22" x14ac:dyDescent="0.35">
      <c r="A3786" s="8"/>
      <c r="B3786" s="9"/>
      <c r="C3786" s="9"/>
      <c r="D3786" s="9"/>
      <c r="E3786" s="9"/>
      <c r="F3786" s="9"/>
      <c r="G3786" s="9"/>
      <c r="H3786" s="10"/>
      <c r="I3786" s="10"/>
      <c r="J3786" s="10"/>
      <c r="K3786" s="10"/>
      <c r="L3786" s="10"/>
      <c r="M3786" s="10"/>
      <c r="N3786" s="10"/>
      <c r="O3786" s="11"/>
      <c r="P3786" s="12"/>
      <c r="Q3786" s="9"/>
      <c r="R3786" s="9"/>
      <c r="S3786" s="9"/>
      <c r="U3786" s="1"/>
      <c r="V3786" s="13"/>
    </row>
    <row r="3787" spans="1:22" x14ac:dyDescent="0.35">
      <c r="A3787" s="8"/>
      <c r="B3787" s="9"/>
      <c r="C3787" s="9"/>
      <c r="D3787" s="9"/>
      <c r="E3787" s="9"/>
      <c r="F3787" s="9"/>
      <c r="G3787" s="9"/>
      <c r="H3787" s="10"/>
      <c r="I3787" s="10"/>
      <c r="J3787" s="10"/>
      <c r="K3787" s="10"/>
      <c r="L3787" s="10"/>
      <c r="M3787" s="10"/>
      <c r="N3787" s="10"/>
      <c r="O3787" s="11"/>
      <c r="P3787" s="12"/>
      <c r="Q3787" s="9"/>
      <c r="R3787" s="9"/>
      <c r="S3787" s="9"/>
      <c r="U3787" s="1"/>
      <c r="V3787" s="13"/>
    </row>
    <row r="3788" spans="1:22" x14ac:dyDescent="0.35">
      <c r="A3788" s="8"/>
      <c r="B3788" s="9"/>
      <c r="C3788" s="9"/>
      <c r="D3788" s="9"/>
      <c r="E3788" s="9"/>
      <c r="F3788" s="9"/>
      <c r="G3788" s="9"/>
      <c r="H3788" s="10"/>
      <c r="I3788" s="10"/>
      <c r="J3788" s="10"/>
      <c r="K3788" s="10"/>
      <c r="L3788" s="10"/>
      <c r="M3788" s="10"/>
      <c r="N3788" s="10"/>
      <c r="O3788" s="11"/>
      <c r="P3788" s="12"/>
      <c r="Q3788" s="9"/>
      <c r="R3788" s="9"/>
      <c r="S3788" s="9"/>
      <c r="U3788" s="1"/>
      <c r="V3788" s="13"/>
    </row>
    <row r="3789" spans="1:22" x14ac:dyDescent="0.35">
      <c r="A3789" s="8"/>
      <c r="B3789" s="9"/>
      <c r="C3789" s="9"/>
      <c r="D3789" s="9"/>
      <c r="E3789" s="9"/>
      <c r="F3789" s="9"/>
      <c r="G3789" s="9"/>
      <c r="H3789" s="10"/>
      <c r="I3789" s="10"/>
      <c r="J3789" s="10"/>
      <c r="K3789" s="10"/>
      <c r="L3789" s="10"/>
      <c r="M3789" s="10"/>
      <c r="N3789" s="10"/>
      <c r="O3789" s="11"/>
      <c r="P3789" s="12"/>
      <c r="Q3789" s="9"/>
      <c r="R3789" s="9"/>
      <c r="S3789" s="9"/>
      <c r="U3789" s="1"/>
      <c r="V3789" s="13"/>
    </row>
    <row r="3790" spans="1:22" x14ac:dyDescent="0.35">
      <c r="A3790" s="8"/>
      <c r="B3790" s="9"/>
      <c r="C3790" s="9"/>
      <c r="D3790" s="9"/>
      <c r="E3790" s="9"/>
      <c r="F3790" s="9"/>
      <c r="G3790" s="9"/>
      <c r="H3790" s="10"/>
      <c r="I3790" s="10"/>
      <c r="J3790" s="10"/>
      <c r="K3790" s="10"/>
      <c r="L3790" s="10"/>
      <c r="M3790" s="10"/>
      <c r="N3790" s="10"/>
      <c r="O3790" s="11"/>
      <c r="P3790" s="12"/>
      <c r="Q3790" s="9"/>
      <c r="R3790" s="9"/>
      <c r="S3790" s="9"/>
      <c r="U3790" s="1"/>
      <c r="V3790" s="13"/>
    </row>
    <row r="3791" spans="1:22" x14ac:dyDescent="0.35">
      <c r="A3791" s="8"/>
      <c r="B3791" s="9"/>
      <c r="C3791" s="9"/>
      <c r="D3791" s="9"/>
      <c r="E3791" s="9"/>
      <c r="F3791" s="9"/>
      <c r="G3791" s="9"/>
      <c r="H3791" s="10"/>
      <c r="I3791" s="10"/>
      <c r="J3791" s="10"/>
      <c r="K3791" s="10"/>
      <c r="L3791" s="10"/>
      <c r="M3791" s="10"/>
      <c r="N3791" s="10"/>
      <c r="O3791" s="11"/>
      <c r="P3791" s="12"/>
      <c r="Q3791" s="9"/>
      <c r="R3791" s="9"/>
      <c r="S3791" s="9"/>
      <c r="U3791" s="1"/>
      <c r="V3791" s="13"/>
    </row>
    <row r="3792" spans="1:22" x14ac:dyDescent="0.35">
      <c r="A3792" s="8"/>
      <c r="B3792" s="9"/>
      <c r="C3792" s="9"/>
      <c r="D3792" s="9"/>
      <c r="E3792" s="9"/>
      <c r="F3792" s="9"/>
      <c r="G3792" s="9"/>
      <c r="H3792" s="10"/>
      <c r="I3792" s="10"/>
      <c r="J3792" s="10"/>
      <c r="K3792" s="10"/>
      <c r="L3792" s="10"/>
      <c r="M3792" s="10"/>
      <c r="N3792" s="10"/>
      <c r="O3792" s="11"/>
      <c r="P3792" s="12"/>
      <c r="Q3792" s="9"/>
      <c r="R3792" s="9"/>
      <c r="S3792" s="9"/>
      <c r="U3792" s="1"/>
      <c r="V3792" s="13"/>
    </row>
    <row r="3793" spans="1:22" x14ac:dyDescent="0.35">
      <c r="A3793" s="8"/>
      <c r="B3793" s="9"/>
      <c r="C3793" s="9"/>
      <c r="D3793" s="9"/>
      <c r="E3793" s="9"/>
      <c r="F3793" s="9"/>
      <c r="G3793" s="9"/>
      <c r="H3793" s="10"/>
      <c r="I3793" s="10"/>
      <c r="J3793" s="10"/>
      <c r="K3793" s="10"/>
      <c r="L3793" s="10"/>
      <c r="M3793" s="10"/>
      <c r="N3793" s="10"/>
      <c r="O3793" s="11"/>
      <c r="P3793" s="12"/>
      <c r="Q3793" s="9"/>
      <c r="R3793" s="9"/>
      <c r="S3793" s="9"/>
      <c r="U3793" s="1"/>
      <c r="V3793" s="13"/>
    </row>
    <row r="3794" spans="1:22" x14ac:dyDescent="0.35">
      <c r="A3794" s="8"/>
      <c r="B3794" s="9"/>
      <c r="C3794" s="9"/>
      <c r="D3794" s="9"/>
      <c r="E3794" s="9"/>
      <c r="F3794" s="9"/>
      <c r="G3794" s="9"/>
      <c r="H3794" s="10"/>
      <c r="I3794" s="10"/>
      <c r="J3794" s="10"/>
      <c r="K3794" s="10"/>
      <c r="L3794" s="10"/>
      <c r="M3794" s="10"/>
      <c r="N3794" s="10"/>
      <c r="O3794" s="11"/>
      <c r="P3794" s="12"/>
      <c r="Q3794" s="9"/>
      <c r="R3794" s="9"/>
      <c r="S3794" s="9"/>
      <c r="U3794" s="1"/>
      <c r="V3794" s="13"/>
    </row>
    <row r="3795" spans="1:22" x14ac:dyDescent="0.35">
      <c r="A3795" s="8"/>
      <c r="B3795" s="9"/>
      <c r="C3795" s="9"/>
      <c r="D3795" s="9"/>
      <c r="E3795" s="9"/>
      <c r="F3795" s="9"/>
      <c r="G3795" s="9"/>
      <c r="H3795" s="10"/>
      <c r="I3795" s="10"/>
      <c r="J3795" s="10"/>
      <c r="K3795" s="10"/>
      <c r="L3795" s="10"/>
      <c r="M3795" s="10"/>
      <c r="N3795" s="10"/>
      <c r="O3795" s="11"/>
      <c r="P3795" s="12"/>
      <c r="Q3795" s="9"/>
      <c r="R3795" s="9"/>
      <c r="S3795" s="9"/>
      <c r="U3795" s="1"/>
      <c r="V3795" s="13"/>
    </row>
    <row r="3796" spans="1:22" x14ac:dyDescent="0.35">
      <c r="A3796" s="8"/>
      <c r="B3796" s="9"/>
      <c r="C3796" s="9"/>
      <c r="D3796" s="9"/>
      <c r="E3796" s="9"/>
      <c r="F3796" s="9"/>
      <c r="G3796" s="9"/>
      <c r="H3796" s="10"/>
      <c r="I3796" s="10"/>
      <c r="J3796" s="10"/>
      <c r="K3796" s="10"/>
      <c r="L3796" s="10"/>
      <c r="M3796" s="10"/>
      <c r="N3796" s="10"/>
      <c r="O3796" s="11"/>
      <c r="P3796" s="12"/>
      <c r="Q3796" s="9"/>
      <c r="R3796" s="9"/>
      <c r="S3796" s="9"/>
      <c r="U3796" s="1"/>
      <c r="V3796" s="13"/>
    </row>
    <row r="3797" spans="1:22" x14ac:dyDescent="0.35">
      <c r="A3797" s="8"/>
      <c r="B3797" s="9"/>
      <c r="C3797" s="9"/>
      <c r="D3797" s="9"/>
      <c r="E3797" s="9"/>
      <c r="F3797" s="9"/>
      <c r="G3797" s="9"/>
      <c r="H3797" s="10"/>
      <c r="I3797" s="10"/>
      <c r="J3797" s="10"/>
      <c r="K3797" s="10"/>
      <c r="L3797" s="10"/>
      <c r="M3797" s="10"/>
      <c r="N3797" s="10"/>
      <c r="O3797" s="11"/>
      <c r="P3797" s="12"/>
      <c r="Q3797" s="9"/>
      <c r="R3797" s="9"/>
      <c r="S3797" s="9"/>
      <c r="U3797" s="1"/>
      <c r="V3797" s="13"/>
    </row>
    <row r="3798" spans="1:22" x14ac:dyDescent="0.35">
      <c r="A3798" s="8"/>
      <c r="B3798" s="9"/>
      <c r="C3798" s="9"/>
      <c r="D3798" s="9"/>
      <c r="E3798" s="9"/>
      <c r="F3798" s="9"/>
      <c r="G3798" s="9"/>
      <c r="H3798" s="10"/>
      <c r="I3798" s="10"/>
      <c r="J3798" s="10"/>
      <c r="K3798" s="10"/>
      <c r="L3798" s="10"/>
      <c r="M3798" s="10"/>
      <c r="N3798" s="10"/>
      <c r="O3798" s="11"/>
      <c r="P3798" s="12"/>
      <c r="Q3798" s="9"/>
      <c r="R3798" s="9"/>
      <c r="S3798" s="9"/>
      <c r="U3798" s="1"/>
      <c r="V3798" s="13"/>
    </row>
    <row r="3799" spans="1:22" x14ac:dyDescent="0.35">
      <c r="A3799" s="8"/>
      <c r="B3799" s="9"/>
      <c r="C3799" s="9"/>
      <c r="D3799" s="9"/>
      <c r="E3799" s="9"/>
      <c r="F3799" s="9"/>
      <c r="G3799" s="9"/>
      <c r="H3799" s="10"/>
      <c r="I3799" s="10"/>
      <c r="J3799" s="10"/>
      <c r="K3799" s="10"/>
      <c r="L3799" s="10"/>
      <c r="M3799" s="10"/>
      <c r="N3799" s="10"/>
      <c r="O3799" s="11"/>
      <c r="P3799" s="12"/>
      <c r="Q3799" s="9"/>
      <c r="R3799" s="9"/>
      <c r="S3799" s="9"/>
      <c r="U3799" s="1"/>
      <c r="V3799" s="13"/>
    </row>
    <row r="3800" spans="1:22" x14ac:dyDescent="0.35">
      <c r="A3800" s="8"/>
      <c r="B3800" s="9"/>
      <c r="C3800" s="9"/>
      <c r="D3800" s="9"/>
      <c r="E3800" s="9"/>
      <c r="F3800" s="9"/>
      <c r="G3800" s="9"/>
      <c r="H3800" s="10"/>
      <c r="I3800" s="10"/>
      <c r="J3800" s="10"/>
      <c r="K3800" s="10"/>
      <c r="L3800" s="10"/>
      <c r="M3800" s="10"/>
      <c r="N3800" s="10"/>
      <c r="O3800" s="11"/>
      <c r="P3800" s="12"/>
      <c r="Q3800" s="9"/>
      <c r="R3800" s="9"/>
      <c r="S3800" s="9"/>
      <c r="U3800" s="1"/>
      <c r="V3800" s="13"/>
    </row>
    <row r="3801" spans="1:22" x14ac:dyDescent="0.35">
      <c r="A3801" s="8"/>
      <c r="B3801" s="9"/>
      <c r="C3801" s="9"/>
      <c r="D3801" s="9"/>
      <c r="E3801" s="9"/>
      <c r="F3801" s="9"/>
      <c r="G3801" s="9"/>
      <c r="H3801" s="10"/>
      <c r="I3801" s="10"/>
      <c r="J3801" s="10"/>
      <c r="K3801" s="10"/>
      <c r="L3801" s="10"/>
      <c r="M3801" s="10"/>
      <c r="N3801" s="10"/>
      <c r="O3801" s="11"/>
      <c r="P3801" s="12"/>
      <c r="Q3801" s="9"/>
      <c r="R3801" s="9"/>
      <c r="S3801" s="9"/>
      <c r="U3801" s="1"/>
      <c r="V3801" s="13"/>
    </row>
    <row r="3802" spans="1:22" x14ac:dyDescent="0.35">
      <c r="A3802" s="8"/>
      <c r="B3802" s="9"/>
      <c r="C3802" s="9"/>
      <c r="D3802" s="9"/>
      <c r="E3802" s="9"/>
      <c r="F3802" s="9"/>
      <c r="G3802" s="9"/>
      <c r="H3802" s="10"/>
      <c r="I3802" s="10"/>
      <c r="J3802" s="10"/>
      <c r="K3802" s="10"/>
      <c r="L3802" s="10"/>
      <c r="M3802" s="10"/>
      <c r="N3802" s="10"/>
      <c r="O3802" s="11"/>
      <c r="P3802" s="12"/>
      <c r="Q3802" s="9"/>
      <c r="R3802" s="9"/>
      <c r="S3802" s="9"/>
      <c r="U3802" s="1"/>
      <c r="V3802" s="13"/>
    </row>
    <row r="3803" spans="1:22" x14ac:dyDescent="0.35">
      <c r="A3803" s="8"/>
      <c r="B3803" s="9"/>
      <c r="C3803" s="9"/>
      <c r="D3803" s="9"/>
      <c r="E3803" s="9"/>
      <c r="F3803" s="9"/>
      <c r="G3803" s="9"/>
      <c r="H3803" s="10"/>
      <c r="I3803" s="10"/>
      <c r="J3803" s="10"/>
      <c r="K3803" s="10"/>
      <c r="L3803" s="10"/>
      <c r="M3803" s="10"/>
      <c r="N3803" s="10"/>
      <c r="O3803" s="11"/>
      <c r="P3803" s="12"/>
      <c r="Q3803" s="9"/>
      <c r="R3803" s="9"/>
      <c r="S3803" s="9"/>
      <c r="U3803" s="1"/>
      <c r="V3803" s="13"/>
    </row>
    <row r="3804" spans="1:22" x14ac:dyDescent="0.35">
      <c r="A3804" s="8"/>
      <c r="B3804" s="9"/>
      <c r="C3804" s="9"/>
      <c r="D3804" s="9"/>
      <c r="E3804" s="9"/>
      <c r="F3804" s="9"/>
      <c r="G3804" s="9"/>
      <c r="H3804" s="10"/>
      <c r="I3804" s="10"/>
      <c r="J3804" s="10"/>
      <c r="K3804" s="10"/>
      <c r="L3804" s="10"/>
      <c r="M3804" s="10"/>
      <c r="N3804" s="10"/>
      <c r="O3804" s="11"/>
      <c r="P3804" s="12"/>
      <c r="Q3804" s="9"/>
      <c r="R3804" s="9"/>
      <c r="S3804" s="9"/>
      <c r="U3804" s="1"/>
      <c r="V3804" s="13"/>
    </row>
    <row r="3805" spans="1:22" x14ac:dyDescent="0.35">
      <c r="A3805" s="8"/>
      <c r="B3805" s="9"/>
      <c r="C3805" s="9"/>
      <c r="D3805" s="9"/>
      <c r="E3805" s="9"/>
      <c r="F3805" s="9"/>
      <c r="G3805" s="9"/>
      <c r="H3805" s="10"/>
      <c r="I3805" s="10"/>
      <c r="J3805" s="10"/>
      <c r="K3805" s="10"/>
      <c r="L3805" s="10"/>
      <c r="M3805" s="10"/>
      <c r="N3805" s="10"/>
      <c r="O3805" s="11"/>
      <c r="P3805" s="12"/>
      <c r="Q3805" s="9"/>
      <c r="R3805" s="9"/>
      <c r="S3805" s="9"/>
      <c r="U3805" s="1"/>
      <c r="V3805" s="13"/>
    </row>
    <row r="3806" spans="1:22" x14ac:dyDescent="0.35">
      <c r="A3806" s="8"/>
      <c r="B3806" s="9"/>
      <c r="C3806" s="9"/>
      <c r="D3806" s="9"/>
      <c r="E3806" s="9"/>
      <c r="F3806" s="9"/>
      <c r="G3806" s="9"/>
      <c r="H3806" s="10"/>
      <c r="I3806" s="10"/>
      <c r="J3806" s="10"/>
      <c r="K3806" s="10"/>
      <c r="L3806" s="10"/>
      <c r="M3806" s="10"/>
      <c r="N3806" s="10"/>
      <c r="O3806" s="11"/>
      <c r="P3806" s="12"/>
      <c r="Q3806" s="9"/>
      <c r="R3806" s="9"/>
      <c r="S3806" s="9"/>
      <c r="U3806" s="1"/>
      <c r="V3806" s="13"/>
    </row>
    <row r="3807" spans="1:22" x14ac:dyDescent="0.35">
      <c r="A3807" s="8"/>
      <c r="B3807" s="9"/>
      <c r="C3807" s="9"/>
      <c r="D3807" s="9"/>
      <c r="E3807" s="9"/>
      <c r="F3807" s="9"/>
      <c r="G3807" s="9"/>
      <c r="H3807" s="10"/>
      <c r="I3807" s="10"/>
      <c r="J3807" s="10"/>
      <c r="K3807" s="10"/>
      <c r="L3807" s="10"/>
      <c r="M3807" s="10"/>
      <c r="N3807" s="10"/>
      <c r="O3807" s="11"/>
      <c r="P3807" s="12"/>
      <c r="Q3807" s="9"/>
      <c r="R3807" s="9"/>
      <c r="S3807" s="9"/>
      <c r="U3807" s="1"/>
      <c r="V3807" s="13"/>
    </row>
    <row r="3808" spans="1:22" x14ac:dyDescent="0.35">
      <c r="A3808" s="8"/>
      <c r="B3808" s="9"/>
      <c r="C3808" s="9"/>
      <c r="D3808" s="9"/>
      <c r="E3808" s="9"/>
      <c r="F3808" s="9"/>
      <c r="G3808" s="9"/>
      <c r="H3808" s="10"/>
      <c r="I3808" s="10"/>
      <c r="J3808" s="10"/>
      <c r="K3808" s="10"/>
      <c r="L3808" s="10"/>
      <c r="M3808" s="10"/>
      <c r="N3808" s="10"/>
      <c r="O3808" s="11"/>
      <c r="P3808" s="12"/>
      <c r="Q3808" s="9"/>
      <c r="R3808" s="9"/>
      <c r="S3808" s="9"/>
      <c r="U3808" s="1"/>
      <c r="V3808" s="13"/>
    </row>
    <row r="3809" spans="1:22" x14ac:dyDescent="0.35">
      <c r="A3809" s="8"/>
      <c r="B3809" s="9"/>
      <c r="C3809" s="9"/>
      <c r="D3809" s="9"/>
      <c r="E3809" s="9"/>
      <c r="F3809" s="9"/>
      <c r="G3809" s="9"/>
      <c r="H3809" s="10"/>
      <c r="I3809" s="10"/>
      <c r="J3809" s="10"/>
      <c r="K3809" s="10"/>
      <c r="L3809" s="10"/>
      <c r="M3809" s="10"/>
      <c r="N3809" s="10"/>
      <c r="O3809" s="11"/>
      <c r="P3809" s="12"/>
      <c r="Q3809" s="9"/>
      <c r="R3809" s="9"/>
      <c r="S3809" s="9"/>
      <c r="U3809" s="1"/>
      <c r="V3809" s="13"/>
    </row>
    <row r="3810" spans="1:22" x14ac:dyDescent="0.35">
      <c r="A3810" s="8"/>
      <c r="B3810" s="9"/>
      <c r="C3810" s="9"/>
      <c r="D3810" s="9"/>
      <c r="E3810" s="9"/>
      <c r="F3810" s="9"/>
      <c r="G3810" s="9"/>
      <c r="H3810" s="10"/>
      <c r="I3810" s="10"/>
      <c r="J3810" s="10"/>
      <c r="K3810" s="10"/>
      <c r="L3810" s="10"/>
      <c r="M3810" s="10"/>
      <c r="N3810" s="10"/>
      <c r="O3810" s="11"/>
      <c r="P3810" s="12"/>
      <c r="Q3810" s="9"/>
      <c r="R3810" s="9"/>
      <c r="S3810" s="9"/>
      <c r="U3810" s="1"/>
      <c r="V3810" s="13"/>
    </row>
    <row r="3811" spans="1:22" x14ac:dyDescent="0.35">
      <c r="A3811" s="8"/>
      <c r="B3811" s="9"/>
      <c r="C3811" s="9"/>
      <c r="D3811" s="9"/>
      <c r="E3811" s="9"/>
      <c r="F3811" s="9"/>
      <c r="G3811" s="9"/>
      <c r="H3811" s="10"/>
      <c r="I3811" s="10"/>
      <c r="J3811" s="10"/>
      <c r="K3811" s="10"/>
      <c r="L3811" s="10"/>
      <c r="M3811" s="10"/>
      <c r="N3811" s="10"/>
      <c r="O3811" s="11"/>
      <c r="P3811" s="12"/>
      <c r="Q3811" s="9"/>
      <c r="R3811" s="9"/>
      <c r="S3811" s="9"/>
      <c r="U3811" s="1"/>
      <c r="V3811" s="13"/>
    </row>
    <row r="3812" spans="1:22" x14ac:dyDescent="0.35">
      <c r="A3812" s="8"/>
      <c r="B3812" s="9"/>
      <c r="C3812" s="9"/>
      <c r="D3812" s="9"/>
      <c r="E3812" s="9"/>
      <c r="F3812" s="9"/>
      <c r="G3812" s="9"/>
      <c r="H3812" s="10"/>
      <c r="I3812" s="10"/>
      <c r="J3812" s="10"/>
      <c r="K3812" s="10"/>
      <c r="L3812" s="10"/>
      <c r="M3812" s="10"/>
      <c r="N3812" s="10"/>
      <c r="O3812" s="11"/>
      <c r="P3812" s="12"/>
      <c r="Q3812" s="9"/>
      <c r="R3812" s="9"/>
      <c r="S3812" s="9"/>
      <c r="U3812" s="1"/>
      <c r="V3812" s="13"/>
    </row>
    <row r="3813" spans="1:22" x14ac:dyDescent="0.35">
      <c r="A3813" s="8"/>
      <c r="B3813" s="9"/>
      <c r="C3813" s="9"/>
      <c r="D3813" s="9"/>
      <c r="E3813" s="9"/>
      <c r="F3813" s="9"/>
      <c r="G3813" s="9"/>
      <c r="H3813" s="10"/>
      <c r="I3813" s="10"/>
      <c r="J3813" s="10"/>
      <c r="K3813" s="10"/>
      <c r="L3813" s="10"/>
      <c r="M3813" s="10"/>
      <c r="N3813" s="10"/>
      <c r="O3813" s="11"/>
      <c r="P3813" s="12"/>
      <c r="Q3813" s="9"/>
      <c r="R3813" s="9"/>
      <c r="S3813" s="9"/>
      <c r="U3813" s="1"/>
      <c r="V3813" s="13"/>
    </row>
    <row r="3814" spans="1:22" x14ac:dyDescent="0.35">
      <c r="A3814" s="8"/>
      <c r="B3814" s="9"/>
      <c r="C3814" s="9"/>
      <c r="D3814" s="9"/>
      <c r="E3814" s="9"/>
      <c r="F3814" s="9"/>
      <c r="G3814" s="9"/>
      <c r="H3814" s="10"/>
      <c r="I3814" s="10"/>
      <c r="J3814" s="10"/>
      <c r="K3814" s="10"/>
      <c r="L3814" s="10"/>
      <c r="M3814" s="10"/>
      <c r="N3814" s="10"/>
      <c r="O3814" s="11"/>
      <c r="P3814" s="12"/>
      <c r="Q3814" s="9"/>
      <c r="R3814" s="9"/>
      <c r="S3814" s="9"/>
      <c r="U3814" s="1"/>
      <c r="V3814" s="13"/>
    </row>
    <row r="3815" spans="1:22" x14ac:dyDescent="0.35">
      <c r="A3815" s="8"/>
      <c r="B3815" s="9"/>
      <c r="C3815" s="9"/>
      <c r="D3815" s="9"/>
      <c r="E3815" s="9"/>
      <c r="F3815" s="9"/>
      <c r="G3815" s="9"/>
      <c r="H3815" s="10"/>
      <c r="I3815" s="10"/>
      <c r="J3815" s="10"/>
      <c r="K3815" s="10"/>
      <c r="L3815" s="10"/>
      <c r="M3815" s="10"/>
      <c r="N3815" s="10"/>
      <c r="O3815" s="11"/>
      <c r="P3815" s="12"/>
      <c r="Q3815" s="9"/>
      <c r="R3815" s="9"/>
      <c r="S3815" s="9"/>
      <c r="U3815" s="1"/>
      <c r="V3815" s="13"/>
    </row>
    <row r="3816" spans="1:22" x14ac:dyDescent="0.35">
      <c r="A3816" s="8"/>
      <c r="B3816" s="9"/>
      <c r="C3816" s="9"/>
      <c r="D3816" s="9"/>
      <c r="E3816" s="9"/>
      <c r="F3816" s="9"/>
      <c r="G3816" s="9"/>
      <c r="H3816" s="10"/>
      <c r="I3816" s="10"/>
      <c r="J3816" s="10"/>
      <c r="K3816" s="10"/>
      <c r="L3816" s="10"/>
      <c r="M3816" s="10"/>
      <c r="N3816" s="10"/>
      <c r="O3816" s="11"/>
      <c r="P3816" s="12"/>
      <c r="Q3816" s="9"/>
      <c r="R3816" s="9"/>
      <c r="S3816" s="9"/>
      <c r="U3816" s="1"/>
      <c r="V3816" s="13"/>
    </row>
    <row r="3817" spans="1:22" x14ac:dyDescent="0.35">
      <c r="A3817" s="8"/>
      <c r="B3817" s="9"/>
      <c r="C3817" s="9"/>
      <c r="D3817" s="9"/>
      <c r="E3817" s="9"/>
      <c r="F3817" s="9"/>
      <c r="G3817" s="9"/>
      <c r="H3817" s="10"/>
      <c r="I3817" s="10"/>
      <c r="J3817" s="10"/>
      <c r="K3817" s="10"/>
      <c r="L3817" s="10"/>
      <c r="M3817" s="10"/>
      <c r="N3817" s="10"/>
      <c r="O3817" s="11"/>
      <c r="P3817" s="12"/>
      <c r="Q3817" s="9"/>
      <c r="R3817" s="9"/>
      <c r="S3817" s="9"/>
      <c r="U3817" s="1"/>
      <c r="V3817" s="13"/>
    </row>
    <row r="3818" spans="1:22" x14ac:dyDescent="0.35">
      <c r="A3818" s="8"/>
      <c r="B3818" s="9"/>
      <c r="C3818" s="9"/>
      <c r="D3818" s="9"/>
      <c r="E3818" s="9"/>
      <c r="F3818" s="9"/>
      <c r="G3818" s="9"/>
      <c r="H3818" s="10"/>
      <c r="I3818" s="10"/>
      <c r="J3818" s="10"/>
      <c r="K3818" s="10"/>
      <c r="L3818" s="10"/>
      <c r="M3818" s="10"/>
      <c r="N3818" s="10"/>
      <c r="O3818" s="11"/>
      <c r="P3818" s="12"/>
      <c r="Q3818" s="9"/>
      <c r="R3818" s="9"/>
      <c r="S3818" s="9"/>
      <c r="U3818" s="1"/>
      <c r="V3818" s="13"/>
    </row>
    <row r="3819" spans="1:22" x14ac:dyDescent="0.35">
      <c r="A3819" s="8"/>
      <c r="B3819" s="9"/>
      <c r="C3819" s="9"/>
      <c r="D3819" s="9"/>
      <c r="E3819" s="9"/>
      <c r="F3819" s="9"/>
      <c r="G3819" s="9"/>
      <c r="H3819" s="10"/>
      <c r="I3819" s="10"/>
      <c r="J3819" s="10"/>
      <c r="K3819" s="10"/>
      <c r="L3819" s="10"/>
      <c r="M3819" s="10"/>
      <c r="N3819" s="10"/>
      <c r="O3819" s="11"/>
      <c r="P3819" s="12"/>
      <c r="Q3819" s="9"/>
      <c r="R3819" s="9"/>
      <c r="S3819" s="9"/>
      <c r="U3819" s="1"/>
      <c r="V3819" s="13"/>
    </row>
    <row r="3820" spans="1:22" x14ac:dyDescent="0.35">
      <c r="A3820" s="8"/>
      <c r="B3820" s="9"/>
      <c r="C3820" s="9"/>
      <c r="D3820" s="9"/>
      <c r="E3820" s="9"/>
      <c r="F3820" s="9"/>
      <c r="G3820" s="9"/>
      <c r="H3820" s="10"/>
      <c r="I3820" s="10"/>
      <c r="J3820" s="10"/>
      <c r="K3820" s="10"/>
      <c r="L3820" s="10"/>
      <c r="M3820" s="10"/>
      <c r="N3820" s="10"/>
      <c r="O3820" s="11"/>
      <c r="P3820" s="12"/>
      <c r="Q3820" s="9"/>
      <c r="R3820" s="9"/>
      <c r="S3820" s="9"/>
      <c r="U3820" s="1"/>
      <c r="V3820" s="13"/>
    </row>
    <row r="3821" spans="1:22" x14ac:dyDescent="0.35">
      <c r="A3821" s="8"/>
      <c r="B3821" s="9"/>
      <c r="C3821" s="9"/>
      <c r="D3821" s="9"/>
      <c r="E3821" s="9"/>
      <c r="F3821" s="9"/>
      <c r="G3821" s="9"/>
      <c r="H3821" s="10"/>
      <c r="I3821" s="10"/>
      <c r="J3821" s="10"/>
      <c r="K3821" s="10"/>
      <c r="L3821" s="10"/>
      <c r="M3821" s="10"/>
      <c r="N3821" s="10"/>
      <c r="O3821" s="11"/>
      <c r="P3821" s="12"/>
      <c r="Q3821" s="9"/>
      <c r="R3821" s="9"/>
      <c r="S3821" s="9"/>
      <c r="U3821" s="1"/>
      <c r="V3821" s="13"/>
    </row>
    <row r="3822" spans="1:22" x14ac:dyDescent="0.35">
      <c r="A3822" s="8"/>
      <c r="B3822" s="9"/>
      <c r="C3822" s="9"/>
      <c r="D3822" s="9"/>
      <c r="E3822" s="9"/>
      <c r="F3822" s="9"/>
      <c r="G3822" s="9"/>
      <c r="H3822" s="10"/>
      <c r="I3822" s="10"/>
      <c r="J3822" s="10"/>
      <c r="K3822" s="10"/>
      <c r="L3822" s="10"/>
      <c r="M3822" s="10"/>
      <c r="N3822" s="10"/>
      <c r="O3822" s="11"/>
      <c r="P3822" s="12"/>
      <c r="Q3822" s="9"/>
      <c r="R3822" s="9"/>
      <c r="S3822" s="9"/>
      <c r="U3822" s="1"/>
      <c r="V3822" s="13"/>
    </row>
    <row r="3823" spans="1:22" x14ac:dyDescent="0.35">
      <c r="A3823" s="8"/>
      <c r="B3823" s="9"/>
      <c r="C3823" s="9"/>
      <c r="D3823" s="9"/>
      <c r="E3823" s="9"/>
      <c r="F3823" s="9"/>
      <c r="G3823" s="9"/>
      <c r="H3823" s="10"/>
      <c r="I3823" s="10"/>
      <c r="J3823" s="10"/>
      <c r="K3823" s="10"/>
      <c r="L3823" s="10"/>
      <c r="M3823" s="10"/>
      <c r="N3823" s="10"/>
      <c r="O3823" s="11"/>
      <c r="P3823" s="12"/>
      <c r="Q3823" s="9"/>
      <c r="R3823" s="9"/>
      <c r="S3823" s="9"/>
      <c r="U3823" s="1"/>
      <c r="V3823" s="13"/>
    </row>
    <row r="3824" spans="1:22" x14ac:dyDescent="0.35">
      <c r="A3824" s="8"/>
      <c r="B3824" s="9"/>
      <c r="C3824" s="9"/>
      <c r="D3824" s="9"/>
      <c r="E3824" s="9"/>
      <c r="F3824" s="9"/>
      <c r="G3824" s="9"/>
      <c r="H3824" s="10"/>
      <c r="I3824" s="10"/>
      <c r="J3824" s="10"/>
      <c r="K3824" s="10"/>
      <c r="L3824" s="10"/>
      <c r="M3824" s="10"/>
      <c r="N3824" s="10"/>
      <c r="O3824" s="11"/>
      <c r="P3824" s="12"/>
      <c r="Q3824" s="9"/>
      <c r="R3824" s="9"/>
      <c r="S3824" s="9"/>
      <c r="U3824" s="1"/>
      <c r="V3824" s="13"/>
    </row>
    <row r="3825" spans="1:22" x14ac:dyDescent="0.35">
      <c r="A3825" s="8"/>
      <c r="B3825" s="9"/>
      <c r="C3825" s="9"/>
      <c r="D3825" s="9"/>
      <c r="E3825" s="9"/>
      <c r="F3825" s="9"/>
      <c r="G3825" s="9"/>
      <c r="H3825" s="10"/>
      <c r="I3825" s="10"/>
      <c r="J3825" s="10"/>
      <c r="K3825" s="10"/>
      <c r="L3825" s="10"/>
      <c r="M3825" s="10"/>
      <c r="N3825" s="10"/>
      <c r="O3825" s="11"/>
      <c r="P3825" s="12"/>
      <c r="Q3825" s="9"/>
      <c r="R3825" s="9"/>
      <c r="S3825" s="9"/>
      <c r="U3825" s="1"/>
      <c r="V3825" s="13"/>
    </row>
    <row r="3826" spans="1:22" x14ac:dyDescent="0.35">
      <c r="A3826" s="8"/>
      <c r="B3826" s="9"/>
      <c r="C3826" s="9"/>
      <c r="D3826" s="9"/>
      <c r="E3826" s="9"/>
      <c r="F3826" s="9"/>
      <c r="G3826" s="9"/>
      <c r="H3826" s="10"/>
      <c r="I3826" s="10"/>
      <c r="J3826" s="10"/>
      <c r="K3826" s="10"/>
      <c r="L3826" s="10"/>
      <c r="M3826" s="10"/>
      <c r="N3826" s="10"/>
      <c r="O3826" s="11"/>
      <c r="P3826" s="12"/>
      <c r="Q3826" s="9"/>
      <c r="R3826" s="9"/>
      <c r="S3826" s="9"/>
      <c r="U3826" s="1"/>
      <c r="V3826" s="13"/>
    </row>
    <row r="3827" spans="1:22" x14ac:dyDescent="0.35">
      <c r="A3827" s="8"/>
      <c r="B3827" s="9"/>
      <c r="C3827" s="9"/>
      <c r="D3827" s="9"/>
      <c r="E3827" s="9"/>
      <c r="F3827" s="9"/>
      <c r="G3827" s="9"/>
      <c r="H3827" s="10"/>
      <c r="I3827" s="10"/>
      <c r="J3827" s="10"/>
      <c r="K3827" s="10"/>
      <c r="L3827" s="10"/>
      <c r="M3827" s="10"/>
      <c r="N3827" s="10"/>
      <c r="O3827" s="11"/>
      <c r="P3827" s="12"/>
      <c r="Q3827" s="9"/>
      <c r="R3827" s="9"/>
      <c r="S3827" s="9"/>
      <c r="U3827" s="1"/>
      <c r="V3827" s="13"/>
    </row>
    <row r="3828" spans="1:22" x14ac:dyDescent="0.35">
      <c r="A3828" s="8"/>
      <c r="B3828" s="9"/>
      <c r="C3828" s="9"/>
      <c r="D3828" s="9"/>
      <c r="E3828" s="9"/>
      <c r="F3828" s="9"/>
      <c r="G3828" s="9"/>
      <c r="H3828" s="10"/>
      <c r="I3828" s="10"/>
      <c r="J3828" s="10"/>
      <c r="K3828" s="10"/>
      <c r="L3828" s="10"/>
      <c r="M3828" s="10"/>
      <c r="N3828" s="10"/>
      <c r="O3828" s="11"/>
      <c r="P3828" s="12"/>
      <c r="Q3828" s="9"/>
      <c r="R3828" s="9"/>
      <c r="S3828" s="9"/>
      <c r="U3828" s="1"/>
      <c r="V3828" s="13"/>
    </row>
    <row r="3829" spans="1:22" x14ac:dyDescent="0.35">
      <c r="A3829" s="8"/>
      <c r="B3829" s="9"/>
      <c r="C3829" s="9"/>
      <c r="D3829" s="9"/>
      <c r="E3829" s="9"/>
      <c r="F3829" s="9"/>
      <c r="G3829" s="9"/>
      <c r="H3829" s="10"/>
      <c r="I3829" s="10"/>
      <c r="J3829" s="10"/>
      <c r="K3829" s="10"/>
      <c r="L3829" s="10"/>
      <c r="M3829" s="10"/>
      <c r="N3829" s="10"/>
      <c r="O3829" s="11"/>
      <c r="P3829" s="12"/>
      <c r="Q3829" s="9"/>
      <c r="R3829" s="9"/>
      <c r="S3829" s="9"/>
      <c r="U3829" s="1"/>
      <c r="V3829" s="13"/>
    </row>
    <row r="3830" spans="1:22" x14ac:dyDescent="0.35">
      <c r="A3830" s="8"/>
      <c r="B3830" s="9"/>
      <c r="C3830" s="9"/>
      <c r="D3830" s="9"/>
      <c r="E3830" s="9"/>
      <c r="F3830" s="9"/>
      <c r="G3830" s="9"/>
      <c r="H3830" s="10"/>
      <c r="I3830" s="10"/>
      <c r="J3830" s="10"/>
      <c r="K3830" s="10"/>
      <c r="L3830" s="10"/>
      <c r="M3830" s="10"/>
      <c r="N3830" s="10"/>
      <c r="O3830" s="11"/>
      <c r="P3830" s="12"/>
      <c r="Q3830" s="9"/>
      <c r="R3830" s="9"/>
      <c r="S3830" s="9"/>
      <c r="U3830" s="1"/>
      <c r="V3830" s="13"/>
    </row>
    <row r="3831" spans="1:22" x14ac:dyDescent="0.35">
      <c r="A3831" s="8"/>
      <c r="B3831" s="9"/>
      <c r="C3831" s="9"/>
      <c r="D3831" s="9"/>
      <c r="E3831" s="9"/>
      <c r="F3831" s="9"/>
      <c r="G3831" s="9"/>
      <c r="H3831" s="10"/>
      <c r="I3831" s="10"/>
      <c r="J3831" s="10"/>
      <c r="K3831" s="10"/>
      <c r="L3831" s="10"/>
      <c r="M3831" s="10"/>
      <c r="N3831" s="10"/>
      <c r="O3831" s="11"/>
      <c r="P3831" s="12"/>
      <c r="Q3831" s="9"/>
      <c r="R3831" s="9"/>
      <c r="S3831" s="9"/>
      <c r="U3831" s="1"/>
      <c r="V3831" s="13"/>
    </row>
    <row r="3832" spans="1:22" x14ac:dyDescent="0.35">
      <c r="A3832" s="8"/>
      <c r="B3832" s="9"/>
      <c r="C3832" s="9"/>
      <c r="D3832" s="9"/>
      <c r="E3832" s="9"/>
      <c r="F3832" s="9"/>
      <c r="G3832" s="9"/>
      <c r="H3832" s="10"/>
      <c r="I3832" s="10"/>
      <c r="J3832" s="10"/>
      <c r="K3832" s="10"/>
      <c r="L3832" s="10"/>
      <c r="M3832" s="10"/>
      <c r="N3832" s="10"/>
      <c r="O3832" s="11"/>
      <c r="P3832" s="12"/>
      <c r="Q3832" s="9"/>
      <c r="R3832" s="9"/>
      <c r="S3832" s="9"/>
      <c r="U3832" s="1"/>
      <c r="V3832" s="13"/>
    </row>
    <row r="3833" spans="1:22" x14ac:dyDescent="0.35">
      <c r="A3833" s="8"/>
      <c r="B3833" s="9"/>
      <c r="C3833" s="9"/>
      <c r="D3833" s="9"/>
      <c r="E3833" s="9"/>
      <c r="F3833" s="9"/>
      <c r="G3833" s="9"/>
      <c r="H3833" s="10"/>
      <c r="I3833" s="10"/>
      <c r="J3833" s="10"/>
      <c r="K3833" s="10"/>
      <c r="L3833" s="10"/>
      <c r="M3833" s="10"/>
      <c r="N3833" s="10"/>
      <c r="O3833" s="11"/>
      <c r="P3833" s="12"/>
      <c r="Q3833" s="9"/>
      <c r="R3833" s="9"/>
      <c r="S3833" s="9"/>
      <c r="U3833" s="1"/>
      <c r="V3833" s="13"/>
    </row>
    <row r="3834" spans="1:22" x14ac:dyDescent="0.35">
      <c r="A3834" s="8"/>
      <c r="B3834" s="9"/>
      <c r="C3834" s="9"/>
      <c r="D3834" s="9"/>
      <c r="E3834" s="9"/>
      <c r="F3834" s="9"/>
      <c r="G3834" s="9"/>
      <c r="H3834" s="10"/>
      <c r="I3834" s="10"/>
      <c r="J3834" s="10"/>
      <c r="K3834" s="10"/>
      <c r="L3834" s="10"/>
      <c r="M3834" s="10"/>
      <c r="N3834" s="10"/>
      <c r="O3834" s="11"/>
      <c r="P3834" s="12"/>
      <c r="Q3834" s="9"/>
      <c r="R3834" s="9"/>
      <c r="S3834" s="9"/>
      <c r="U3834" s="1"/>
      <c r="V3834" s="13"/>
    </row>
    <row r="3835" spans="1:22" x14ac:dyDescent="0.35">
      <c r="A3835" s="8"/>
      <c r="B3835" s="9"/>
      <c r="C3835" s="9"/>
      <c r="D3835" s="9"/>
      <c r="E3835" s="9"/>
      <c r="F3835" s="9"/>
      <c r="G3835" s="9"/>
      <c r="H3835" s="10"/>
      <c r="I3835" s="10"/>
      <c r="J3835" s="10"/>
      <c r="K3835" s="10"/>
      <c r="L3835" s="10"/>
      <c r="M3835" s="10"/>
      <c r="N3835" s="10"/>
      <c r="O3835" s="11"/>
      <c r="P3835" s="12"/>
      <c r="Q3835" s="9"/>
      <c r="R3835" s="9"/>
      <c r="S3835" s="9"/>
      <c r="U3835" s="1"/>
      <c r="V3835" s="13"/>
    </row>
    <row r="3836" spans="1:22" x14ac:dyDescent="0.35">
      <c r="A3836" s="8"/>
      <c r="B3836" s="9"/>
      <c r="C3836" s="9"/>
      <c r="D3836" s="9"/>
      <c r="E3836" s="9"/>
      <c r="F3836" s="9"/>
      <c r="G3836" s="9"/>
      <c r="H3836" s="10"/>
      <c r="I3836" s="10"/>
      <c r="J3836" s="10"/>
      <c r="K3836" s="10"/>
      <c r="L3836" s="10"/>
      <c r="M3836" s="10"/>
      <c r="N3836" s="10"/>
      <c r="O3836" s="11"/>
      <c r="P3836" s="12"/>
      <c r="Q3836" s="9"/>
      <c r="R3836" s="9"/>
      <c r="S3836" s="9"/>
      <c r="U3836" s="1"/>
      <c r="V3836" s="13"/>
    </row>
    <row r="3837" spans="1:22" x14ac:dyDescent="0.35">
      <c r="A3837" s="8"/>
      <c r="B3837" s="9"/>
      <c r="C3837" s="9"/>
      <c r="D3837" s="9"/>
      <c r="E3837" s="9"/>
      <c r="F3837" s="9"/>
      <c r="G3837" s="9"/>
      <c r="H3837" s="10"/>
      <c r="I3837" s="10"/>
      <c r="J3837" s="10"/>
      <c r="K3837" s="10"/>
      <c r="L3837" s="10"/>
      <c r="M3837" s="10"/>
      <c r="N3837" s="10"/>
      <c r="O3837" s="11"/>
      <c r="P3837" s="12"/>
      <c r="Q3837" s="9"/>
      <c r="R3837" s="9"/>
      <c r="S3837" s="9"/>
      <c r="U3837" s="1"/>
      <c r="V3837" s="13"/>
    </row>
    <row r="3838" spans="1:22" x14ac:dyDescent="0.35">
      <c r="A3838" s="8"/>
      <c r="B3838" s="9"/>
      <c r="C3838" s="9"/>
      <c r="D3838" s="9"/>
      <c r="E3838" s="9"/>
      <c r="F3838" s="9"/>
      <c r="G3838" s="9"/>
      <c r="H3838" s="10"/>
      <c r="I3838" s="10"/>
      <c r="J3838" s="10"/>
      <c r="K3838" s="10"/>
      <c r="L3838" s="10"/>
      <c r="M3838" s="10"/>
      <c r="N3838" s="10"/>
      <c r="O3838" s="11"/>
      <c r="P3838" s="12"/>
      <c r="Q3838" s="9"/>
      <c r="R3838" s="9"/>
      <c r="S3838" s="9"/>
      <c r="U3838" s="1"/>
      <c r="V3838" s="13"/>
    </row>
    <row r="3839" spans="1:22" x14ac:dyDescent="0.35">
      <c r="A3839" s="8"/>
      <c r="B3839" s="9"/>
      <c r="C3839" s="9"/>
      <c r="D3839" s="9"/>
      <c r="E3839" s="9"/>
      <c r="F3839" s="9"/>
      <c r="G3839" s="9"/>
      <c r="H3839" s="10"/>
      <c r="I3839" s="10"/>
      <c r="J3839" s="10"/>
      <c r="K3839" s="10"/>
      <c r="L3839" s="10"/>
      <c r="M3839" s="10"/>
      <c r="N3839" s="10"/>
      <c r="O3839" s="11"/>
      <c r="P3839" s="12"/>
      <c r="Q3839" s="9"/>
      <c r="R3839" s="9"/>
      <c r="S3839" s="9"/>
      <c r="U3839" s="1"/>
      <c r="V3839" s="13"/>
    </row>
    <row r="3840" spans="1:22" x14ac:dyDescent="0.35">
      <c r="A3840" s="8"/>
      <c r="B3840" s="9"/>
      <c r="C3840" s="9"/>
      <c r="D3840" s="9"/>
      <c r="E3840" s="9"/>
      <c r="F3840" s="9"/>
      <c r="G3840" s="9"/>
      <c r="H3840" s="10"/>
      <c r="I3840" s="10"/>
      <c r="J3840" s="10"/>
      <c r="K3840" s="10"/>
      <c r="L3840" s="10"/>
      <c r="M3840" s="10"/>
      <c r="N3840" s="10"/>
      <c r="O3840" s="11"/>
      <c r="P3840" s="12"/>
      <c r="Q3840" s="9"/>
      <c r="R3840" s="9"/>
      <c r="S3840" s="9"/>
      <c r="U3840" s="1"/>
      <c r="V3840" s="13"/>
    </row>
    <row r="3841" spans="1:22" x14ac:dyDescent="0.35">
      <c r="A3841" s="8"/>
      <c r="B3841" s="9"/>
      <c r="C3841" s="9"/>
      <c r="D3841" s="9"/>
      <c r="E3841" s="9"/>
      <c r="F3841" s="9"/>
      <c r="G3841" s="9"/>
      <c r="H3841" s="10"/>
      <c r="I3841" s="10"/>
      <c r="J3841" s="10"/>
      <c r="K3841" s="10"/>
      <c r="L3841" s="10"/>
      <c r="M3841" s="10"/>
      <c r="N3841" s="10"/>
      <c r="O3841" s="11"/>
      <c r="P3841" s="12"/>
      <c r="Q3841" s="9"/>
      <c r="R3841" s="9"/>
      <c r="S3841" s="9"/>
      <c r="U3841" s="1"/>
      <c r="V3841" s="13"/>
    </row>
    <row r="3842" spans="1:22" x14ac:dyDescent="0.35">
      <c r="A3842" s="8"/>
      <c r="B3842" s="9"/>
      <c r="C3842" s="9"/>
      <c r="D3842" s="9"/>
      <c r="E3842" s="9"/>
      <c r="F3842" s="9"/>
      <c r="G3842" s="9"/>
      <c r="H3842" s="10"/>
      <c r="I3842" s="10"/>
      <c r="J3842" s="10"/>
      <c r="K3842" s="10"/>
      <c r="L3842" s="10"/>
      <c r="M3842" s="10"/>
      <c r="N3842" s="10"/>
      <c r="O3842" s="11"/>
      <c r="P3842" s="12"/>
      <c r="Q3842" s="9"/>
      <c r="R3842" s="9"/>
      <c r="S3842" s="9"/>
      <c r="U3842" s="1"/>
      <c r="V3842" s="13"/>
    </row>
    <row r="3843" spans="1:22" x14ac:dyDescent="0.35">
      <c r="A3843" s="8"/>
      <c r="B3843" s="9"/>
      <c r="C3843" s="9"/>
      <c r="D3843" s="9"/>
      <c r="E3843" s="9"/>
      <c r="F3843" s="9"/>
      <c r="G3843" s="9"/>
      <c r="H3843" s="10"/>
      <c r="I3843" s="10"/>
      <c r="J3843" s="10"/>
      <c r="K3843" s="10"/>
      <c r="L3843" s="10"/>
      <c r="M3843" s="10"/>
      <c r="N3843" s="10"/>
      <c r="O3843" s="11"/>
      <c r="P3843" s="12"/>
      <c r="Q3843" s="9"/>
      <c r="R3843" s="9"/>
      <c r="S3843" s="9"/>
      <c r="U3843" s="1"/>
      <c r="V3843" s="13"/>
    </row>
    <row r="3844" spans="1:22" x14ac:dyDescent="0.35">
      <c r="A3844" s="8"/>
      <c r="B3844" s="9"/>
      <c r="C3844" s="9"/>
      <c r="D3844" s="9"/>
      <c r="E3844" s="9"/>
      <c r="F3844" s="9"/>
      <c r="G3844" s="9"/>
      <c r="H3844" s="10"/>
      <c r="I3844" s="10"/>
      <c r="J3844" s="10"/>
      <c r="K3844" s="10"/>
      <c r="L3844" s="10"/>
      <c r="M3844" s="10"/>
      <c r="N3844" s="10"/>
      <c r="O3844" s="11"/>
      <c r="P3844" s="12"/>
      <c r="Q3844" s="9"/>
      <c r="R3844" s="9"/>
      <c r="S3844" s="9"/>
      <c r="U3844" s="1"/>
      <c r="V3844" s="13"/>
    </row>
    <row r="3845" spans="1:22" x14ac:dyDescent="0.35">
      <c r="A3845" s="8"/>
      <c r="B3845" s="9"/>
      <c r="C3845" s="9"/>
      <c r="D3845" s="9"/>
      <c r="E3845" s="9"/>
      <c r="F3845" s="9"/>
      <c r="G3845" s="9"/>
      <c r="H3845" s="10"/>
      <c r="I3845" s="10"/>
      <c r="J3845" s="10"/>
      <c r="K3845" s="10"/>
      <c r="L3845" s="10"/>
      <c r="M3845" s="10"/>
      <c r="N3845" s="10"/>
      <c r="O3845" s="11"/>
      <c r="P3845" s="12"/>
      <c r="Q3845" s="9"/>
      <c r="R3845" s="9"/>
      <c r="S3845" s="9"/>
      <c r="U3845" s="1"/>
      <c r="V3845" s="13"/>
    </row>
    <row r="3846" spans="1:22" x14ac:dyDescent="0.35">
      <c r="A3846" s="8"/>
      <c r="B3846" s="9"/>
      <c r="C3846" s="9"/>
      <c r="D3846" s="9"/>
      <c r="E3846" s="9"/>
      <c r="F3846" s="9"/>
      <c r="G3846" s="9"/>
      <c r="H3846" s="10"/>
      <c r="I3846" s="10"/>
      <c r="J3846" s="10"/>
      <c r="K3846" s="10"/>
      <c r="L3846" s="10"/>
      <c r="M3846" s="10"/>
      <c r="N3846" s="10"/>
      <c r="O3846" s="11"/>
      <c r="P3846" s="12"/>
      <c r="Q3846" s="9"/>
      <c r="R3846" s="9"/>
      <c r="S3846" s="9"/>
      <c r="U3846" s="1"/>
      <c r="V3846" s="13"/>
    </row>
    <row r="3847" spans="1:22" x14ac:dyDescent="0.35">
      <c r="A3847" s="8"/>
      <c r="B3847" s="9"/>
      <c r="C3847" s="9"/>
      <c r="D3847" s="9"/>
      <c r="E3847" s="9"/>
      <c r="F3847" s="9"/>
      <c r="G3847" s="9"/>
      <c r="H3847" s="10"/>
      <c r="I3847" s="10"/>
      <c r="J3847" s="10"/>
      <c r="K3847" s="10"/>
      <c r="L3847" s="10"/>
      <c r="M3847" s="10"/>
      <c r="N3847" s="10"/>
      <c r="O3847" s="11"/>
      <c r="P3847" s="12"/>
      <c r="Q3847" s="9"/>
      <c r="R3847" s="9"/>
      <c r="S3847" s="9"/>
      <c r="U3847" s="1"/>
      <c r="V3847" s="13"/>
    </row>
    <row r="3848" spans="1:22" x14ac:dyDescent="0.35">
      <c r="A3848" s="8"/>
      <c r="B3848" s="9"/>
      <c r="C3848" s="9"/>
      <c r="D3848" s="9"/>
      <c r="E3848" s="9"/>
      <c r="F3848" s="9"/>
      <c r="G3848" s="9"/>
      <c r="H3848" s="10"/>
      <c r="I3848" s="10"/>
      <c r="J3848" s="10"/>
      <c r="K3848" s="10"/>
      <c r="L3848" s="10"/>
      <c r="M3848" s="10"/>
      <c r="N3848" s="10"/>
      <c r="O3848" s="11"/>
      <c r="P3848" s="12"/>
      <c r="Q3848" s="9"/>
      <c r="R3848" s="9"/>
      <c r="S3848" s="9"/>
      <c r="U3848" s="1"/>
      <c r="V3848" s="13"/>
    </row>
    <row r="3849" spans="1:22" x14ac:dyDescent="0.35">
      <c r="A3849" s="8"/>
      <c r="B3849" s="9"/>
      <c r="C3849" s="9"/>
      <c r="D3849" s="9"/>
      <c r="E3849" s="9"/>
      <c r="F3849" s="9"/>
      <c r="G3849" s="9"/>
      <c r="H3849" s="10"/>
      <c r="I3849" s="10"/>
      <c r="J3849" s="10"/>
      <c r="K3849" s="10"/>
      <c r="L3849" s="10"/>
      <c r="M3849" s="10"/>
      <c r="N3849" s="10"/>
      <c r="O3849" s="11"/>
      <c r="P3849" s="12"/>
      <c r="Q3849" s="9"/>
      <c r="R3849" s="9"/>
      <c r="S3849" s="9"/>
      <c r="U3849" s="1"/>
      <c r="V3849" s="13"/>
    </row>
    <row r="3850" spans="1:22" x14ac:dyDescent="0.35">
      <c r="A3850" s="8"/>
      <c r="B3850" s="9"/>
      <c r="C3850" s="9"/>
      <c r="D3850" s="9"/>
      <c r="E3850" s="9"/>
      <c r="F3850" s="9"/>
      <c r="G3850" s="9"/>
      <c r="H3850" s="10"/>
      <c r="I3850" s="10"/>
      <c r="J3850" s="10"/>
      <c r="K3850" s="10"/>
      <c r="L3850" s="10"/>
      <c r="M3850" s="10"/>
      <c r="N3850" s="10"/>
      <c r="O3850" s="11"/>
      <c r="P3850" s="12"/>
      <c r="Q3850" s="9"/>
      <c r="R3850" s="9"/>
      <c r="S3850" s="9"/>
      <c r="U3850" s="1"/>
      <c r="V3850" s="13"/>
    </row>
    <row r="3851" spans="1:22" x14ac:dyDescent="0.35">
      <c r="A3851" s="8"/>
      <c r="B3851" s="9"/>
      <c r="C3851" s="9"/>
      <c r="D3851" s="9"/>
      <c r="E3851" s="9"/>
      <c r="F3851" s="9"/>
      <c r="G3851" s="9"/>
      <c r="H3851" s="10"/>
      <c r="I3851" s="10"/>
      <c r="J3851" s="10"/>
      <c r="K3851" s="10"/>
      <c r="L3851" s="10"/>
      <c r="M3851" s="10"/>
      <c r="N3851" s="10"/>
      <c r="O3851" s="11"/>
      <c r="P3851" s="12"/>
      <c r="Q3851" s="9"/>
      <c r="R3851" s="9"/>
      <c r="S3851" s="9"/>
      <c r="U3851" s="1"/>
      <c r="V3851" s="13"/>
    </row>
    <row r="3852" spans="1:22" x14ac:dyDescent="0.35">
      <c r="A3852" s="8"/>
      <c r="B3852" s="9"/>
      <c r="C3852" s="9"/>
      <c r="D3852" s="9"/>
      <c r="E3852" s="9"/>
      <c r="F3852" s="9"/>
      <c r="G3852" s="9"/>
      <c r="H3852" s="10"/>
      <c r="I3852" s="10"/>
      <c r="J3852" s="10"/>
      <c r="K3852" s="10"/>
      <c r="L3852" s="10"/>
      <c r="M3852" s="10"/>
      <c r="N3852" s="10"/>
      <c r="O3852" s="11"/>
      <c r="P3852" s="12"/>
      <c r="Q3852" s="9"/>
      <c r="R3852" s="9"/>
      <c r="S3852" s="9"/>
      <c r="U3852" s="1"/>
      <c r="V3852" s="13"/>
    </row>
    <row r="3853" spans="1:22" x14ac:dyDescent="0.35">
      <c r="A3853" s="8"/>
      <c r="B3853" s="9"/>
      <c r="C3853" s="9"/>
      <c r="D3853" s="9"/>
      <c r="E3853" s="9"/>
      <c r="F3853" s="9"/>
      <c r="G3853" s="9"/>
      <c r="H3853" s="10"/>
      <c r="I3853" s="10"/>
      <c r="J3853" s="10"/>
      <c r="K3853" s="10"/>
      <c r="L3853" s="10"/>
      <c r="M3853" s="10"/>
      <c r="N3853" s="10"/>
      <c r="O3853" s="11"/>
      <c r="P3853" s="12"/>
      <c r="Q3853" s="9"/>
      <c r="R3853" s="9"/>
      <c r="S3853" s="9"/>
      <c r="U3853" s="1"/>
      <c r="V3853" s="13"/>
    </row>
    <row r="3854" spans="1:22" x14ac:dyDescent="0.35">
      <c r="A3854" s="8"/>
      <c r="B3854" s="9"/>
      <c r="C3854" s="9"/>
      <c r="D3854" s="9"/>
      <c r="E3854" s="9"/>
      <c r="F3854" s="9"/>
      <c r="G3854" s="9"/>
      <c r="H3854" s="10"/>
      <c r="I3854" s="10"/>
      <c r="J3854" s="10"/>
      <c r="K3854" s="10"/>
      <c r="L3854" s="10"/>
      <c r="M3854" s="10"/>
      <c r="N3854" s="10"/>
      <c r="O3854" s="11"/>
      <c r="P3854" s="12"/>
      <c r="Q3854" s="9"/>
      <c r="R3854" s="9"/>
      <c r="S3854" s="9"/>
      <c r="U3854" s="1"/>
      <c r="V3854" s="13"/>
    </row>
    <row r="3855" spans="1:22" x14ac:dyDescent="0.35">
      <c r="A3855" s="8"/>
      <c r="B3855" s="9"/>
      <c r="C3855" s="9"/>
      <c r="D3855" s="9"/>
      <c r="E3855" s="9"/>
      <c r="F3855" s="9"/>
      <c r="G3855" s="9"/>
      <c r="H3855" s="10"/>
      <c r="I3855" s="10"/>
      <c r="J3855" s="10"/>
      <c r="K3855" s="10"/>
      <c r="L3855" s="10"/>
      <c r="M3855" s="10"/>
      <c r="N3855" s="10"/>
      <c r="O3855" s="11"/>
      <c r="P3855" s="12"/>
      <c r="Q3855" s="9"/>
      <c r="R3855" s="9"/>
      <c r="S3855" s="9"/>
      <c r="U3855" s="1"/>
      <c r="V3855" s="13"/>
    </row>
    <row r="3856" spans="1:22" x14ac:dyDescent="0.35">
      <c r="A3856" s="8"/>
      <c r="B3856" s="9"/>
      <c r="C3856" s="9"/>
      <c r="D3856" s="9"/>
      <c r="E3856" s="9"/>
      <c r="F3856" s="9"/>
      <c r="G3856" s="9"/>
      <c r="H3856" s="10"/>
      <c r="I3856" s="10"/>
      <c r="J3856" s="10"/>
      <c r="K3856" s="10"/>
      <c r="L3856" s="10"/>
      <c r="M3856" s="10"/>
      <c r="N3856" s="10"/>
      <c r="O3856" s="11"/>
      <c r="P3856" s="12"/>
      <c r="Q3856" s="9"/>
      <c r="R3856" s="9"/>
      <c r="S3856" s="9"/>
      <c r="U3856" s="1"/>
      <c r="V3856" s="13"/>
    </row>
    <row r="3857" spans="1:22" x14ac:dyDescent="0.35">
      <c r="A3857" s="8"/>
      <c r="B3857" s="9"/>
      <c r="C3857" s="9"/>
      <c r="D3857" s="9"/>
      <c r="E3857" s="9"/>
      <c r="F3857" s="9"/>
      <c r="G3857" s="9"/>
      <c r="H3857" s="10"/>
      <c r="I3857" s="10"/>
      <c r="J3857" s="10"/>
      <c r="K3857" s="10"/>
      <c r="L3857" s="10"/>
      <c r="M3857" s="10"/>
      <c r="N3857" s="10"/>
      <c r="O3857" s="11"/>
      <c r="P3857" s="12"/>
      <c r="Q3857" s="9"/>
      <c r="R3857" s="9"/>
      <c r="S3857" s="9"/>
      <c r="U3857" s="1"/>
      <c r="V3857" s="13"/>
    </row>
    <row r="3858" spans="1:22" x14ac:dyDescent="0.35">
      <c r="A3858" s="8"/>
      <c r="B3858" s="9"/>
      <c r="C3858" s="9"/>
      <c r="D3858" s="9"/>
      <c r="E3858" s="9"/>
      <c r="F3858" s="9"/>
      <c r="G3858" s="9"/>
      <c r="H3858" s="10"/>
      <c r="I3858" s="10"/>
      <c r="J3858" s="10"/>
      <c r="K3858" s="10"/>
      <c r="L3858" s="10"/>
      <c r="M3858" s="10"/>
      <c r="N3858" s="10"/>
      <c r="O3858" s="11"/>
      <c r="P3858" s="12"/>
      <c r="Q3858" s="9"/>
      <c r="R3858" s="9"/>
      <c r="S3858" s="9"/>
      <c r="U3858" s="1"/>
      <c r="V3858" s="13"/>
    </row>
    <row r="3859" spans="1:22" x14ac:dyDescent="0.35">
      <c r="A3859" s="8"/>
      <c r="B3859" s="9"/>
      <c r="C3859" s="9"/>
      <c r="D3859" s="9"/>
      <c r="E3859" s="9"/>
      <c r="F3859" s="9"/>
      <c r="G3859" s="9"/>
      <c r="H3859" s="10"/>
      <c r="I3859" s="10"/>
      <c r="J3859" s="10"/>
      <c r="K3859" s="10"/>
      <c r="L3859" s="10"/>
      <c r="M3859" s="10"/>
      <c r="N3859" s="10"/>
      <c r="O3859" s="11"/>
      <c r="P3859" s="12"/>
      <c r="Q3859" s="9"/>
      <c r="R3859" s="9"/>
      <c r="S3859" s="9"/>
      <c r="U3859" s="1"/>
      <c r="V3859" s="13"/>
    </row>
    <row r="3860" spans="1:22" x14ac:dyDescent="0.35">
      <c r="A3860" s="8"/>
      <c r="B3860" s="9"/>
      <c r="C3860" s="9"/>
      <c r="D3860" s="9"/>
      <c r="E3860" s="9"/>
      <c r="F3860" s="9"/>
      <c r="G3860" s="9"/>
      <c r="H3860" s="10"/>
      <c r="I3860" s="10"/>
      <c r="J3860" s="10"/>
      <c r="K3860" s="10"/>
      <c r="L3860" s="10"/>
      <c r="M3860" s="10"/>
      <c r="N3860" s="10"/>
      <c r="O3860" s="11"/>
      <c r="P3860" s="12"/>
      <c r="Q3860" s="9"/>
      <c r="R3860" s="9"/>
      <c r="S3860" s="9"/>
      <c r="U3860" s="1"/>
      <c r="V3860" s="13"/>
    </row>
    <row r="3861" spans="1:22" x14ac:dyDescent="0.35">
      <c r="A3861" s="8"/>
      <c r="B3861" s="9"/>
      <c r="C3861" s="9"/>
      <c r="D3861" s="9"/>
      <c r="E3861" s="9"/>
      <c r="F3861" s="9"/>
      <c r="G3861" s="9"/>
      <c r="H3861" s="10"/>
      <c r="I3861" s="10"/>
      <c r="J3861" s="10"/>
      <c r="K3861" s="10"/>
      <c r="L3861" s="10"/>
      <c r="M3861" s="10"/>
      <c r="N3861" s="10"/>
      <c r="O3861" s="11"/>
      <c r="P3861" s="12"/>
      <c r="Q3861" s="9"/>
      <c r="R3861" s="9"/>
      <c r="S3861" s="9"/>
      <c r="U3861" s="1"/>
      <c r="V3861" s="13"/>
    </row>
    <row r="3862" spans="1:22" x14ac:dyDescent="0.35">
      <c r="A3862" s="8"/>
      <c r="B3862" s="9"/>
      <c r="C3862" s="9"/>
      <c r="D3862" s="9"/>
      <c r="E3862" s="9"/>
      <c r="F3862" s="9"/>
      <c r="G3862" s="9"/>
      <c r="H3862" s="10"/>
      <c r="I3862" s="10"/>
      <c r="J3862" s="10"/>
      <c r="K3862" s="10"/>
      <c r="L3862" s="10"/>
      <c r="M3862" s="10"/>
      <c r="N3862" s="10"/>
      <c r="O3862" s="11"/>
      <c r="P3862" s="12"/>
      <c r="Q3862" s="9"/>
      <c r="R3862" s="9"/>
      <c r="S3862" s="9"/>
      <c r="U3862" s="1"/>
      <c r="V3862" s="13"/>
    </row>
    <row r="3863" spans="1:22" x14ac:dyDescent="0.35">
      <c r="A3863" s="8"/>
      <c r="B3863" s="9"/>
      <c r="C3863" s="9"/>
      <c r="D3863" s="9"/>
      <c r="E3863" s="9"/>
      <c r="F3863" s="9"/>
      <c r="G3863" s="9"/>
      <c r="H3863" s="10"/>
      <c r="I3863" s="10"/>
      <c r="J3863" s="10"/>
      <c r="K3863" s="10"/>
      <c r="L3863" s="10"/>
      <c r="M3863" s="10"/>
      <c r="N3863" s="10"/>
      <c r="O3863" s="11"/>
      <c r="P3863" s="12"/>
      <c r="Q3863" s="9"/>
      <c r="R3863" s="9"/>
      <c r="S3863" s="9"/>
      <c r="U3863" s="1"/>
      <c r="V3863" s="13"/>
    </row>
    <row r="3864" spans="1:22" x14ac:dyDescent="0.35">
      <c r="A3864" s="8"/>
      <c r="B3864" s="9"/>
      <c r="C3864" s="9"/>
      <c r="D3864" s="9"/>
      <c r="E3864" s="9"/>
      <c r="F3864" s="9"/>
      <c r="G3864" s="9"/>
      <c r="H3864" s="10"/>
      <c r="I3864" s="10"/>
      <c r="J3864" s="10"/>
      <c r="K3864" s="10"/>
      <c r="L3864" s="10"/>
      <c r="M3864" s="10"/>
      <c r="N3864" s="10"/>
      <c r="O3864" s="11"/>
      <c r="P3864" s="12"/>
      <c r="Q3864" s="9"/>
      <c r="R3864" s="9"/>
      <c r="S3864" s="9"/>
      <c r="U3864" s="1"/>
      <c r="V3864" s="13"/>
    </row>
    <row r="3865" spans="1:22" x14ac:dyDescent="0.35">
      <c r="A3865" s="8"/>
      <c r="B3865" s="9"/>
      <c r="C3865" s="9"/>
      <c r="D3865" s="9"/>
      <c r="E3865" s="9"/>
      <c r="F3865" s="9"/>
      <c r="G3865" s="9"/>
      <c r="H3865" s="10"/>
      <c r="I3865" s="10"/>
      <c r="J3865" s="10"/>
      <c r="K3865" s="10"/>
      <c r="L3865" s="10"/>
      <c r="M3865" s="10"/>
      <c r="N3865" s="10"/>
      <c r="O3865" s="11"/>
      <c r="P3865" s="12"/>
      <c r="Q3865" s="9"/>
      <c r="R3865" s="9"/>
      <c r="S3865" s="9"/>
      <c r="U3865" s="1"/>
      <c r="V3865" s="13"/>
    </row>
    <row r="3866" spans="1:22" x14ac:dyDescent="0.35">
      <c r="A3866" s="8"/>
      <c r="B3866" s="9"/>
      <c r="C3866" s="9"/>
      <c r="D3866" s="9"/>
      <c r="E3866" s="9"/>
      <c r="F3866" s="9"/>
      <c r="G3866" s="9"/>
      <c r="H3866" s="10"/>
      <c r="I3866" s="10"/>
      <c r="J3866" s="10"/>
      <c r="K3866" s="10"/>
      <c r="L3866" s="10"/>
      <c r="M3866" s="10"/>
      <c r="N3866" s="10"/>
      <c r="O3866" s="11"/>
      <c r="P3866" s="12"/>
      <c r="Q3866" s="9"/>
      <c r="R3866" s="9"/>
      <c r="S3866" s="9"/>
      <c r="U3866" s="1"/>
      <c r="V3866" s="13"/>
    </row>
    <row r="3867" spans="1:22" x14ac:dyDescent="0.35">
      <c r="A3867" s="8"/>
      <c r="B3867" s="9"/>
      <c r="C3867" s="9"/>
      <c r="D3867" s="9"/>
      <c r="E3867" s="9"/>
      <c r="F3867" s="9"/>
      <c r="G3867" s="9"/>
      <c r="H3867" s="10"/>
      <c r="I3867" s="10"/>
      <c r="J3867" s="10"/>
      <c r="K3867" s="10"/>
      <c r="L3867" s="10"/>
      <c r="M3867" s="10"/>
      <c r="N3867" s="10"/>
      <c r="O3867" s="11"/>
      <c r="P3867" s="12"/>
      <c r="Q3867" s="9"/>
      <c r="R3867" s="9"/>
      <c r="S3867" s="9"/>
      <c r="U3867" s="1"/>
      <c r="V3867" s="13"/>
    </row>
    <row r="3868" spans="1:22" x14ac:dyDescent="0.35">
      <c r="A3868" s="8"/>
      <c r="B3868" s="9"/>
      <c r="C3868" s="9"/>
      <c r="D3868" s="9"/>
      <c r="E3868" s="9"/>
      <c r="F3868" s="9"/>
      <c r="G3868" s="9"/>
      <c r="H3868" s="10"/>
      <c r="I3868" s="10"/>
      <c r="J3868" s="10"/>
      <c r="K3868" s="10"/>
      <c r="L3868" s="10"/>
      <c r="M3868" s="10"/>
      <c r="N3868" s="10"/>
      <c r="O3868" s="11"/>
      <c r="P3868" s="12"/>
      <c r="Q3868" s="9"/>
      <c r="R3868" s="9"/>
      <c r="S3868" s="9"/>
      <c r="U3868" s="1"/>
      <c r="V3868" s="13"/>
    </row>
    <row r="3869" spans="1:22" x14ac:dyDescent="0.35">
      <c r="A3869" s="8"/>
      <c r="B3869" s="9"/>
      <c r="C3869" s="9"/>
      <c r="D3869" s="9"/>
      <c r="E3869" s="9"/>
      <c r="F3869" s="9"/>
      <c r="G3869" s="9"/>
      <c r="H3869" s="10"/>
      <c r="I3869" s="10"/>
      <c r="J3869" s="10"/>
      <c r="K3869" s="10"/>
      <c r="L3869" s="10"/>
      <c r="M3869" s="10"/>
      <c r="N3869" s="10"/>
      <c r="O3869" s="11"/>
      <c r="P3869" s="12"/>
      <c r="Q3869" s="9"/>
      <c r="R3869" s="9"/>
      <c r="S3869" s="9"/>
      <c r="U3869" s="1"/>
      <c r="V3869" s="13"/>
    </row>
    <row r="3870" spans="1:22" x14ac:dyDescent="0.35">
      <c r="A3870" s="8"/>
      <c r="B3870" s="9"/>
      <c r="C3870" s="9"/>
      <c r="D3870" s="9"/>
      <c r="E3870" s="9"/>
      <c r="F3870" s="9"/>
      <c r="G3870" s="9"/>
      <c r="H3870" s="10"/>
      <c r="I3870" s="10"/>
      <c r="J3870" s="10"/>
      <c r="K3870" s="10"/>
      <c r="L3870" s="10"/>
      <c r="M3870" s="10"/>
      <c r="N3870" s="10"/>
      <c r="O3870" s="11"/>
      <c r="P3870" s="12"/>
      <c r="Q3870" s="9"/>
      <c r="R3870" s="9"/>
      <c r="S3870" s="9"/>
      <c r="U3870" s="1"/>
      <c r="V3870" s="13"/>
    </row>
    <row r="3871" spans="1:22" x14ac:dyDescent="0.35">
      <c r="A3871" s="8"/>
      <c r="B3871" s="9"/>
      <c r="C3871" s="9"/>
      <c r="D3871" s="9"/>
      <c r="E3871" s="9"/>
      <c r="F3871" s="9"/>
      <c r="G3871" s="9"/>
      <c r="H3871" s="10"/>
      <c r="I3871" s="10"/>
      <c r="J3871" s="10"/>
      <c r="K3871" s="10"/>
      <c r="L3871" s="10"/>
      <c r="M3871" s="10"/>
      <c r="N3871" s="10"/>
      <c r="O3871" s="11"/>
      <c r="P3871" s="12"/>
      <c r="Q3871" s="9"/>
      <c r="R3871" s="9"/>
      <c r="S3871" s="9"/>
      <c r="U3871" s="1"/>
      <c r="V3871" s="13"/>
    </row>
    <row r="3872" spans="1:22" x14ac:dyDescent="0.35">
      <c r="A3872" s="8"/>
      <c r="B3872" s="9"/>
      <c r="C3872" s="9"/>
      <c r="D3872" s="9"/>
      <c r="E3872" s="9"/>
      <c r="F3872" s="9"/>
      <c r="G3872" s="9"/>
      <c r="H3872" s="10"/>
      <c r="I3872" s="10"/>
      <c r="J3872" s="10"/>
      <c r="K3872" s="10"/>
      <c r="L3872" s="10"/>
      <c r="M3872" s="10"/>
      <c r="N3872" s="10"/>
      <c r="O3872" s="11"/>
      <c r="P3872" s="12"/>
      <c r="Q3872" s="9"/>
      <c r="R3872" s="9"/>
      <c r="S3872" s="9"/>
      <c r="U3872" s="1"/>
      <c r="V3872" s="13"/>
    </row>
    <row r="3873" spans="1:22" x14ac:dyDescent="0.35">
      <c r="A3873" s="8"/>
      <c r="B3873" s="9"/>
      <c r="C3873" s="9"/>
      <c r="D3873" s="9"/>
      <c r="E3873" s="9"/>
      <c r="F3873" s="9"/>
      <c r="G3873" s="9"/>
      <c r="H3873" s="10"/>
      <c r="I3873" s="10"/>
      <c r="J3873" s="10"/>
      <c r="K3873" s="10"/>
      <c r="L3873" s="10"/>
      <c r="M3873" s="10"/>
      <c r="N3873" s="10"/>
      <c r="O3873" s="11"/>
      <c r="P3873" s="12"/>
      <c r="Q3873" s="9"/>
      <c r="R3873" s="9"/>
      <c r="S3873" s="9"/>
      <c r="U3873" s="1"/>
      <c r="V3873" s="13"/>
    </row>
    <row r="3874" spans="1:22" x14ac:dyDescent="0.35">
      <c r="A3874" s="8"/>
      <c r="B3874" s="9"/>
      <c r="C3874" s="9"/>
      <c r="D3874" s="9"/>
      <c r="E3874" s="9"/>
      <c r="F3874" s="9"/>
      <c r="G3874" s="9"/>
      <c r="H3874" s="10"/>
      <c r="I3874" s="10"/>
      <c r="J3874" s="10"/>
      <c r="K3874" s="10"/>
      <c r="L3874" s="10"/>
      <c r="M3874" s="10"/>
      <c r="N3874" s="10"/>
      <c r="O3874" s="11"/>
      <c r="P3874" s="12"/>
      <c r="Q3874" s="9"/>
      <c r="R3874" s="9"/>
      <c r="S3874" s="9"/>
      <c r="U3874" s="1"/>
      <c r="V3874" s="13"/>
    </row>
    <row r="3875" spans="1:22" x14ac:dyDescent="0.35">
      <c r="A3875" s="8"/>
      <c r="B3875" s="9"/>
      <c r="C3875" s="9"/>
      <c r="D3875" s="9"/>
      <c r="E3875" s="9"/>
      <c r="F3875" s="9"/>
      <c r="G3875" s="9"/>
      <c r="H3875" s="10"/>
      <c r="I3875" s="10"/>
      <c r="J3875" s="10"/>
      <c r="K3875" s="10"/>
      <c r="L3875" s="10"/>
      <c r="M3875" s="10"/>
      <c r="N3875" s="10"/>
      <c r="O3875" s="11"/>
      <c r="P3875" s="12"/>
      <c r="Q3875" s="9"/>
      <c r="R3875" s="9"/>
      <c r="S3875" s="9"/>
      <c r="U3875" s="1"/>
      <c r="V3875" s="13"/>
    </row>
    <row r="3876" spans="1:22" x14ac:dyDescent="0.35">
      <c r="A3876" s="8"/>
      <c r="B3876" s="9"/>
      <c r="C3876" s="9"/>
      <c r="D3876" s="9"/>
      <c r="E3876" s="9"/>
      <c r="F3876" s="9"/>
      <c r="G3876" s="9"/>
      <c r="H3876" s="10"/>
      <c r="I3876" s="10"/>
      <c r="J3876" s="10"/>
      <c r="K3876" s="10"/>
      <c r="L3876" s="10"/>
      <c r="M3876" s="10"/>
      <c r="N3876" s="10"/>
      <c r="O3876" s="11"/>
      <c r="P3876" s="12"/>
      <c r="Q3876" s="9"/>
      <c r="R3876" s="9"/>
      <c r="S3876" s="9"/>
      <c r="U3876" s="1"/>
      <c r="V3876" s="13"/>
    </row>
    <row r="3877" spans="1:22" x14ac:dyDescent="0.35">
      <c r="A3877" s="8"/>
      <c r="B3877" s="9"/>
      <c r="C3877" s="9"/>
      <c r="D3877" s="9"/>
      <c r="E3877" s="9"/>
      <c r="F3877" s="9"/>
      <c r="G3877" s="9"/>
      <c r="H3877" s="10"/>
      <c r="I3877" s="10"/>
      <c r="J3877" s="10"/>
      <c r="K3877" s="10"/>
      <c r="L3877" s="10"/>
      <c r="M3877" s="10"/>
      <c r="N3877" s="10"/>
      <c r="O3877" s="11"/>
      <c r="P3877" s="12"/>
      <c r="Q3877" s="9"/>
      <c r="R3877" s="9"/>
      <c r="S3877" s="9"/>
      <c r="U3877" s="1"/>
      <c r="V3877" s="13"/>
    </row>
    <row r="3878" spans="1:22" x14ac:dyDescent="0.35">
      <c r="A3878" s="8"/>
      <c r="B3878" s="9"/>
      <c r="C3878" s="9"/>
      <c r="D3878" s="9"/>
      <c r="E3878" s="9"/>
      <c r="F3878" s="9"/>
      <c r="G3878" s="9"/>
      <c r="H3878" s="10"/>
      <c r="I3878" s="10"/>
      <c r="J3878" s="10"/>
      <c r="K3878" s="10"/>
      <c r="L3878" s="10"/>
      <c r="M3878" s="10"/>
      <c r="N3878" s="10"/>
      <c r="O3878" s="11"/>
      <c r="P3878" s="12"/>
      <c r="Q3878" s="9"/>
      <c r="R3878" s="9"/>
      <c r="S3878" s="9"/>
      <c r="U3878" s="1"/>
      <c r="V3878" s="13"/>
    </row>
    <row r="3879" spans="1:22" x14ac:dyDescent="0.35">
      <c r="A3879" s="8"/>
      <c r="B3879" s="9"/>
      <c r="C3879" s="9"/>
      <c r="D3879" s="9"/>
      <c r="E3879" s="9"/>
      <c r="F3879" s="9"/>
      <c r="G3879" s="9"/>
      <c r="H3879" s="10"/>
      <c r="I3879" s="10"/>
      <c r="J3879" s="10"/>
      <c r="K3879" s="10"/>
      <c r="L3879" s="10"/>
      <c r="M3879" s="10"/>
      <c r="N3879" s="10"/>
      <c r="O3879" s="11"/>
      <c r="P3879" s="12"/>
      <c r="Q3879" s="9"/>
      <c r="R3879" s="9"/>
      <c r="S3879" s="9"/>
      <c r="U3879" s="1"/>
      <c r="V3879" s="13"/>
    </row>
    <row r="3880" spans="1:22" x14ac:dyDescent="0.35">
      <c r="A3880" s="8"/>
      <c r="B3880" s="9"/>
      <c r="C3880" s="9"/>
      <c r="D3880" s="9"/>
      <c r="E3880" s="9"/>
      <c r="F3880" s="9"/>
      <c r="G3880" s="9"/>
      <c r="H3880" s="10"/>
      <c r="I3880" s="10"/>
      <c r="J3880" s="10"/>
      <c r="K3880" s="10"/>
      <c r="L3880" s="10"/>
      <c r="M3880" s="10"/>
      <c r="N3880" s="10"/>
      <c r="O3880" s="11"/>
      <c r="P3880" s="12"/>
      <c r="Q3880" s="9"/>
      <c r="R3880" s="9"/>
      <c r="S3880" s="9"/>
      <c r="U3880" s="1"/>
      <c r="V3880" s="13"/>
    </row>
    <row r="3881" spans="1:22" x14ac:dyDescent="0.35">
      <c r="A3881" s="8"/>
      <c r="B3881" s="9"/>
      <c r="C3881" s="9"/>
      <c r="D3881" s="9"/>
      <c r="E3881" s="9"/>
      <c r="F3881" s="9"/>
      <c r="G3881" s="9"/>
      <c r="H3881" s="10"/>
      <c r="I3881" s="10"/>
      <c r="J3881" s="10"/>
      <c r="K3881" s="10"/>
      <c r="L3881" s="10"/>
      <c r="M3881" s="10"/>
      <c r="N3881" s="10"/>
      <c r="O3881" s="11"/>
      <c r="P3881" s="12"/>
      <c r="Q3881" s="9"/>
      <c r="R3881" s="9"/>
      <c r="S3881" s="9"/>
      <c r="U3881" s="1"/>
      <c r="V3881" s="13"/>
    </row>
    <row r="3882" spans="1:22" x14ac:dyDescent="0.35">
      <c r="A3882" s="8"/>
      <c r="B3882" s="9"/>
      <c r="C3882" s="9"/>
      <c r="D3882" s="9"/>
      <c r="E3882" s="9"/>
      <c r="F3882" s="9"/>
      <c r="G3882" s="9"/>
      <c r="H3882" s="10"/>
      <c r="I3882" s="10"/>
      <c r="J3882" s="10"/>
      <c r="K3882" s="10"/>
      <c r="L3882" s="10"/>
      <c r="M3882" s="10"/>
      <c r="N3882" s="10"/>
      <c r="O3882" s="11"/>
      <c r="P3882" s="12"/>
      <c r="Q3882" s="9"/>
      <c r="R3882" s="9"/>
      <c r="S3882" s="9"/>
      <c r="U3882" s="1"/>
      <c r="V3882" s="13"/>
    </row>
    <row r="3883" spans="1:22" x14ac:dyDescent="0.35">
      <c r="A3883" s="8"/>
      <c r="B3883" s="9"/>
      <c r="C3883" s="9"/>
      <c r="D3883" s="9"/>
      <c r="E3883" s="9"/>
      <c r="F3883" s="9"/>
      <c r="G3883" s="9"/>
      <c r="H3883" s="10"/>
      <c r="I3883" s="10"/>
      <c r="J3883" s="10"/>
      <c r="K3883" s="10"/>
      <c r="L3883" s="10"/>
      <c r="M3883" s="10"/>
      <c r="N3883" s="10"/>
      <c r="O3883" s="11"/>
      <c r="P3883" s="12"/>
      <c r="Q3883" s="9"/>
      <c r="R3883" s="9"/>
      <c r="S3883" s="9"/>
      <c r="U3883" s="1"/>
      <c r="V3883" s="13"/>
    </row>
    <row r="3884" spans="1:22" x14ac:dyDescent="0.35">
      <c r="A3884" s="8"/>
      <c r="B3884" s="9"/>
      <c r="C3884" s="9"/>
      <c r="D3884" s="9"/>
      <c r="E3884" s="9"/>
      <c r="F3884" s="9"/>
      <c r="G3884" s="9"/>
      <c r="H3884" s="10"/>
      <c r="I3884" s="10"/>
      <c r="J3884" s="10"/>
      <c r="K3884" s="10"/>
      <c r="L3884" s="10"/>
      <c r="M3884" s="10"/>
      <c r="N3884" s="10"/>
      <c r="O3884" s="11"/>
      <c r="P3884" s="12"/>
      <c r="Q3884" s="9"/>
      <c r="R3884" s="9"/>
      <c r="S3884" s="9"/>
      <c r="U3884" s="1"/>
      <c r="V3884" s="13"/>
    </row>
    <row r="3885" spans="1:22" x14ac:dyDescent="0.35">
      <c r="A3885" s="8"/>
      <c r="B3885" s="9"/>
      <c r="C3885" s="9"/>
      <c r="D3885" s="9"/>
      <c r="E3885" s="9"/>
      <c r="F3885" s="9"/>
      <c r="G3885" s="9"/>
      <c r="H3885" s="10"/>
      <c r="I3885" s="10"/>
      <c r="J3885" s="10"/>
      <c r="K3885" s="10"/>
      <c r="L3885" s="10"/>
      <c r="M3885" s="10"/>
      <c r="N3885" s="10"/>
      <c r="O3885" s="11"/>
      <c r="P3885" s="12"/>
      <c r="Q3885" s="9"/>
      <c r="R3885" s="9"/>
      <c r="S3885" s="9"/>
      <c r="U3885" s="1"/>
      <c r="V3885" s="13"/>
    </row>
    <row r="3886" spans="1:22" x14ac:dyDescent="0.35">
      <c r="A3886" s="8"/>
      <c r="B3886" s="9"/>
      <c r="C3886" s="9"/>
      <c r="D3886" s="9"/>
      <c r="E3886" s="9"/>
      <c r="F3886" s="9"/>
      <c r="G3886" s="9"/>
      <c r="H3886" s="10"/>
      <c r="I3886" s="10"/>
      <c r="J3886" s="10"/>
      <c r="K3886" s="10"/>
      <c r="L3886" s="10"/>
      <c r="M3886" s="10"/>
      <c r="N3886" s="10"/>
      <c r="O3886" s="11"/>
      <c r="P3886" s="12"/>
      <c r="Q3886" s="9"/>
      <c r="R3886" s="9"/>
      <c r="S3886" s="9"/>
      <c r="U3886" s="1"/>
      <c r="V3886" s="13"/>
    </row>
    <row r="3887" spans="1:22" x14ac:dyDescent="0.35">
      <c r="A3887" s="8"/>
      <c r="B3887" s="9"/>
      <c r="C3887" s="9"/>
      <c r="D3887" s="9"/>
      <c r="E3887" s="9"/>
      <c r="F3887" s="9"/>
      <c r="G3887" s="9"/>
      <c r="H3887" s="10"/>
      <c r="I3887" s="10"/>
      <c r="J3887" s="10"/>
      <c r="K3887" s="10"/>
      <c r="L3887" s="10"/>
      <c r="M3887" s="10"/>
      <c r="N3887" s="10"/>
      <c r="O3887" s="11"/>
      <c r="P3887" s="12"/>
      <c r="Q3887" s="9"/>
      <c r="R3887" s="9"/>
      <c r="S3887" s="9"/>
      <c r="U3887" s="1"/>
      <c r="V3887" s="13"/>
    </row>
    <row r="3888" spans="1:22" x14ac:dyDescent="0.35">
      <c r="A3888" s="8"/>
      <c r="B3888" s="9"/>
      <c r="C3888" s="9"/>
      <c r="D3888" s="9"/>
      <c r="E3888" s="9"/>
      <c r="F3888" s="9"/>
      <c r="G3888" s="9"/>
      <c r="H3888" s="10"/>
      <c r="I3888" s="10"/>
      <c r="J3888" s="10"/>
      <c r="K3888" s="10"/>
      <c r="L3888" s="10"/>
      <c r="M3888" s="10"/>
      <c r="N3888" s="10"/>
      <c r="O3888" s="11"/>
      <c r="P3888" s="12"/>
      <c r="Q3888" s="9"/>
      <c r="R3888" s="9"/>
      <c r="S3888" s="9"/>
      <c r="U3888" s="1"/>
      <c r="V3888" s="13"/>
    </row>
    <row r="3889" spans="1:22" x14ac:dyDescent="0.35">
      <c r="A3889" s="8"/>
      <c r="B3889" s="9"/>
      <c r="C3889" s="9"/>
      <c r="D3889" s="9"/>
      <c r="E3889" s="9"/>
      <c r="F3889" s="9"/>
      <c r="G3889" s="9"/>
      <c r="H3889" s="10"/>
      <c r="I3889" s="10"/>
      <c r="J3889" s="10"/>
      <c r="K3889" s="10"/>
      <c r="L3889" s="10"/>
      <c r="M3889" s="10"/>
      <c r="N3889" s="10"/>
      <c r="O3889" s="11"/>
      <c r="P3889" s="12"/>
      <c r="Q3889" s="9"/>
      <c r="R3889" s="9"/>
      <c r="S3889" s="9"/>
      <c r="U3889" s="1"/>
      <c r="V3889" s="13"/>
    </row>
    <row r="3890" spans="1:22" x14ac:dyDescent="0.35">
      <c r="A3890" s="8"/>
      <c r="B3890" s="9"/>
      <c r="C3890" s="9"/>
      <c r="D3890" s="9"/>
      <c r="E3890" s="9"/>
      <c r="F3890" s="9"/>
      <c r="G3890" s="9"/>
      <c r="H3890" s="10"/>
      <c r="I3890" s="10"/>
      <c r="J3890" s="10"/>
      <c r="K3890" s="10"/>
      <c r="L3890" s="10"/>
      <c r="M3890" s="10"/>
      <c r="N3890" s="10"/>
      <c r="O3890" s="11"/>
      <c r="P3890" s="12"/>
      <c r="Q3890" s="9"/>
      <c r="R3890" s="9"/>
      <c r="S3890" s="9"/>
      <c r="U3890" s="1"/>
      <c r="V3890" s="13"/>
    </row>
    <row r="3891" spans="1:22" x14ac:dyDescent="0.35">
      <c r="A3891" s="8"/>
      <c r="B3891" s="9"/>
      <c r="C3891" s="9"/>
      <c r="D3891" s="9"/>
      <c r="E3891" s="9"/>
      <c r="F3891" s="9"/>
      <c r="G3891" s="9"/>
      <c r="H3891" s="10"/>
      <c r="I3891" s="10"/>
      <c r="J3891" s="10"/>
      <c r="K3891" s="10"/>
      <c r="L3891" s="10"/>
      <c r="M3891" s="10"/>
      <c r="N3891" s="10"/>
      <c r="O3891" s="11"/>
      <c r="P3891" s="12"/>
      <c r="Q3891" s="9"/>
      <c r="R3891" s="9"/>
      <c r="S3891" s="9"/>
      <c r="U3891" s="1"/>
      <c r="V3891" s="13"/>
    </row>
    <row r="3892" spans="1:22" x14ac:dyDescent="0.35">
      <c r="A3892" s="8"/>
      <c r="B3892" s="9"/>
      <c r="C3892" s="9"/>
      <c r="D3892" s="9"/>
      <c r="E3892" s="9"/>
      <c r="F3892" s="9"/>
      <c r="G3892" s="9"/>
      <c r="H3892" s="10"/>
      <c r="I3892" s="10"/>
      <c r="J3892" s="10"/>
      <c r="K3892" s="10"/>
      <c r="L3892" s="10"/>
      <c r="M3892" s="10"/>
      <c r="N3892" s="10"/>
      <c r="O3892" s="11"/>
      <c r="P3892" s="12"/>
      <c r="Q3892" s="9"/>
      <c r="R3892" s="9"/>
      <c r="S3892" s="9"/>
      <c r="U3892" s="1"/>
      <c r="V3892" s="13"/>
    </row>
    <row r="3893" spans="1:22" x14ac:dyDescent="0.35">
      <c r="A3893" s="8"/>
      <c r="B3893" s="9"/>
      <c r="C3893" s="9"/>
      <c r="D3893" s="9"/>
      <c r="E3893" s="9"/>
      <c r="F3893" s="9"/>
      <c r="G3893" s="9"/>
      <c r="H3893" s="10"/>
      <c r="I3893" s="10"/>
      <c r="J3893" s="10"/>
      <c r="K3893" s="10"/>
      <c r="L3893" s="10"/>
      <c r="M3893" s="10"/>
      <c r="N3893" s="10"/>
      <c r="O3893" s="11"/>
      <c r="P3893" s="12"/>
      <c r="Q3893" s="9"/>
      <c r="R3893" s="9"/>
      <c r="S3893" s="9"/>
      <c r="U3893" s="1"/>
      <c r="V3893" s="13"/>
    </row>
    <row r="3894" spans="1:22" x14ac:dyDescent="0.35">
      <c r="A3894" s="8"/>
      <c r="B3894" s="9"/>
      <c r="C3894" s="9"/>
      <c r="D3894" s="9"/>
      <c r="E3894" s="9"/>
      <c r="F3894" s="9"/>
      <c r="G3894" s="9"/>
      <c r="H3894" s="10"/>
      <c r="I3894" s="10"/>
      <c r="J3894" s="10"/>
      <c r="K3894" s="10"/>
      <c r="L3894" s="10"/>
      <c r="M3894" s="10"/>
      <c r="N3894" s="10"/>
      <c r="O3894" s="11"/>
      <c r="P3894" s="12"/>
      <c r="Q3894" s="9"/>
      <c r="R3894" s="9"/>
      <c r="S3894" s="9"/>
      <c r="U3894" s="1"/>
      <c r="V3894" s="13"/>
    </row>
    <row r="3895" spans="1:22" x14ac:dyDescent="0.35">
      <c r="A3895" s="8"/>
      <c r="B3895" s="9"/>
      <c r="C3895" s="9"/>
      <c r="D3895" s="9"/>
      <c r="E3895" s="9"/>
      <c r="F3895" s="9"/>
      <c r="G3895" s="9"/>
      <c r="H3895" s="10"/>
      <c r="I3895" s="10"/>
      <c r="J3895" s="10"/>
      <c r="K3895" s="10"/>
      <c r="L3895" s="10"/>
      <c r="M3895" s="10"/>
      <c r="N3895" s="10"/>
      <c r="O3895" s="11"/>
      <c r="P3895" s="12"/>
      <c r="Q3895" s="9"/>
      <c r="R3895" s="9"/>
      <c r="S3895" s="9"/>
      <c r="U3895" s="1"/>
      <c r="V3895" s="13"/>
    </row>
    <row r="3896" spans="1:22" x14ac:dyDescent="0.35">
      <c r="A3896" s="8"/>
      <c r="B3896" s="9"/>
      <c r="C3896" s="9"/>
      <c r="D3896" s="9"/>
      <c r="E3896" s="9"/>
      <c r="F3896" s="9"/>
      <c r="G3896" s="9"/>
      <c r="H3896" s="10"/>
      <c r="I3896" s="10"/>
      <c r="J3896" s="10"/>
      <c r="K3896" s="10"/>
      <c r="L3896" s="10"/>
      <c r="M3896" s="10"/>
      <c r="N3896" s="10"/>
      <c r="O3896" s="11"/>
      <c r="P3896" s="12"/>
      <c r="Q3896" s="9"/>
      <c r="R3896" s="9"/>
      <c r="S3896" s="9"/>
      <c r="U3896" s="1"/>
      <c r="V3896" s="13"/>
    </row>
    <row r="3897" spans="1:22" x14ac:dyDescent="0.35">
      <c r="A3897" s="8"/>
      <c r="B3897" s="9"/>
      <c r="C3897" s="9"/>
      <c r="D3897" s="9"/>
      <c r="E3897" s="9"/>
      <c r="F3897" s="9"/>
      <c r="G3897" s="9"/>
      <c r="H3897" s="10"/>
      <c r="I3897" s="10"/>
      <c r="J3897" s="10"/>
      <c r="K3897" s="10"/>
      <c r="L3897" s="10"/>
      <c r="M3897" s="10"/>
      <c r="N3897" s="10"/>
      <c r="O3897" s="11"/>
      <c r="P3897" s="12"/>
      <c r="Q3897" s="9"/>
      <c r="R3897" s="9"/>
      <c r="S3897" s="9"/>
      <c r="U3897" s="1"/>
      <c r="V3897" s="13"/>
    </row>
    <row r="3898" spans="1:22" x14ac:dyDescent="0.35">
      <c r="A3898" s="8"/>
      <c r="B3898" s="9"/>
      <c r="C3898" s="9"/>
      <c r="D3898" s="9"/>
      <c r="E3898" s="9"/>
      <c r="F3898" s="9"/>
      <c r="G3898" s="9"/>
      <c r="H3898" s="10"/>
      <c r="I3898" s="10"/>
      <c r="J3898" s="10"/>
      <c r="K3898" s="10"/>
      <c r="L3898" s="10"/>
      <c r="M3898" s="10"/>
      <c r="N3898" s="10"/>
      <c r="O3898" s="11"/>
      <c r="P3898" s="12"/>
      <c r="Q3898" s="9"/>
      <c r="R3898" s="9"/>
      <c r="S3898" s="9"/>
      <c r="U3898" s="1"/>
      <c r="V3898" s="13"/>
    </row>
    <row r="3899" spans="1:22" x14ac:dyDescent="0.35">
      <c r="A3899" s="8"/>
      <c r="B3899" s="9"/>
      <c r="C3899" s="9"/>
      <c r="D3899" s="9"/>
      <c r="E3899" s="9"/>
      <c r="F3899" s="9"/>
      <c r="G3899" s="9"/>
      <c r="H3899" s="10"/>
      <c r="I3899" s="10"/>
      <c r="J3899" s="10"/>
      <c r="K3899" s="10"/>
      <c r="L3899" s="10"/>
      <c r="M3899" s="10"/>
      <c r="N3899" s="10"/>
      <c r="O3899" s="11"/>
      <c r="P3899" s="12"/>
      <c r="Q3899" s="9"/>
      <c r="R3899" s="9"/>
      <c r="S3899" s="9"/>
      <c r="U3899" s="1"/>
      <c r="V3899" s="13"/>
    </row>
    <row r="3900" spans="1:22" x14ac:dyDescent="0.35">
      <c r="A3900" s="8"/>
      <c r="B3900" s="9"/>
      <c r="C3900" s="9"/>
      <c r="D3900" s="9"/>
      <c r="E3900" s="9"/>
      <c r="F3900" s="9"/>
      <c r="G3900" s="9"/>
      <c r="H3900" s="10"/>
      <c r="I3900" s="10"/>
      <c r="J3900" s="10"/>
      <c r="K3900" s="10"/>
      <c r="L3900" s="10"/>
      <c r="M3900" s="10"/>
      <c r="N3900" s="10"/>
      <c r="O3900" s="11"/>
      <c r="P3900" s="12"/>
      <c r="Q3900" s="9"/>
      <c r="R3900" s="9"/>
      <c r="S3900" s="9"/>
      <c r="U3900" s="1"/>
      <c r="V3900" s="13"/>
    </row>
    <row r="3901" spans="1:22" x14ac:dyDescent="0.35">
      <c r="A3901" s="8"/>
      <c r="B3901" s="9"/>
      <c r="C3901" s="9"/>
      <c r="D3901" s="9"/>
      <c r="E3901" s="9"/>
      <c r="F3901" s="9"/>
      <c r="G3901" s="9"/>
      <c r="H3901" s="10"/>
      <c r="I3901" s="10"/>
      <c r="J3901" s="10"/>
      <c r="K3901" s="10"/>
      <c r="L3901" s="10"/>
      <c r="M3901" s="10"/>
      <c r="N3901" s="10"/>
      <c r="O3901" s="11"/>
      <c r="P3901" s="12"/>
      <c r="Q3901" s="9"/>
      <c r="R3901" s="9"/>
      <c r="S3901" s="9"/>
      <c r="U3901" s="1"/>
      <c r="V3901" s="13"/>
    </row>
    <row r="3902" spans="1:22" x14ac:dyDescent="0.35">
      <c r="A3902" s="8"/>
      <c r="B3902" s="9"/>
      <c r="C3902" s="9"/>
      <c r="D3902" s="9"/>
      <c r="E3902" s="9"/>
      <c r="F3902" s="9"/>
      <c r="G3902" s="9"/>
      <c r="H3902" s="10"/>
      <c r="I3902" s="10"/>
      <c r="J3902" s="10"/>
      <c r="K3902" s="10"/>
      <c r="L3902" s="10"/>
      <c r="M3902" s="10"/>
      <c r="N3902" s="10"/>
      <c r="O3902" s="11"/>
      <c r="P3902" s="12"/>
      <c r="Q3902" s="9"/>
      <c r="R3902" s="9"/>
      <c r="S3902" s="9"/>
      <c r="U3902" s="1"/>
      <c r="V3902" s="13"/>
    </row>
    <row r="3903" spans="1:22" x14ac:dyDescent="0.35">
      <c r="A3903" s="8"/>
      <c r="B3903" s="9"/>
      <c r="C3903" s="9"/>
      <c r="D3903" s="9"/>
      <c r="E3903" s="9"/>
      <c r="F3903" s="9"/>
      <c r="G3903" s="9"/>
      <c r="H3903" s="10"/>
      <c r="I3903" s="10"/>
      <c r="J3903" s="10"/>
      <c r="K3903" s="10"/>
      <c r="L3903" s="10"/>
      <c r="M3903" s="10"/>
      <c r="N3903" s="10"/>
      <c r="O3903" s="11"/>
      <c r="P3903" s="12"/>
      <c r="Q3903" s="9"/>
      <c r="R3903" s="9"/>
      <c r="S3903" s="9"/>
      <c r="U3903" s="1"/>
      <c r="V3903" s="13"/>
    </row>
    <row r="3904" spans="1:22" x14ac:dyDescent="0.35">
      <c r="A3904" s="8"/>
      <c r="B3904" s="9"/>
      <c r="C3904" s="9"/>
      <c r="D3904" s="9"/>
      <c r="E3904" s="9"/>
      <c r="F3904" s="9"/>
      <c r="G3904" s="9"/>
      <c r="H3904" s="10"/>
      <c r="I3904" s="10"/>
      <c r="J3904" s="10"/>
      <c r="K3904" s="10"/>
      <c r="L3904" s="10"/>
      <c r="M3904" s="10"/>
      <c r="N3904" s="10"/>
      <c r="O3904" s="11"/>
      <c r="P3904" s="12"/>
      <c r="Q3904" s="9"/>
      <c r="R3904" s="9"/>
      <c r="S3904" s="9"/>
      <c r="U3904" s="1"/>
      <c r="V3904" s="13"/>
    </row>
    <row r="3905" spans="1:22" x14ac:dyDescent="0.35">
      <c r="A3905" s="8"/>
      <c r="B3905" s="9"/>
      <c r="C3905" s="9"/>
      <c r="D3905" s="9"/>
      <c r="E3905" s="9"/>
      <c r="F3905" s="9"/>
      <c r="G3905" s="9"/>
      <c r="H3905" s="10"/>
      <c r="I3905" s="10"/>
      <c r="J3905" s="10"/>
      <c r="K3905" s="10"/>
      <c r="L3905" s="10"/>
      <c r="M3905" s="10"/>
      <c r="N3905" s="10"/>
      <c r="O3905" s="11"/>
      <c r="P3905" s="12"/>
      <c r="Q3905" s="9"/>
      <c r="R3905" s="9"/>
      <c r="S3905" s="9"/>
      <c r="U3905" s="1"/>
      <c r="V3905" s="13"/>
    </row>
    <row r="3906" spans="1:22" x14ac:dyDescent="0.35">
      <c r="A3906" s="8"/>
      <c r="B3906" s="9"/>
      <c r="C3906" s="9"/>
      <c r="D3906" s="9"/>
      <c r="E3906" s="9"/>
      <c r="F3906" s="9"/>
      <c r="G3906" s="9"/>
      <c r="H3906" s="10"/>
      <c r="I3906" s="10"/>
      <c r="J3906" s="10"/>
      <c r="K3906" s="10"/>
      <c r="L3906" s="10"/>
      <c r="M3906" s="10"/>
      <c r="N3906" s="10"/>
      <c r="O3906" s="11"/>
      <c r="P3906" s="12"/>
      <c r="Q3906" s="9"/>
      <c r="R3906" s="9"/>
      <c r="S3906" s="9"/>
      <c r="U3906" s="1"/>
      <c r="V3906" s="13"/>
    </row>
    <row r="3907" spans="1:22" x14ac:dyDescent="0.35">
      <c r="A3907" s="8"/>
      <c r="B3907" s="9"/>
      <c r="C3907" s="9"/>
      <c r="D3907" s="9"/>
      <c r="E3907" s="9"/>
      <c r="F3907" s="9"/>
      <c r="G3907" s="9"/>
      <c r="H3907" s="10"/>
      <c r="I3907" s="10"/>
      <c r="J3907" s="10"/>
      <c r="K3907" s="10"/>
      <c r="L3907" s="10"/>
      <c r="M3907" s="10"/>
      <c r="N3907" s="10"/>
      <c r="O3907" s="11"/>
      <c r="P3907" s="12"/>
      <c r="Q3907" s="9"/>
      <c r="R3907" s="9"/>
      <c r="S3907" s="9"/>
      <c r="U3907" s="1"/>
      <c r="V3907" s="13"/>
    </row>
    <row r="3908" spans="1:22" x14ac:dyDescent="0.35">
      <c r="A3908" s="8"/>
      <c r="B3908" s="9"/>
      <c r="C3908" s="9"/>
      <c r="D3908" s="9"/>
      <c r="E3908" s="9"/>
      <c r="F3908" s="9"/>
      <c r="G3908" s="9"/>
      <c r="H3908" s="10"/>
      <c r="I3908" s="10"/>
      <c r="J3908" s="10"/>
      <c r="K3908" s="10"/>
      <c r="L3908" s="10"/>
      <c r="M3908" s="10"/>
      <c r="N3908" s="10"/>
      <c r="O3908" s="11"/>
      <c r="P3908" s="12"/>
      <c r="Q3908" s="9"/>
      <c r="R3908" s="9"/>
      <c r="S3908" s="9"/>
      <c r="U3908" s="1"/>
      <c r="V3908" s="13"/>
    </row>
    <row r="3909" spans="1:22" x14ac:dyDescent="0.35">
      <c r="A3909" s="8"/>
      <c r="B3909" s="9"/>
      <c r="C3909" s="9"/>
      <c r="D3909" s="9"/>
      <c r="E3909" s="9"/>
      <c r="F3909" s="9"/>
      <c r="G3909" s="9"/>
      <c r="H3909" s="10"/>
      <c r="I3909" s="10"/>
      <c r="J3909" s="10"/>
      <c r="K3909" s="10"/>
      <c r="L3909" s="10"/>
      <c r="M3909" s="10"/>
      <c r="N3909" s="10"/>
      <c r="O3909" s="11"/>
      <c r="P3909" s="12"/>
      <c r="Q3909" s="9"/>
      <c r="R3909" s="9"/>
      <c r="S3909" s="9"/>
      <c r="U3909" s="1"/>
      <c r="V3909" s="13"/>
    </row>
    <row r="3910" spans="1:22" x14ac:dyDescent="0.35">
      <c r="A3910" s="8"/>
      <c r="B3910" s="9"/>
      <c r="C3910" s="9"/>
      <c r="D3910" s="9"/>
      <c r="E3910" s="9"/>
      <c r="F3910" s="9"/>
      <c r="G3910" s="9"/>
      <c r="H3910" s="10"/>
      <c r="I3910" s="10"/>
      <c r="J3910" s="10"/>
      <c r="K3910" s="10"/>
      <c r="L3910" s="10"/>
      <c r="M3910" s="10"/>
      <c r="N3910" s="10"/>
      <c r="O3910" s="11"/>
      <c r="P3910" s="12"/>
      <c r="Q3910" s="9"/>
      <c r="R3910" s="9"/>
      <c r="S3910" s="9"/>
      <c r="U3910" s="1"/>
      <c r="V3910" s="13"/>
    </row>
    <row r="3911" spans="1:22" x14ac:dyDescent="0.35">
      <c r="A3911" s="8"/>
      <c r="B3911" s="9"/>
      <c r="C3911" s="9"/>
      <c r="D3911" s="9"/>
      <c r="E3911" s="9"/>
      <c r="F3911" s="9"/>
      <c r="G3911" s="9"/>
      <c r="H3911" s="10"/>
      <c r="I3911" s="10"/>
      <c r="J3911" s="10"/>
      <c r="K3911" s="10"/>
      <c r="L3911" s="10"/>
      <c r="M3911" s="10"/>
      <c r="N3911" s="10"/>
      <c r="O3911" s="11"/>
      <c r="P3911" s="12"/>
      <c r="Q3911" s="9"/>
      <c r="R3911" s="9"/>
      <c r="S3911" s="9"/>
      <c r="U3911" s="1"/>
      <c r="V3911" s="13"/>
    </row>
    <row r="3912" spans="1:22" x14ac:dyDescent="0.35">
      <c r="A3912" s="8"/>
      <c r="B3912" s="9"/>
      <c r="C3912" s="9"/>
      <c r="D3912" s="9"/>
      <c r="E3912" s="9"/>
      <c r="F3912" s="9"/>
      <c r="G3912" s="9"/>
      <c r="H3912" s="10"/>
      <c r="I3912" s="10"/>
      <c r="J3912" s="10"/>
      <c r="K3912" s="10"/>
      <c r="L3912" s="10"/>
      <c r="M3912" s="10"/>
      <c r="N3912" s="10"/>
      <c r="O3912" s="11"/>
      <c r="P3912" s="12"/>
      <c r="Q3912" s="9"/>
      <c r="R3912" s="9"/>
      <c r="S3912" s="9"/>
      <c r="U3912" s="1"/>
      <c r="V3912" s="13"/>
    </row>
    <row r="3913" spans="1:22" x14ac:dyDescent="0.35">
      <c r="A3913" s="8"/>
      <c r="B3913" s="9"/>
      <c r="C3913" s="9"/>
      <c r="D3913" s="9"/>
      <c r="E3913" s="9"/>
      <c r="F3913" s="9"/>
      <c r="G3913" s="9"/>
      <c r="H3913" s="10"/>
      <c r="I3913" s="10"/>
      <c r="J3913" s="10"/>
      <c r="K3913" s="10"/>
      <c r="L3913" s="10"/>
      <c r="M3913" s="10"/>
      <c r="N3913" s="10"/>
      <c r="O3913" s="11"/>
      <c r="P3913" s="12"/>
      <c r="Q3913" s="9"/>
      <c r="R3913" s="9"/>
      <c r="S3913" s="9"/>
      <c r="U3913" s="1"/>
      <c r="V3913" s="13"/>
    </row>
    <row r="3914" spans="1:22" x14ac:dyDescent="0.35">
      <c r="A3914" s="8"/>
      <c r="B3914" s="9"/>
      <c r="C3914" s="9"/>
      <c r="D3914" s="9"/>
      <c r="E3914" s="9"/>
      <c r="F3914" s="9"/>
      <c r="G3914" s="9"/>
      <c r="H3914" s="10"/>
      <c r="I3914" s="10"/>
      <c r="J3914" s="10"/>
      <c r="K3914" s="10"/>
      <c r="L3914" s="10"/>
      <c r="M3914" s="10"/>
      <c r="N3914" s="10"/>
      <c r="O3914" s="11"/>
      <c r="P3914" s="12"/>
      <c r="Q3914" s="9"/>
      <c r="R3914" s="9"/>
      <c r="S3914" s="9"/>
      <c r="U3914" s="1"/>
      <c r="V3914" s="13"/>
    </row>
    <row r="3915" spans="1:22" x14ac:dyDescent="0.35">
      <c r="A3915" s="8"/>
      <c r="B3915" s="9"/>
      <c r="C3915" s="9"/>
      <c r="D3915" s="9"/>
      <c r="E3915" s="9"/>
      <c r="F3915" s="9"/>
      <c r="G3915" s="9"/>
      <c r="H3915" s="10"/>
      <c r="I3915" s="10"/>
      <c r="J3915" s="10"/>
      <c r="K3915" s="10"/>
      <c r="L3915" s="10"/>
      <c r="M3915" s="10"/>
      <c r="N3915" s="10"/>
      <c r="O3915" s="11"/>
      <c r="P3915" s="12"/>
      <c r="Q3915" s="9"/>
      <c r="R3915" s="9"/>
      <c r="S3915" s="9"/>
      <c r="U3915" s="1"/>
      <c r="V3915" s="13"/>
    </row>
    <row r="3916" spans="1:22" x14ac:dyDescent="0.35">
      <c r="A3916" s="8"/>
      <c r="B3916" s="9"/>
      <c r="C3916" s="9"/>
      <c r="D3916" s="9"/>
      <c r="E3916" s="9"/>
      <c r="F3916" s="9"/>
      <c r="G3916" s="9"/>
      <c r="H3916" s="10"/>
      <c r="I3916" s="10"/>
      <c r="J3916" s="10"/>
      <c r="K3916" s="10"/>
      <c r="L3916" s="10"/>
      <c r="M3916" s="10"/>
      <c r="N3916" s="10"/>
      <c r="O3916" s="11"/>
      <c r="P3916" s="12"/>
      <c r="Q3916" s="9"/>
      <c r="R3916" s="9"/>
      <c r="S3916" s="9"/>
      <c r="U3916" s="1"/>
      <c r="V3916" s="13"/>
    </row>
    <row r="3917" spans="1:22" x14ac:dyDescent="0.35">
      <c r="A3917" s="8"/>
      <c r="B3917" s="9"/>
      <c r="C3917" s="9"/>
      <c r="D3917" s="9"/>
      <c r="E3917" s="9"/>
      <c r="F3917" s="9"/>
      <c r="G3917" s="9"/>
      <c r="H3917" s="10"/>
      <c r="I3917" s="10"/>
      <c r="J3917" s="10"/>
      <c r="K3917" s="10"/>
      <c r="L3917" s="10"/>
      <c r="M3917" s="10"/>
      <c r="N3917" s="10"/>
      <c r="O3917" s="11"/>
      <c r="P3917" s="12"/>
      <c r="Q3917" s="9"/>
      <c r="R3917" s="9"/>
      <c r="S3917" s="9"/>
      <c r="U3917" s="1"/>
      <c r="V3917" s="13"/>
    </row>
    <row r="3918" spans="1:22" x14ac:dyDescent="0.35">
      <c r="A3918" s="8"/>
      <c r="B3918" s="9"/>
      <c r="C3918" s="9"/>
      <c r="D3918" s="9"/>
      <c r="E3918" s="9"/>
      <c r="F3918" s="9"/>
      <c r="G3918" s="9"/>
      <c r="H3918" s="10"/>
      <c r="I3918" s="10"/>
      <c r="J3918" s="10"/>
      <c r="K3918" s="10"/>
      <c r="L3918" s="10"/>
      <c r="M3918" s="10"/>
      <c r="N3918" s="10"/>
      <c r="O3918" s="11"/>
      <c r="P3918" s="12"/>
      <c r="Q3918" s="9"/>
      <c r="R3918" s="9"/>
      <c r="S3918" s="9"/>
      <c r="U3918" s="1"/>
      <c r="V3918" s="13"/>
    </row>
    <row r="3919" spans="1:22" x14ac:dyDescent="0.35">
      <c r="A3919" s="8"/>
      <c r="B3919" s="9"/>
      <c r="C3919" s="9"/>
      <c r="D3919" s="9"/>
      <c r="E3919" s="9"/>
      <c r="F3919" s="9"/>
      <c r="G3919" s="9"/>
      <c r="H3919" s="10"/>
      <c r="I3919" s="10"/>
      <c r="J3919" s="10"/>
      <c r="K3919" s="10"/>
      <c r="L3919" s="10"/>
      <c r="M3919" s="10"/>
      <c r="N3919" s="10"/>
      <c r="O3919" s="11"/>
      <c r="P3919" s="12"/>
      <c r="Q3919" s="9"/>
      <c r="R3919" s="9"/>
      <c r="S3919" s="9"/>
      <c r="U3919" s="1"/>
      <c r="V3919" s="13"/>
    </row>
    <row r="3920" spans="1:22" x14ac:dyDescent="0.35">
      <c r="A3920" s="8"/>
      <c r="B3920" s="9"/>
      <c r="C3920" s="9"/>
      <c r="D3920" s="9"/>
      <c r="E3920" s="9"/>
      <c r="F3920" s="9"/>
      <c r="G3920" s="9"/>
      <c r="H3920" s="10"/>
      <c r="I3920" s="10"/>
      <c r="J3920" s="10"/>
      <c r="K3920" s="10"/>
      <c r="L3920" s="10"/>
      <c r="M3920" s="10"/>
      <c r="N3920" s="10"/>
      <c r="O3920" s="11"/>
      <c r="P3920" s="12"/>
      <c r="Q3920" s="9"/>
      <c r="R3920" s="9"/>
      <c r="S3920" s="9"/>
      <c r="U3920" s="1"/>
      <c r="V3920" s="13"/>
    </row>
    <row r="3921" spans="1:22" x14ac:dyDescent="0.35">
      <c r="A3921" s="8"/>
      <c r="B3921" s="9"/>
      <c r="C3921" s="9"/>
      <c r="D3921" s="9"/>
      <c r="E3921" s="9"/>
      <c r="F3921" s="9"/>
      <c r="G3921" s="9"/>
      <c r="H3921" s="10"/>
      <c r="I3921" s="10"/>
      <c r="J3921" s="10"/>
      <c r="K3921" s="10"/>
      <c r="L3921" s="10"/>
      <c r="M3921" s="10"/>
      <c r="N3921" s="10"/>
      <c r="O3921" s="11"/>
      <c r="P3921" s="12"/>
      <c r="Q3921" s="9"/>
      <c r="R3921" s="9"/>
      <c r="S3921" s="9"/>
      <c r="U3921" s="1"/>
      <c r="V3921" s="13"/>
    </row>
    <row r="3922" spans="1:22" x14ac:dyDescent="0.35">
      <c r="A3922" s="8"/>
      <c r="B3922" s="9"/>
      <c r="C3922" s="9"/>
      <c r="D3922" s="9"/>
      <c r="E3922" s="9"/>
      <c r="F3922" s="9"/>
      <c r="G3922" s="9"/>
      <c r="H3922" s="10"/>
      <c r="I3922" s="10"/>
      <c r="J3922" s="10"/>
      <c r="K3922" s="10"/>
      <c r="L3922" s="10"/>
      <c r="M3922" s="10"/>
      <c r="N3922" s="10"/>
      <c r="O3922" s="11"/>
      <c r="P3922" s="12"/>
      <c r="Q3922" s="9"/>
      <c r="R3922" s="9"/>
      <c r="S3922" s="9"/>
      <c r="U3922" s="1"/>
      <c r="V3922" s="13"/>
    </row>
    <row r="3923" spans="1:22" x14ac:dyDescent="0.35">
      <c r="A3923" s="8"/>
      <c r="B3923" s="9"/>
      <c r="C3923" s="9"/>
      <c r="D3923" s="9"/>
      <c r="E3923" s="9"/>
      <c r="F3923" s="9"/>
      <c r="G3923" s="9"/>
      <c r="H3923" s="10"/>
      <c r="I3923" s="10"/>
      <c r="J3923" s="10"/>
      <c r="K3923" s="10"/>
      <c r="L3923" s="10"/>
      <c r="M3923" s="10"/>
      <c r="N3923" s="10"/>
      <c r="O3923" s="11"/>
      <c r="P3923" s="12"/>
      <c r="Q3923" s="9"/>
      <c r="R3923" s="9"/>
      <c r="S3923" s="9"/>
      <c r="U3923" s="1"/>
      <c r="V3923" s="13"/>
    </row>
    <row r="3924" spans="1:22" x14ac:dyDescent="0.35">
      <c r="A3924" s="8"/>
      <c r="B3924" s="9"/>
      <c r="C3924" s="9"/>
      <c r="D3924" s="9"/>
      <c r="E3924" s="9"/>
      <c r="F3924" s="9"/>
      <c r="G3924" s="9"/>
      <c r="H3924" s="10"/>
      <c r="I3924" s="10"/>
      <c r="J3924" s="10"/>
      <c r="K3924" s="10"/>
      <c r="L3924" s="10"/>
      <c r="M3924" s="10"/>
      <c r="N3924" s="10"/>
      <c r="O3924" s="11"/>
      <c r="P3924" s="12"/>
      <c r="Q3924" s="9"/>
      <c r="R3924" s="9"/>
      <c r="S3924" s="9"/>
      <c r="U3924" s="1"/>
      <c r="V3924" s="13"/>
    </row>
    <row r="3925" spans="1:22" x14ac:dyDescent="0.35">
      <c r="A3925" s="8"/>
      <c r="B3925" s="9"/>
      <c r="C3925" s="9"/>
      <c r="D3925" s="9"/>
      <c r="E3925" s="9"/>
      <c r="F3925" s="9"/>
      <c r="G3925" s="9"/>
      <c r="H3925" s="10"/>
      <c r="I3925" s="10"/>
      <c r="J3925" s="10"/>
      <c r="K3925" s="10"/>
      <c r="L3925" s="10"/>
      <c r="M3925" s="10"/>
      <c r="N3925" s="10"/>
      <c r="O3925" s="11"/>
      <c r="P3925" s="12"/>
      <c r="Q3925" s="9"/>
      <c r="R3925" s="9"/>
      <c r="S3925" s="9"/>
      <c r="U3925" s="1"/>
      <c r="V3925" s="13"/>
    </row>
    <row r="3926" spans="1:22" x14ac:dyDescent="0.35">
      <c r="A3926" s="8"/>
      <c r="B3926" s="9"/>
      <c r="C3926" s="9"/>
      <c r="D3926" s="9"/>
      <c r="E3926" s="9"/>
      <c r="F3926" s="9"/>
      <c r="G3926" s="9"/>
      <c r="H3926" s="10"/>
      <c r="I3926" s="10"/>
      <c r="J3926" s="10"/>
      <c r="K3926" s="10"/>
      <c r="L3926" s="10"/>
      <c r="M3926" s="10"/>
      <c r="N3926" s="10"/>
      <c r="O3926" s="11"/>
      <c r="P3926" s="12"/>
      <c r="Q3926" s="9"/>
      <c r="R3926" s="9"/>
      <c r="S3926" s="9"/>
      <c r="U3926" s="1"/>
      <c r="V3926" s="13"/>
    </row>
    <row r="3927" spans="1:22" x14ac:dyDescent="0.35">
      <c r="A3927" s="8"/>
      <c r="B3927" s="9"/>
      <c r="C3927" s="9"/>
      <c r="D3927" s="9"/>
      <c r="E3927" s="9"/>
      <c r="F3927" s="9"/>
      <c r="G3927" s="9"/>
      <c r="H3927" s="10"/>
      <c r="I3927" s="10"/>
      <c r="J3927" s="10"/>
      <c r="K3927" s="10"/>
      <c r="L3927" s="10"/>
      <c r="M3927" s="10"/>
      <c r="N3927" s="10"/>
      <c r="O3927" s="11"/>
      <c r="P3927" s="12"/>
      <c r="Q3927" s="9"/>
      <c r="R3927" s="9"/>
      <c r="S3927" s="9"/>
      <c r="U3927" s="1"/>
      <c r="V3927" s="13"/>
    </row>
    <row r="3928" spans="1:22" x14ac:dyDescent="0.35">
      <c r="A3928" s="8"/>
      <c r="B3928" s="9"/>
      <c r="C3928" s="9"/>
      <c r="D3928" s="9"/>
      <c r="E3928" s="9"/>
      <c r="F3928" s="9"/>
      <c r="G3928" s="9"/>
      <c r="H3928" s="10"/>
      <c r="I3928" s="10"/>
      <c r="J3928" s="10"/>
      <c r="K3928" s="10"/>
      <c r="L3928" s="10"/>
      <c r="M3928" s="10"/>
      <c r="N3928" s="10"/>
      <c r="O3928" s="11"/>
      <c r="P3928" s="12"/>
      <c r="Q3928" s="9"/>
      <c r="R3928" s="9"/>
      <c r="S3928" s="9"/>
      <c r="U3928" s="1"/>
      <c r="V3928" s="13"/>
    </row>
    <row r="3929" spans="1:22" x14ac:dyDescent="0.35">
      <c r="A3929" s="8"/>
      <c r="B3929" s="9"/>
      <c r="C3929" s="9"/>
      <c r="D3929" s="9"/>
      <c r="E3929" s="9"/>
      <c r="F3929" s="9"/>
      <c r="G3929" s="9"/>
      <c r="H3929" s="10"/>
      <c r="I3929" s="10"/>
      <c r="J3929" s="10"/>
      <c r="K3929" s="10"/>
      <c r="L3929" s="10"/>
      <c r="M3929" s="10"/>
      <c r="N3929" s="10"/>
      <c r="O3929" s="11"/>
      <c r="P3929" s="12"/>
      <c r="Q3929" s="9"/>
      <c r="R3929" s="9"/>
      <c r="S3929" s="9"/>
      <c r="U3929" s="1"/>
      <c r="V3929" s="13"/>
    </row>
    <row r="3930" spans="1:22" x14ac:dyDescent="0.35">
      <c r="A3930" s="8"/>
      <c r="B3930" s="9"/>
      <c r="C3930" s="9"/>
      <c r="D3930" s="9"/>
      <c r="E3930" s="9"/>
      <c r="F3930" s="9"/>
      <c r="G3930" s="9"/>
      <c r="H3930" s="10"/>
      <c r="I3930" s="10"/>
      <c r="J3930" s="10"/>
      <c r="K3930" s="10"/>
      <c r="L3930" s="10"/>
      <c r="M3930" s="10"/>
      <c r="N3930" s="10"/>
      <c r="O3930" s="11"/>
      <c r="P3930" s="12"/>
      <c r="Q3930" s="9"/>
      <c r="R3930" s="9"/>
      <c r="S3930" s="9"/>
      <c r="U3930" s="1"/>
      <c r="V3930" s="13"/>
    </row>
    <row r="3931" spans="1:22" x14ac:dyDescent="0.35">
      <c r="A3931" s="8"/>
      <c r="B3931" s="9"/>
      <c r="C3931" s="9"/>
      <c r="D3931" s="9"/>
      <c r="E3931" s="9"/>
      <c r="F3931" s="9"/>
      <c r="G3931" s="9"/>
      <c r="H3931" s="10"/>
      <c r="I3931" s="10"/>
      <c r="J3931" s="10"/>
      <c r="K3931" s="10"/>
      <c r="L3931" s="10"/>
      <c r="M3931" s="10"/>
      <c r="N3931" s="10"/>
      <c r="O3931" s="11"/>
      <c r="P3931" s="12"/>
      <c r="Q3931" s="9"/>
      <c r="R3931" s="9"/>
      <c r="S3931" s="9"/>
      <c r="U3931" s="1"/>
      <c r="V3931" s="13"/>
    </row>
    <row r="3932" spans="1:22" x14ac:dyDescent="0.35">
      <c r="A3932" s="8"/>
      <c r="B3932" s="9"/>
      <c r="C3932" s="9"/>
      <c r="D3932" s="9"/>
      <c r="E3932" s="9"/>
      <c r="F3932" s="9"/>
      <c r="G3932" s="9"/>
      <c r="H3932" s="10"/>
      <c r="I3932" s="10"/>
      <c r="J3932" s="10"/>
      <c r="K3932" s="10"/>
      <c r="L3932" s="10"/>
      <c r="M3932" s="10"/>
      <c r="N3932" s="10"/>
      <c r="O3932" s="11"/>
      <c r="P3932" s="12"/>
      <c r="Q3932" s="9"/>
      <c r="R3932" s="9"/>
      <c r="S3932" s="9"/>
      <c r="U3932" s="1"/>
      <c r="V3932" s="13"/>
    </row>
    <row r="3933" spans="1:22" x14ac:dyDescent="0.35">
      <c r="A3933" s="8"/>
      <c r="B3933" s="9"/>
      <c r="C3933" s="9"/>
      <c r="D3933" s="9"/>
      <c r="E3933" s="9"/>
      <c r="F3933" s="9"/>
      <c r="G3933" s="9"/>
      <c r="H3933" s="10"/>
      <c r="I3933" s="10"/>
      <c r="J3933" s="10"/>
      <c r="K3933" s="10"/>
      <c r="L3933" s="10"/>
      <c r="M3933" s="10"/>
      <c r="N3933" s="10"/>
      <c r="O3933" s="11"/>
      <c r="P3933" s="12"/>
      <c r="Q3933" s="9"/>
      <c r="R3933" s="9"/>
      <c r="S3933" s="9"/>
      <c r="U3933" s="1"/>
      <c r="V3933" s="13"/>
    </row>
    <row r="3934" spans="1:22" x14ac:dyDescent="0.35">
      <c r="A3934" s="8"/>
      <c r="B3934" s="9"/>
      <c r="C3934" s="9"/>
      <c r="D3934" s="9"/>
      <c r="E3934" s="9"/>
      <c r="F3934" s="9"/>
      <c r="G3934" s="9"/>
      <c r="H3934" s="10"/>
      <c r="I3934" s="10"/>
      <c r="J3934" s="10"/>
      <c r="K3934" s="10"/>
      <c r="L3934" s="10"/>
      <c r="M3934" s="10"/>
      <c r="N3934" s="10"/>
      <c r="O3934" s="11"/>
      <c r="P3934" s="12"/>
      <c r="Q3934" s="9"/>
      <c r="R3934" s="9"/>
      <c r="S3934" s="9"/>
      <c r="U3934" s="1"/>
      <c r="V3934" s="13"/>
    </row>
    <row r="3935" spans="1:22" x14ac:dyDescent="0.35">
      <c r="A3935" s="8"/>
      <c r="B3935" s="9"/>
      <c r="C3935" s="9"/>
      <c r="D3935" s="9"/>
      <c r="E3935" s="9"/>
      <c r="F3935" s="9"/>
      <c r="G3935" s="9"/>
      <c r="H3935" s="10"/>
      <c r="I3935" s="10"/>
      <c r="J3935" s="10"/>
      <c r="K3935" s="10"/>
      <c r="L3935" s="10"/>
      <c r="M3935" s="10"/>
      <c r="N3935" s="10"/>
      <c r="O3935" s="11"/>
      <c r="P3935" s="12"/>
      <c r="Q3935" s="9"/>
      <c r="R3935" s="9"/>
      <c r="S3935" s="9"/>
      <c r="U3935" s="1"/>
      <c r="V3935" s="13"/>
    </row>
    <row r="3936" spans="1:22" x14ac:dyDescent="0.35">
      <c r="A3936" s="8"/>
      <c r="B3936" s="9"/>
      <c r="C3936" s="9"/>
      <c r="D3936" s="9"/>
      <c r="E3936" s="9"/>
      <c r="F3936" s="9"/>
      <c r="G3936" s="9"/>
      <c r="H3936" s="10"/>
      <c r="I3936" s="10"/>
      <c r="J3936" s="10"/>
      <c r="K3936" s="10"/>
      <c r="L3936" s="10"/>
      <c r="M3936" s="10"/>
      <c r="N3936" s="10"/>
      <c r="O3936" s="11"/>
      <c r="P3936" s="12"/>
      <c r="Q3936" s="9"/>
      <c r="R3936" s="9"/>
      <c r="S3936" s="9"/>
      <c r="U3936" s="1"/>
      <c r="V3936" s="13"/>
    </row>
    <row r="3937" spans="1:22" x14ac:dyDescent="0.35">
      <c r="A3937" s="8"/>
      <c r="B3937" s="9"/>
      <c r="C3937" s="9"/>
      <c r="D3937" s="9"/>
      <c r="E3937" s="9"/>
      <c r="F3937" s="9"/>
      <c r="G3937" s="9"/>
      <c r="H3937" s="10"/>
      <c r="I3937" s="10"/>
      <c r="J3937" s="10"/>
      <c r="K3937" s="10"/>
      <c r="L3937" s="10"/>
      <c r="M3937" s="10"/>
      <c r="N3937" s="10"/>
      <c r="O3937" s="11"/>
      <c r="P3937" s="12"/>
      <c r="Q3937" s="9"/>
      <c r="R3937" s="9"/>
      <c r="S3937" s="9"/>
      <c r="U3937" s="1"/>
      <c r="V3937" s="13"/>
    </row>
    <row r="3938" spans="1:22" x14ac:dyDescent="0.35">
      <c r="A3938" s="8"/>
      <c r="B3938" s="9"/>
      <c r="C3938" s="9"/>
      <c r="D3938" s="9"/>
      <c r="E3938" s="9"/>
      <c r="F3938" s="9"/>
      <c r="G3938" s="9"/>
      <c r="H3938" s="10"/>
      <c r="I3938" s="10"/>
      <c r="J3938" s="10"/>
      <c r="K3938" s="10"/>
      <c r="L3938" s="10"/>
      <c r="M3938" s="10"/>
      <c r="N3938" s="10"/>
      <c r="O3938" s="11"/>
      <c r="P3938" s="12"/>
      <c r="Q3938" s="9"/>
      <c r="R3938" s="9"/>
      <c r="S3938" s="9"/>
      <c r="U3938" s="1"/>
      <c r="V3938" s="13"/>
    </row>
    <row r="3939" spans="1:22" x14ac:dyDescent="0.35">
      <c r="A3939" s="8"/>
      <c r="B3939" s="9"/>
      <c r="C3939" s="9"/>
      <c r="D3939" s="9"/>
      <c r="E3939" s="9"/>
      <c r="F3939" s="9"/>
      <c r="G3939" s="9"/>
      <c r="H3939" s="10"/>
      <c r="I3939" s="10"/>
      <c r="J3939" s="10"/>
      <c r="K3939" s="10"/>
      <c r="L3939" s="10"/>
      <c r="M3939" s="10"/>
      <c r="N3939" s="10"/>
      <c r="O3939" s="11"/>
      <c r="P3939" s="12"/>
      <c r="Q3939" s="9"/>
      <c r="R3939" s="9"/>
      <c r="S3939" s="9"/>
      <c r="U3939" s="1"/>
      <c r="V3939" s="13"/>
    </row>
    <row r="3940" spans="1:22" x14ac:dyDescent="0.35">
      <c r="A3940" s="8"/>
      <c r="B3940" s="9"/>
      <c r="C3940" s="9"/>
      <c r="D3940" s="9"/>
      <c r="E3940" s="9"/>
      <c r="F3940" s="9"/>
      <c r="G3940" s="9"/>
      <c r="H3940" s="10"/>
      <c r="I3940" s="10"/>
      <c r="J3940" s="10"/>
      <c r="K3940" s="10"/>
      <c r="L3940" s="10"/>
      <c r="M3940" s="10"/>
      <c r="N3940" s="10"/>
      <c r="O3940" s="11"/>
      <c r="P3940" s="12"/>
      <c r="Q3940" s="9"/>
      <c r="R3940" s="9"/>
      <c r="S3940" s="9"/>
      <c r="U3940" s="1"/>
      <c r="V3940" s="13"/>
    </row>
    <row r="3941" spans="1:22" x14ac:dyDescent="0.35">
      <c r="A3941" s="8"/>
      <c r="B3941" s="9"/>
      <c r="C3941" s="9"/>
      <c r="D3941" s="9"/>
      <c r="E3941" s="9"/>
      <c r="F3941" s="9"/>
      <c r="G3941" s="9"/>
      <c r="H3941" s="10"/>
      <c r="I3941" s="10"/>
      <c r="J3941" s="10"/>
      <c r="K3941" s="10"/>
      <c r="L3941" s="10"/>
      <c r="M3941" s="10"/>
      <c r="N3941" s="10"/>
      <c r="O3941" s="11"/>
      <c r="P3941" s="12"/>
      <c r="Q3941" s="9"/>
      <c r="R3941" s="9"/>
      <c r="S3941" s="9"/>
      <c r="U3941" s="1"/>
      <c r="V3941" s="13"/>
    </row>
    <row r="3942" spans="1:22" x14ac:dyDescent="0.35">
      <c r="A3942" s="8"/>
      <c r="B3942" s="9"/>
      <c r="C3942" s="9"/>
      <c r="D3942" s="9"/>
      <c r="E3942" s="9"/>
      <c r="F3942" s="9"/>
      <c r="G3942" s="9"/>
      <c r="H3942" s="10"/>
      <c r="I3942" s="10"/>
      <c r="J3942" s="10"/>
      <c r="K3942" s="10"/>
      <c r="L3942" s="10"/>
      <c r="M3942" s="10"/>
      <c r="N3942" s="10"/>
      <c r="O3942" s="11"/>
      <c r="P3942" s="12"/>
      <c r="Q3942" s="9"/>
      <c r="R3942" s="9"/>
      <c r="S3942" s="9"/>
      <c r="U3942" s="1"/>
      <c r="V3942" s="13"/>
    </row>
    <row r="3943" spans="1:22" x14ac:dyDescent="0.35">
      <c r="A3943" s="8"/>
      <c r="B3943" s="9"/>
      <c r="C3943" s="9"/>
      <c r="D3943" s="9"/>
      <c r="E3943" s="9"/>
      <c r="F3943" s="9"/>
      <c r="G3943" s="9"/>
      <c r="H3943" s="10"/>
      <c r="I3943" s="10"/>
      <c r="J3943" s="10"/>
      <c r="K3943" s="10"/>
      <c r="L3943" s="10"/>
      <c r="M3943" s="10"/>
      <c r="N3943" s="10"/>
      <c r="O3943" s="11"/>
      <c r="P3943" s="12"/>
      <c r="Q3943" s="9"/>
      <c r="R3943" s="9"/>
      <c r="S3943" s="9"/>
      <c r="U3943" s="1"/>
      <c r="V3943" s="13"/>
    </row>
    <row r="3944" spans="1:22" x14ac:dyDescent="0.35">
      <c r="A3944" s="8"/>
      <c r="B3944" s="9"/>
      <c r="C3944" s="9"/>
      <c r="D3944" s="9"/>
      <c r="E3944" s="9"/>
      <c r="F3944" s="9"/>
      <c r="G3944" s="9"/>
      <c r="H3944" s="10"/>
      <c r="I3944" s="10"/>
      <c r="J3944" s="10"/>
      <c r="K3944" s="10"/>
      <c r="L3944" s="10"/>
      <c r="M3944" s="10"/>
      <c r="N3944" s="10"/>
      <c r="O3944" s="11"/>
      <c r="P3944" s="12"/>
      <c r="Q3944" s="9"/>
      <c r="R3944" s="9"/>
      <c r="S3944" s="9"/>
      <c r="U3944" s="1"/>
      <c r="V3944" s="13"/>
    </row>
    <row r="3945" spans="1:22" x14ac:dyDescent="0.35">
      <c r="A3945" s="8"/>
      <c r="B3945" s="9"/>
      <c r="C3945" s="9"/>
      <c r="D3945" s="9"/>
      <c r="E3945" s="9"/>
      <c r="F3945" s="9"/>
      <c r="G3945" s="9"/>
      <c r="H3945" s="10"/>
      <c r="I3945" s="10"/>
      <c r="J3945" s="10"/>
      <c r="K3945" s="10"/>
      <c r="L3945" s="10"/>
      <c r="M3945" s="10"/>
      <c r="N3945" s="10"/>
      <c r="O3945" s="11"/>
      <c r="P3945" s="12"/>
      <c r="Q3945" s="9"/>
      <c r="R3945" s="9"/>
      <c r="S3945" s="9"/>
      <c r="U3945" s="1"/>
      <c r="V3945" s="13"/>
    </row>
    <row r="3946" spans="1:22" x14ac:dyDescent="0.35">
      <c r="A3946" s="8"/>
      <c r="B3946" s="9"/>
      <c r="C3946" s="9"/>
      <c r="D3946" s="9"/>
      <c r="E3946" s="9"/>
      <c r="F3946" s="9"/>
      <c r="G3946" s="9"/>
      <c r="H3946" s="10"/>
      <c r="I3946" s="10"/>
      <c r="J3946" s="10"/>
      <c r="K3946" s="10"/>
      <c r="L3946" s="10"/>
      <c r="M3946" s="10"/>
      <c r="N3946" s="10"/>
      <c r="O3946" s="11"/>
      <c r="P3946" s="12"/>
      <c r="Q3946" s="9"/>
      <c r="R3946" s="9"/>
      <c r="S3946" s="9"/>
      <c r="U3946" s="1"/>
      <c r="V3946" s="13"/>
    </row>
    <row r="3947" spans="1:22" x14ac:dyDescent="0.35">
      <c r="A3947" s="8"/>
      <c r="B3947" s="9"/>
      <c r="C3947" s="9"/>
      <c r="D3947" s="9"/>
      <c r="E3947" s="9"/>
      <c r="F3947" s="9"/>
      <c r="G3947" s="9"/>
      <c r="H3947" s="10"/>
      <c r="I3947" s="10"/>
      <c r="J3947" s="10"/>
      <c r="K3947" s="10"/>
      <c r="L3947" s="10"/>
      <c r="M3947" s="10"/>
      <c r="N3947" s="10"/>
      <c r="O3947" s="11"/>
      <c r="P3947" s="12"/>
      <c r="Q3947" s="9"/>
      <c r="R3947" s="9"/>
      <c r="S3947" s="9"/>
      <c r="U3947" s="1"/>
      <c r="V3947" s="13"/>
    </row>
    <row r="3948" spans="1:22" x14ac:dyDescent="0.35">
      <c r="A3948" s="8"/>
      <c r="B3948" s="9"/>
      <c r="C3948" s="9"/>
      <c r="D3948" s="9"/>
      <c r="E3948" s="9"/>
      <c r="F3948" s="9"/>
      <c r="G3948" s="9"/>
      <c r="H3948" s="10"/>
      <c r="I3948" s="10"/>
      <c r="J3948" s="10"/>
      <c r="K3948" s="10"/>
      <c r="L3948" s="10"/>
      <c r="M3948" s="10"/>
      <c r="N3948" s="10"/>
      <c r="O3948" s="11"/>
      <c r="P3948" s="12"/>
      <c r="Q3948" s="9"/>
      <c r="R3948" s="9"/>
      <c r="S3948" s="9"/>
      <c r="U3948" s="1"/>
      <c r="V3948" s="13"/>
    </row>
    <row r="3949" spans="1:22" x14ac:dyDescent="0.35">
      <c r="A3949" s="8"/>
      <c r="B3949" s="9"/>
      <c r="C3949" s="9"/>
      <c r="D3949" s="9"/>
      <c r="E3949" s="9"/>
      <c r="F3949" s="9"/>
      <c r="G3949" s="9"/>
      <c r="H3949" s="10"/>
      <c r="I3949" s="10"/>
      <c r="J3949" s="10"/>
      <c r="K3949" s="10"/>
      <c r="L3949" s="10"/>
      <c r="M3949" s="10"/>
      <c r="N3949" s="10"/>
      <c r="O3949" s="11"/>
      <c r="P3949" s="12"/>
      <c r="Q3949" s="9"/>
      <c r="R3949" s="9"/>
      <c r="S3949" s="9"/>
      <c r="U3949" s="1"/>
      <c r="V3949" s="13"/>
    </row>
    <row r="3950" spans="1:22" x14ac:dyDescent="0.35">
      <c r="A3950" s="8"/>
      <c r="B3950" s="9"/>
      <c r="C3950" s="9"/>
      <c r="D3950" s="9"/>
      <c r="E3950" s="9"/>
      <c r="F3950" s="9"/>
      <c r="G3950" s="9"/>
      <c r="H3950" s="10"/>
      <c r="I3950" s="10"/>
      <c r="J3950" s="10"/>
      <c r="K3950" s="10"/>
      <c r="L3950" s="10"/>
      <c r="M3950" s="10"/>
      <c r="N3950" s="10"/>
      <c r="O3950" s="11"/>
      <c r="P3950" s="12"/>
      <c r="Q3950" s="9"/>
      <c r="R3950" s="9"/>
      <c r="S3950" s="9"/>
      <c r="U3950" s="1"/>
      <c r="V3950" s="13"/>
    </row>
    <row r="3951" spans="1:22" x14ac:dyDescent="0.35">
      <c r="A3951" s="8"/>
      <c r="B3951" s="9"/>
      <c r="C3951" s="9"/>
      <c r="D3951" s="9"/>
      <c r="E3951" s="9"/>
      <c r="F3951" s="9"/>
      <c r="G3951" s="9"/>
      <c r="H3951" s="10"/>
      <c r="I3951" s="10"/>
      <c r="J3951" s="10"/>
      <c r="K3951" s="10"/>
      <c r="L3951" s="10"/>
      <c r="M3951" s="10"/>
      <c r="N3951" s="10"/>
      <c r="O3951" s="11"/>
      <c r="P3951" s="12"/>
      <c r="Q3951" s="9"/>
      <c r="R3951" s="9"/>
      <c r="S3951" s="9"/>
      <c r="U3951" s="1"/>
      <c r="V3951" s="13"/>
    </row>
    <row r="3952" spans="1:22" x14ac:dyDescent="0.35">
      <c r="A3952" s="8"/>
      <c r="B3952" s="9"/>
      <c r="C3952" s="9"/>
      <c r="D3952" s="9"/>
      <c r="E3952" s="9"/>
      <c r="F3952" s="9"/>
      <c r="G3952" s="9"/>
      <c r="H3952" s="10"/>
      <c r="I3952" s="10"/>
      <c r="J3952" s="10"/>
      <c r="K3952" s="10"/>
      <c r="L3952" s="10"/>
      <c r="M3952" s="10"/>
      <c r="N3952" s="10"/>
      <c r="O3952" s="11"/>
      <c r="P3952" s="12"/>
      <c r="Q3952" s="9"/>
      <c r="R3952" s="9"/>
      <c r="S3952" s="9"/>
      <c r="U3952" s="1"/>
      <c r="V3952" s="13"/>
    </row>
    <row r="3953" spans="1:22" x14ac:dyDescent="0.35">
      <c r="A3953" s="8"/>
      <c r="B3953" s="9"/>
      <c r="C3953" s="9"/>
      <c r="D3953" s="9"/>
      <c r="E3953" s="9"/>
      <c r="F3953" s="9"/>
      <c r="G3953" s="9"/>
      <c r="H3953" s="10"/>
      <c r="I3953" s="10"/>
      <c r="J3953" s="10"/>
      <c r="K3953" s="10"/>
      <c r="L3953" s="10"/>
      <c r="M3953" s="10"/>
      <c r="N3953" s="10"/>
      <c r="O3953" s="11"/>
      <c r="P3953" s="12"/>
      <c r="Q3953" s="9"/>
      <c r="R3953" s="9"/>
      <c r="S3953" s="9"/>
      <c r="U3953" s="1"/>
      <c r="V3953" s="13"/>
    </row>
    <row r="3954" spans="1:22" x14ac:dyDescent="0.35">
      <c r="A3954" s="8"/>
      <c r="B3954" s="9"/>
      <c r="C3954" s="9"/>
      <c r="D3954" s="9"/>
      <c r="E3954" s="9"/>
      <c r="F3954" s="9"/>
      <c r="G3954" s="9"/>
      <c r="H3954" s="10"/>
      <c r="I3954" s="10"/>
      <c r="J3954" s="10"/>
      <c r="K3954" s="10"/>
      <c r="L3954" s="10"/>
      <c r="M3954" s="10"/>
      <c r="N3954" s="10"/>
      <c r="O3954" s="11"/>
      <c r="P3954" s="12"/>
      <c r="Q3954" s="9"/>
      <c r="R3954" s="9"/>
      <c r="S3954" s="9"/>
      <c r="U3954" s="1"/>
      <c r="V3954" s="13"/>
    </row>
    <row r="3955" spans="1:22" x14ac:dyDescent="0.35">
      <c r="A3955" s="8"/>
      <c r="B3955" s="9"/>
      <c r="C3955" s="9"/>
      <c r="D3955" s="9"/>
      <c r="E3955" s="9"/>
      <c r="F3955" s="9"/>
      <c r="G3955" s="9"/>
      <c r="H3955" s="10"/>
      <c r="I3955" s="10"/>
      <c r="J3955" s="10"/>
      <c r="K3955" s="10"/>
      <c r="L3955" s="10"/>
      <c r="M3955" s="10"/>
      <c r="N3955" s="10"/>
      <c r="O3955" s="11"/>
      <c r="P3955" s="12"/>
      <c r="Q3955" s="9"/>
      <c r="R3955" s="9"/>
      <c r="S3955" s="9"/>
      <c r="U3955" s="1"/>
      <c r="V3955" s="13"/>
    </row>
    <row r="3956" spans="1:22" x14ac:dyDescent="0.35">
      <c r="A3956" s="8"/>
      <c r="B3956" s="9"/>
      <c r="C3956" s="9"/>
      <c r="D3956" s="9"/>
      <c r="E3956" s="9"/>
      <c r="F3956" s="9"/>
      <c r="G3956" s="9"/>
      <c r="H3956" s="10"/>
      <c r="I3956" s="10"/>
      <c r="J3956" s="10"/>
      <c r="K3956" s="10"/>
      <c r="L3956" s="10"/>
      <c r="M3956" s="10"/>
      <c r="N3956" s="10"/>
      <c r="O3956" s="11"/>
      <c r="P3956" s="12"/>
      <c r="Q3956" s="9"/>
      <c r="R3956" s="9"/>
      <c r="S3956" s="9"/>
      <c r="U3956" s="1"/>
      <c r="V3956" s="13"/>
    </row>
    <row r="3957" spans="1:22" x14ac:dyDescent="0.35">
      <c r="A3957" s="8"/>
      <c r="B3957" s="9"/>
      <c r="C3957" s="9"/>
      <c r="D3957" s="9"/>
      <c r="E3957" s="9"/>
      <c r="F3957" s="9"/>
      <c r="G3957" s="9"/>
      <c r="H3957" s="10"/>
      <c r="I3957" s="10"/>
      <c r="J3957" s="10"/>
      <c r="K3957" s="10"/>
      <c r="L3957" s="10"/>
      <c r="M3957" s="10"/>
      <c r="N3957" s="10"/>
      <c r="O3957" s="11"/>
      <c r="P3957" s="12"/>
      <c r="Q3957" s="9"/>
      <c r="R3957" s="9"/>
      <c r="S3957" s="9"/>
      <c r="U3957" s="1"/>
      <c r="V3957" s="13"/>
    </row>
    <row r="3958" spans="1:22" x14ac:dyDescent="0.35">
      <c r="A3958" s="8"/>
      <c r="B3958" s="9"/>
      <c r="C3958" s="9"/>
      <c r="D3958" s="9"/>
      <c r="E3958" s="9"/>
      <c r="F3958" s="9"/>
      <c r="G3958" s="9"/>
      <c r="H3958" s="10"/>
      <c r="I3958" s="10"/>
      <c r="J3958" s="10"/>
      <c r="K3958" s="10"/>
      <c r="L3958" s="10"/>
      <c r="M3958" s="10"/>
      <c r="N3958" s="10"/>
      <c r="O3958" s="11"/>
      <c r="P3958" s="12"/>
      <c r="Q3958" s="9"/>
      <c r="R3958" s="9"/>
      <c r="S3958" s="9"/>
      <c r="U3958" s="1"/>
      <c r="V3958" s="13"/>
    </row>
    <row r="3959" spans="1:22" x14ac:dyDescent="0.35">
      <c r="A3959" s="8"/>
      <c r="B3959" s="9"/>
      <c r="C3959" s="9"/>
      <c r="D3959" s="9"/>
      <c r="E3959" s="9"/>
      <c r="F3959" s="9"/>
      <c r="G3959" s="9"/>
      <c r="H3959" s="10"/>
      <c r="I3959" s="10"/>
      <c r="J3959" s="10"/>
      <c r="K3959" s="10"/>
      <c r="L3959" s="10"/>
      <c r="M3959" s="10"/>
      <c r="N3959" s="10"/>
      <c r="O3959" s="11"/>
      <c r="P3959" s="12"/>
      <c r="Q3959" s="9"/>
      <c r="R3959" s="9"/>
      <c r="S3959" s="9"/>
      <c r="U3959" s="1"/>
      <c r="V3959" s="13"/>
    </row>
    <row r="3960" spans="1:22" x14ac:dyDescent="0.35">
      <c r="A3960" s="8"/>
      <c r="B3960" s="9"/>
      <c r="C3960" s="9"/>
      <c r="D3960" s="9"/>
      <c r="E3960" s="9"/>
      <c r="F3960" s="9"/>
      <c r="G3960" s="9"/>
      <c r="H3960" s="10"/>
      <c r="I3960" s="10"/>
      <c r="J3960" s="10"/>
      <c r="K3960" s="10"/>
      <c r="L3960" s="10"/>
      <c r="M3960" s="10"/>
      <c r="N3960" s="10"/>
      <c r="O3960" s="11"/>
      <c r="P3960" s="12"/>
      <c r="Q3960" s="9"/>
      <c r="R3960" s="9"/>
      <c r="S3960" s="9"/>
      <c r="U3960" s="1"/>
      <c r="V3960" s="13"/>
    </row>
    <row r="3961" spans="1:22" x14ac:dyDescent="0.35">
      <c r="A3961" s="8"/>
      <c r="B3961" s="9"/>
      <c r="C3961" s="9"/>
      <c r="D3961" s="9"/>
      <c r="E3961" s="9"/>
      <c r="F3961" s="9"/>
      <c r="G3961" s="9"/>
      <c r="H3961" s="10"/>
      <c r="I3961" s="10"/>
      <c r="J3961" s="10"/>
      <c r="K3961" s="10"/>
      <c r="L3961" s="10"/>
      <c r="M3961" s="10"/>
      <c r="N3961" s="10"/>
      <c r="O3961" s="11"/>
      <c r="P3961" s="12"/>
      <c r="Q3961" s="9"/>
      <c r="R3961" s="9"/>
      <c r="S3961" s="9"/>
      <c r="U3961" s="1"/>
      <c r="V3961" s="13"/>
    </row>
    <row r="3962" spans="1:22" x14ac:dyDescent="0.35">
      <c r="A3962" s="8"/>
      <c r="B3962" s="9"/>
      <c r="C3962" s="9"/>
      <c r="D3962" s="9"/>
      <c r="E3962" s="9"/>
      <c r="F3962" s="9"/>
      <c r="G3962" s="9"/>
      <c r="H3962" s="10"/>
      <c r="I3962" s="10"/>
      <c r="J3962" s="10"/>
      <c r="K3962" s="10"/>
      <c r="L3962" s="10"/>
      <c r="M3962" s="10"/>
      <c r="N3962" s="10"/>
      <c r="O3962" s="11"/>
      <c r="P3962" s="12"/>
      <c r="Q3962" s="9"/>
      <c r="R3962" s="9"/>
      <c r="S3962" s="9"/>
      <c r="U3962" s="1"/>
      <c r="V3962" s="13"/>
    </row>
    <row r="3963" spans="1:22" x14ac:dyDescent="0.35">
      <c r="A3963" s="8"/>
      <c r="B3963" s="9"/>
      <c r="C3963" s="9"/>
      <c r="D3963" s="9"/>
      <c r="E3963" s="9"/>
      <c r="F3963" s="9"/>
      <c r="G3963" s="9"/>
      <c r="H3963" s="10"/>
      <c r="I3963" s="10"/>
      <c r="J3963" s="10"/>
      <c r="K3963" s="10"/>
      <c r="L3963" s="10"/>
      <c r="M3963" s="10"/>
      <c r="N3963" s="10"/>
      <c r="O3963" s="11"/>
      <c r="P3963" s="12"/>
      <c r="Q3963" s="9"/>
      <c r="R3963" s="9"/>
      <c r="S3963" s="9"/>
      <c r="U3963" s="1"/>
      <c r="V3963" s="13"/>
    </row>
    <row r="3964" spans="1:22" x14ac:dyDescent="0.35">
      <c r="A3964" s="8"/>
      <c r="B3964" s="9"/>
      <c r="C3964" s="9"/>
      <c r="D3964" s="9"/>
      <c r="E3964" s="9"/>
      <c r="F3964" s="9"/>
      <c r="G3964" s="9"/>
      <c r="H3964" s="10"/>
      <c r="I3964" s="10"/>
      <c r="J3964" s="10"/>
      <c r="K3964" s="10"/>
      <c r="L3964" s="10"/>
      <c r="M3964" s="10"/>
      <c r="N3964" s="10"/>
      <c r="O3964" s="11"/>
      <c r="P3964" s="12"/>
      <c r="Q3964" s="9"/>
      <c r="R3964" s="9"/>
      <c r="S3964" s="9"/>
      <c r="U3964" s="1"/>
      <c r="V3964" s="13"/>
    </row>
    <row r="3965" spans="1:22" x14ac:dyDescent="0.35">
      <c r="A3965" s="8"/>
      <c r="B3965" s="9"/>
      <c r="C3965" s="9"/>
      <c r="D3965" s="9"/>
      <c r="E3965" s="9"/>
      <c r="F3965" s="9"/>
      <c r="G3965" s="9"/>
      <c r="H3965" s="10"/>
      <c r="I3965" s="10"/>
      <c r="J3965" s="10"/>
      <c r="K3965" s="10"/>
      <c r="L3965" s="10"/>
      <c r="M3965" s="10"/>
      <c r="N3965" s="10"/>
      <c r="O3965" s="11"/>
      <c r="P3965" s="12"/>
      <c r="Q3965" s="9"/>
      <c r="R3965" s="9"/>
      <c r="S3965" s="9"/>
      <c r="U3965" s="1"/>
      <c r="V3965" s="13"/>
    </row>
    <row r="3966" spans="1:22" x14ac:dyDescent="0.35">
      <c r="A3966" s="8"/>
      <c r="B3966" s="9"/>
      <c r="C3966" s="9"/>
      <c r="D3966" s="9"/>
      <c r="E3966" s="9"/>
      <c r="F3966" s="9"/>
      <c r="G3966" s="9"/>
      <c r="H3966" s="10"/>
      <c r="I3966" s="10"/>
      <c r="J3966" s="10"/>
      <c r="K3966" s="10"/>
      <c r="L3966" s="10"/>
      <c r="M3966" s="10"/>
      <c r="N3966" s="10"/>
      <c r="O3966" s="11"/>
      <c r="P3966" s="12"/>
      <c r="Q3966" s="9"/>
      <c r="R3966" s="9"/>
      <c r="S3966" s="9"/>
      <c r="U3966" s="1"/>
      <c r="V3966" s="13"/>
    </row>
    <row r="3967" spans="1:22" x14ac:dyDescent="0.35">
      <c r="A3967" s="8"/>
      <c r="B3967" s="9"/>
      <c r="C3967" s="9"/>
      <c r="D3967" s="9"/>
      <c r="E3967" s="9"/>
      <c r="F3967" s="9"/>
      <c r="G3967" s="9"/>
      <c r="H3967" s="10"/>
      <c r="I3967" s="10"/>
      <c r="J3967" s="10"/>
      <c r="K3967" s="10"/>
      <c r="L3967" s="10"/>
      <c r="M3967" s="10"/>
      <c r="N3967" s="10"/>
      <c r="O3967" s="11"/>
      <c r="P3967" s="12"/>
      <c r="Q3967" s="9"/>
      <c r="R3967" s="9"/>
      <c r="S3967" s="9"/>
      <c r="U3967" s="1"/>
      <c r="V3967" s="13"/>
    </row>
    <row r="3968" spans="1:22" x14ac:dyDescent="0.35">
      <c r="A3968" s="8"/>
      <c r="B3968" s="9"/>
      <c r="C3968" s="9"/>
      <c r="D3968" s="9"/>
      <c r="E3968" s="9"/>
      <c r="F3968" s="9"/>
      <c r="G3968" s="9"/>
      <c r="H3968" s="10"/>
      <c r="I3968" s="10"/>
      <c r="J3968" s="10"/>
      <c r="K3968" s="10"/>
      <c r="L3968" s="10"/>
      <c r="M3968" s="10"/>
      <c r="N3968" s="10"/>
      <c r="O3968" s="11"/>
      <c r="P3968" s="12"/>
      <c r="Q3968" s="9"/>
      <c r="R3968" s="9"/>
      <c r="S3968" s="9"/>
      <c r="U3968" s="1"/>
      <c r="V3968" s="13"/>
    </row>
    <row r="3969" spans="1:22" x14ac:dyDescent="0.35">
      <c r="A3969" s="8"/>
      <c r="B3969" s="9"/>
      <c r="C3969" s="9"/>
      <c r="D3969" s="9"/>
      <c r="E3969" s="9"/>
      <c r="F3969" s="9"/>
      <c r="G3969" s="9"/>
      <c r="H3969" s="10"/>
      <c r="I3969" s="10"/>
      <c r="J3969" s="10"/>
      <c r="K3969" s="10"/>
      <c r="L3969" s="10"/>
      <c r="M3969" s="10"/>
      <c r="N3969" s="10"/>
      <c r="O3969" s="11"/>
      <c r="P3969" s="12"/>
      <c r="Q3969" s="9"/>
      <c r="R3969" s="9"/>
      <c r="S3969" s="9"/>
      <c r="U3969" s="1"/>
      <c r="V3969" s="13"/>
    </row>
    <row r="3970" spans="1:22" x14ac:dyDescent="0.35">
      <c r="A3970" s="8"/>
      <c r="B3970" s="9"/>
      <c r="C3970" s="9"/>
      <c r="D3970" s="9"/>
      <c r="E3970" s="9"/>
      <c r="F3970" s="9"/>
      <c r="G3970" s="9"/>
      <c r="H3970" s="10"/>
      <c r="I3970" s="10"/>
      <c r="J3970" s="10"/>
      <c r="K3970" s="10"/>
      <c r="L3970" s="10"/>
      <c r="M3970" s="10"/>
      <c r="N3970" s="10"/>
      <c r="O3970" s="11"/>
      <c r="P3970" s="12"/>
      <c r="Q3970" s="9"/>
      <c r="R3970" s="9"/>
      <c r="S3970" s="9"/>
      <c r="U3970" s="1"/>
      <c r="V3970" s="13"/>
    </row>
    <row r="3971" spans="1:22" x14ac:dyDescent="0.35">
      <c r="A3971" s="8"/>
      <c r="B3971" s="9"/>
      <c r="C3971" s="9"/>
      <c r="D3971" s="9"/>
      <c r="E3971" s="9"/>
      <c r="F3971" s="9"/>
      <c r="G3971" s="9"/>
      <c r="H3971" s="10"/>
      <c r="I3971" s="10"/>
      <c r="J3971" s="10"/>
      <c r="K3971" s="10"/>
      <c r="L3971" s="10"/>
      <c r="M3971" s="10"/>
      <c r="N3971" s="10"/>
      <c r="O3971" s="11"/>
      <c r="P3971" s="12"/>
      <c r="Q3971" s="9"/>
      <c r="R3971" s="9"/>
      <c r="S3971" s="9"/>
      <c r="U3971" s="1"/>
      <c r="V3971" s="13"/>
    </row>
    <row r="3972" spans="1:22" x14ac:dyDescent="0.35">
      <c r="A3972" s="8"/>
      <c r="B3972" s="9"/>
      <c r="C3972" s="9"/>
      <c r="D3972" s="9"/>
      <c r="E3972" s="9"/>
      <c r="F3972" s="9"/>
      <c r="G3972" s="9"/>
      <c r="H3972" s="10"/>
      <c r="I3972" s="10"/>
      <c r="J3972" s="10"/>
      <c r="K3972" s="10"/>
      <c r="L3972" s="10"/>
      <c r="M3972" s="10"/>
      <c r="N3972" s="10"/>
      <c r="O3972" s="11"/>
      <c r="P3972" s="12"/>
      <c r="Q3972" s="9"/>
      <c r="R3972" s="9"/>
      <c r="S3972" s="9"/>
      <c r="U3972" s="1"/>
      <c r="V3972" s="13"/>
    </row>
    <row r="3973" spans="1:22" x14ac:dyDescent="0.35">
      <c r="A3973" s="8"/>
      <c r="B3973" s="9"/>
      <c r="C3973" s="9"/>
      <c r="D3973" s="9"/>
      <c r="E3973" s="9"/>
      <c r="F3973" s="9"/>
      <c r="G3973" s="9"/>
      <c r="H3973" s="10"/>
      <c r="I3973" s="10"/>
      <c r="J3973" s="10"/>
      <c r="K3973" s="10"/>
      <c r="L3973" s="10"/>
      <c r="M3973" s="10"/>
      <c r="N3973" s="10"/>
      <c r="O3973" s="11"/>
      <c r="P3973" s="12"/>
      <c r="Q3973" s="9"/>
      <c r="R3973" s="9"/>
      <c r="S3973" s="9"/>
      <c r="U3973" s="1"/>
      <c r="V3973" s="13"/>
    </row>
    <row r="3974" spans="1:22" x14ac:dyDescent="0.35">
      <c r="A3974" s="8"/>
      <c r="B3974" s="9"/>
      <c r="C3974" s="9"/>
      <c r="D3974" s="9"/>
      <c r="E3974" s="9"/>
      <c r="F3974" s="9"/>
      <c r="G3974" s="9"/>
      <c r="H3974" s="10"/>
      <c r="I3974" s="10"/>
      <c r="J3974" s="10"/>
      <c r="K3974" s="10"/>
      <c r="L3974" s="10"/>
      <c r="M3974" s="10"/>
      <c r="N3974" s="10"/>
      <c r="O3974" s="11"/>
      <c r="P3974" s="12"/>
      <c r="Q3974" s="9"/>
      <c r="R3974" s="9"/>
      <c r="S3974" s="9"/>
      <c r="U3974" s="1"/>
      <c r="V3974" s="13"/>
    </row>
    <row r="3975" spans="1:22" x14ac:dyDescent="0.35">
      <c r="A3975" s="8"/>
      <c r="B3975" s="9"/>
      <c r="C3975" s="9"/>
      <c r="D3975" s="9"/>
      <c r="E3975" s="9"/>
      <c r="F3975" s="9"/>
      <c r="G3975" s="9"/>
      <c r="H3975" s="10"/>
      <c r="I3975" s="10"/>
      <c r="J3975" s="10"/>
      <c r="K3975" s="10"/>
      <c r="L3975" s="10"/>
      <c r="M3975" s="10"/>
      <c r="N3975" s="10"/>
      <c r="O3975" s="11"/>
      <c r="P3975" s="12"/>
      <c r="Q3975" s="9"/>
      <c r="R3975" s="9"/>
      <c r="S3975" s="9"/>
      <c r="U3975" s="1"/>
      <c r="V3975" s="13"/>
    </row>
    <row r="3976" spans="1:22" x14ac:dyDescent="0.35">
      <c r="A3976" s="8"/>
      <c r="B3976" s="9"/>
      <c r="C3976" s="9"/>
      <c r="D3976" s="9"/>
      <c r="E3976" s="9"/>
      <c r="F3976" s="9"/>
      <c r="G3976" s="9"/>
      <c r="H3976" s="10"/>
      <c r="I3976" s="10"/>
      <c r="J3976" s="10"/>
      <c r="K3976" s="10"/>
      <c r="L3976" s="10"/>
      <c r="M3976" s="10"/>
      <c r="N3976" s="10"/>
      <c r="O3976" s="11"/>
      <c r="P3976" s="12"/>
      <c r="Q3976" s="9"/>
      <c r="R3976" s="9"/>
      <c r="S3976" s="9"/>
      <c r="U3976" s="1"/>
      <c r="V3976" s="13"/>
    </row>
    <row r="3977" spans="1:22" x14ac:dyDescent="0.35">
      <c r="A3977" s="8"/>
      <c r="B3977" s="9"/>
      <c r="C3977" s="9"/>
      <c r="D3977" s="9"/>
      <c r="E3977" s="9"/>
      <c r="F3977" s="9"/>
      <c r="G3977" s="9"/>
      <c r="H3977" s="10"/>
      <c r="I3977" s="10"/>
      <c r="J3977" s="10"/>
      <c r="K3977" s="10"/>
      <c r="L3977" s="10"/>
      <c r="M3977" s="10"/>
      <c r="N3977" s="10"/>
      <c r="O3977" s="11"/>
      <c r="P3977" s="12"/>
      <c r="Q3977" s="9"/>
      <c r="R3977" s="9"/>
      <c r="S3977" s="9"/>
      <c r="U3977" s="1"/>
      <c r="V3977" s="13"/>
    </row>
    <row r="3978" spans="1:22" x14ac:dyDescent="0.35">
      <c r="A3978" s="8"/>
      <c r="B3978" s="9"/>
      <c r="C3978" s="9"/>
      <c r="D3978" s="9"/>
      <c r="E3978" s="9"/>
      <c r="F3978" s="9"/>
      <c r="G3978" s="9"/>
      <c r="H3978" s="10"/>
      <c r="I3978" s="10"/>
      <c r="J3978" s="10"/>
      <c r="K3978" s="10"/>
      <c r="L3978" s="10"/>
      <c r="M3978" s="10"/>
      <c r="N3978" s="10"/>
      <c r="O3978" s="11"/>
      <c r="P3978" s="12"/>
      <c r="Q3978" s="9"/>
      <c r="R3978" s="9"/>
      <c r="S3978" s="9"/>
      <c r="U3978" s="1"/>
      <c r="V3978" s="13"/>
    </row>
    <row r="3979" spans="1:22" x14ac:dyDescent="0.35">
      <c r="A3979" s="8"/>
      <c r="B3979" s="9"/>
      <c r="C3979" s="9"/>
      <c r="D3979" s="9"/>
      <c r="E3979" s="9"/>
      <c r="F3979" s="9"/>
      <c r="G3979" s="9"/>
      <c r="H3979" s="10"/>
      <c r="I3979" s="10"/>
      <c r="J3979" s="10"/>
      <c r="K3979" s="10"/>
      <c r="L3979" s="10"/>
      <c r="M3979" s="10"/>
      <c r="N3979" s="10"/>
      <c r="O3979" s="11"/>
      <c r="P3979" s="12"/>
      <c r="Q3979" s="9"/>
      <c r="R3979" s="9"/>
      <c r="S3979" s="9"/>
      <c r="U3979" s="1"/>
      <c r="V3979" s="13"/>
    </row>
    <row r="3980" spans="1:22" x14ac:dyDescent="0.35">
      <c r="A3980" s="8"/>
      <c r="B3980" s="9"/>
      <c r="C3980" s="9"/>
      <c r="D3980" s="9"/>
      <c r="E3980" s="9"/>
      <c r="F3980" s="9"/>
      <c r="G3980" s="9"/>
      <c r="H3980" s="10"/>
      <c r="I3980" s="10"/>
      <c r="J3980" s="10"/>
      <c r="K3980" s="10"/>
      <c r="L3980" s="10"/>
      <c r="M3980" s="10"/>
      <c r="N3980" s="10"/>
      <c r="O3980" s="11"/>
      <c r="P3980" s="12"/>
      <c r="Q3980" s="9"/>
      <c r="R3980" s="9"/>
      <c r="S3980" s="9"/>
      <c r="U3980" s="1"/>
      <c r="V3980" s="13"/>
    </row>
    <row r="3981" spans="1:22" x14ac:dyDescent="0.35">
      <c r="A3981" s="8"/>
      <c r="B3981" s="9"/>
      <c r="C3981" s="9"/>
      <c r="D3981" s="9"/>
      <c r="E3981" s="9"/>
      <c r="F3981" s="9"/>
      <c r="G3981" s="9"/>
      <c r="H3981" s="10"/>
      <c r="I3981" s="10"/>
      <c r="J3981" s="10"/>
      <c r="K3981" s="10"/>
      <c r="L3981" s="10"/>
      <c r="M3981" s="10"/>
      <c r="N3981" s="10"/>
      <c r="O3981" s="11"/>
      <c r="P3981" s="12"/>
      <c r="Q3981" s="9"/>
      <c r="R3981" s="9"/>
      <c r="S3981" s="9"/>
      <c r="U3981" s="1"/>
      <c r="V3981" s="13"/>
    </row>
    <row r="3982" spans="1:22" x14ac:dyDescent="0.35">
      <c r="A3982" s="8"/>
      <c r="B3982" s="9"/>
      <c r="C3982" s="9"/>
      <c r="D3982" s="9"/>
      <c r="E3982" s="9"/>
      <c r="F3982" s="9"/>
      <c r="G3982" s="9"/>
      <c r="H3982" s="10"/>
      <c r="I3982" s="10"/>
      <c r="J3982" s="10"/>
      <c r="K3982" s="10"/>
      <c r="L3982" s="10"/>
      <c r="M3982" s="10"/>
      <c r="N3982" s="10"/>
      <c r="O3982" s="11"/>
      <c r="P3982" s="12"/>
      <c r="Q3982" s="9"/>
      <c r="R3982" s="9"/>
      <c r="S3982" s="9"/>
      <c r="U3982" s="1"/>
      <c r="V3982" s="13"/>
    </row>
    <row r="3983" spans="1:22" x14ac:dyDescent="0.35">
      <c r="A3983" s="8"/>
      <c r="B3983" s="9"/>
      <c r="C3983" s="9"/>
      <c r="D3983" s="9"/>
      <c r="E3983" s="9"/>
      <c r="F3983" s="9"/>
      <c r="G3983" s="9"/>
      <c r="H3983" s="10"/>
      <c r="I3983" s="10"/>
      <c r="J3983" s="10"/>
      <c r="K3983" s="10"/>
      <c r="L3983" s="10"/>
      <c r="M3983" s="10"/>
      <c r="N3983" s="10"/>
      <c r="O3983" s="11"/>
      <c r="P3983" s="12"/>
      <c r="Q3983" s="9"/>
      <c r="R3983" s="9"/>
      <c r="S3983" s="9"/>
      <c r="U3983" s="1"/>
      <c r="V3983" s="13"/>
    </row>
    <row r="3984" spans="1:22" x14ac:dyDescent="0.35">
      <c r="A3984" s="8"/>
      <c r="B3984" s="9"/>
      <c r="C3984" s="9"/>
      <c r="D3984" s="9"/>
      <c r="E3984" s="9"/>
      <c r="F3984" s="9"/>
      <c r="G3984" s="9"/>
      <c r="H3984" s="10"/>
      <c r="I3984" s="10"/>
      <c r="J3984" s="10"/>
      <c r="K3984" s="10"/>
      <c r="L3984" s="10"/>
      <c r="M3984" s="10"/>
      <c r="N3984" s="10"/>
      <c r="O3984" s="11"/>
      <c r="P3984" s="12"/>
      <c r="Q3984" s="9"/>
      <c r="R3984" s="9"/>
      <c r="S3984" s="9"/>
      <c r="U3984" s="1"/>
      <c r="V3984" s="13"/>
    </row>
    <row r="3985" spans="1:22" x14ac:dyDescent="0.35">
      <c r="A3985" s="8"/>
      <c r="B3985" s="9"/>
      <c r="C3985" s="9"/>
      <c r="D3985" s="9"/>
      <c r="E3985" s="9"/>
      <c r="F3985" s="9"/>
      <c r="G3985" s="9"/>
      <c r="H3985" s="10"/>
      <c r="I3985" s="10"/>
      <c r="J3985" s="10"/>
      <c r="K3985" s="10"/>
      <c r="L3985" s="10"/>
      <c r="M3985" s="10"/>
      <c r="N3985" s="10"/>
      <c r="O3985" s="11"/>
      <c r="P3985" s="12"/>
      <c r="Q3985" s="9"/>
      <c r="R3985" s="9"/>
      <c r="S3985" s="9"/>
      <c r="U3985" s="1"/>
      <c r="V3985" s="13"/>
    </row>
    <row r="3986" spans="1:22" x14ac:dyDescent="0.35">
      <c r="A3986" s="8"/>
      <c r="B3986" s="9"/>
      <c r="C3986" s="9"/>
      <c r="D3986" s="9"/>
      <c r="E3986" s="9"/>
      <c r="F3986" s="9"/>
      <c r="G3986" s="9"/>
      <c r="H3986" s="10"/>
      <c r="I3986" s="10"/>
      <c r="J3986" s="10"/>
      <c r="K3986" s="10"/>
      <c r="L3986" s="10"/>
      <c r="M3986" s="10"/>
      <c r="N3986" s="10"/>
      <c r="O3986" s="11"/>
      <c r="P3986" s="12"/>
      <c r="Q3986" s="9"/>
      <c r="R3986" s="9"/>
      <c r="S3986" s="9"/>
      <c r="U3986" s="1"/>
      <c r="V3986" s="13"/>
    </row>
    <row r="3987" spans="1:22" x14ac:dyDescent="0.35">
      <c r="A3987" s="8"/>
      <c r="B3987" s="9"/>
      <c r="C3987" s="9"/>
      <c r="D3987" s="9"/>
      <c r="E3987" s="9"/>
      <c r="F3987" s="9"/>
      <c r="G3987" s="9"/>
      <c r="H3987" s="10"/>
      <c r="I3987" s="10"/>
      <c r="J3987" s="10"/>
      <c r="K3987" s="10"/>
      <c r="L3987" s="10"/>
      <c r="M3987" s="10"/>
      <c r="N3987" s="10"/>
      <c r="O3987" s="11"/>
      <c r="P3987" s="12"/>
      <c r="Q3987" s="9"/>
      <c r="R3987" s="9"/>
      <c r="S3987" s="9"/>
      <c r="U3987" s="1"/>
      <c r="V3987" s="13"/>
    </row>
    <row r="3988" spans="1:22" x14ac:dyDescent="0.35">
      <c r="A3988" s="8"/>
      <c r="B3988" s="9"/>
      <c r="C3988" s="9"/>
      <c r="D3988" s="9"/>
      <c r="E3988" s="9"/>
      <c r="F3988" s="9"/>
      <c r="G3988" s="9"/>
      <c r="H3988" s="10"/>
      <c r="I3988" s="10"/>
      <c r="J3988" s="10"/>
      <c r="K3988" s="10"/>
      <c r="L3988" s="10"/>
      <c r="M3988" s="10"/>
      <c r="N3988" s="10"/>
      <c r="O3988" s="11"/>
      <c r="P3988" s="12"/>
      <c r="Q3988" s="9"/>
      <c r="R3988" s="9"/>
      <c r="S3988" s="9"/>
      <c r="U3988" s="1"/>
      <c r="V3988" s="13"/>
    </row>
    <row r="3989" spans="1:22" x14ac:dyDescent="0.35">
      <c r="A3989" s="8"/>
      <c r="B3989" s="9"/>
      <c r="C3989" s="9"/>
      <c r="D3989" s="9"/>
      <c r="E3989" s="9"/>
      <c r="F3989" s="9"/>
      <c r="G3989" s="9"/>
      <c r="H3989" s="10"/>
      <c r="I3989" s="10"/>
      <c r="J3989" s="10"/>
      <c r="K3989" s="10"/>
      <c r="L3989" s="10"/>
      <c r="M3989" s="10"/>
      <c r="N3989" s="10"/>
      <c r="O3989" s="11"/>
      <c r="P3989" s="12"/>
      <c r="Q3989" s="9"/>
      <c r="R3989" s="9"/>
      <c r="S3989" s="9"/>
      <c r="U3989" s="1"/>
      <c r="V3989" s="13"/>
    </row>
    <row r="3990" spans="1:22" x14ac:dyDescent="0.35">
      <c r="A3990" s="8"/>
      <c r="B3990" s="9"/>
      <c r="C3990" s="9"/>
      <c r="D3990" s="9"/>
      <c r="E3990" s="9"/>
      <c r="F3990" s="9"/>
      <c r="G3990" s="9"/>
      <c r="H3990" s="10"/>
      <c r="I3990" s="10"/>
      <c r="J3990" s="10"/>
      <c r="K3990" s="10"/>
      <c r="L3990" s="10"/>
      <c r="M3990" s="10"/>
      <c r="N3990" s="10"/>
      <c r="O3990" s="11"/>
      <c r="P3990" s="12"/>
      <c r="Q3990" s="9"/>
      <c r="R3990" s="9"/>
      <c r="S3990" s="9"/>
      <c r="U3990" s="1"/>
      <c r="V3990" s="13"/>
    </row>
    <row r="3991" spans="1:22" x14ac:dyDescent="0.35">
      <c r="A3991" s="8"/>
      <c r="B3991" s="9"/>
      <c r="C3991" s="9"/>
      <c r="D3991" s="9"/>
      <c r="E3991" s="9"/>
      <c r="F3991" s="9"/>
      <c r="G3991" s="9"/>
      <c r="H3991" s="10"/>
      <c r="I3991" s="10"/>
      <c r="J3991" s="10"/>
      <c r="K3991" s="10"/>
      <c r="L3991" s="10"/>
      <c r="M3991" s="10"/>
      <c r="N3991" s="10"/>
      <c r="O3991" s="11"/>
      <c r="P3991" s="12"/>
      <c r="Q3991" s="9"/>
      <c r="R3991" s="9"/>
      <c r="S3991" s="9"/>
      <c r="U3991" s="1"/>
      <c r="V3991" s="13"/>
    </row>
    <row r="3992" spans="1:22" x14ac:dyDescent="0.35">
      <c r="A3992" s="8"/>
      <c r="B3992" s="9"/>
      <c r="C3992" s="9"/>
      <c r="D3992" s="9"/>
      <c r="E3992" s="9"/>
      <c r="F3992" s="9"/>
      <c r="G3992" s="9"/>
      <c r="H3992" s="10"/>
      <c r="I3992" s="10"/>
      <c r="J3992" s="10"/>
      <c r="K3992" s="10"/>
      <c r="L3992" s="10"/>
      <c r="M3992" s="10"/>
      <c r="N3992" s="10"/>
      <c r="O3992" s="11"/>
      <c r="P3992" s="12"/>
      <c r="Q3992" s="9"/>
      <c r="R3992" s="9"/>
      <c r="S3992" s="9"/>
      <c r="U3992" s="1"/>
      <c r="V3992" s="13"/>
    </row>
    <row r="3993" spans="1:22" x14ac:dyDescent="0.35">
      <c r="A3993" s="8"/>
      <c r="B3993" s="9"/>
      <c r="C3993" s="9"/>
      <c r="D3993" s="9"/>
      <c r="E3993" s="9"/>
      <c r="F3993" s="9"/>
      <c r="G3993" s="9"/>
      <c r="H3993" s="10"/>
      <c r="I3993" s="10"/>
      <c r="J3993" s="10"/>
      <c r="K3993" s="10"/>
      <c r="L3993" s="10"/>
      <c r="M3993" s="10"/>
      <c r="N3993" s="10"/>
      <c r="O3993" s="11"/>
      <c r="P3993" s="12"/>
      <c r="Q3993" s="9"/>
      <c r="R3993" s="9"/>
      <c r="S3993" s="9"/>
      <c r="U3993" s="1"/>
      <c r="V3993" s="13"/>
    </row>
    <row r="3994" spans="1:22" x14ac:dyDescent="0.35">
      <c r="A3994" s="8"/>
      <c r="B3994" s="9"/>
      <c r="C3994" s="9"/>
      <c r="D3994" s="9"/>
      <c r="E3994" s="9"/>
      <c r="F3994" s="9"/>
      <c r="G3994" s="9"/>
      <c r="H3994" s="10"/>
      <c r="I3994" s="10"/>
      <c r="J3994" s="10"/>
      <c r="K3994" s="10"/>
      <c r="L3994" s="10"/>
      <c r="M3994" s="10"/>
      <c r="N3994" s="10"/>
      <c r="O3994" s="11"/>
      <c r="P3994" s="12"/>
      <c r="Q3994" s="9"/>
      <c r="R3994" s="9"/>
      <c r="S3994" s="9"/>
      <c r="U3994" s="1"/>
      <c r="V3994" s="13"/>
    </row>
    <row r="3995" spans="1:22" x14ac:dyDescent="0.35">
      <c r="A3995" s="8"/>
      <c r="B3995" s="9"/>
      <c r="C3995" s="9"/>
      <c r="D3995" s="9"/>
      <c r="E3995" s="9"/>
      <c r="F3995" s="9"/>
      <c r="G3995" s="9"/>
      <c r="H3995" s="10"/>
      <c r="I3995" s="10"/>
      <c r="J3995" s="10"/>
      <c r="K3995" s="10"/>
      <c r="L3995" s="10"/>
      <c r="M3995" s="10"/>
      <c r="N3995" s="10"/>
      <c r="O3995" s="11"/>
      <c r="P3995" s="12"/>
      <c r="Q3995" s="9"/>
      <c r="R3995" s="9"/>
      <c r="S3995" s="9"/>
      <c r="U3995" s="1"/>
      <c r="V3995" s="13"/>
    </row>
    <row r="3996" spans="1:22" x14ac:dyDescent="0.35">
      <c r="A3996" s="8"/>
      <c r="B3996" s="9"/>
      <c r="C3996" s="9"/>
      <c r="D3996" s="9"/>
      <c r="E3996" s="9"/>
      <c r="F3996" s="9"/>
      <c r="G3996" s="9"/>
      <c r="H3996" s="10"/>
      <c r="I3996" s="10"/>
      <c r="J3996" s="10"/>
      <c r="K3996" s="10"/>
      <c r="L3996" s="10"/>
      <c r="M3996" s="10"/>
      <c r="N3996" s="10"/>
      <c r="O3996" s="11"/>
      <c r="P3996" s="12"/>
      <c r="Q3996" s="9"/>
      <c r="R3996" s="9"/>
      <c r="S3996" s="9"/>
      <c r="U3996" s="1"/>
      <c r="V3996" s="13"/>
    </row>
    <row r="3997" spans="1:22" x14ac:dyDescent="0.35">
      <c r="A3997" s="8"/>
      <c r="B3997" s="9"/>
      <c r="C3997" s="9"/>
      <c r="D3997" s="9"/>
      <c r="E3997" s="9"/>
      <c r="F3997" s="9"/>
      <c r="G3997" s="9"/>
      <c r="H3997" s="10"/>
      <c r="I3997" s="10"/>
      <c r="J3997" s="10"/>
      <c r="K3997" s="10"/>
      <c r="L3997" s="10"/>
      <c r="M3997" s="10"/>
      <c r="N3997" s="10"/>
      <c r="O3997" s="11"/>
      <c r="P3997" s="12"/>
      <c r="Q3997" s="9"/>
      <c r="R3997" s="9"/>
      <c r="S3997" s="9"/>
      <c r="U3997" s="1"/>
      <c r="V3997" s="13"/>
    </row>
    <row r="3998" spans="1:22" x14ac:dyDescent="0.35">
      <c r="A3998" s="8"/>
      <c r="B3998" s="9"/>
      <c r="C3998" s="9"/>
      <c r="D3998" s="9"/>
      <c r="E3998" s="9"/>
      <c r="F3998" s="9"/>
      <c r="G3998" s="9"/>
      <c r="H3998" s="10"/>
      <c r="I3998" s="10"/>
      <c r="J3998" s="10"/>
      <c r="K3998" s="10"/>
      <c r="L3998" s="10"/>
      <c r="M3998" s="10"/>
      <c r="N3998" s="10"/>
      <c r="O3998" s="11"/>
      <c r="P3998" s="12"/>
      <c r="Q3998" s="9"/>
      <c r="R3998" s="9"/>
      <c r="S3998" s="9"/>
      <c r="U3998" s="1"/>
      <c r="V3998" s="13"/>
    </row>
    <row r="3999" spans="1:22" x14ac:dyDescent="0.35">
      <c r="A3999" s="8"/>
      <c r="B3999" s="9"/>
      <c r="C3999" s="9"/>
      <c r="D3999" s="9"/>
      <c r="E3999" s="9"/>
      <c r="F3999" s="9"/>
      <c r="G3999" s="9"/>
      <c r="H3999" s="10"/>
      <c r="I3999" s="10"/>
      <c r="J3999" s="10"/>
      <c r="K3999" s="10"/>
      <c r="L3999" s="10"/>
      <c r="M3999" s="10"/>
      <c r="N3999" s="10"/>
      <c r="O3999" s="11"/>
      <c r="P3999" s="12"/>
      <c r="Q3999" s="9"/>
      <c r="R3999" s="9"/>
      <c r="S3999" s="9"/>
      <c r="U3999" s="1"/>
      <c r="V3999" s="13"/>
    </row>
    <row r="4000" spans="1:22" x14ac:dyDescent="0.35">
      <c r="A4000" s="8"/>
      <c r="B4000" s="9"/>
      <c r="C4000" s="9"/>
      <c r="D4000" s="9"/>
      <c r="E4000" s="9"/>
      <c r="F4000" s="9"/>
      <c r="G4000" s="9"/>
      <c r="H4000" s="10"/>
      <c r="I4000" s="10"/>
      <c r="J4000" s="10"/>
      <c r="K4000" s="10"/>
      <c r="L4000" s="10"/>
      <c r="M4000" s="10"/>
      <c r="N4000" s="10"/>
      <c r="O4000" s="11"/>
      <c r="P4000" s="12"/>
      <c r="Q4000" s="9"/>
      <c r="R4000" s="9"/>
      <c r="S4000" s="9"/>
      <c r="U4000" s="1"/>
      <c r="V4000" s="13"/>
    </row>
    <row r="4001" spans="1:22" x14ac:dyDescent="0.35">
      <c r="A4001" s="8"/>
      <c r="B4001" s="9"/>
      <c r="C4001" s="9"/>
      <c r="D4001" s="9"/>
      <c r="E4001" s="9"/>
      <c r="F4001" s="9"/>
      <c r="G4001" s="9"/>
      <c r="H4001" s="10"/>
      <c r="I4001" s="10"/>
      <c r="J4001" s="10"/>
      <c r="K4001" s="10"/>
      <c r="L4001" s="10"/>
      <c r="M4001" s="10"/>
      <c r="N4001" s="10"/>
      <c r="O4001" s="11"/>
      <c r="P4001" s="12"/>
      <c r="Q4001" s="9"/>
      <c r="R4001" s="9"/>
      <c r="S4001" s="9"/>
      <c r="U4001" s="1"/>
      <c r="V4001" s="13"/>
    </row>
    <row r="4002" spans="1:22" x14ac:dyDescent="0.35">
      <c r="A4002" s="8"/>
      <c r="B4002" s="9"/>
      <c r="C4002" s="9"/>
      <c r="D4002" s="9"/>
      <c r="E4002" s="9"/>
      <c r="F4002" s="9"/>
      <c r="G4002" s="9"/>
      <c r="H4002" s="10"/>
      <c r="I4002" s="10"/>
      <c r="J4002" s="10"/>
      <c r="K4002" s="10"/>
      <c r="L4002" s="10"/>
      <c r="M4002" s="10"/>
      <c r="N4002" s="10"/>
      <c r="O4002" s="11"/>
      <c r="P4002" s="12"/>
      <c r="Q4002" s="9"/>
      <c r="R4002" s="9"/>
      <c r="S4002" s="9"/>
      <c r="U4002" s="1"/>
      <c r="V4002" s="13"/>
    </row>
    <row r="4003" spans="1:22" x14ac:dyDescent="0.35">
      <c r="A4003" s="8"/>
      <c r="B4003" s="9"/>
      <c r="C4003" s="9"/>
      <c r="D4003" s="9"/>
      <c r="E4003" s="9"/>
      <c r="F4003" s="9"/>
      <c r="G4003" s="9"/>
      <c r="H4003" s="10"/>
      <c r="I4003" s="10"/>
      <c r="J4003" s="10"/>
      <c r="K4003" s="10"/>
      <c r="L4003" s="10"/>
      <c r="M4003" s="10"/>
      <c r="N4003" s="10"/>
      <c r="O4003" s="11"/>
      <c r="P4003" s="12"/>
      <c r="Q4003" s="9"/>
      <c r="R4003" s="9"/>
      <c r="S4003" s="9"/>
      <c r="U4003" s="1"/>
      <c r="V4003" s="13"/>
    </row>
    <row r="4004" spans="1:22" x14ac:dyDescent="0.35">
      <c r="A4004" s="8"/>
      <c r="B4004" s="9"/>
      <c r="C4004" s="9"/>
      <c r="D4004" s="9"/>
      <c r="E4004" s="9"/>
      <c r="F4004" s="9"/>
      <c r="G4004" s="9"/>
      <c r="H4004" s="10"/>
      <c r="I4004" s="10"/>
      <c r="J4004" s="10"/>
      <c r="K4004" s="10"/>
      <c r="L4004" s="10"/>
      <c r="M4004" s="10"/>
      <c r="N4004" s="10"/>
      <c r="O4004" s="11"/>
      <c r="P4004" s="12"/>
      <c r="Q4004" s="9"/>
      <c r="R4004" s="9"/>
      <c r="S4004" s="9"/>
      <c r="U4004" s="1"/>
      <c r="V4004" s="13"/>
    </row>
    <row r="4005" spans="1:22" x14ac:dyDescent="0.35">
      <c r="A4005" s="8"/>
      <c r="B4005" s="9"/>
      <c r="C4005" s="9"/>
      <c r="D4005" s="9"/>
      <c r="E4005" s="9"/>
      <c r="F4005" s="9"/>
      <c r="G4005" s="9"/>
      <c r="H4005" s="10"/>
      <c r="I4005" s="10"/>
      <c r="J4005" s="10"/>
      <c r="K4005" s="10"/>
      <c r="L4005" s="10"/>
      <c r="M4005" s="10"/>
      <c r="N4005" s="10"/>
      <c r="O4005" s="11"/>
      <c r="P4005" s="12"/>
      <c r="Q4005" s="9"/>
      <c r="R4005" s="9"/>
      <c r="S4005" s="9"/>
      <c r="U4005" s="1"/>
      <c r="V4005" s="13"/>
    </row>
    <row r="4006" spans="1:22" x14ac:dyDescent="0.35">
      <c r="A4006" s="8"/>
      <c r="B4006" s="9"/>
      <c r="C4006" s="9"/>
      <c r="D4006" s="9"/>
      <c r="E4006" s="9"/>
      <c r="F4006" s="9"/>
      <c r="G4006" s="9"/>
      <c r="H4006" s="10"/>
      <c r="I4006" s="10"/>
      <c r="J4006" s="10"/>
      <c r="K4006" s="10"/>
      <c r="L4006" s="10"/>
      <c r="M4006" s="10"/>
      <c r="N4006" s="10"/>
      <c r="O4006" s="11"/>
      <c r="P4006" s="12"/>
      <c r="Q4006" s="9"/>
      <c r="R4006" s="9"/>
      <c r="S4006" s="9"/>
      <c r="U4006" s="1"/>
      <c r="V4006" s="13"/>
    </row>
    <row r="4007" spans="1:22" x14ac:dyDescent="0.35">
      <c r="A4007" s="8"/>
      <c r="B4007" s="9"/>
      <c r="C4007" s="9"/>
      <c r="D4007" s="9"/>
      <c r="E4007" s="9"/>
      <c r="F4007" s="9"/>
      <c r="G4007" s="9"/>
      <c r="H4007" s="10"/>
      <c r="I4007" s="10"/>
      <c r="J4007" s="10"/>
      <c r="K4007" s="10"/>
      <c r="L4007" s="10"/>
      <c r="M4007" s="10"/>
      <c r="N4007" s="10"/>
      <c r="O4007" s="11"/>
      <c r="P4007" s="12"/>
      <c r="Q4007" s="9"/>
      <c r="R4007" s="9"/>
      <c r="S4007" s="9"/>
      <c r="U4007" s="1"/>
      <c r="V4007" s="13"/>
    </row>
    <row r="4008" spans="1:22" x14ac:dyDescent="0.35">
      <c r="A4008" s="8"/>
      <c r="B4008" s="9"/>
      <c r="C4008" s="9"/>
      <c r="D4008" s="9"/>
      <c r="E4008" s="9"/>
      <c r="F4008" s="9"/>
      <c r="G4008" s="9"/>
      <c r="H4008" s="10"/>
      <c r="I4008" s="10"/>
      <c r="J4008" s="10"/>
      <c r="K4008" s="10"/>
      <c r="L4008" s="10"/>
      <c r="M4008" s="10"/>
      <c r="N4008" s="10"/>
      <c r="O4008" s="11"/>
      <c r="P4008" s="12"/>
      <c r="Q4008" s="9"/>
      <c r="R4008" s="9"/>
      <c r="S4008" s="9"/>
      <c r="U4008" s="1"/>
      <c r="V4008" s="13"/>
    </row>
    <row r="4009" spans="1:22" x14ac:dyDescent="0.35">
      <c r="A4009" s="8"/>
      <c r="B4009" s="9"/>
      <c r="C4009" s="9"/>
      <c r="D4009" s="9"/>
      <c r="E4009" s="9"/>
      <c r="F4009" s="9"/>
      <c r="G4009" s="9"/>
      <c r="H4009" s="10"/>
      <c r="I4009" s="10"/>
      <c r="J4009" s="10"/>
      <c r="K4009" s="10"/>
      <c r="L4009" s="10"/>
      <c r="M4009" s="10"/>
      <c r="N4009" s="10"/>
      <c r="O4009" s="11"/>
      <c r="P4009" s="12"/>
      <c r="Q4009" s="9"/>
      <c r="R4009" s="9"/>
      <c r="S4009" s="9"/>
      <c r="U4009" s="1"/>
      <c r="V4009" s="13"/>
    </row>
    <row r="4010" spans="1:22" x14ac:dyDescent="0.35">
      <c r="A4010" s="8"/>
      <c r="B4010" s="9"/>
      <c r="C4010" s="9"/>
      <c r="D4010" s="9"/>
      <c r="E4010" s="9"/>
      <c r="F4010" s="9"/>
      <c r="G4010" s="9"/>
      <c r="H4010" s="10"/>
      <c r="I4010" s="10"/>
      <c r="J4010" s="10"/>
      <c r="K4010" s="10"/>
      <c r="L4010" s="10"/>
      <c r="M4010" s="10"/>
      <c r="N4010" s="10"/>
      <c r="O4010" s="11"/>
      <c r="P4010" s="12"/>
      <c r="Q4010" s="9"/>
      <c r="R4010" s="9"/>
      <c r="S4010" s="9"/>
      <c r="U4010" s="1"/>
      <c r="V4010" s="13"/>
    </row>
    <row r="4011" spans="1:22" x14ac:dyDescent="0.35">
      <c r="A4011" s="8"/>
      <c r="B4011" s="9"/>
      <c r="C4011" s="9"/>
      <c r="D4011" s="9"/>
      <c r="E4011" s="9"/>
      <c r="F4011" s="9"/>
      <c r="G4011" s="9"/>
      <c r="H4011" s="10"/>
      <c r="I4011" s="10"/>
      <c r="J4011" s="10"/>
      <c r="K4011" s="10"/>
      <c r="L4011" s="10"/>
      <c r="M4011" s="10"/>
      <c r="N4011" s="10"/>
      <c r="O4011" s="11"/>
      <c r="P4011" s="12"/>
      <c r="Q4011" s="9"/>
      <c r="R4011" s="9"/>
      <c r="S4011" s="9"/>
      <c r="U4011" s="1"/>
      <c r="V4011" s="13"/>
    </row>
    <row r="4012" spans="1:22" x14ac:dyDescent="0.35">
      <c r="A4012" s="8"/>
      <c r="B4012" s="9"/>
      <c r="C4012" s="9"/>
      <c r="D4012" s="9"/>
      <c r="E4012" s="9"/>
      <c r="F4012" s="9"/>
      <c r="G4012" s="9"/>
      <c r="H4012" s="10"/>
      <c r="I4012" s="10"/>
      <c r="J4012" s="10"/>
      <c r="K4012" s="10"/>
      <c r="L4012" s="10"/>
      <c r="M4012" s="10"/>
      <c r="N4012" s="10"/>
      <c r="O4012" s="11"/>
      <c r="P4012" s="12"/>
      <c r="Q4012" s="9"/>
      <c r="R4012" s="9"/>
      <c r="S4012" s="9"/>
      <c r="U4012" s="1"/>
      <c r="V4012" s="13"/>
    </row>
    <row r="4013" spans="1:22" x14ac:dyDescent="0.35">
      <c r="A4013" s="8"/>
      <c r="B4013" s="9"/>
      <c r="C4013" s="9"/>
      <c r="D4013" s="9"/>
      <c r="E4013" s="9"/>
      <c r="F4013" s="9"/>
      <c r="G4013" s="9"/>
      <c r="H4013" s="10"/>
      <c r="I4013" s="10"/>
      <c r="J4013" s="10"/>
      <c r="K4013" s="10"/>
      <c r="L4013" s="10"/>
      <c r="M4013" s="10"/>
      <c r="N4013" s="10"/>
      <c r="O4013" s="11"/>
      <c r="P4013" s="12"/>
      <c r="Q4013" s="9"/>
      <c r="R4013" s="9"/>
      <c r="S4013" s="9"/>
      <c r="U4013" s="1"/>
      <c r="V4013" s="13"/>
    </row>
    <row r="4014" spans="1:22" x14ac:dyDescent="0.35">
      <c r="A4014" s="8"/>
      <c r="B4014" s="9"/>
      <c r="C4014" s="9"/>
      <c r="D4014" s="9"/>
      <c r="E4014" s="9"/>
      <c r="F4014" s="9"/>
      <c r="G4014" s="9"/>
      <c r="H4014" s="10"/>
      <c r="I4014" s="10"/>
      <c r="J4014" s="10"/>
      <c r="K4014" s="10"/>
      <c r="L4014" s="10"/>
      <c r="M4014" s="10"/>
      <c r="N4014" s="10"/>
      <c r="O4014" s="11"/>
      <c r="P4014" s="12"/>
      <c r="Q4014" s="9"/>
      <c r="R4014" s="9"/>
      <c r="S4014" s="9"/>
      <c r="U4014" s="1"/>
      <c r="V4014" s="13"/>
    </row>
    <row r="4015" spans="1:22" x14ac:dyDescent="0.35">
      <c r="A4015" s="8"/>
      <c r="B4015" s="9"/>
      <c r="C4015" s="9"/>
      <c r="D4015" s="9"/>
      <c r="E4015" s="9"/>
      <c r="F4015" s="9"/>
      <c r="G4015" s="9"/>
      <c r="H4015" s="10"/>
      <c r="I4015" s="10"/>
      <c r="J4015" s="10"/>
      <c r="K4015" s="10"/>
      <c r="L4015" s="10"/>
      <c r="M4015" s="10"/>
      <c r="N4015" s="10"/>
      <c r="O4015" s="11"/>
      <c r="P4015" s="12"/>
      <c r="Q4015" s="9"/>
      <c r="R4015" s="9"/>
      <c r="S4015" s="9"/>
      <c r="U4015" s="1"/>
      <c r="V4015" s="13"/>
    </row>
    <row r="4016" spans="1:22" x14ac:dyDescent="0.35">
      <c r="A4016" s="8"/>
      <c r="B4016" s="9"/>
      <c r="C4016" s="9"/>
      <c r="D4016" s="9"/>
      <c r="E4016" s="9"/>
      <c r="F4016" s="9"/>
      <c r="G4016" s="9"/>
      <c r="H4016" s="10"/>
      <c r="I4016" s="10"/>
      <c r="J4016" s="10"/>
      <c r="K4016" s="10"/>
      <c r="L4016" s="10"/>
      <c r="M4016" s="10"/>
      <c r="N4016" s="10"/>
      <c r="O4016" s="11"/>
      <c r="P4016" s="12"/>
      <c r="Q4016" s="9"/>
      <c r="R4016" s="9"/>
      <c r="S4016" s="9"/>
      <c r="U4016" s="1"/>
      <c r="V4016" s="13"/>
    </row>
    <row r="4017" spans="1:22" x14ac:dyDescent="0.35">
      <c r="A4017" s="8"/>
      <c r="B4017" s="9"/>
      <c r="C4017" s="9"/>
      <c r="D4017" s="9"/>
      <c r="E4017" s="9"/>
      <c r="F4017" s="9"/>
      <c r="G4017" s="9"/>
      <c r="H4017" s="10"/>
      <c r="I4017" s="10"/>
      <c r="J4017" s="10"/>
      <c r="K4017" s="10"/>
      <c r="L4017" s="10"/>
      <c r="M4017" s="10"/>
      <c r="N4017" s="10"/>
      <c r="O4017" s="11"/>
      <c r="P4017" s="12"/>
      <c r="Q4017" s="9"/>
      <c r="R4017" s="9"/>
      <c r="S4017" s="9"/>
      <c r="U4017" s="1"/>
      <c r="V4017" s="13"/>
    </row>
    <row r="4018" spans="1:22" x14ac:dyDescent="0.35">
      <c r="A4018" s="8"/>
      <c r="B4018" s="9"/>
      <c r="C4018" s="9"/>
      <c r="D4018" s="9"/>
      <c r="E4018" s="9"/>
      <c r="F4018" s="9"/>
      <c r="G4018" s="9"/>
      <c r="H4018" s="10"/>
      <c r="I4018" s="10"/>
      <c r="J4018" s="10"/>
      <c r="K4018" s="10"/>
      <c r="L4018" s="10"/>
      <c r="M4018" s="10"/>
      <c r="N4018" s="10"/>
      <c r="O4018" s="11"/>
      <c r="P4018" s="12"/>
      <c r="Q4018" s="9"/>
      <c r="R4018" s="9"/>
      <c r="S4018" s="9"/>
      <c r="U4018" s="1"/>
      <c r="V4018" s="13"/>
    </row>
    <row r="4019" spans="1:22" x14ac:dyDescent="0.35">
      <c r="A4019" s="8"/>
      <c r="B4019" s="9"/>
      <c r="C4019" s="9"/>
      <c r="D4019" s="9"/>
      <c r="E4019" s="9"/>
      <c r="F4019" s="9"/>
      <c r="G4019" s="9"/>
      <c r="H4019" s="10"/>
      <c r="I4019" s="10"/>
      <c r="J4019" s="10"/>
      <c r="K4019" s="10"/>
      <c r="L4019" s="10"/>
      <c r="M4019" s="10"/>
      <c r="N4019" s="10"/>
      <c r="O4019" s="11"/>
      <c r="P4019" s="12"/>
      <c r="Q4019" s="9"/>
      <c r="R4019" s="9"/>
      <c r="S4019" s="9"/>
      <c r="U4019" s="1"/>
      <c r="V4019" s="13"/>
    </row>
    <row r="4020" spans="1:22" x14ac:dyDescent="0.35">
      <c r="A4020" s="8"/>
      <c r="B4020" s="9"/>
      <c r="C4020" s="9"/>
      <c r="D4020" s="9"/>
      <c r="E4020" s="9"/>
      <c r="F4020" s="9"/>
      <c r="G4020" s="9"/>
      <c r="H4020" s="10"/>
      <c r="I4020" s="10"/>
      <c r="J4020" s="10"/>
      <c r="K4020" s="10"/>
      <c r="L4020" s="10"/>
      <c r="M4020" s="10"/>
      <c r="N4020" s="10"/>
      <c r="O4020" s="11"/>
      <c r="P4020" s="12"/>
      <c r="Q4020" s="9"/>
      <c r="R4020" s="9"/>
      <c r="S4020" s="9"/>
      <c r="U4020" s="1"/>
      <c r="V4020" s="13"/>
    </row>
    <row r="4021" spans="1:22" x14ac:dyDescent="0.35">
      <c r="A4021" s="8"/>
      <c r="B4021" s="9"/>
      <c r="C4021" s="9"/>
      <c r="D4021" s="9"/>
      <c r="E4021" s="9"/>
      <c r="F4021" s="9"/>
      <c r="G4021" s="9"/>
      <c r="H4021" s="10"/>
      <c r="I4021" s="10"/>
      <c r="J4021" s="10"/>
      <c r="K4021" s="10"/>
      <c r="L4021" s="10"/>
      <c r="M4021" s="10"/>
      <c r="N4021" s="10"/>
      <c r="O4021" s="11"/>
      <c r="P4021" s="12"/>
      <c r="Q4021" s="9"/>
      <c r="R4021" s="9"/>
      <c r="S4021" s="9"/>
      <c r="U4021" s="1"/>
      <c r="V4021" s="13"/>
    </row>
    <row r="4022" spans="1:22" x14ac:dyDescent="0.35">
      <c r="A4022" s="8"/>
      <c r="B4022" s="9"/>
      <c r="C4022" s="9"/>
      <c r="D4022" s="9"/>
      <c r="E4022" s="9"/>
      <c r="F4022" s="9"/>
      <c r="G4022" s="9"/>
      <c r="H4022" s="10"/>
      <c r="I4022" s="10"/>
      <c r="J4022" s="10"/>
      <c r="K4022" s="10"/>
      <c r="L4022" s="10"/>
      <c r="M4022" s="10"/>
      <c r="N4022" s="10"/>
      <c r="O4022" s="11"/>
      <c r="P4022" s="12"/>
      <c r="Q4022" s="9"/>
      <c r="R4022" s="9"/>
      <c r="S4022" s="9"/>
      <c r="U4022" s="1"/>
      <c r="V4022" s="13"/>
    </row>
    <row r="4023" spans="1:22" x14ac:dyDescent="0.35">
      <c r="A4023" s="8"/>
      <c r="B4023" s="9"/>
      <c r="C4023" s="9"/>
      <c r="D4023" s="9"/>
      <c r="E4023" s="9"/>
      <c r="F4023" s="9"/>
      <c r="G4023" s="9"/>
      <c r="H4023" s="10"/>
      <c r="I4023" s="10"/>
      <c r="J4023" s="10"/>
      <c r="K4023" s="10"/>
      <c r="L4023" s="10"/>
      <c r="M4023" s="10"/>
      <c r="N4023" s="10"/>
      <c r="O4023" s="11"/>
      <c r="P4023" s="12"/>
      <c r="Q4023" s="9"/>
      <c r="R4023" s="9"/>
      <c r="S4023" s="9"/>
      <c r="U4023" s="1"/>
      <c r="V4023" s="13"/>
    </row>
    <row r="4024" spans="1:22" x14ac:dyDescent="0.35">
      <c r="A4024" s="8"/>
      <c r="B4024" s="9"/>
      <c r="C4024" s="9"/>
      <c r="D4024" s="9"/>
      <c r="E4024" s="9"/>
      <c r="F4024" s="9"/>
      <c r="G4024" s="9"/>
      <c r="H4024" s="10"/>
      <c r="I4024" s="10"/>
      <c r="J4024" s="10"/>
      <c r="K4024" s="10"/>
      <c r="L4024" s="10"/>
      <c r="M4024" s="10"/>
      <c r="N4024" s="10"/>
      <c r="O4024" s="11"/>
      <c r="P4024" s="12"/>
      <c r="Q4024" s="9"/>
      <c r="R4024" s="9"/>
      <c r="S4024" s="9"/>
      <c r="U4024" s="1"/>
      <c r="V4024" s="13"/>
    </row>
    <row r="4025" spans="1:22" x14ac:dyDescent="0.35">
      <c r="A4025" s="8"/>
      <c r="B4025" s="9"/>
      <c r="C4025" s="9"/>
      <c r="D4025" s="9"/>
      <c r="E4025" s="9"/>
      <c r="F4025" s="9"/>
      <c r="G4025" s="9"/>
      <c r="H4025" s="10"/>
      <c r="I4025" s="10"/>
      <c r="J4025" s="10"/>
      <c r="K4025" s="10"/>
      <c r="L4025" s="10"/>
      <c r="M4025" s="10"/>
      <c r="N4025" s="10"/>
      <c r="O4025" s="11"/>
      <c r="P4025" s="12"/>
      <c r="Q4025" s="9"/>
      <c r="R4025" s="9"/>
      <c r="S4025" s="9"/>
      <c r="U4025" s="1"/>
      <c r="V4025" s="13"/>
    </row>
    <row r="4026" spans="1:22" x14ac:dyDescent="0.35">
      <c r="A4026" s="8"/>
      <c r="B4026" s="9"/>
      <c r="C4026" s="9"/>
      <c r="D4026" s="9"/>
      <c r="E4026" s="9"/>
      <c r="F4026" s="9"/>
      <c r="G4026" s="9"/>
      <c r="H4026" s="10"/>
      <c r="I4026" s="10"/>
      <c r="J4026" s="10"/>
      <c r="K4026" s="10"/>
      <c r="L4026" s="10"/>
      <c r="M4026" s="10"/>
      <c r="N4026" s="10"/>
      <c r="O4026" s="11"/>
      <c r="P4026" s="12"/>
      <c r="Q4026" s="9"/>
      <c r="R4026" s="9"/>
      <c r="S4026" s="9"/>
      <c r="U4026" s="1"/>
      <c r="V4026" s="13"/>
    </row>
    <row r="4027" spans="1:22" x14ac:dyDescent="0.35">
      <c r="A4027" s="8"/>
      <c r="B4027" s="9"/>
      <c r="C4027" s="9"/>
      <c r="D4027" s="9"/>
      <c r="E4027" s="9"/>
      <c r="F4027" s="9"/>
      <c r="G4027" s="9"/>
      <c r="H4027" s="10"/>
      <c r="I4027" s="10"/>
      <c r="J4027" s="10"/>
      <c r="K4027" s="10"/>
      <c r="L4027" s="10"/>
      <c r="M4027" s="10"/>
      <c r="N4027" s="10"/>
      <c r="O4027" s="11"/>
      <c r="P4027" s="12"/>
      <c r="Q4027" s="9"/>
      <c r="R4027" s="9"/>
      <c r="S4027" s="9"/>
      <c r="U4027" s="1"/>
      <c r="V4027" s="13"/>
    </row>
    <row r="4028" spans="1:22" x14ac:dyDescent="0.35">
      <c r="A4028" s="8"/>
      <c r="B4028" s="9"/>
      <c r="C4028" s="9"/>
      <c r="D4028" s="9"/>
      <c r="E4028" s="9"/>
      <c r="F4028" s="9"/>
      <c r="G4028" s="9"/>
      <c r="H4028" s="10"/>
      <c r="I4028" s="10"/>
      <c r="J4028" s="10"/>
      <c r="K4028" s="10"/>
      <c r="L4028" s="10"/>
      <c r="M4028" s="10"/>
      <c r="N4028" s="10"/>
      <c r="O4028" s="11"/>
      <c r="P4028" s="12"/>
      <c r="Q4028" s="9"/>
      <c r="R4028" s="9"/>
      <c r="S4028" s="9"/>
      <c r="U4028" s="1"/>
      <c r="V4028" s="13"/>
    </row>
    <row r="4029" spans="1:22" x14ac:dyDescent="0.35">
      <c r="A4029" s="8"/>
      <c r="B4029" s="9"/>
      <c r="C4029" s="9"/>
      <c r="D4029" s="9"/>
      <c r="E4029" s="9"/>
      <c r="F4029" s="9"/>
      <c r="G4029" s="9"/>
      <c r="H4029" s="10"/>
      <c r="I4029" s="10"/>
      <c r="J4029" s="10"/>
      <c r="K4029" s="10"/>
      <c r="L4029" s="10"/>
      <c r="M4029" s="10"/>
      <c r="N4029" s="10"/>
      <c r="O4029" s="11"/>
      <c r="P4029" s="12"/>
      <c r="Q4029" s="9"/>
      <c r="R4029" s="9"/>
      <c r="S4029" s="9"/>
      <c r="U4029" s="1"/>
      <c r="V4029" s="13"/>
    </row>
    <row r="4030" spans="1:22" x14ac:dyDescent="0.35">
      <c r="A4030" s="8"/>
      <c r="B4030" s="9"/>
      <c r="C4030" s="9"/>
      <c r="D4030" s="9"/>
      <c r="E4030" s="9"/>
      <c r="F4030" s="9"/>
      <c r="G4030" s="9"/>
      <c r="H4030" s="10"/>
      <c r="I4030" s="10"/>
      <c r="J4030" s="10"/>
      <c r="K4030" s="10"/>
      <c r="L4030" s="10"/>
      <c r="M4030" s="10"/>
      <c r="N4030" s="10"/>
      <c r="O4030" s="11"/>
      <c r="P4030" s="12"/>
      <c r="Q4030" s="9"/>
      <c r="R4030" s="9"/>
      <c r="S4030" s="9"/>
      <c r="U4030" s="1"/>
      <c r="V4030" s="13"/>
    </row>
    <row r="4031" spans="1:22" x14ac:dyDescent="0.35">
      <c r="A4031" s="8"/>
      <c r="B4031" s="9"/>
      <c r="C4031" s="9"/>
      <c r="D4031" s="9"/>
      <c r="E4031" s="9"/>
      <c r="F4031" s="9"/>
      <c r="G4031" s="9"/>
      <c r="H4031" s="10"/>
      <c r="I4031" s="10"/>
      <c r="J4031" s="10"/>
      <c r="K4031" s="10"/>
      <c r="L4031" s="10"/>
      <c r="M4031" s="10"/>
      <c r="N4031" s="10"/>
      <c r="O4031" s="11"/>
      <c r="P4031" s="12"/>
      <c r="Q4031" s="9"/>
      <c r="R4031" s="9"/>
      <c r="S4031" s="9"/>
      <c r="U4031" s="1"/>
      <c r="V4031" s="13"/>
    </row>
    <row r="4032" spans="1:22" x14ac:dyDescent="0.35">
      <c r="A4032" s="8"/>
      <c r="B4032" s="9"/>
      <c r="C4032" s="9"/>
      <c r="D4032" s="9"/>
      <c r="E4032" s="9"/>
      <c r="F4032" s="9"/>
      <c r="G4032" s="9"/>
      <c r="H4032" s="10"/>
      <c r="I4032" s="10"/>
      <c r="J4032" s="10"/>
      <c r="K4032" s="10"/>
      <c r="L4032" s="10"/>
      <c r="M4032" s="10"/>
      <c r="N4032" s="10"/>
      <c r="O4032" s="11"/>
      <c r="P4032" s="12"/>
      <c r="Q4032" s="9"/>
      <c r="R4032" s="9"/>
      <c r="S4032" s="9"/>
      <c r="U4032" s="1"/>
      <c r="V4032" s="13"/>
    </row>
    <row r="4033" spans="1:22" x14ac:dyDescent="0.35">
      <c r="A4033" s="8"/>
      <c r="B4033" s="9"/>
      <c r="C4033" s="9"/>
      <c r="D4033" s="9"/>
      <c r="E4033" s="9"/>
      <c r="F4033" s="9"/>
      <c r="G4033" s="9"/>
      <c r="H4033" s="10"/>
      <c r="I4033" s="10"/>
      <c r="J4033" s="10"/>
      <c r="K4033" s="10"/>
      <c r="L4033" s="10"/>
      <c r="M4033" s="10"/>
      <c r="N4033" s="10"/>
      <c r="O4033" s="11"/>
      <c r="P4033" s="12"/>
      <c r="Q4033" s="9"/>
      <c r="R4033" s="9"/>
      <c r="S4033" s="9"/>
      <c r="U4033" s="1"/>
      <c r="V4033" s="13"/>
    </row>
    <row r="4034" spans="1:22" x14ac:dyDescent="0.35">
      <c r="A4034" s="8"/>
      <c r="B4034" s="9"/>
      <c r="C4034" s="9"/>
      <c r="D4034" s="9"/>
      <c r="E4034" s="9"/>
      <c r="F4034" s="9"/>
      <c r="G4034" s="9"/>
      <c r="H4034" s="10"/>
      <c r="I4034" s="10"/>
      <c r="J4034" s="10"/>
      <c r="K4034" s="10"/>
      <c r="L4034" s="10"/>
      <c r="M4034" s="10"/>
      <c r="N4034" s="10"/>
      <c r="O4034" s="11"/>
      <c r="P4034" s="12"/>
      <c r="Q4034" s="9"/>
      <c r="R4034" s="9"/>
      <c r="S4034" s="9"/>
      <c r="U4034" s="1"/>
      <c r="V4034" s="13"/>
    </row>
    <row r="4035" spans="1:22" x14ac:dyDescent="0.35">
      <c r="A4035" s="8"/>
      <c r="B4035" s="9"/>
      <c r="C4035" s="9"/>
      <c r="D4035" s="9"/>
      <c r="E4035" s="9"/>
      <c r="F4035" s="9"/>
      <c r="G4035" s="9"/>
      <c r="H4035" s="10"/>
      <c r="I4035" s="10"/>
      <c r="J4035" s="10"/>
      <c r="K4035" s="10"/>
      <c r="L4035" s="10"/>
      <c r="M4035" s="10"/>
      <c r="N4035" s="10"/>
      <c r="O4035" s="11"/>
      <c r="P4035" s="12"/>
      <c r="Q4035" s="9"/>
      <c r="R4035" s="9"/>
      <c r="S4035" s="9"/>
      <c r="U4035" s="1"/>
      <c r="V4035" s="13"/>
    </row>
    <row r="4036" spans="1:22" x14ac:dyDescent="0.35">
      <c r="A4036" s="8"/>
      <c r="B4036" s="9"/>
      <c r="C4036" s="9"/>
      <c r="D4036" s="9"/>
      <c r="E4036" s="9"/>
      <c r="F4036" s="9"/>
      <c r="G4036" s="9"/>
      <c r="H4036" s="10"/>
      <c r="I4036" s="10"/>
      <c r="J4036" s="10"/>
      <c r="K4036" s="10"/>
      <c r="L4036" s="10"/>
      <c r="M4036" s="10"/>
      <c r="N4036" s="10"/>
      <c r="O4036" s="11"/>
      <c r="P4036" s="12"/>
      <c r="Q4036" s="9"/>
      <c r="R4036" s="9"/>
      <c r="S4036" s="9"/>
      <c r="U4036" s="1"/>
      <c r="V4036" s="13"/>
    </row>
    <row r="4037" spans="1:22" x14ac:dyDescent="0.35">
      <c r="A4037" s="8"/>
      <c r="B4037" s="9"/>
      <c r="C4037" s="9"/>
      <c r="D4037" s="9"/>
      <c r="E4037" s="9"/>
      <c r="F4037" s="9"/>
      <c r="G4037" s="9"/>
      <c r="H4037" s="10"/>
      <c r="I4037" s="10"/>
      <c r="J4037" s="10"/>
      <c r="K4037" s="10"/>
      <c r="L4037" s="10"/>
      <c r="M4037" s="10"/>
      <c r="N4037" s="10"/>
      <c r="O4037" s="11"/>
      <c r="P4037" s="12"/>
      <c r="Q4037" s="9"/>
      <c r="R4037" s="9"/>
      <c r="S4037" s="9"/>
      <c r="U4037" s="1"/>
      <c r="V4037" s="13"/>
    </row>
    <row r="4038" spans="1:22" x14ac:dyDescent="0.35">
      <c r="A4038" s="8"/>
      <c r="B4038" s="9"/>
      <c r="C4038" s="9"/>
      <c r="D4038" s="9"/>
      <c r="E4038" s="9"/>
      <c r="F4038" s="9"/>
      <c r="G4038" s="9"/>
      <c r="H4038" s="10"/>
      <c r="I4038" s="10"/>
      <c r="J4038" s="10"/>
      <c r="K4038" s="10"/>
      <c r="L4038" s="10"/>
      <c r="M4038" s="10"/>
      <c r="N4038" s="10"/>
      <c r="O4038" s="11"/>
      <c r="P4038" s="12"/>
      <c r="Q4038" s="9"/>
      <c r="R4038" s="9"/>
      <c r="S4038" s="9"/>
      <c r="U4038" s="1"/>
      <c r="V4038" s="13"/>
    </row>
    <row r="4039" spans="1:22" x14ac:dyDescent="0.35">
      <c r="A4039" s="8"/>
      <c r="B4039" s="9"/>
      <c r="C4039" s="9"/>
      <c r="D4039" s="9"/>
      <c r="E4039" s="9"/>
      <c r="F4039" s="9"/>
      <c r="G4039" s="9"/>
      <c r="H4039" s="10"/>
      <c r="I4039" s="10"/>
      <c r="J4039" s="10"/>
      <c r="K4039" s="10"/>
      <c r="L4039" s="10"/>
      <c r="M4039" s="10"/>
      <c r="N4039" s="10"/>
      <c r="O4039" s="11"/>
      <c r="P4039" s="12"/>
      <c r="Q4039" s="9"/>
      <c r="R4039" s="9"/>
      <c r="S4039" s="9"/>
      <c r="U4039" s="1"/>
      <c r="V4039" s="13"/>
    </row>
    <row r="4040" spans="1:22" x14ac:dyDescent="0.35">
      <c r="A4040" s="8"/>
      <c r="B4040" s="9"/>
      <c r="C4040" s="9"/>
      <c r="D4040" s="9"/>
      <c r="E4040" s="9"/>
      <c r="F4040" s="9"/>
      <c r="G4040" s="9"/>
      <c r="H4040" s="10"/>
      <c r="I4040" s="10"/>
      <c r="J4040" s="10"/>
      <c r="K4040" s="10"/>
      <c r="L4040" s="10"/>
      <c r="M4040" s="10"/>
      <c r="N4040" s="10"/>
      <c r="O4040" s="11"/>
      <c r="P4040" s="12"/>
      <c r="Q4040" s="9"/>
      <c r="R4040" s="9"/>
      <c r="S4040" s="9"/>
      <c r="U4040" s="1"/>
      <c r="V4040" s="13"/>
    </row>
    <row r="4041" spans="1:22" x14ac:dyDescent="0.35">
      <c r="A4041" s="8"/>
      <c r="B4041" s="9"/>
      <c r="C4041" s="9"/>
      <c r="D4041" s="9"/>
      <c r="E4041" s="9"/>
      <c r="F4041" s="9"/>
      <c r="G4041" s="9"/>
      <c r="H4041" s="10"/>
      <c r="I4041" s="10"/>
      <c r="J4041" s="10"/>
      <c r="K4041" s="10"/>
      <c r="L4041" s="10"/>
      <c r="M4041" s="10"/>
      <c r="N4041" s="10"/>
      <c r="O4041" s="11"/>
      <c r="P4041" s="12"/>
      <c r="Q4041" s="9"/>
      <c r="R4041" s="9"/>
      <c r="S4041" s="9"/>
      <c r="U4041" s="1"/>
      <c r="V4041" s="13"/>
    </row>
    <row r="4042" spans="1:22" x14ac:dyDescent="0.35">
      <c r="A4042" s="8"/>
      <c r="B4042" s="9"/>
      <c r="C4042" s="9"/>
      <c r="D4042" s="9"/>
      <c r="E4042" s="9"/>
      <c r="F4042" s="9"/>
      <c r="G4042" s="9"/>
      <c r="H4042" s="10"/>
      <c r="I4042" s="10"/>
      <c r="J4042" s="10"/>
      <c r="K4042" s="10"/>
      <c r="L4042" s="10"/>
      <c r="M4042" s="10"/>
      <c r="N4042" s="10"/>
      <c r="O4042" s="11"/>
      <c r="P4042" s="12"/>
      <c r="Q4042" s="9"/>
      <c r="R4042" s="9"/>
      <c r="S4042" s="9"/>
      <c r="U4042" s="1"/>
      <c r="V4042" s="13"/>
    </row>
    <row r="4043" spans="1:22" x14ac:dyDescent="0.35">
      <c r="A4043" s="8"/>
      <c r="B4043" s="9"/>
      <c r="C4043" s="9"/>
      <c r="D4043" s="9"/>
      <c r="E4043" s="9"/>
      <c r="F4043" s="9"/>
      <c r="G4043" s="9"/>
      <c r="H4043" s="10"/>
      <c r="I4043" s="10"/>
      <c r="J4043" s="10"/>
      <c r="K4043" s="10"/>
      <c r="L4043" s="10"/>
      <c r="M4043" s="10"/>
      <c r="N4043" s="10"/>
      <c r="O4043" s="11"/>
      <c r="P4043" s="12"/>
      <c r="Q4043" s="9"/>
      <c r="R4043" s="9"/>
      <c r="S4043" s="9"/>
      <c r="U4043" s="1"/>
      <c r="V4043" s="13"/>
    </row>
    <row r="4044" spans="1:22" x14ac:dyDescent="0.35">
      <c r="A4044" s="8"/>
      <c r="B4044" s="9"/>
      <c r="C4044" s="9"/>
      <c r="D4044" s="9"/>
      <c r="E4044" s="9"/>
      <c r="F4044" s="9"/>
      <c r="G4044" s="9"/>
      <c r="H4044" s="10"/>
      <c r="I4044" s="10"/>
      <c r="J4044" s="10"/>
      <c r="K4044" s="10"/>
      <c r="L4044" s="10"/>
      <c r="M4044" s="10"/>
      <c r="N4044" s="10"/>
      <c r="O4044" s="11"/>
      <c r="P4044" s="12"/>
      <c r="Q4044" s="9"/>
      <c r="R4044" s="9"/>
      <c r="S4044" s="9"/>
      <c r="U4044" s="1"/>
      <c r="V4044" s="13"/>
    </row>
    <row r="4045" spans="1:22" x14ac:dyDescent="0.35">
      <c r="A4045" s="8"/>
      <c r="B4045" s="9"/>
      <c r="C4045" s="9"/>
      <c r="D4045" s="9"/>
      <c r="E4045" s="9"/>
      <c r="F4045" s="9"/>
      <c r="G4045" s="9"/>
      <c r="H4045" s="10"/>
      <c r="I4045" s="10"/>
      <c r="J4045" s="10"/>
      <c r="K4045" s="10"/>
      <c r="L4045" s="10"/>
      <c r="M4045" s="10"/>
      <c r="N4045" s="10"/>
      <c r="O4045" s="11"/>
      <c r="P4045" s="12"/>
      <c r="Q4045" s="9"/>
      <c r="R4045" s="9"/>
      <c r="S4045" s="9"/>
      <c r="U4045" s="1"/>
      <c r="V4045" s="13"/>
    </row>
    <row r="4046" spans="1:22" x14ac:dyDescent="0.35">
      <c r="A4046" s="8"/>
      <c r="B4046" s="9"/>
      <c r="C4046" s="9"/>
      <c r="D4046" s="9"/>
      <c r="E4046" s="9"/>
      <c r="F4046" s="9"/>
      <c r="G4046" s="9"/>
      <c r="H4046" s="10"/>
      <c r="I4046" s="10"/>
      <c r="J4046" s="10"/>
      <c r="K4046" s="10"/>
      <c r="L4046" s="10"/>
      <c r="M4046" s="10"/>
      <c r="N4046" s="10"/>
      <c r="O4046" s="11"/>
      <c r="P4046" s="12"/>
      <c r="Q4046" s="9"/>
      <c r="R4046" s="9"/>
      <c r="S4046" s="9"/>
      <c r="U4046" s="1"/>
      <c r="V4046" s="13"/>
    </row>
    <row r="4047" spans="1:22" x14ac:dyDescent="0.35">
      <c r="A4047" s="8"/>
      <c r="B4047" s="9"/>
      <c r="C4047" s="9"/>
      <c r="D4047" s="9"/>
      <c r="E4047" s="9"/>
      <c r="F4047" s="9"/>
      <c r="G4047" s="9"/>
      <c r="H4047" s="10"/>
      <c r="I4047" s="10"/>
      <c r="J4047" s="10"/>
      <c r="K4047" s="10"/>
      <c r="L4047" s="10"/>
      <c r="M4047" s="10"/>
      <c r="N4047" s="10"/>
      <c r="O4047" s="11"/>
      <c r="P4047" s="12"/>
      <c r="Q4047" s="9"/>
      <c r="R4047" s="9"/>
      <c r="S4047" s="9"/>
      <c r="U4047" s="1"/>
      <c r="V4047" s="13"/>
    </row>
    <row r="4048" spans="1:22" x14ac:dyDescent="0.35">
      <c r="A4048" s="8"/>
      <c r="B4048" s="9"/>
      <c r="C4048" s="9"/>
      <c r="D4048" s="9"/>
      <c r="E4048" s="9"/>
      <c r="F4048" s="9"/>
      <c r="G4048" s="9"/>
      <c r="H4048" s="10"/>
      <c r="I4048" s="10"/>
      <c r="J4048" s="10"/>
      <c r="K4048" s="10"/>
      <c r="L4048" s="10"/>
      <c r="M4048" s="10"/>
      <c r="N4048" s="10"/>
      <c r="O4048" s="11"/>
      <c r="P4048" s="12"/>
      <c r="Q4048" s="9"/>
      <c r="R4048" s="9"/>
      <c r="S4048" s="9"/>
      <c r="U4048" s="1"/>
      <c r="V4048" s="13"/>
    </row>
    <row r="4049" spans="1:22" x14ac:dyDescent="0.35">
      <c r="A4049" s="8"/>
      <c r="B4049" s="9"/>
      <c r="C4049" s="9"/>
      <c r="D4049" s="9"/>
      <c r="E4049" s="9"/>
      <c r="F4049" s="9"/>
      <c r="G4049" s="9"/>
      <c r="H4049" s="10"/>
      <c r="I4049" s="10"/>
      <c r="J4049" s="10"/>
      <c r="K4049" s="10"/>
      <c r="L4049" s="10"/>
      <c r="M4049" s="10"/>
      <c r="N4049" s="10"/>
      <c r="O4049" s="11"/>
      <c r="P4049" s="12"/>
      <c r="Q4049" s="9"/>
      <c r="R4049" s="9"/>
      <c r="S4049" s="9"/>
      <c r="U4049" s="1"/>
      <c r="V4049" s="13"/>
    </row>
    <row r="4050" spans="1:22" x14ac:dyDescent="0.35">
      <c r="A4050" s="8"/>
      <c r="B4050" s="9"/>
      <c r="C4050" s="9"/>
      <c r="D4050" s="9"/>
      <c r="E4050" s="9"/>
      <c r="F4050" s="9"/>
      <c r="G4050" s="9"/>
      <c r="H4050" s="10"/>
      <c r="I4050" s="10"/>
      <c r="J4050" s="10"/>
      <c r="K4050" s="10"/>
      <c r="L4050" s="10"/>
      <c r="M4050" s="10"/>
      <c r="N4050" s="10"/>
      <c r="O4050" s="11"/>
      <c r="P4050" s="12"/>
      <c r="Q4050" s="9"/>
      <c r="R4050" s="9"/>
      <c r="S4050" s="9"/>
      <c r="U4050" s="1"/>
      <c r="V4050" s="13"/>
    </row>
    <row r="4051" spans="1:22" x14ac:dyDescent="0.35">
      <c r="A4051" s="8"/>
      <c r="B4051" s="9"/>
      <c r="C4051" s="9"/>
      <c r="D4051" s="9"/>
      <c r="E4051" s="9"/>
      <c r="F4051" s="9"/>
      <c r="G4051" s="9"/>
      <c r="H4051" s="10"/>
      <c r="I4051" s="10"/>
      <c r="J4051" s="10"/>
      <c r="K4051" s="10"/>
      <c r="L4051" s="10"/>
      <c r="M4051" s="10"/>
      <c r="N4051" s="10"/>
      <c r="O4051" s="11"/>
      <c r="P4051" s="12"/>
      <c r="Q4051" s="9"/>
      <c r="R4051" s="9"/>
      <c r="S4051" s="9"/>
      <c r="U4051" s="1"/>
      <c r="V4051" s="13"/>
    </row>
    <row r="4052" spans="1:22" x14ac:dyDescent="0.35">
      <c r="A4052" s="8"/>
      <c r="B4052" s="9"/>
      <c r="C4052" s="9"/>
      <c r="D4052" s="9"/>
      <c r="E4052" s="9"/>
      <c r="F4052" s="9"/>
      <c r="G4052" s="9"/>
      <c r="H4052" s="10"/>
      <c r="I4052" s="10"/>
      <c r="J4052" s="10"/>
      <c r="K4052" s="10"/>
      <c r="L4052" s="10"/>
      <c r="M4052" s="10"/>
      <c r="N4052" s="10"/>
      <c r="O4052" s="11"/>
      <c r="P4052" s="12"/>
      <c r="Q4052" s="9"/>
      <c r="R4052" s="9"/>
      <c r="S4052" s="9"/>
      <c r="U4052" s="1"/>
      <c r="V4052" s="13"/>
    </row>
    <row r="4053" spans="1:22" x14ac:dyDescent="0.35">
      <c r="A4053" s="8"/>
      <c r="B4053" s="9"/>
      <c r="C4053" s="9"/>
      <c r="D4053" s="9"/>
      <c r="E4053" s="9"/>
      <c r="F4053" s="9"/>
      <c r="G4053" s="9"/>
      <c r="H4053" s="10"/>
      <c r="I4053" s="10"/>
      <c r="J4053" s="10"/>
      <c r="K4053" s="10"/>
      <c r="L4053" s="10"/>
      <c r="M4053" s="10"/>
      <c r="N4053" s="10"/>
      <c r="O4053" s="11"/>
      <c r="P4053" s="12"/>
      <c r="Q4053" s="9"/>
      <c r="R4053" s="9"/>
      <c r="S4053" s="9"/>
      <c r="U4053" s="1"/>
      <c r="V4053" s="13"/>
    </row>
    <row r="4054" spans="1:22" x14ac:dyDescent="0.35">
      <c r="A4054" s="8"/>
      <c r="B4054" s="9"/>
      <c r="C4054" s="9"/>
      <c r="D4054" s="9"/>
      <c r="E4054" s="9"/>
      <c r="F4054" s="9"/>
      <c r="G4054" s="9"/>
      <c r="H4054" s="10"/>
      <c r="I4054" s="10"/>
      <c r="J4054" s="10"/>
      <c r="K4054" s="10"/>
      <c r="L4054" s="10"/>
      <c r="M4054" s="10"/>
      <c r="N4054" s="10"/>
      <c r="O4054" s="11"/>
      <c r="P4054" s="12"/>
      <c r="Q4054" s="9"/>
      <c r="R4054" s="9"/>
      <c r="S4054" s="9"/>
      <c r="U4054" s="1"/>
      <c r="V4054" s="13"/>
    </row>
    <row r="4055" spans="1:22" x14ac:dyDescent="0.35">
      <c r="A4055" s="8"/>
      <c r="B4055" s="9"/>
      <c r="C4055" s="9"/>
      <c r="D4055" s="9"/>
      <c r="E4055" s="9"/>
      <c r="F4055" s="9"/>
      <c r="G4055" s="9"/>
      <c r="H4055" s="10"/>
      <c r="I4055" s="10"/>
      <c r="J4055" s="10"/>
      <c r="K4055" s="10"/>
      <c r="L4055" s="10"/>
      <c r="M4055" s="10"/>
      <c r="N4055" s="10"/>
      <c r="O4055" s="11"/>
      <c r="P4055" s="12"/>
      <c r="Q4055" s="9"/>
      <c r="R4055" s="9"/>
      <c r="S4055" s="9"/>
      <c r="U4055" s="1"/>
      <c r="V4055" s="13"/>
    </row>
    <row r="4056" spans="1:22" x14ac:dyDescent="0.35">
      <c r="A4056" s="8"/>
      <c r="B4056" s="9"/>
      <c r="C4056" s="9"/>
      <c r="D4056" s="9"/>
      <c r="E4056" s="9"/>
      <c r="F4056" s="9"/>
      <c r="G4056" s="9"/>
      <c r="H4056" s="10"/>
      <c r="I4056" s="10"/>
      <c r="J4056" s="10"/>
      <c r="K4056" s="10"/>
      <c r="L4056" s="10"/>
      <c r="M4056" s="10"/>
      <c r="N4056" s="10"/>
      <c r="O4056" s="11"/>
      <c r="P4056" s="12"/>
      <c r="Q4056" s="9"/>
      <c r="R4056" s="9"/>
      <c r="S4056" s="9"/>
      <c r="U4056" s="1"/>
      <c r="V4056" s="13"/>
    </row>
    <row r="4057" spans="1:22" x14ac:dyDescent="0.35">
      <c r="A4057" s="8"/>
      <c r="B4057" s="9"/>
      <c r="C4057" s="9"/>
      <c r="D4057" s="9"/>
      <c r="E4057" s="9"/>
      <c r="F4057" s="9"/>
      <c r="G4057" s="9"/>
      <c r="H4057" s="10"/>
      <c r="I4057" s="10"/>
      <c r="J4057" s="10"/>
      <c r="K4057" s="10"/>
      <c r="L4057" s="10"/>
      <c r="M4057" s="10"/>
      <c r="N4057" s="10"/>
      <c r="O4057" s="11"/>
      <c r="P4057" s="12"/>
      <c r="Q4057" s="9"/>
      <c r="R4057" s="9"/>
      <c r="S4057" s="9"/>
      <c r="U4057" s="1"/>
      <c r="V4057" s="13"/>
    </row>
    <row r="4058" spans="1:22" x14ac:dyDescent="0.35">
      <c r="A4058" s="8"/>
      <c r="B4058" s="9"/>
      <c r="C4058" s="9"/>
      <c r="D4058" s="9"/>
      <c r="E4058" s="9"/>
      <c r="F4058" s="9"/>
      <c r="G4058" s="9"/>
      <c r="H4058" s="10"/>
      <c r="I4058" s="10"/>
      <c r="J4058" s="10"/>
      <c r="K4058" s="10"/>
      <c r="L4058" s="10"/>
      <c r="M4058" s="10"/>
      <c r="N4058" s="10"/>
      <c r="O4058" s="11"/>
      <c r="P4058" s="12"/>
      <c r="Q4058" s="9"/>
      <c r="R4058" s="9"/>
      <c r="S4058" s="9"/>
      <c r="U4058" s="1"/>
      <c r="V4058" s="13"/>
    </row>
    <row r="4059" spans="1:22" x14ac:dyDescent="0.35">
      <c r="A4059" s="8"/>
      <c r="B4059" s="9"/>
      <c r="C4059" s="9"/>
      <c r="D4059" s="9"/>
      <c r="E4059" s="9"/>
      <c r="F4059" s="9"/>
      <c r="G4059" s="9"/>
      <c r="H4059" s="10"/>
      <c r="I4059" s="10"/>
      <c r="J4059" s="10"/>
      <c r="K4059" s="10"/>
      <c r="L4059" s="10"/>
      <c r="M4059" s="10"/>
      <c r="N4059" s="10"/>
      <c r="O4059" s="11"/>
      <c r="P4059" s="12"/>
      <c r="Q4059" s="9"/>
      <c r="R4059" s="9"/>
      <c r="S4059" s="9"/>
      <c r="U4059" s="1"/>
      <c r="V4059" s="13"/>
    </row>
    <row r="4060" spans="1:22" x14ac:dyDescent="0.35">
      <c r="A4060" s="8"/>
      <c r="B4060" s="9"/>
      <c r="C4060" s="9"/>
      <c r="D4060" s="9"/>
      <c r="E4060" s="9"/>
      <c r="F4060" s="9"/>
      <c r="G4060" s="9"/>
      <c r="H4060" s="10"/>
      <c r="I4060" s="10"/>
      <c r="J4060" s="10"/>
      <c r="K4060" s="10"/>
      <c r="L4060" s="10"/>
      <c r="M4060" s="10"/>
      <c r="N4060" s="10"/>
      <c r="O4060" s="11"/>
      <c r="P4060" s="12"/>
      <c r="Q4060" s="9"/>
      <c r="R4060" s="9"/>
      <c r="S4060" s="9"/>
      <c r="U4060" s="1"/>
      <c r="V4060" s="13"/>
    </row>
    <row r="4061" spans="1:22" x14ac:dyDescent="0.35">
      <c r="A4061" s="8"/>
      <c r="B4061" s="9"/>
      <c r="C4061" s="9"/>
      <c r="D4061" s="9"/>
      <c r="E4061" s="9"/>
      <c r="F4061" s="9"/>
      <c r="G4061" s="9"/>
      <c r="H4061" s="10"/>
      <c r="I4061" s="10"/>
      <c r="J4061" s="10"/>
      <c r="K4061" s="10"/>
      <c r="L4061" s="10"/>
      <c r="M4061" s="10"/>
      <c r="N4061" s="10"/>
      <c r="O4061" s="11"/>
      <c r="P4061" s="12"/>
      <c r="Q4061" s="9"/>
      <c r="R4061" s="9"/>
      <c r="S4061" s="9"/>
      <c r="U4061" s="1"/>
      <c r="V4061" s="13"/>
    </row>
    <row r="4062" spans="1:22" x14ac:dyDescent="0.35">
      <c r="A4062" s="8"/>
      <c r="B4062" s="9"/>
      <c r="C4062" s="9"/>
      <c r="D4062" s="9"/>
      <c r="E4062" s="9"/>
      <c r="F4062" s="9"/>
      <c r="G4062" s="9"/>
      <c r="H4062" s="10"/>
      <c r="I4062" s="10"/>
      <c r="J4062" s="10"/>
      <c r="K4062" s="10"/>
      <c r="L4062" s="10"/>
      <c r="M4062" s="10"/>
      <c r="N4062" s="10"/>
      <c r="O4062" s="11"/>
      <c r="P4062" s="12"/>
      <c r="Q4062" s="9"/>
      <c r="R4062" s="9"/>
      <c r="S4062" s="9"/>
      <c r="U4062" s="1"/>
      <c r="V4062" s="13"/>
    </row>
    <row r="4063" spans="1:22" x14ac:dyDescent="0.35">
      <c r="A4063" s="8"/>
      <c r="B4063" s="9"/>
      <c r="C4063" s="9"/>
      <c r="D4063" s="9"/>
      <c r="E4063" s="9"/>
      <c r="F4063" s="9"/>
      <c r="G4063" s="9"/>
      <c r="H4063" s="10"/>
      <c r="I4063" s="10"/>
      <c r="J4063" s="10"/>
      <c r="K4063" s="10"/>
      <c r="L4063" s="10"/>
      <c r="M4063" s="10"/>
      <c r="N4063" s="10"/>
      <c r="O4063" s="11"/>
      <c r="P4063" s="12"/>
      <c r="Q4063" s="9"/>
      <c r="R4063" s="9"/>
      <c r="S4063" s="9"/>
      <c r="U4063" s="1"/>
      <c r="V4063" s="13"/>
    </row>
    <row r="4064" spans="1:22" x14ac:dyDescent="0.35">
      <c r="A4064" s="8"/>
      <c r="B4064" s="9"/>
      <c r="C4064" s="9"/>
      <c r="D4064" s="9"/>
      <c r="E4064" s="9"/>
      <c r="F4064" s="9"/>
      <c r="G4064" s="9"/>
      <c r="H4064" s="10"/>
      <c r="I4064" s="10"/>
      <c r="J4064" s="10"/>
      <c r="K4064" s="10"/>
      <c r="L4064" s="10"/>
      <c r="M4064" s="10"/>
      <c r="N4064" s="10"/>
      <c r="O4064" s="11"/>
      <c r="P4064" s="12"/>
      <c r="Q4064" s="9"/>
      <c r="R4064" s="9"/>
      <c r="S4064" s="9"/>
      <c r="U4064" s="1"/>
      <c r="V4064" s="13"/>
    </row>
    <row r="4065" spans="1:22" x14ac:dyDescent="0.35">
      <c r="A4065" s="8"/>
      <c r="B4065" s="9"/>
      <c r="C4065" s="9"/>
      <c r="D4065" s="9"/>
      <c r="E4065" s="9"/>
      <c r="F4065" s="9"/>
      <c r="G4065" s="9"/>
      <c r="H4065" s="10"/>
      <c r="I4065" s="10"/>
      <c r="J4065" s="10"/>
      <c r="K4065" s="10"/>
      <c r="L4065" s="10"/>
      <c r="M4065" s="10"/>
      <c r="N4065" s="10"/>
      <c r="O4065" s="11"/>
      <c r="P4065" s="12"/>
      <c r="Q4065" s="9"/>
      <c r="R4065" s="9"/>
      <c r="S4065" s="9"/>
      <c r="U4065" s="1"/>
      <c r="V4065" s="13"/>
    </row>
    <row r="4066" spans="1:22" x14ac:dyDescent="0.35">
      <c r="A4066" s="8"/>
      <c r="B4066" s="9"/>
      <c r="C4066" s="9"/>
      <c r="D4066" s="9"/>
      <c r="E4066" s="9"/>
      <c r="F4066" s="9"/>
      <c r="G4066" s="9"/>
      <c r="H4066" s="10"/>
      <c r="I4066" s="10"/>
      <c r="J4066" s="10"/>
      <c r="K4066" s="10"/>
      <c r="L4066" s="10"/>
      <c r="M4066" s="10"/>
      <c r="N4066" s="10"/>
      <c r="O4066" s="11"/>
      <c r="P4066" s="12"/>
      <c r="Q4066" s="9"/>
      <c r="R4066" s="9"/>
      <c r="S4066" s="9"/>
      <c r="U4066" s="1"/>
      <c r="V4066" s="13"/>
    </row>
    <row r="4067" spans="1:22" x14ac:dyDescent="0.35">
      <c r="A4067" s="8"/>
      <c r="B4067" s="9"/>
      <c r="C4067" s="9"/>
      <c r="D4067" s="9"/>
      <c r="E4067" s="9"/>
      <c r="F4067" s="9"/>
      <c r="G4067" s="9"/>
      <c r="H4067" s="10"/>
      <c r="I4067" s="10"/>
      <c r="J4067" s="10"/>
      <c r="K4067" s="10"/>
      <c r="L4067" s="10"/>
      <c r="M4067" s="10"/>
      <c r="N4067" s="10"/>
      <c r="O4067" s="11"/>
      <c r="P4067" s="12"/>
      <c r="Q4067" s="9"/>
      <c r="R4067" s="9"/>
      <c r="S4067" s="9"/>
      <c r="U4067" s="1"/>
      <c r="V4067" s="13"/>
    </row>
    <row r="4068" spans="1:22" x14ac:dyDescent="0.35">
      <c r="A4068" s="8"/>
      <c r="B4068" s="9"/>
      <c r="C4068" s="9"/>
      <c r="D4068" s="9"/>
      <c r="E4068" s="9"/>
      <c r="F4068" s="9"/>
      <c r="G4068" s="9"/>
      <c r="H4068" s="10"/>
      <c r="I4068" s="10"/>
      <c r="J4068" s="10"/>
      <c r="K4068" s="10"/>
      <c r="L4068" s="10"/>
      <c r="M4068" s="10"/>
      <c r="N4068" s="10"/>
      <c r="O4068" s="11"/>
      <c r="P4068" s="12"/>
      <c r="Q4068" s="9"/>
      <c r="R4068" s="9"/>
      <c r="S4068" s="9"/>
      <c r="U4068" s="1"/>
      <c r="V4068" s="13"/>
    </row>
    <row r="4069" spans="1:22" x14ac:dyDescent="0.35">
      <c r="A4069" s="8"/>
      <c r="B4069" s="9"/>
      <c r="C4069" s="9"/>
      <c r="D4069" s="9"/>
      <c r="E4069" s="9"/>
      <c r="F4069" s="9"/>
      <c r="G4069" s="9"/>
      <c r="H4069" s="10"/>
      <c r="I4069" s="10"/>
      <c r="J4069" s="10"/>
      <c r="K4069" s="10"/>
      <c r="L4069" s="10"/>
      <c r="M4069" s="10"/>
      <c r="N4069" s="10"/>
      <c r="O4069" s="11"/>
      <c r="P4069" s="12"/>
      <c r="Q4069" s="9"/>
      <c r="R4069" s="9"/>
      <c r="S4069" s="9"/>
      <c r="U4069" s="1"/>
      <c r="V4069" s="13"/>
    </row>
    <row r="4070" spans="1:22" x14ac:dyDescent="0.35">
      <c r="A4070" s="8"/>
      <c r="B4070" s="9"/>
      <c r="C4070" s="9"/>
      <c r="D4070" s="9"/>
      <c r="E4070" s="9"/>
      <c r="F4070" s="9"/>
      <c r="G4070" s="9"/>
      <c r="H4070" s="10"/>
      <c r="I4070" s="10"/>
      <c r="J4070" s="10"/>
      <c r="K4070" s="10"/>
      <c r="L4070" s="10"/>
      <c r="M4070" s="10"/>
      <c r="N4070" s="10"/>
      <c r="O4070" s="11"/>
      <c r="P4070" s="12"/>
      <c r="Q4070" s="9"/>
      <c r="R4070" s="9"/>
      <c r="S4070" s="9"/>
      <c r="U4070" s="1"/>
      <c r="V4070" s="13"/>
    </row>
    <row r="4071" spans="1:22" x14ac:dyDescent="0.35">
      <c r="A4071" s="8"/>
      <c r="B4071" s="9"/>
      <c r="C4071" s="9"/>
      <c r="D4071" s="9"/>
      <c r="E4071" s="9"/>
      <c r="F4071" s="9"/>
      <c r="G4071" s="9"/>
      <c r="H4071" s="10"/>
      <c r="I4071" s="10"/>
      <c r="J4071" s="10"/>
      <c r="K4071" s="10"/>
      <c r="L4071" s="10"/>
      <c r="M4071" s="10"/>
      <c r="N4071" s="10"/>
      <c r="O4071" s="11"/>
      <c r="P4071" s="12"/>
      <c r="Q4071" s="9"/>
      <c r="R4071" s="9"/>
      <c r="S4071" s="9"/>
      <c r="U4071" s="1"/>
      <c r="V4071" s="13"/>
    </row>
    <row r="4072" spans="1:22" x14ac:dyDescent="0.35">
      <c r="A4072" s="8"/>
      <c r="B4072" s="9"/>
      <c r="C4072" s="9"/>
      <c r="D4072" s="9"/>
      <c r="E4072" s="9"/>
      <c r="F4072" s="9"/>
      <c r="G4072" s="9"/>
      <c r="H4072" s="10"/>
      <c r="I4072" s="10"/>
      <c r="J4072" s="10"/>
      <c r="K4072" s="10"/>
      <c r="L4072" s="10"/>
      <c r="M4072" s="10"/>
      <c r="N4072" s="10"/>
      <c r="O4072" s="11"/>
      <c r="P4072" s="12"/>
      <c r="Q4072" s="9"/>
      <c r="R4072" s="9"/>
      <c r="S4072" s="9"/>
      <c r="U4072" s="1"/>
      <c r="V4072" s="13"/>
    </row>
    <row r="4073" spans="1:22" x14ac:dyDescent="0.35">
      <c r="A4073" s="8"/>
      <c r="B4073" s="9"/>
      <c r="C4073" s="9"/>
      <c r="D4073" s="9"/>
      <c r="E4073" s="9"/>
      <c r="F4073" s="9"/>
      <c r="G4073" s="9"/>
      <c r="H4073" s="10"/>
      <c r="I4073" s="10"/>
      <c r="J4073" s="10"/>
      <c r="K4073" s="10"/>
      <c r="L4073" s="10"/>
      <c r="M4073" s="10"/>
      <c r="N4073" s="10"/>
      <c r="O4073" s="11"/>
      <c r="P4073" s="12"/>
      <c r="Q4073" s="9"/>
      <c r="R4073" s="9"/>
      <c r="S4073" s="9"/>
      <c r="U4073" s="1"/>
      <c r="V4073" s="13"/>
    </row>
    <row r="4074" spans="1:22" x14ac:dyDescent="0.35">
      <c r="A4074" s="8"/>
      <c r="B4074" s="9"/>
      <c r="C4074" s="9"/>
      <c r="D4074" s="9"/>
      <c r="E4074" s="9"/>
      <c r="F4074" s="9"/>
      <c r="G4074" s="9"/>
      <c r="H4074" s="10"/>
      <c r="I4074" s="10"/>
      <c r="J4074" s="10"/>
      <c r="K4074" s="10"/>
      <c r="L4074" s="10"/>
      <c r="M4074" s="10"/>
      <c r="N4074" s="10"/>
      <c r="O4074" s="11"/>
      <c r="P4074" s="12"/>
      <c r="Q4074" s="9"/>
      <c r="R4074" s="9"/>
      <c r="S4074" s="9"/>
      <c r="U4074" s="1"/>
      <c r="V4074" s="13"/>
    </row>
    <row r="4075" spans="1:22" x14ac:dyDescent="0.35">
      <c r="A4075" s="8"/>
      <c r="B4075" s="9"/>
      <c r="C4075" s="9"/>
      <c r="D4075" s="9"/>
      <c r="E4075" s="9"/>
      <c r="F4075" s="9"/>
      <c r="G4075" s="9"/>
      <c r="H4075" s="10"/>
      <c r="I4075" s="10"/>
      <c r="J4075" s="10"/>
      <c r="K4075" s="10"/>
      <c r="L4075" s="10"/>
      <c r="M4075" s="10"/>
      <c r="N4075" s="10"/>
      <c r="O4075" s="11"/>
      <c r="P4075" s="12"/>
      <c r="Q4075" s="9"/>
      <c r="R4075" s="9"/>
      <c r="S4075" s="9"/>
      <c r="U4075" s="1"/>
      <c r="V4075" s="13"/>
    </row>
    <row r="4076" spans="1:22" x14ac:dyDescent="0.35">
      <c r="A4076" s="8"/>
      <c r="B4076" s="9"/>
      <c r="C4076" s="9"/>
      <c r="D4076" s="9"/>
      <c r="E4076" s="9"/>
      <c r="F4076" s="9"/>
      <c r="G4076" s="9"/>
      <c r="H4076" s="10"/>
      <c r="I4076" s="10"/>
      <c r="J4076" s="10"/>
      <c r="K4076" s="10"/>
      <c r="L4076" s="10"/>
      <c r="M4076" s="10"/>
      <c r="N4076" s="10"/>
      <c r="O4076" s="11"/>
      <c r="P4076" s="12"/>
      <c r="Q4076" s="9"/>
      <c r="R4076" s="9"/>
      <c r="S4076" s="9"/>
      <c r="U4076" s="1"/>
      <c r="V4076" s="13"/>
    </row>
    <row r="4077" spans="1:22" x14ac:dyDescent="0.35">
      <c r="A4077" s="8"/>
      <c r="B4077" s="9"/>
      <c r="C4077" s="9"/>
      <c r="D4077" s="9"/>
      <c r="E4077" s="9"/>
      <c r="F4077" s="9"/>
      <c r="G4077" s="9"/>
      <c r="H4077" s="10"/>
      <c r="I4077" s="10"/>
      <c r="J4077" s="10"/>
      <c r="K4077" s="10"/>
      <c r="L4077" s="10"/>
      <c r="M4077" s="10"/>
      <c r="N4077" s="10"/>
      <c r="O4077" s="11"/>
      <c r="P4077" s="12"/>
      <c r="Q4077" s="9"/>
      <c r="R4077" s="9"/>
      <c r="S4077" s="9"/>
      <c r="U4077" s="1"/>
      <c r="V4077" s="13"/>
    </row>
    <row r="4078" spans="1:22" x14ac:dyDescent="0.35">
      <c r="A4078" s="8"/>
      <c r="B4078" s="9"/>
      <c r="C4078" s="9"/>
      <c r="D4078" s="9"/>
      <c r="E4078" s="9"/>
      <c r="F4078" s="9"/>
      <c r="G4078" s="9"/>
      <c r="H4078" s="10"/>
      <c r="I4078" s="10"/>
      <c r="J4078" s="10"/>
      <c r="K4078" s="10"/>
      <c r="L4078" s="10"/>
      <c r="M4078" s="10"/>
      <c r="N4078" s="10"/>
      <c r="O4078" s="11"/>
      <c r="P4078" s="12"/>
      <c r="Q4078" s="9"/>
      <c r="R4078" s="9"/>
      <c r="S4078" s="9"/>
      <c r="U4078" s="1"/>
      <c r="V4078" s="13"/>
    </row>
    <row r="4079" spans="1:22" x14ac:dyDescent="0.35">
      <c r="A4079" s="8"/>
      <c r="B4079" s="9"/>
      <c r="C4079" s="9"/>
      <c r="D4079" s="9"/>
      <c r="E4079" s="9"/>
      <c r="F4079" s="9"/>
      <c r="G4079" s="9"/>
      <c r="H4079" s="10"/>
      <c r="I4079" s="10"/>
      <c r="J4079" s="10"/>
      <c r="K4079" s="10"/>
      <c r="L4079" s="10"/>
      <c r="M4079" s="10"/>
      <c r="N4079" s="10"/>
      <c r="O4079" s="11"/>
      <c r="P4079" s="12"/>
      <c r="Q4079" s="9"/>
      <c r="R4079" s="9"/>
      <c r="S4079" s="9"/>
      <c r="U4079" s="1"/>
      <c r="V4079" s="13"/>
    </row>
    <row r="4080" spans="1:22" x14ac:dyDescent="0.35">
      <c r="A4080" s="8"/>
      <c r="B4080" s="9"/>
      <c r="C4080" s="9"/>
      <c r="D4080" s="9"/>
      <c r="E4080" s="9"/>
      <c r="F4080" s="9"/>
      <c r="G4080" s="9"/>
      <c r="H4080" s="10"/>
      <c r="I4080" s="10"/>
      <c r="J4080" s="10"/>
      <c r="K4080" s="10"/>
      <c r="L4080" s="10"/>
      <c r="M4080" s="10"/>
      <c r="N4080" s="10"/>
      <c r="O4080" s="11"/>
      <c r="P4080" s="12"/>
      <c r="Q4080" s="9"/>
      <c r="R4080" s="9"/>
      <c r="S4080" s="9"/>
      <c r="U4080" s="1"/>
      <c r="V4080" s="13"/>
    </row>
    <row r="4081" spans="1:22" x14ac:dyDescent="0.35">
      <c r="A4081" s="8"/>
      <c r="B4081" s="9"/>
      <c r="C4081" s="9"/>
      <c r="D4081" s="9"/>
      <c r="E4081" s="9"/>
      <c r="F4081" s="9"/>
      <c r="G4081" s="9"/>
      <c r="H4081" s="10"/>
      <c r="I4081" s="10"/>
      <c r="J4081" s="10"/>
      <c r="K4081" s="10"/>
      <c r="L4081" s="10"/>
      <c r="M4081" s="10"/>
      <c r="N4081" s="10"/>
      <c r="O4081" s="11"/>
      <c r="P4081" s="12"/>
      <c r="Q4081" s="9"/>
      <c r="R4081" s="9"/>
      <c r="S4081" s="9"/>
      <c r="U4081" s="1"/>
      <c r="V4081" s="13"/>
    </row>
    <row r="4082" spans="1:22" x14ac:dyDescent="0.35">
      <c r="A4082" s="8"/>
      <c r="B4082" s="9"/>
      <c r="C4082" s="9"/>
      <c r="D4082" s="9"/>
      <c r="E4082" s="9"/>
      <c r="F4082" s="9"/>
      <c r="G4082" s="9"/>
      <c r="H4082" s="10"/>
      <c r="I4082" s="10"/>
      <c r="J4082" s="10"/>
      <c r="K4082" s="10"/>
      <c r="L4082" s="10"/>
      <c r="M4082" s="10"/>
      <c r="N4082" s="10"/>
      <c r="O4082" s="11"/>
      <c r="P4082" s="12"/>
      <c r="Q4082" s="9"/>
      <c r="R4082" s="9"/>
      <c r="S4082" s="9"/>
      <c r="U4082" s="1"/>
      <c r="V4082" s="13"/>
    </row>
    <row r="4083" spans="1:22" x14ac:dyDescent="0.35">
      <c r="A4083" s="8"/>
      <c r="B4083" s="9"/>
      <c r="C4083" s="9"/>
      <c r="D4083" s="9"/>
      <c r="E4083" s="9"/>
      <c r="F4083" s="9"/>
      <c r="G4083" s="9"/>
      <c r="H4083" s="10"/>
      <c r="I4083" s="10"/>
      <c r="J4083" s="10"/>
      <c r="K4083" s="10"/>
      <c r="L4083" s="10"/>
      <c r="M4083" s="10"/>
      <c r="N4083" s="10"/>
      <c r="O4083" s="11"/>
      <c r="P4083" s="12"/>
      <c r="Q4083" s="9"/>
      <c r="R4083" s="9"/>
      <c r="S4083" s="9"/>
      <c r="U4083" s="1"/>
      <c r="V4083" s="13"/>
    </row>
    <row r="4084" spans="1:22" x14ac:dyDescent="0.35">
      <c r="A4084" s="8"/>
      <c r="B4084" s="9"/>
      <c r="C4084" s="9"/>
      <c r="D4084" s="9"/>
      <c r="E4084" s="9"/>
      <c r="F4084" s="9"/>
      <c r="G4084" s="9"/>
      <c r="H4084" s="10"/>
      <c r="I4084" s="10"/>
      <c r="J4084" s="10"/>
      <c r="K4084" s="10"/>
      <c r="L4084" s="10"/>
      <c r="M4084" s="10"/>
      <c r="N4084" s="10"/>
      <c r="O4084" s="11"/>
      <c r="P4084" s="12"/>
      <c r="Q4084" s="9"/>
      <c r="R4084" s="9"/>
      <c r="S4084" s="9"/>
      <c r="U4084" s="1"/>
      <c r="V4084" s="13"/>
    </row>
    <row r="4085" spans="1:22" x14ac:dyDescent="0.35">
      <c r="A4085" s="8"/>
      <c r="B4085" s="9"/>
      <c r="C4085" s="9"/>
      <c r="D4085" s="9"/>
      <c r="E4085" s="9"/>
      <c r="F4085" s="9"/>
      <c r="G4085" s="9"/>
      <c r="H4085" s="10"/>
      <c r="I4085" s="10"/>
      <c r="J4085" s="10"/>
      <c r="K4085" s="10"/>
      <c r="L4085" s="10"/>
      <c r="M4085" s="10"/>
      <c r="N4085" s="10"/>
      <c r="O4085" s="11"/>
      <c r="P4085" s="12"/>
      <c r="Q4085" s="9"/>
      <c r="R4085" s="9"/>
      <c r="S4085" s="9"/>
      <c r="U4085" s="1"/>
      <c r="V4085" s="13"/>
    </row>
    <row r="4086" spans="1:22" x14ac:dyDescent="0.35">
      <c r="A4086" s="8"/>
      <c r="B4086" s="9"/>
      <c r="C4086" s="9"/>
      <c r="D4086" s="9"/>
      <c r="E4086" s="9"/>
      <c r="F4086" s="9"/>
      <c r="G4086" s="9"/>
      <c r="H4086" s="10"/>
      <c r="I4086" s="10"/>
      <c r="J4086" s="10"/>
      <c r="K4086" s="10"/>
      <c r="L4086" s="10"/>
      <c r="M4086" s="10"/>
      <c r="N4086" s="10"/>
      <c r="O4086" s="11"/>
      <c r="P4086" s="12"/>
      <c r="Q4086" s="9"/>
      <c r="R4086" s="9"/>
      <c r="S4086" s="9"/>
      <c r="U4086" s="1"/>
      <c r="V4086" s="13"/>
    </row>
    <row r="4087" spans="1:22" x14ac:dyDescent="0.35">
      <c r="A4087" s="8"/>
      <c r="B4087" s="9"/>
      <c r="C4087" s="9"/>
      <c r="D4087" s="9"/>
      <c r="E4087" s="9"/>
      <c r="F4087" s="9"/>
      <c r="G4087" s="9"/>
      <c r="H4087" s="10"/>
      <c r="I4087" s="10"/>
      <c r="J4087" s="10"/>
      <c r="K4087" s="10"/>
      <c r="L4087" s="10"/>
      <c r="M4087" s="10"/>
      <c r="N4087" s="10"/>
      <c r="O4087" s="11"/>
      <c r="P4087" s="12"/>
      <c r="Q4087" s="9"/>
      <c r="R4087" s="9"/>
      <c r="S4087" s="9"/>
      <c r="U4087" s="1"/>
      <c r="V4087" s="13"/>
    </row>
    <row r="4088" spans="1:22" x14ac:dyDescent="0.35">
      <c r="A4088" s="8"/>
      <c r="B4088" s="9"/>
      <c r="C4088" s="9"/>
      <c r="D4088" s="9"/>
      <c r="E4088" s="9"/>
      <c r="F4088" s="9"/>
      <c r="G4088" s="9"/>
      <c r="H4088" s="10"/>
      <c r="I4088" s="10"/>
      <c r="J4088" s="10"/>
      <c r="K4088" s="10"/>
      <c r="L4088" s="10"/>
      <c r="M4088" s="10"/>
      <c r="N4088" s="10"/>
      <c r="O4088" s="11"/>
      <c r="P4088" s="12"/>
      <c r="Q4088" s="9"/>
      <c r="R4088" s="9"/>
      <c r="S4088" s="9"/>
      <c r="U4088" s="1"/>
      <c r="V4088" s="13"/>
    </row>
    <row r="4089" spans="1:22" x14ac:dyDescent="0.35">
      <c r="A4089" s="8"/>
      <c r="B4089" s="9"/>
      <c r="C4089" s="9"/>
      <c r="D4089" s="9"/>
      <c r="E4089" s="9"/>
      <c r="F4089" s="9"/>
      <c r="G4089" s="9"/>
      <c r="H4089" s="10"/>
      <c r="I4089" s="10"/>
      <c r="J4089" s="10"/>
      <c r="K4089" s="10"/>
      <c r="L4089" s="10"/>
      <c r="M4089" s="10"/>
      <c r="N4089" s="10"/>
      <c r="O4089" s="11"/>
      <c r="P4089" s="12"/>
      <c r="Q4089" s="9"/>
      <c r="R4089" s="9"/>
      <c r="S4089" s="9"/>
      <c r="U4089" s="1"/>
      <c r="V4089" s="13"/>
    </row>
    <row r="4090" spans="1:22" x14ac:dyDescent="0.35">
      <c r="A4090" s="8"/>
      <c r="B4090" s="9"/>
      <c r="C4090" s="9"/>
      <c r="D4090" s="9"/>
      <c r="E4090" s="9"/>
      <c r="F4090" s="9"/>
      <c r="G4090" s="9"/>
      <c r="H4090" s="10"/>
      <c r="I4090" s="10"/>
      <c r="J4090" s="10"/>
      <c r="K4090" s="10"/>
      <c r="L4090" s="10"/>
      <c r="M4090" s="10"/>
      <c r="N4090" s="10"/>
      <c r="O4090" s="11"/>
      <c r="P4090" s="12"/>
      <c r="Q4090" s="9"/>
      <c r="R4090" s="9"/>
      <c r="S4090" s="9"/>
      <c r="U4090" s="1"/>
      <c r="V4090" s="13"/>
    </row>
    <row r="4091" spans="1:22" x14ac:dyDescent="0.35">
      <c r="A4091" s="8"/>
      <c r="B4091" s="9"/>
      <c r="C4091" s="9"/>
      <c r="D4091" s="9"/>
      <c r="E4091" s="9"/>
      <c r="F4091" s="9"/>
      <c r="G4091" s="9"/>
      <c r="H4091" s="10"/>
      <c r="I4091" s="10"/>
      <c r="J4091" s="10"/>
      <c r="K4091" s="10"/>
      <c r="L4091" s="10"/>
      <c r="M4091" s="10"/>
      <c r="N4091" s="10"/>
      <c r="O4091" s="11"/>
      <c r="P4091" s="12"/>
      <c r="Q4091" s="9"/>
      <c r="R4091" s="9"/>
      <c r="S4091" s="9"/>
      <c r="U4091" s="1"/>
      <c r="V4091" s="13"/>
    </row>
    <row r="4092" spans="1:22" x14ac:dyDescent="0.35">
      <c r="A4092" s="8"/>
      <c r="B4092" s="9"/>
      <c r="C4092" s="9"/>
      <c r="D4092" s="9"/>
      <c r="E4092" s="9"/>
      <c r="F4092" s="9"/>
      <c r="G4092" s="9"/>
      <c r="H4092" s="10"/>
      <c r="I4092" s="10"/>
      <c r="J4092" s="10"/>
      <c r="K4092" s="10"/>
      <c r="L4092" s="10"/>
      <c r="M4092" s="10"/>
      <c r="N4092" s="10"/>
      <c r="O4092" s="11"/>
      <c r="P4092" s="12"/>
      <c r="Q4092" s="9"/>
      <c r="R4092" s="9"/>
      <c r="S4092" s="9"/>
      <c r="U4092" s="1"/>
      <c r="V4092" s="13"/>
    </row>
    <row r="4093" spans="1:22" x14ac:dyDescent="0.35">
      <c r="A4093" s="8"/>
      <c r="B4093" s="9"/>
      <c r="C4093" s="9"/>
      <c r="D4093" s="9"/>
      <c r="E4093" s="9"/>
      <c r="F4093" s="9"/>
      <c r="G4093" s="9"/>
      <c r="H4093" s="10"/>
      <c r="I4093" s="10"/>
      <c r="J4093" s="10"/>
      <c r="K4093" s="10"/>
      <c r="L4093" s="10"/>
      <c r="M4093" s="10"/>
      <c r="N4093" s="10"/>
      <c r="O4093" s="11"/>
      <c r="P4093" s="12"/>
      <c r="Q4093" s="9"/>
      <c r="R4093" s="9"/>
      <c r="S4093" s="9"/>
      <c r="U4093" s="1"/>
      <c r="V4093" s="13"/>
    </row>
    <row r="4094" spans="1:22" x14ac:dyDescent="0.35">
      <c r="A4094" s="8"/>
      <c r="B4094" s="9"/>
      <c r="C4094" s="9"/>
      <c r="D4094" s="9"/>
      <c r="E4094" s="9"/>
      <c r="F4094" s="9"/>
      <c r="G4094" s="9"/>
      <c r="H4094" s="10"/>
      <c r="I4094" s="10"/>
      <c r="J4094" s="10"/>
      <c r="K4094" s="10"/>
      <c r="L4094" s="10"/>
      <c r="M4094" s="10"/>
      <c r="N4094" s="10"/>
      <c r="O4094" s="11"/>
      <c r="P4094" s="12"/>
      <c r="Q4094" s="9"/>
      <c r="R4094" s="9"/>
      <c r="S4094" s="9"/>
      <c r="U4094" s="1"/>
      <c r="V4094" s="13"/>
    </row>
    <row r="4095" spans="1:22" x14ac:dyDescent="0.35">
      <c r="A4095" s="8"/>
      <c r="B4095" s="9"/>
      <c r="C4095" s="9"/>
      <c r="D4095" s="9"/>
      <c r="E4095" s="9"/>
      <c r="F4095" s="9"/>
      <c r="G4095" s="9"/>
      <c r="H4095" s="10"/>
      <c r="I4095" s="10"/>
      <c r="J4095" s="10"/>
      <c r="K4095" s="10"/>
      <c r="L4095" s="10"/>
      <c r="M4095" s="10"/>
      <c r="N4095" s="10"/>
      <c r="O4095" s="11"/>
      <c r="P4095" s="12"/>
      <c r="Q4095" s="9"/>
      <c r="R4095" s="9"/>
      <c r="S4095" s="9"/>
      <c r="U4095" s="1"/>
      <c r="V4095" s="13"/>
    </row>
    <row r="4096" spans="1:22" x14ac:dyDescent="0.35">
      <c r="A4096" s="8"/>
      <c r="B4096" s="9"/>
      <c r="C4096" s="9"/>
      <c r="D4096" s="9"/>
      <c r="E4096" s="9"/>
      <c r="F4096" s="9"/>
      <c r="G4096" s="9"/>
      <c r="H4096" s="10"/>
      <c r="I4096" s="10"/>
      <c r="J4096" s="10"/>
      <c r="K4096" s="10"/>
      <c r="L4096" s="10"/>
      <c r="M4096" s="10"/>
      <c r="N4096" s="10"/>
      <c r="O4096" s="11"/>
      <c r="P4096" s="12"/>
      <c r="Q4096" s="9"/>
      <c r="R4096" s="9"/>
      <c r="S4096" s="9"/>
      <c r="U4096" s="1"/>
      <c r="V4096" s="13"/>
    </row>
    <row r="4097" spans="1:22" x14ac:dyDescent="0.35">
      <c r="A4097" s="8"/>
      <c r="B4097" s="9"/>
      <c r="C4097" s="9"/>
      <c r="D4097" s="9"/>
      <c r="E4097" s="9"/>
      <c r="F4097" s="9"/>
      <c r="G4097" s="9"/>
      <c r="H4097" s="10"/>
      <c r="I4097" s="10"/>
      <c r="J4097" s="10"/>
      <c r="K4097" s="10"/>
      <c r="L4097" s="10"/>
      <c r="M4097" s="10"/>
      <c r="N4097" s="10"/>
      <c r="O4097" s="11"/>
      <c r="P4097" s="12"/>
      <c r="Q4097" s="9"/>
      <c r="R4097" s="9"/>
      <c r="S4097" s="9"/>
      <c r="U4097" s="1"/>
      <c r="V4097" s="13"/>
    </row>
    <row r="4098" spans="1:22" x14ac:dyDescent="0.35">
      <c r="A4098" s="8"/>
      <c r="B4098" s="9"/>
      <c r="C4098" s="9"/>
      <c r="D4098" s="9"/>
      <c r="E4098" s="9"/>
      <c r="F4098" s="9"/>
      <c r="G4098" s="9"/>
      <c r="H4098" s="10"/>
      <c r="I4098" s="10"/>
      <c r="J4098" s="10"/>
      <c r="K4098" s="10"/>
      <c r="L4098" s="10"/>
      <c r="M4098" s="10"/>
      <c r="N4098" s="10"/>
      <c r="O4098" s="11"/>
      <c r="P4098" s="12"/>
      <c r="Q4098" s="9"/>
      <c r="R4098" s="9"/>
      <c r="S4098" s="9"/>
      <c r="U4098" s="1"/>
      <c r="V4098" s="13"/>
    </row>
    <row r="4099" spans="1:22" x14ac:dyDescent="0.35">
      <c r="A4099" s="8"/>
      <c r="B4099" s="9"/>
      <c r="C4099" s="9"/>
      <c r="D4099" s="9"/>
      <c r="E4099" s="9"/>
      <c r="F4099" s="9"/>
      <c r="G4099" s="9"/>
      <c r="H4099" s="10"/>
      <c r="I4099" s="10"/>
      <c r="J4099" s="10"/>
      <c r="K4099" s="10"/>
      <c r="L4099" s="10"/>
      <c r="M4099" s="10"/>
      <c r="N4099" s="10"/>
      <c r="O4099" s="11"/>
      <c r="P4099" s="12"/>
      <c r="Q4099" s="9"/>
      <c r="R4099" s="9"/>
      <c r="S4099" s="9"/>
      <c r="U4099" s="1"/>
      <c r="V4099" s="13"/>
    </row>
    <row r="4100" spans="1:22" x14ac:dyDescent="0.35">
      <c r="A4100" s="8"/>
      <c r="B4100" s="9"/>
      <c r="C4100" s="9"/>
      <c r="D4100" s="9"/>
      <c r="E4100" s="9"/>
      <c r="F4100" s="9"/>
      <c r="G4100" s="9"/>
      <c r="H4100" s="10"/>
      <c r="I4100" s="10"/>
      <c r="J4100" s="10"/>
      <c r="K4100" s="10"/>
      <c r="L4100" s="10"/>
      <c r="M4100" s="10"/>
      <c r="N4100" s="10"/>
      <c r="O4100" s="11"/>
      <c r="P4100" s="12"/>
      <c r="Q4100" s="9"/>
      <c r="R4100" s="9"/>
      <c r="S4100" s="9"/>
      <c r="U4100" s="1"/>
      <c r="V4100" s="13"/>
    </row>
    <row r="4101" spans="1:22" x14ac:dyDescent="0.35">
      <c r="A4101" s="8"/>
      <c r="B4101" s="9"/>
      <c r="C4101" s="9"/>
      <c r="D4101" s="9"/>
      <c r="E4101" s="9"/>
      <c r="F4101" s="9"/>
      <c r="G4101" s="9"/>
      <c r="H4101" s="10"/>
      <c r="I4101" s="10"/>
      <c r="J4101" s="10"/>
      <c r="K4101" s="10"/>
      <c r="L4101" s="10"/>
      <c r="M4101" s="10"/>
      <c r="N4101" s="10"/>
      <c r="O4101" s="11"/>
      <c r="P4101" s="12"/>
      <c r="Q4101" s="9"/>
      <c r="R4101" s="9"/>
      <c r="S4101" s="9"/>
      <c r="U4101" s="1"/>
      <c r="V4101" s="13"/>
    </row>
    <row r="4102" spans="1:22" x14ac:dyDescent="0.35">
      <c r="A4102" s="8"/>
      <c r="B4102" s="9"/>
      <c r="C4102" s="9"/>
      <c r="D4102" s="9"/>
      <c r="E4102" s="9"/>
      <c r="F4102" s="9"/>
      <c r="G4102" s="9"/>
      <c r="H4102" s="10"/>
      <c r="I4102" s="10"/>
      <c r="J4102" s="10"/>
      <c r="K4102" s="10"/>
      <c r="L4102" s="10"/>
      <c r="M4102" s="10"/>
      <c r="N4102" s="10"/>
      <c r="O4102" s="11"/>
      <c r="P4102" s="12"/>
      <c r="Q4102" s="9"/>
      <c r="R4102" s="9"/>
      <c r="S4102" s="9"/>
      <c r="U4102" s="1"/>
      <c r="V4102" s="13"/>
    </row>
    <row r="4103" spans="1:22" x14ac:dyDescent="0.35">
      <c r="A4103" s="8"/>
      <c r="B4103" s="9"/>
      <c r="C4103" s="9"/>
      <c r="D4103" s="9"/>
      <c r="E4103" s="9"/>
      <c r="F4103" s="9"/>
      <c r="G4103" s="9"/>
      <c r="H4103" s="10"/>
      <c r="I4103" s="10"/>
      <c r="J4103" s="10"/>
      <c r="K4103" s="10"/>
      <c r="L4103" s="10"/>
      <c r="M4103" s="10"/>
      <c r="N4103" s="10"/>
      <c r="O4103" s="11"/>
      <c r="P4103" s="12"/>
      <c r="Q4103" s="9"/>
      <c r="R4103" s="9"/>
      <c r="S4103" s="9"/>
      <c r="U4103" s="1"/>
      <c r="V4103" s="13"/>
    </row>
    <row r="4104" spans="1:22" x14ac:dyDescent="0.35">
      <c r="A4104" s="8"/>
      <c r="B4104" s="9"/>
      <c r="C4104" s="9"/>
      <c r="D4104" s="9"/>
      <c r="E4104" s="9"/>
      <c r="F4104" s="9"/>
      <c r="G4104" s="9"/>
      <c r="H4104" s="10"/>
      <c r="I4104" s="10"/>
      <c r="J4104" s="10"/>
      <c r="K4104" s="10"/>
      <c r="L4104" s="10"/>
      <c r="M4104" s="10"/>
      <c r="N4104" s="10"/>
      <c r="O4104" s="11"/>
      <c r="P4104" s="12"/>
      <c r="Q4104" s="9"/>
      <c r="R4104" s="9"/>
      <c r="S4104" s="9"/>
      <c r="U4104" s="1"/>
      <c r="V4104" s="13"/>
    </row>
    <row r="4105" spans="1:22" x14ac:dyDescent="0.35">
      <c r="A4105" s="8"/>
      <c r="B4105" s="9"/>
      <c r="C4105" s="9"/>
      <c r="D4105" s="9"/>
      <c r="E4105" s="9"/>
      <c r="F4105" s="9"/>
      <c r="G4105" s="9"/>
      <c r="H4105" s="10"/>
      <c r="I4105" s="10"/>
      <c r="J4105" s="10"/>
      <c r="K4105" s="10"/>
      <c r="L4105" s="10"/>
      <c r="M4105" s="10"/>
      <c r="N4105" s="10"/>
      <c r="O4105" s="11"/>
      <c r="P4105" s="12"/>
      <c r="Q4105" s="9"/>
      <c r="R4105" s="9"/>
      <c r="S4105" s="9"/>
      <c r="U4105" s="1"/>
      <c r="V4105" s="13"/>
    </row>
    <row r="4106" spans="1:22" x14ac:dyDescent="0.35">
      <c r="A4106" s="8"/>
      <c r="B4106" s="9"/>
      <c r="C4106" s="9"/>
      <c r="D4106" s="9"/>
      <c r="E4106" s="9"/>
      <c r="F4106" s="9"/>
      <c r="G4106" s="9"/>
      <c r="H4106" s="10"/>
      <c r="I4106" s="10"/>
      <c r="J4106" s="10"/>
      <c r="K4106" s="10"/>
      <c r="L4106" s="10"/>
      <c r="M4106" s="10"/>
      <c r="N4106" s="10"/>
      <c r="O4106" s="11"/>
      <c r="P4106" s="12"/>
      <c r="Q4106" s="9"/>
      <c r="R4106" s="9"/>
      <c r="S4106" s="9"/>
      <c r="U4106" s="1"/>
      <c r="V4106" s="13"/>
    </row>
    <row r="4107" spans="1:22" x14ac:dyDescent="0.35">
      <c r="A4107" s="8"/>
      <c r="B4107" s="9"/>
      <c r="C4107" s="9"/>
      <c r="D4107" s="9"/>
      <c r="E4107" s="9"/>
      <c r="F4107" s="9"/>
      <c r="G4107" s="9"/>
      <c r="H4107" s="10"/>
      <c r="I4107" s="10"/>
      <c r="J4107" s="10"/>
      <c r="K4107" s="10"/>
      <c r="L4107" s="10"/>
      <c r="M4107" s="10"/>
      <c r="N4107" s="10"/>
      <c r="O4107" s="11"/>
      <c r="P4107" s="12"/>
      <c r="Q4107" s="9"/>
      <c r="R4107" s="9"/>
      <c r="S4107" s="9"/>
      <c r="U4107" s="1"/>
      <c r="V4107" s="13"/>
    </row>
    <row r="4108" spans="1:22" x14ac:dyDescent="0.35">
      <c r="A4108" s="8"/>
      <c r="B4108" s="9"/>
      <c r="C4108" s="9"/>
      <c r="D4108" s="9"/>
      <c r="E4108" s="9"/>
      <c r="F4108" s="9"/>
      <c r="G4108" s="9"/>
      <c r="H4108" s="10"/>
      <c r="I4108" s="10"/>
      <c r="J4108" s="10"/>
      <c r="K4108" s="10"/>
      <c r="L4108" s="10"/>
      <c r="M4108" s="10"/>
      <c r="N4108" s="10"/>
      <c r="O4108" s="11"/>
      <c r="P4108" s="12"/>
      <c r="Q4108" s="9"/>
      <c r="R4108" s="9"/>
      <c r="S4108" s="9"/>
      <c r="U4108" s="1"/>
      <c r="V4108" s="13"/>
    </row>
    <row r="4109" spans="1:22" x14ac:dyDescent="0.35">
      <c r="A4109" s="8"/>
      <c r="B4109" s="9"/>
      <c r="C4109" s="9"/>
      <c r="D4109" s="9"/>
      <c r="E4109" s="9"/>
      <c r="F4109" s="9"/>
      <c r="G4109" s="9"/>
      <c r="H4109" s="10"/>
      <c r="I4109" s="10"/>
      <c r="J4109" s="10"/>
      <c r="K4109" s="10"/>
      <c r="L4109" s="10"/>
      <c r="M4109" s="10"/>
      <c r="N4109" s="10"/>
      <c r="O4109" s="11"/>
      <c r="P4109" s="12"/>
      <c r="Q4109" s="9"/>
      <c r="R4109" s="9"/>
      <c r="S4109" s="9"/>
      <c r="U4109" s="1"/>
      <c r="V4109" s="13"/>
    </row>
    <row r="4110" spans="1:22" x14ac:dyDescent="0.35">
      <c r="A4110" s="8"/>
      <c r="B4110" s="9"/>
      <c r="C4110" s="9"/>
      <c r="D4110" s="9"/>
      <c r="E4110" s="9"/>
      <c r="F4110" s="9"/>
      <c r="G4110" s="9"/>
      <c r="H4110" s="10"/>
      <c r="I4110" s="10"/>
      <c r="J4110" s="10"/>
      <c r="K4110" s="10"/>
      <c r="L4110" s="10"/>
      <c r="M4110" s="10"/>
      <c r="N4110" s="10"/>
      <c r="O4110" s="11"/>
      <c r="P4110" s="12"/>
      <c r="Q4110" s="9"/>
      <c r="R4110" s="9"/>
      <c r="S4110" s="9"/>
      <c r="U4110" s="1"/>
      <c r="V4110" s="13"/>
    </row>
    <row r="4111" spans="1:22" x14ac:dyDescent="0.35">
      <c r="A4111" s="8"/>
      <c r="B4111" s="9"/>
      <c r="C4111" s="9"/>
      <c r="D4111" s="9"/>
      <c r="E4111" s="9"/>
      <c r="F4111" s="9"/>
      <c r="G4111" s="9"/>
      <c r="H4111" s="10"/>
      <c r="I4111" s="10"/>
      <c r="J4111" s="10"/>
      <c r="K4111" s="10"/>
      <c r="L4111" s="10"/>
      <c r="M4111" s="10"/>
      <c r="N4111" s="10"/>
      <c r="O4111" s="11"/>
      <c r="P4111" s="12"/>
      <c r="Q4111" s="9"/>
      <c r="R4111" s="9"/>
      <c r="S4111" s="9"/>
      <c r="U4111" s="1"/>
      <c r="V4111" s="13"/>
    </row>
    <row r="4112" spans="1:22" x14ac:dyDescent="0.35">
      <c r="A4112" s="8"/>
      <c r="B4112" s="9"/>
      <c r="C4112" s="9"/>
      <c r="D4112" s="9"/>
      <c r="E4112" s="9"/>
      <c r="F4112" s="9"/>
      <c r="G4112" s="9"/>
      <c r="H4112" s="10"/>
      <c r="I4112" s="10"/>
      <c r="J4112" s="10"/>
      <c r="K4112" s="10"/>
      <c r="L4112" s="10"/>
      <c r="M4112" s="10"/>
      <c r="N4112" s="10"/>
      <c r="O4112" s="11"/>
      <c r="P4112" s="12"/>
      <c r="Q4112" s="9"/>
      <c r="R4112" s="9"/>
      <c r="S4112" s="9"/>
      <c r="U4112" s="1"/>
      <c r="V4112" s="13"/>
    </row>
    <row r="4113" spans="1:22" x14ac:dyDescent="0.35">
      <c r="A4113" s="8"/>
      <c r="B4113" s="9"/>
      <c r="C4113" s="9"/>
      <c r="D4113" s="9"/>
      <c r="E4113" s="9"/>
      <c r="F4113" s="9"/>
      <c r="G4113" s="9"/>
      <c r="H4113" s="10"/>
      <c r="I4113" s="10"/>
      <c r="J4113" s="10"/>
      <c r="K4113" s="10"/>
      <c r="L4113" s="10"/>
      <c r="M4113" s="10"/>
      <c r="N4113" s="10"/>
      <c r="O4113" s="11"/>
      <c r="P4113" s="12"/>
      <c r="Q4113" s="9"/>
      <c r="R4113" s="9"/>
      <c r="S4113" s="9"/>
      <c r="U4113" s="1"/>
      <c r="V4113" s="13"/>
    </row>
    <row r="4114" spans="1:22" x14ac:dyDescent="0.35">
      <c r="A4114" s="8"/>
      <c r="B4114" s="9"/>
      <c r="C4114" s="9"/>
      <c r="D4114" s="9"/>
      <c r="E4114" s="9"/>
      <c r="F4114" s="9"/>
      <c r="G4114" s="9"/>
      <c r="H4114" s="10"/>
      <c r="I4114" s="10"/>
      <c r="J4114" s="10"/>
      <c r="K4114" s="10"/>
      <c r="L4114" s="10"/>
      <c r="M4114" s="10"/>
      <c r="N4114" s="10"/>
      <c r="O4114" s="11"/>
      <c r="P4114" s="12"/>
      <c r="Q4114" s="9"/>
      <c r="R4114" s="9"/>
      <c r="S4114" s="9"/>
      <c r="U4114" s="1"/>
      <c r="V4114" s="13"/>
    </row>
    <row r="4115" spans="1:22" x14ac:dyDescent="0.35">
      <c r="A4115" s="8"/>
      <c r="B4115" s="9"/>
      <c r="C4115" s="9"/>
      <c r="D4115" s="9"/>
      <c r="E4115" s="9"/>
      <c r="F4115" s="9"/>
      <c r="G4115" s="9"/>
      <c r="H4115" s="10"/>
      <c r="I4115" s="10"/>
      <c r="J4115" s="10"/>
      <c r="K4115" s="10"/>
      <c r="L4115" s="10"/>
      <c r="M4115" s="10"/>
      <c r="N4115" s="10"/>
      <c r="O4115" s="11"/>
      <c r="P4115" s="12"/>
      <c r="Q4115" s="9"/>
      <c r="R4115" s="9"/>
      <c r="S4115" s="9"/>
      <c r="U4115" s="1"/>
      <c r="V4115" s="13"/>
    </row>
    <row r="4116" spans="1:22" x14ac:dyDescent="0.35">
      <c r="A4116" s="8"/>
      <c r="B4116" s="9"/>
      <c r="C4116" s="9"/>
      <c r="D4116" s="9"/>
      <c r="E4116" s="9"/>
      <c r="F4116" s="9"/>
      <c r="G4116" s="9"/>
      <c r="H4116" s="10"/>
      <c r="I4116" s="10"/>
      <c r="J4116" s="10"/>
      <c r="K4116" s="10"/>
      <c r="L4116" s="10"/>
      <c r="M4116" s="10"/>
      <c r="N4116" s="10"/>
      <c r="O4116" s="11"/>
      <c r="P4116" s="12"/>
      <c r="Q4116" s="9"/>
      <c r="R4116" s="9"/>
      <c r="S4116" s="9"/>
      <c r="U4116" s="1"/>
      <c r="V4116" s="13"/>
    </row>
    <row r="4117" spans="1:22" x14ac:dyDescent="0.35">
      <c r="A4117" s="8"/>
      <c r="B4117" s="9"/>
      <c r="C4117" s="9"/>
      <c r="D4117" s="9"/>
      <c r="E4117" s="9"/>
      <c r="F4117" s="9"/>
      <c r="G4117" s="9"/>
      <c r="H4117" s="10"/>
      <c r="I4117" s="10"/>
      <c r="J4117" s="10"/>
      <c r="K4117" s="10"/>
      <c r="L4117" s="10"/>
      <c r="M4117" s="10"/>
      <c r="N4117" s="10"/>
      <c r="O4117" s="11"/>
      <c r="P4117" s="12"/>
      <c r="Q4117" s="9"/>
      <c r="R4117" s="9"/>
      <c r="S4117" s="9"/>
      <c r="U4117" s="1"/>
      <c r="V4117" s="13"/>
    </row>
    <row r="4118" spans="1:22" x14ac:dyDescent="0.35">
      <c r="A4118" s="8"/>
      <c r="B4118" s="9"/>
      <c r="C4118" s="9"/>
      <c r="D4118" s="9"/>
      <c r="E4118" s="9"/>
      <c r="F4118" s="9"/>
      <c r="G4118" s="9"/>
      <c r="H4118" s="10"/>
      <c r="I4118" s="10"/>
      <c r="J4118" s="10"/>
      <c r="K4118" s="10"/>
      <c r="L4118" s="10"/>
      <c r="M4118" s="10"/>
      <c r="N4118" s="10"/>
      <c r="O4118" s="11"/>
      <c r="P4118" s="12"/>
      <c r="Q4118" s="9"/>
      <c r="R4118" s="9"/>
      <c r="S4118" s="9"/>
      <c r="U4118" s="1"/>
      <c r="V4118" s="13"/>
    </row>
    <row r="4119" spans="1:22" x14ac:dyDescent="0.35">
      <c r="A4119" s="8"/>
      <c r="B4119" s="9"/>
      <c r="C4119" s="9"/>
      <c r="D4119" s="9"/>
      <c r="E4119" s="9"/>
      <c r="F4119" s="9"/>
      <c r="G4119" s="9"/>
      <c r="H4119" s="10"/>
      <c r="I4119" s="10"/>
      <c r="J4119" s="10"/>
      <c r="K4119" s="10"/>
      <c r="L4119" s="10"/>
      <c r="M4119" s="10"/>
      <c r="N4119" s="10"/>
      <c r="O4119" s="11"/>
      <c r="P4119" s="12"/>
      <c r="Q4119" s="9"/>
      <c r="R4119" s="9"/>
      <c r="S4119" s="9"/>
      <c r="U4119" s="1"/>
      <c r="V4119" s="13"/>
    </row>
    <row r="4120" spans="1:22" x14ac:dyDescent="0.35">
      <c r="A4120" s="8"/>
      <c r="B4120" s="9"/>
      <c r="C4120" s="9"/>
      <c r="D4120" s="9"/>
      <c r="E4120" s="9"/>
      <c r="F4120" s="9"/>
      <c r="G4120" s="9"/>
      <c r="H4120" s="10"/>
      <c r="I4120" s="10"/>
      <c r="J4120" s="10"/>
      <c r="K4120" s="10"/>
      <c r="L4120" s="10"/>
      <c r="M4120" s="10"/>
      <c r="N4120" s="10"/>
      <c r="O4120" s="11"/>
      <c r="P4120" s="12"/>
      <c r="Q4120" s="9"/>
      <c r="R4120" s="9"/>
      <c r="S4120" s="9"/>
      <c r="U4120" s="1"/>
      <c r="V4120" s="13"/>
    </row>
    <row r="4121" spans="1:22" x14ac:dyDescent="0.35">
      <c r="A4121" s="8"/>
      <c r="B4121" s="9"/>
      <c r="C4121" s="9"/>
      <c r="D4121" s="9"/>
      <c r="E4121" s="9"/>
      <c r="F4121" s="9"/>
      <c r="G4121" s="9"/>
      <c r="H4121" s="10"/>
      <c r="I4121" s="10"/>
      <c r="J4121" s="10"/>
      <c r="K4121" s="10"/>
      <c r="L4121" s="10"/>
      <c r="M4121" s="10"/>
      <c r="N4121" s="10"/>
      <c r="O4121" s="11"/>
      <c r="P4121" s="12"/>
      <c r="Q4121" s="9"/>
      <c r="R4121" s="9"/>
      <c r="S4121" s="9"/>
      <c r="U4121" s="1"/>
      <c r="V4121" s="13"/>
    </row>
    <row r="4122" spans="1:22" x14ac:dyDescent="0.35">
      <c r="A4122" s="8"/>
      <c r="B4122" s="9"/>
      <c r="C4122" s="9"/>
      <c r="D4122" s="9"/>
      <c r="E4122" s="9"/>
      <c r="F4122" s="9"/>
      <c r="G4122" s="9"/>
      <c r="H4122" s="10"/>
      <c r="I4122" s="10"/>
      <c r="J4122" s="10"/>
      <c r="K4122" s="10"/>
      <c r="L4122" s="10"/>
      <c r="M4122" s="10"/>
      <c r="N4122" s="10"/>
      <c r="O4122" s="11"/>
      <c r="P4122" s="12"/>
      <c r="Q4122" s="9"/>
      <c r="R4122" s="9"/>
      <c r="S4122" s="9"/>
      <c r="U4122" s="1"/>
      <c r="V4122" s="13"/>
    </row>
    <row r="4123" spans="1:22" x14ac:dyDescent="0.35">
      <c r="A4123" s="8"/>
      <c r="B4123" s="9"/>
      <c r="C4123" s="9"/>
      <c r="D4123" s="9"/>
      <c r="E4123" s="9"/>
      <c r="F4123" s="9"/>
      <c r="G4123" s="9"/>
      <c r="H4123" s="10"/>
      <c r="I4123" s="10"/>
      <c r="J4123" s="10"/>
      <c r="K4123" s="10"/>
      <c r="L4123" s="10"/>
      <c r="M4123" s="10"/>
      <c r="N4123" s="10"/>
      <c r="O4123" s="11"/>
      <c r="P4123" s="12"/>
      <c r="Q4123" s="9"/>
      <c r="R4123" s="9"/>
      <c r="S4123" s="9"/>
      <c r="U4123" s="1"/>
      <c r="V4123" s="13"/>
    </row>
    <row r="4124" spans="1:22" x14ac:dyDescent="0.35">
      <c r="A4124" s="8"/>
      <c r="B4124" s="9"/>
      <c r="C4124" s="9"/>
      <c r="D4124" s="9"/>
      <c r="E4124" s="9"/>
      <c r="F4124" s="9"/>
      <c r="G4124" s="9"/>
      <c r="H4124" s="10"/>
      <c r="I4124" s="10"/>
      <c r="J4124" s="10"/>
      <c r="K4124" s="10"/>
      <c r="L4124" s="10"/>
      <c r="M4124" s="10"/>
      <c r="N4124" s="10"/>
      <c r="O4124" s="11"/>
      <c r="P4124" s="12"/>
      <c r="Q4124" s="9"/>
      <c r="R4124" s="9"/>
      <c r="S4124" s="9"/>
      <c r="U4124" s="1"/>
      <c r="V4124" s="13"/>
    </row>
    <row r="4125" spans="1:22" x14ac:dyDescent="0.35">
      <c r="A4125" s="8"/>
      <c r="B4125" s="9"/>
      <c r="C4125" s="9"/>
      <c r="D4125" s="9"/>
      <c r="E4125" s="9"/>
      <c r="F4125" s="9"/>
      <c r="G4125" s="9"/>
      <c r="H4125" s="10"/>
      <c r="I4125" s="10"/>
      <c r="J4125" s="10"/>
      <c r="K4125" s="10"/>
      <c r="L4125" s="10"/>
      <c r="M4125" s="10"/>
      <c r="N4125" s="10"/>
      <c r="O4125" s="11"/>
      <c r="P4125" s="12"/>
      <c r="Q4125" s="9"/>
      <c r="R4125" s="9"/>
      <c r="S4125" s="9"/>
      <c r="U4125" s="1"/>
      <c r="V4125" s="13"/>
    </row>
    <row r="4126" spans="1:22" x14ac:dyDescent="0.35">
      <c r="A4126" s="8"/>
      <c r="B4126" s="9"/>
      <c r="C4126" s="9"/>
      <c r="D4126" s="9"/>
      <c r="E4126" s="9"/>
      <c r="F4126" s="9"/>
      <c r="G4126" s="9"/>
      <c r="H4126" s="10"/>
      <c r="I4126" s="10"/>
      <c r="J4126" s="10"/>
      <c r="K4126" s="10"/>
      <c r="L4126" s="10"/>
      <c r="M4126" s="10"/>
      <c r="N4126" s="10"/>
      <c r="O4126" s="11"/>
      <c r="P4126" s="12"/>
      <c r="Q4126" s="9"/>
      <c r="R4126" s="9"/>
      <c r="S4126" s="9"/>
      <c r="U4126" s="1"/>
      <c r="V4126" s="13"/>
    </row>
    <row r="4127" spans="1:22" x14ac:dyDescent="0.35">
      <c r="A4127" s="8"/>
      <c r="B4127" s="9"/>
      <c r="C4127" s="9"/>
      <c r="D4127" s="9"/>
      <c r="E4127" s="9"/>
      <c r="F4127" s="9"/>
      <c r="G4127" s="9"/>
      <c r="H4127" s="10"/>
      <c r="I4127" s="10"/>
      <c r="J4127" s="10"/>
      <c r="K4127" s="10"/>
      <c r="L4127" s="10"/>
      <c r="M4127" s="10"/>
      <c r="N4127" s="10"/>
      <c r="O4127" s="11"/>
      <c r="P4127" s="12"/>
      <c r="Q4127" s="9"/>
      <c r="R4127" s="9"/>
      <c r="S4127" s="9"/>
      <c r="U4127" s="1"/>
      <c r="V4127" s="13"/>
    </row>
    <row r="4128" spans="1:22" x14ac:dyDescent="0.35">
      <c r="A4128" s="8"/>
      <c r="B4128" s="9"/>
      <c r="C4128" s="9"/>
      <c r="D4128" s="9"/>
      <c r="E4128" s="9"/>
      <c r="F4128" s="9"/>
      <c r="G4128" s="9"/>
      <c r="H4128" s="10"/>
      <c r="I4128" s="10"/>
      <c r="J4128" s="10"/>
      <c r="K4128" s="10"/>
      <c r="L4128" s="10"/>
      <c r="M4128" s="10"/>
      <c r="N4128" s="10"/>
      <c r="O4128" s="11"/>
      <c r="P4128" s="12"/>
      <c r="Q4128" s="9"/>
      <c r="R4128" s="9"/>
      <c r="S4128" s="9"/>
      <c r="U4128" s="1"/>
      <c r="V4128" s="13"/>
    </row>
    <row r="4129" spans="1:22" x14ac:dyDescent="0.35">
      <c r="A4129" s="8"/>
      <c r="B4129" s="9"/>
      <c r="C4129" s="9"/>
      <c r="D4129" s="9"/>
      <c r="E4129" s="9"/>
      <c r="F4129" s="9"/>
      <c r="G4129" s="9"/>
      <c r="H4129" s="10"/>
      <c r="I4129" s="10"/>
      <c r="J4129" s="10"/>
      <c r="K4129" s="10"/>
      <c r="L4129" s="10"/>
      <c r="M4129" s="10"/>
      <c r="N4129" s="10"/>
      <c r="O4129" s="11"/>
      <c r="P4129" s="12"/>
      <c r="Q4129" s="9"/>
      <c r="R4129" s="9"/>
      <c r="S4129" s="9"/>
      <c r="U4129" s="1"/>
      <c r="V4129" s="13"/>
    </row>
    <row r="4130" spans="1:22" x14ac:dyDescent="0.35">
      <c r="A4130" s="8"/>
      <c r="B4130" s="9"/>
      <c r="C4130" s="9"/>
      <c r="D4130" s="9"/>
      <c r="E4130" s="9"/>
      <c r="F4130" s="9"/>
      <c r="G4130" s="9"/>
      <c r="H4130" s="10"/>
      <c r="I4130" s="10"/>
      <c r="J4130" s="10"/>
      <c r="K4130" s="10"/>
      <c r="L4130" s="10"/>
      <c r="M4130" s="10"/>
      <c r="N4130" s="10"/>
      <c r="O4130" s="11"/>
      <c r="P4130" s="12"/>
      <c r="Q4130" s="9"/>
      <c r="R4130" s="9"/>
      <c r="S4130" s="9"/>
      <c r="U4130" s="1"/>
      <c r="V4130" s="13"/>
    </row>
    <row r="4131" spans="1:22" x14ac:dyDescent="0.35">
      <c r="A4131" s="8"/>
      <c r="B4131" s="9"/>
      <c r="C4131" s="9"/>
      <c r="D4131" s="9"/>
      <c r="E4131" s="9"/>
      <c r="F4131" s="9"/>
      <c r="G4131" s="9"/>
      <c r="H4131" s="10"/>
      <c r="I4131" s="10"/>
      <c r="J4131" s="10"/>
      <c r="K4131" s="10"/>
      <c r="L4131" s="10"/>
      <c r="M4131" s="10"/>
      <c r="N4131" s="10"/>
      <c r="O4131" s="11"/>
      <c r="P4131" s="12"/>
      <c r="Q4131" s="9"/>
      <c r="R4131" s="9"/>
      <c r="S4131" s="9"/>
      <c r="U4131" s="1"/>
      <c r="V4131" s="13"/>
    </row>
    <row r="4132" spans="1:22" x14ac:dyDescent="0.35">
      <c r="A4132" s="8"/>
      <c r="B4132" s="9"/>
      <c r="C4132" s="9"/>
      <c r="D4132" s="9"/>
      <c r="E4132" s="9"/>
      <c r="F4132" s="9"/>
      <c r="G4132" s="9"/>
      <c r="H4132" s="10"/>
      <c r="I4132" s="10"/>
      <c r="J4132" s="10"/>
      <c r="K4132" s="10"/>
      <c r="L4132" s="10"/>
      <c r="M4132" s="10"/>
      <c r="N4132" s="10"/>
      <c r="O4132" s="11"/>
      <c r="P4132" s="12"/>
      <c r="Q4132" s="9"/>
      <c r="R4132" s="9"/>
      <c r="S4132" s="9"/>
      <c r="U4132" s="1"/>
      <c r="V4132" s="13"/>
    </row>
    <row r="4133" spans="1:22" x14ac:dyDescent="0.35">
      <c r="A4133" s="8"/>
      <c r="B4133" s="9"/>
      <c r="C4133" s="9"/>
      <c r="D4133" s="9"/>
      <c r="E4133" s="9"/>
      <c r="F4133" s="9"/>
      <c r="G4133" s="9"/>
      <c r="H4133" s="10"/>
      <c r="I4133" s="10"/>
      <c r="J4133" s="10"/>
      <c r="K4133" s="10"/>
      <c r="L4133" s="10"/>
      <c r="M4133" s="10"/>
      <c r="N4133" s="10"/>
      <c r="O4133" s="11"/>
      <c r="P4133" s="12"/>
      <c r="Q4133" s="9"/>
      <c r="R4133" s="9"/>
      <c r="S4133" s="9"/>
      <c r="U4133" s="1"/>
      <c r="V4133" s="13"/>
    </row>
    <row r="4134" spans="1:22" x14ac:dyDescent="0.35">
      <c r="A4134" s="8"/>
      <c r="B4134" s="9"/>
      <c r="C4134" s="9"/>
      <c r="D4134" s="9"/>
      <c r="E4134" s="9"/>
      <c r="F4134" s="9"/>
      <c r="G4134" s="9"/>
      <c r="H4134" s="10"/>
      <c r="I4134" s="10"/>
      <c r="J4134" s="10"/>
      <c r="K4134" s="10"/>
      <c r="L4134" s="10"/>
      <c r="M4134" s="10"/>
      <c r="N4134" s="10"/>
      <c r="O4134" s="11"/>
      <c r="P4134" s="12"/>
      <c r="Q4134" s="9"/>
      <c r="R4134" s="9"/>
      <c r="S4134" s="9"/>
      <c r="U4134" s="1"/>
      <c r="V4134" s="13"/>
    </row>
    <row r="4135" spans="1:22" x14ac:dyDescent="0.35">
      <c r="A4135" s="8"/>
      <c r="B4135" s="9"/>
      <c r="C4135" s="9"/>
      <c r="D4135" s="9"/>
      <c r="E4135" s="9"/>
      <c r="F4135" s="9"/>
      <c r="G4135" s="9"/>
      <c r="H4135" s="10"/>
      <c r="I4135" s="10"/>
      <c r="J4135" s="10"/>
      <c r="K4135" s="10"/>
      <c r="L4135" s="10"/>
      <c r="M4135" s="10"/>
      <c r="N4135" s="10"/>
      <c r="O4135" s="11"/>
      <c r="P4135" s="12"/>
      <c r="Q4135" s="9"/>
      <c r="R4135" s="9"/>
      <c r="S4135" s="9"/>
      <c r="U4135" s="1"/>
      <c r="V4135" s="13"/>
    </row>
    <row r="4136" spans="1:22" x14ac:dyDescent="0.35">
      <c r="A4136" s="8"/>
      <c r="B4136" s="9"/>
      <c r="C4136" s="9"/>
      <c r="D4136" s="9"/>
      <c r="E4136" s="9"/>
      <c r="F4136" s="9"/>
      <c r="G4136" s="9"/>
      <c r="H4136" s="10"/>
      <c r="I4136" s="10"/>
      <c r="J4136" s="10"/>
      <c r="K4136" s="10"/>
      <c r="L4136" s="10"/>
      <c r="M4136" s="10"/>
      <c r="N4136" s="10"/>
      <c r="O4136" s="11"/>
      <c r="P4136" s="12"/>
      <c r="Q4136" s="9"/>
      <c r="R4136" s="9"/>
      <c r="S4136" s="9"/>
      <c r="U4136" s="1"/>
      <c r="V4136" s="13"/>
    </row>
    <row r="4137" spans="1:22" x14ac:dyDescent="0.35">
      <c r="A4137" s="8"/>
      <c r="B4137" s="9"/>
      <c r="C4137" s="9"/>
      <c r="D4137" s="9"/>
      <c r="E4137" s="9"/>
      <c r="F4137" s="9"/>
      <c r="G4137" s="9"/>
      <c r="H4137" s="10"/>
      <c r="I4137" s="10"/>
      <c r="J4137" s="10"/>
      <c r="K4137" s="10"/>
      <c r="L4137" s="10"/>
      <c r="M4137" s="10"/>
      <c r="N4137" s="10"/>
      <c r="O4137" s="11"/>
      <c r="P4137" s="12"/>
      <c r="Q4137" s="9"/>
      <c r="R4137" s="9"/>
      <c r="S4137" s="9"/>
      <c r="U4137" s="1"/>
      <c r="V4137" s="13"/>
    </row>
    <row r="4138" spans="1:22" x14ac:dyDescent="0.35">
      <c r="A4138" s="8"/>
      <c r="B4138" s="9"/>
      <c r="C4138" s="9"/>
      <c r="D4138" s="9"/>
      <c r="E4138" s="9"/>
      <c r="F4138" s="9"/>
      <c r="G4138" s="9"/>
      <c r="H4138" s="10"/>
      <c r="I4138" s="10"/>
      <c r="J4138" s="10"/>
      <c r="K4138" s="10"/>
      <c r="L4138" s="10"/>
      <c r="M4138" s="10"/>
      <c r="N4138" s="10"/>
      <c r="O4138" s="11"/>
      <c r="P4138" s="12"/>
      <c r="Q4138" s="9"/>
      <c r="R4138" s="9"/>
      <c r="S4138" s="9"/>
      <c r="U4138" s="1"/>
      <c r="V4138" s="13"/>
    </row>
    <row r="4139" spans="1:22" x14ac:dyDescent="0.35">
      <c r="A4139" s="8"/>
      <c r="B4139" s="9"/>
      <c r="C4139" s="9"/>
      <c r="D4139" s="9"/>
      <c r="E4139" s="9"/>
      <c r="F4139" s="9"/>
      <c r="G4139" s="9"/>
      <c r="H4139" s="10"/>
      <c r="I4139" s="10"/>
      <c r="J4139" s="10"/>
      <c r="K4139" s="10"/>
      <c r="L4139" s="10"/>
      <c r="M4139" s="10"/>
      <c r="N4139" s="10"/>
      <c r="O4139" s="11"/>
      <c r="P4139" s="12"/>
      <c r="Q4139" s="9"/>
      <c r="R4139" s="9"/>
      <c r="S4139" s="9"/>
      <c r="U4139" s="1"/>
      <c r="V4139" s="13"/>
    </row>
    <row r="4140" spans="1:22" x14ac:dyDescent="0.35">
      <c r="A4140" s="8"/>
      <c r="B4140" s="9"/>
      <c r="C4140" s="9"/>
      <c r="D4140" s="9"/>
      <c r="E4140" s="9"/>
      <c r="F4140" s="9"/>
      <c r="G4140" s="9"/>
      <c r="H4140" s="10"/>
      <c r="I4140" s="10"/>
      <c r="J4140" s="10"/>
      <c r="K4140" s="10"/>
      <c r="L4140" s="10"/>
      <c r="M4140" s="10"/>
      <c r="N4140" s="10"/>
      <c r="O4140" s="11"/>
      <c r="P4140" s="12"/>
      <c r="Q4140" s="9"/>
      <c r="R4140" s="9"/>
      <c r="S4140" s="9"/>
      <c r="U4140" s="1"/>
      <c r="V4140" s="13"/>
    </row>
    <row r="4141" spans="1:22" x14ac:dyDescent="0.35">
      <c r="A4141" s="8"/>
      <c r="B4141" s="9"/>
      <c r="C4141" s="9"/>
      <c r="D4141" s="9"/>
      <c r="E4141" s="9"/>
      <c r="F4141" s="9"/>
      <c r="G4141" s="9"/>
      <c r="H4141" s="10"/>
      <c r="I4141" s="10"/>
      <c r="J4141" s="10"/>
      <c r="K4141" s="10"/>
      <c r="L4141" s="10"/>
      <c r="M4141" s="10"/>
      <c r="N4141" s="10"/>
      <c r="O4141" s="11"/>
      <c r="P4141" s="12"/>
      <c r="Q4141" s="9"/>
      <c r="R4141" s="9"/>
      <c r="S4141" s="9"/>
      <c r="U4141" s="1"/>
      <c r="V4141" s="13"/>
    </row>
    <row r="4142" spans="1:22" x14ac:dyDescent="0.35">
      <c r="A4142" s="8"/>
      <c r="B4142" s="9"/>
      <c r="C4142" s="9"/>
      <c r="D4142" s="9"/>
      <c r="E4142" s="9"/>
      <c r="F4142" s="9"/>
      <c r="G4142" s="9"/>
      <c r="H4142" s="10"/>
      <c r="I4142" s="10"/>
      <c r="J4142" s="10"/>
      <c r="K4142" s="10"/>
      <c r="L4142" s="10"/>
      <c r="M4142" s="10"/>
      <c r="N4142" s="10"/>
      <c r="O4142" s="11"/>
      <c r="P4142" s="12"/>
      <c r="Q4142" s="9"/>
      <c r="R4142" s="9"/>
      <c r="S4142" s="9"/>
      <c r="U4142" s="1"/>
      <c r="V4142" s="13"/>
    </row>
    <row r="4143" spans="1:22" x14ac:dyDescent="0.35">
      <c r="A4143" s="8"/>
      <c r="B4143" s="9"/>
      <c r="C4143" s="9"/>
      <c r="D4143" s="9"/>
      <c r="E4143" s="9"/>
      <c r="F4143" s="9"/>
      <c r="G4143" s="9"/>
      <c r="H4143" s="10"/>
      <c r="I4143" s="10"/>
      <c r="J4143" s="10"/>
      <c r="K4143" s="10"/>
      <c r="L4143" s="10"/>
      <c r="M4143" s="10"/>
      <c r="N4143" s="10"/>
      <c r="O4143" s="11"/>
      <c r="P4143" s="12"/>
      <c r="Q4143" s="9"/>
      <c r="R4143" s="9"/>
      <c r="S4143" s="9"/>
      <c r="U4143" s="1"/>
      <c r="V4143" s="13"/>
    </row>
    <row r="4144" spans="1:22" x14ac:dyDescent="0.35">
      <c r="A4144" s="8"/>
      <c r="B4144" s="9"/>
      <c r="C4144" s="9"/>
      <c r="D4144" s="9"/>
      <c r="E4144" s="9"/>
      <c r="F4144" s="9"/>
      <c r="G4144" s="9"/>
      <c r="H4144" s="10"/>
      <c r="I4144" s="10"/>
      <c r="J4144" s="10"/>
      <c r="K4144" s="10"/>
      <c r="L4144" s="10"/>
      <c r="M4144" s="10"/>
      <c r="N4144" s="10"/>
      <c r="O4144" s="11"/>
      <c r="P4144" s="12"/>
      <c r="Q4144" s="9"/>
      <c r="R4144" s="9"/>
      <c r="S4144" s="9"/>
      <c r="U4144" s="1"/>
      <c r="V4144" s="13"/>
    </row>
    <row r="4145" spans="1:22" x14ac:dyDescent="0.35">
      <c r="A4145" s="8"/>
      <c r="B4145" s="9"/>
      <c r="C4145" s="9"/>
      <c r="D4145" s="9"/>
      <c r="E4145" s="9"/>
      <c r="F4145" s="9"/>
      <c r="G4145" s="9"/>
      <c r="H4145" s="10"/>
      <c r="I4145" s="10"/>
      <c r="J4145" s="10"/>
      <c r="K4145" s="10"/>
      <c r="L4145" s="10"/>
      <c r="M4145" s="10"/>
      <c r="N4145" s="10"/>
      <c r="O4145" s="11"/>
      <c r="P4145" s="12"/>
      <c r="Q4145" s="9"/>
      <c r="R4145" s="9"/>
      <c r="S4145" s="9"/>
      <c r="U4145" s="1"/>
      <c r="V4145" s="13"/>
    </row>
    <row r="4146" spans="1:22" x14ac:dyDescent="0.35">
      <c r="A4146" s="8"/>
      <c r="B4146" s="9"/>
      <c r="C4146" s="9"/>
      <c r="D4146" s="9"/>
      <c r="E4146" s="9"/>
      <c r="F4146" s="9"/>
      <c r="G4146" s="9"/>
      <c r="H4146" s="10"/>
      <c r="I4146" s="10"/>
      <c r="J4146" s="10"/>
      <c r="K4146" s="10"/>
      <c r="L4146" s="10"/>
      <c r="M4146" s="10"/>
      <c r="N4146" s="10"/>
      <c r="O4146" s="11"/>
      <c r="P4146" s="12"/>
      <c r="Q4146" s="9"/>
      <c r="R4146" s="9"/>
      <c r="S4146" s="9"/>
      <c r="U4146" s="1"/>
      <c r="V4146" s="13"/>
    </row>
    <row r="4147" spans="1:22" x14ac:dyDescent="0.35">
      <c r="A4147" s="8"/>
      <c r="B4147" s="9"/>
      <c r="C4147" s="9"/>
      <c r="D4147" s="9"/>
      <c r="E4147" s="9"/>
      <c r="F4147" s="9"/>
      <c r="G4147" s="9"/>
      <c r="H4147" s="10"/>
      <c r="I4147" s="10"/>
      <c r="J4147" s="10"/>
      <c r="K4147" s="10"/>
      <c r="L4147" s="10"/>
      <c r="M4147" s="10"/>
      <c r="N4147" s="10"/>
      <c r="O4147" s="11"/>
      <c r="P4147" s="12"/>
      <c r="Q4147" s="9"/>
      <c r="R4147" s="9"/>
      <c r="S4147" s="9"/>
      <c r="U4147" s="1"/>
      <c r="V4147" s="13"/>
    </row>
    <row r="4148" spans="1:22" x14ac:dyDescent="0.35">
      <c r="A4148" s="8"/>
      <c r="B4148" s="9"/>
      <c r="C4148" s="9"/>
      <c r="D4148" s="9"/>
      <c r="E4148" s="9"/>
      <c r="F4148" s="9"/>
      <c r="G4148" s="9"/>
      <c r="H4148" s="10"/>
      <c r="I4148" s="10"/>
      <c r="J4148" s="10"/>
      <c r="K4148" s="10"/>
      <c r="L4148" s="10"/>
      <c r="M4148" s="10"/>
      <c r="N4148" s="10"/>
      <c r="O4148" s="11"/>
      <c r="P4148" s="12"/>
      <c r="Q4148" s="9"/>
      <c r="R4148" s="9"/>
      <c r="S4148" s="9"/>
      <c r="U4148" s="1"/>
      <c r="V4148" s="13"/>
    </row>
    <row r="4149" spans="1:22" x14ac:dyDescent="0.35">
      <c r="A4149" s="8"/>
      <c r="B4149" s="9"/>
      <c r="C4149" s="9"/>
      <c r="D4149" s="9"/>
      <c r="E4149" s="9"/>
      <c r="F4149" s="9"/>
      <c r="G4149" s="9"/>
      <c r="H4149" s="10"/>
      <c r="I4149" s="10"/>
      <c r="J4149" s="10"/>
      <c r="K4149" s="10"/>
      <c r="L4149" s="10"/>
      <c r="M4149" s="10"/>
      <c r="N4149" s="10"/>
      <c r="O4149" s="11"/>
      <c r="P4149" s="12"/>
      <c r="Q4149" s="9"/>
      <c r="R4149" s="9"/>
      <c r="S4149" s="9"/>
      <c r="U4149" s="1"/>
      <c r="V4149" s="13"/>
    </row>
    <row r="4150" spans="1:22" x14ac:dyDescent="0.35">
      <c r="A4150" s="8"/>
      <c r="B4150" s="9"/>
      <c r="C4150" s="9"/>
      <c r="D4150" s="9"/>
      <c r="E4150" s="9"/>
      <c r="F4150" s="9"/>
      <c r="G4150" s="9"/>
      <c r="H4150" s="10"/>
      <c r="I4150" s="10"/>
      <c r="J4150" s="10"/>
      <c r="K4150" s="10"/>
      <c r="L4150" s="10"/>
      <c r="M4150" s="10"/>
      <c r="N4150" s="10"/>
      <c r="O4150" s="11"/>
      <c r="P4150" s="12"/>
      <c r="Q4150" s="9"/>
      <c r="R4150" s="9"/>
      <c r="S4150" s="9"/>
      <c r="U4150" s="1"/>
      <c r="V4150" s="13"/>
    </row>
    <row r="4151" spans="1:22" x14ac:dyDescent="0.35">
      <c r="A4151" s="8"/>
      <c r="B4151" s="9"/>
      <c r="C4151" s="9"/>
      <c r="D4151" s="9"/>
      <c r="E4151" s="9"/>
      <c r="F4151" s="9"/>
      <c r="G4151" s="9"/>
      <c r="H4151" s="10"/>
      <c r="I4151" s="10"/>
      <c r="J4151" s="10"/>
      <c r="K4151" s="10"/>
      <c r="L4151" s="10"/>
      <c r="M4151" s="10"/>
      <c r="N4151" s="10"/>
      <c r="O4151" s="11"/>
      <c r="P4151" s="12"/>
      <c r="Q4151" s="9"/>
      <c r="R4151" s="9"/>
      <c r="S4151" s="9"/>
      <c r="U4151" s="1"/>
      <c r="V4151" s="13"/>
    </row>
    <row r="4152" spans="1:22" x14ac:dyDescent="0.35">
      <c r="A4152" s="8"/>
      <c r="B4152" s="9"/>
      <c r="C4152" s="9"/>
      <c r="D4152" s="9"/>
      <c r="E4152" s="9"/>
      <c r="F4152" s="9"/>
      <c r="G4152" s="9"/>
      <c r="H4152" s="10"/>
      <c r="I4152" s="10"/>
      <c r="J4152" s="10"/>
      <c r="K4152" s="10"/>
      <c r="L4152" s="10"/>
      <c r="M4152" s="10"/>
      <c r="N4152" s="10"/>
      <c r="O4152" s="11"/>
      <c r="P4152" s="12"/>
      <c r="Q4152" s="9"/>
      <c r="R4152" s="9"/>
      <c r="S4152" s="9"/>
      <c r="U4152" s="1"/>
      <c r="V4152" s="13"/>
    </row>
    <row r="4153" spans="1:22" x14ac:dyDescent="0.35">
      <c r="A4153" s="8"/>
      <c r="B4153" s="9"/>
      <c r="C4153" s="9"/>
      <c r="D4153" s="9"/>
      <c r="E4153" s="9"/>
      <c r="F4153" s="9"/>
      <c r="G4153" s="9"/>
      <c r="H4153" s="10"/>
      <c r="I4153" s="10"/>
      <c r="J4153" s="10"/>
      <c r="K4153" s="10"/>
      <c r="L4153" s="10"/>
      <c r="M4153" s="10"/>
      <c r="N4153" s="10"/>
      <c r="O4153" s="11"/>
      <c r="P4153" s="12"/>
      <c r="Q4153" s="9"/>
      <c r="R4153" s="9"/>
      <c r="S4153" s="9"/>
      <c r="U4153" s="1"/>
      <c r="V4153" s="13"/>
    </row>
    <row r="4154" spans="1:22" x14ac:dyDescent="0.35">
      <c r="A4154" s="8"/>
      <c r="B4154" s="9"/>
      <c r="C4154" s="9"/>
      <c r="D4154" s="9"/>
      <c r="E4154" s="9"/>
      <c r="F4154" s="9"/>
      <c r="G4154" s="9"/>
      <c r="H4154" s="10"/>
      <c r="I4154" s="10"/>
      <c r="J4154" s="10"/>
      <c r="K4154" s="10"/>
      <c r="L4154" s="10"/>
      <c r="M4154" s="10"/>
      <c r="N4154" s="10"/>
      <c r="O4154" s="11"/>
      <c r="P4154" s="12"/>
      <c r="Q4154" s="9"/>
      <c r="R4154" s="9"/>
      <c r="S4154" s="9"/>
      <c r="U4154" s="1"/>
      <c r="V4154" s="13"/>
    </row>
    <row r="4155" spans="1:22" x14ac:dyDescent="0.35">
      <c r="A4155" s="8"/>
      <c r="B4155" s="9"/>
      <c r="C4155" s="9"/>
      <c r="D4155" s="9"/>
      <c r="E4155" s="9"/>
      <c r="F4155" s="9"/>
      <c r="G4155" s="9"/>
      <c r="H4155" s="10"/>
      <c r="I4155" s="10"/>
      <c r="J4155" s="10"/>
      <c r="K4155" s="10"/>
      <c r="L4155" s="10"/>
      <c r="M4155" s="10"/>
      <c r="N4155" s="10"/>
      <c r="O4155" s="11"/>
      <c r="P4155" s="12"/>
      <c r="Q4155" s="9"/>
      <c r="R4155" s="9"/>
      <c r="S4155" s="9"/>
      <c r="U4155" s="1"/>
      <c r="V4155" s="13"/>
    </row>
    <row r="4156" spans="1:22" x14ac:dyDescent="0.35">
      <c r="A4156" s="8"/>
      <c r="B4156" s="9"/>
      <c r="C4156" s="9"/>
      <c r="D4156" s="9"/>
      <c r="E4156" s="9"/>
      <c r="F4156" s="9"/>
      <c r="G4156" s="9"/>
      <c r="H4156" s="10"/>
      <c r="I4156" s="10"/>
      <c r="J4156" s="10"/>
      <c r="K4156" s="10"/>
      <c r="L4156" s="10"/>
      <c r="M4156" s="10"/>
      <c r="N4156" s="10"/>
      <c r="O4156" s="11"/>
      <c r="P4156" s="12"/>
      <c r="Q4156" s="9"/>
      <c r="R4156" s="9"/>
      <c r="S4156" s="9"/>
      <c r="U4156" s="1"/>
      <c r="V4156" s="13"/>
    </row>
    <row r="4157" spans="1:22" x14ac:dyDescent="0.35">
      <c r="A4157" s="8"/>
      <c r="B4157" s="9"/>
      <c r="C4157" s="9"/>
      <c r="D4157" s="9"/>
      <c r="E4157" s="9"/>
      <c r="F4157" s="9"/>
      <c r="G4157" s="9"/>
      <c r="H4157" s="10"/>
      <c r="I4157" s="10"/>
      <c r="J4157" s="10"/>
      <c r="K4157" s="10"/>
      <c r="L4157" s="10"/>
      <c r="M4157" s="10"/>
      <c r="N4157" s="10"/>
      <c r="O4157" s="11"/>
      <c r="P4157" s="12"/>
      <c r="Q4157" s="9"/>
      <c r="R4157" s="9"/>
      <c r="S4157" s="9"/>
      <c r="U4157" s="1"/>
      <c r="V4157" s="13"/>
    </row>
    <row r="4158" spans="1:22" x14ac:dyDescent="0.35">
      <c r="A4158" s="8"/>
      <c r="B4158" s="9"/>
      <c r="C4158" s="9"/>
      <c r="D4158" s="9"/>
      <c r="E4158" s="9"/>
      <c r="F4158" s="9"/>
      <c r="G4158" s="9"/>
      <c r="H4158" s="10"/>
      <c r="I4158" s="10"/>
      <c r="J4158" s="10"/>
      <c r="K4158" s="10"/>
      <c r="L4158" s="10"/>
      <c r="M4158" s="10"/>
      <c r="N4158" s="10"/>
      <c r="O4158" s="11"/>
      <c r="P4158" s="12"/>
      <c r="Q4158" s="9"/>
      <c r="R4158" s="9"/>
      <c r="S4158" s="9"/>
      <c r="U4158" s="1"/>
      <c r="V4158" s="13"/>
    </row>
    <row r="4159" spans="1:22" x14ac:dyDescent="0.35">
      <c r="A4159" s="8"/>
      <c r="B4159" s="9"/>
      <c r="C4159" s="9"/>
      <c r="D4159" s="9"/>
      <c r="E4159" s="9"/>
      <c r="F4159" s="9"/>
      <c r="G4159" s="9"/>
      <c r="H4159" s="10"/>
      <c r="I4159" s="10"/>
      <c r="J4159" s="10"/>
      <c r="K4159" s="10"/>
      <c r="L4159" s="10"/>
      <c r="M4159" s="10"/>
      <c r="N4159" s="10"/>
      <c r="O4159" s="11"/>
      <c r="P4159" s="12"/>
      <c r="Q4159" s="9"/>
      <c r="R4159" s="9"/>
      <c r="S4159" s="9"/>
      <c r="U4159" s="1"/>
      <c r="V4159" s="13"/>
    </row>
    <row r="4160" spans="1:22" x14ac:dyDescent="0.35">
      <c r="A4160" s="8"/>
      <c r="B4160" s="9"/>
      <c r="C4160" s="9"/>
      <c r="D4160" s="9"/>
      <c r="E4160" s="9"/>
      <c r="F4160" s="9"/>
      <c r="G4160" s="9"/>
      <c r="H4160" s="10"/>
      <c r="I4160" s="10"/>
      <c r="J4160" s="10"/>
      <c r="K4160" s="10"/>
      <c r="L4160" s="10"/>
      <c r="M4160" s="10"/>
      <c r="N4160" s="10"/>
      <c r="O4160" s="11"/>
      <c r="P4160" s="12"/>
      <c r="Q4160" s="9"/>
      <c r="R4160" s="9"/>
      <c r="S4160" s="9"/>
      <c r="U4160" s="1"/>
      <c r="V4160" s="13"/>
    </row>
    <row r="4161" spans="1:22" x14ac:dyDescent="0.35">
      <c r="A4161" s="8"/>
      <c r="B4161" s="9"/>
      <c r="C4161" s="9"/>
      <c r="D4161" s="9"/>
      <c r="E4161" s="9"/>
      <c r="F4161" s="9"/>
      <c r="G4161" s="9"/>
      <c r="H4161" s="10"/>
      <c r="I4161" s="10"/>
      <c r="J4161" s="10"/>
      <c r="K4161" s="10"/>
      <c r="L4161" s="10"/>
      <c r="M4161" s="10"/>
      <c r="N4161" s="10"/>
      <c r="O4161" s="11"/>
      <c r="P4161" s="12"/>
      <c r="Q4161" s="9"/>
      <c r="R4161" s="9"/>
      <c r="S4161" s="9"/>
      <c r="U4161" s="1"/>
      <c r="V4161" s="13"/>
    </row>
    <row r="4162" spans="1:22" x14ac:dyDescent="0.35">
      <c r="A4162" s="8"/>
      <c r="B4162" s="9"/>
      <c r="C4162" s="9"/>
      <c r="D4162" s="9"/>
      <c r="E4162" s="9"/>
      <c r="F4162" s="9"/>
      <c r="G4162" s="9"/>
      <c r="H4162" s="10"/>
      <c r="I4162" s="10"/>
      <c r="J4162" s="10"/>
      <c r="K4162" s="10"/>
      <c r="L4162" s="10"/>
      <c r="M4162" s="10"/>
      <c r="N4162" s="10"/>
      <c r="O4162" s="11"/>
      <c r="P4162" s="12"/>
      <c r="Q4162" s="9"/>
      <c r="R4162" s="9"/>
      <c r="S4162" s="9"/>
      <c r="U4162" s="1"/>
      <c r="V4162" s="13"/>
    </row>
    <row r="4163" spans="1:22" x14ac:dyDescent="0.35">
      <c r="A4163" s="8"/>
      <c r="B4163" s="9"/>
      <c r="C4163" s="9"/>
      <c r="D4163" s="9"/>
      <c r="E4163" s="9"/>
      <c r="F4163" s="9"/>
      <c r="G4163" s="9"/>
      <c r="H4163" s="10"/>
      <c r="I4163" s="10"/>
      <c r="J4163" s="10"/>
      <c r="K4163" s="10"/>
      <c r="L4163" s="10"/>
      <c r="M4163" s="10"/>
      <c r="N4163" s="10"/>
      <c r="O4163" s="11"/>
      <c r="P4163" s="12"/>
      <c r="Q4163" s="9"/>
      <c r="R4163" s="9"/>
      <c r="S4163" s="9"/>
      <c r="U4163" s="1"/>
      <c r="V4163" s="13"/>
    </row>
    <row r="4164" spans="1:22" x14ac:dyDescent="0.35">
      <c r="A4164" s="8"/>
      <c r="B4164" s="9"/>
      <c r="C4164" s="9"/>
      <c r="D4164" s="9"/>
      <c r="E4164" s="9"/>
      <c r="F4164" s="9"/>
      <c r="G4164" s="9"/>
      <c r="H4164" s="10"/>
      <c r="I4164" s="10"/>
      <c r="J4164" s="10"/>
      <c r="K4164" s="10"/>
      <c r="L4164" s="10"/>
      <c r="M4164" s="10"/>
      <c r="N4164" s="10"/>
      <c r="O4164" s="11"/>
      <c r="P4164" s="12"/>
      <c r="Q4164" s="9"/>
      <c r="R4164" s="9"/>
      <c r="S4164" s="9"/>
      <c r="U4164" s="1"/>
      <c r="V4164" s="13"/>
    </row>
    <row r="4165" spans="1:22" x14ac:dyDescent="0.35">
      <c r="A4165" s="8"/>
      <c r="B4165" s="9"/>
      <c r="C4165" s="9"/>
      <c r="D4165" s="9"/>
      <c r="E4165" s="9"/>
      <c r="F4165" s="9"/>
      <c r="G4165" s="9"/>
      <c r="H4165" s="10"/>
      <c r="I4165" s="10"/>
      <c r="J4165" s="10"/>
      <c r="K4165" s="10"/>
      <c r="L4165" s="10"/>
      <c r="M4165" s="10"/>
      <c r="N4165" s="10"/>
      <c r="O4165" s="11"/>
      <c r="P4165" s="12"/>
      <c r="Q4165" s="9"/>
      <c r="R4165" s="9"/>
      <c r="S4165" s="9"/>
      <c r="U4165" s="1"/>
      <c r="V4165" s="13"/>
    </row>
    <row r="4166" spans="1:22" x14ac:dyDescent="0.35">
      <c r="A4166" s="8"/>
      <c r="B4166" s="9"/>
      <c r="C4166" s="9"/>
      <c r="D4166" s="9"/>
      <c r="E4166" s="9"/>
      <c r="F4166" s="9"/>
      <c r="G4166" s="9"/>
      <c r="H4166" s="10"/>
      <c r="I4166" s="10"/>
      <c r="J4166" s="10"/>
      <c r="K4166" s="10"/>
      <c r="L4166" s="10"/>
      <c r="M4166" s="10"/>
      <c r="N4166" s="10"/>
      <c r="O4166" s="11"/>
      <c r="P4166" s="12"/>
      <c r="Q4166" s="9"/>
      <c r="R4166" s="9"/>
      <c r="S4166" s="9"/>
      <c r="U4166" s="1"/>
      <c r="V4166" s="13"/>
    </row>
    <row r="4167" spans="1:22" x14ac:dyDescent="0.35">
      <c r="A4167" s="8"/>
      <c r="B4167" s="9"/>
      <c r="C4167" s="9"/>
      <c r="D4167" s="9"/>
      <c r="E4167" s="9"/>
      <c r="F4167" s="9"/>
      <c r="G4167" s="9"/>
      <c r="H4167" s="10"/>
      <c r="I4167" s="10"/>
      <c r="J4167" s="10"/>
      <c r="K4167" s="10"/>
      <c r="L4167" s="10"/>
      <c r="M4167" s="10"/>
      <c r="N4167" s="10"/>
      <c r="O4167" s="11"/>
      <c r="P4167" s="12"/>
      <c r="Q4167" s="9"/>
      <c r="R4167" s="9"/>
      <c r="S4167" s="9"/>
      <c r="U4167" s="1"/>
      <c r="V4167" s="13"/>
    </row>
    <row r="4168" spans="1:22" x14ac:dyDescent="0.35">
      <c r="A4168" s="8"/>
      <c r="B4168" s="9"/>
      <c r="C4168" s="9"/>
      <c r="D4168" s="9"/>
      <c r="E4168" s="9"/>
      <c r="F4168" s="9"/>
      <c r="G4168" s="9"/>
      <c r="H4168" s="10"/>
      <c r="I4168" s="10"/>
      <c r="J4168" s="10"/>
      <c r="K4168" s="10"/>
      <c r="L4168" s="10"/>
      <c r="M4168" s="10"/>
      <c r="N4168" s="10"/>
      <c r="O4168" s="11"/>
      <c r="P4168" s="12"/>
      <c r="Q4168" s="9"/>
      <c r="R4168" s="9"/>
      <c r="S4168" s="9"/>
      <c r="U4168" s="1"/>
      <c r="V4168" s="13"/>
    </row>
    <row r="4169" spans="1:22" x14ac:dyDescent="0.35">
      <c r="A4169" s="8"/>
      <c r="B4169" s="9"/>
      <c r="C4169" s="9"/>
      <c r="D4169" s="9"/>
      <c r="E4169" s="9"/>
      <c r="F4169" s="9"/>
      <c r="G4169" s="9"/>
      <c r="H4169" s="10"/>
      <c r="I4169" s="10"/>
      <c r="J4169" s="10"/>
      <c r="K4169" s="10"/>
      <c r="L4169" s="10"/>
      <c r="M4169" s="10"/>
      <c r="N4169" s="10"/>
      <c r="O4169" s="11"/>
      <c r="P4169" s="12"/>
      <c r="Q4169" s="9"/>
      <c r="R4169" s="9"/>
      <c r="S4169" s="9"/>
      <c r="U4169" s="1"/>
      <c r="V4169" s="13"/>
    </row>
    <row r="4170" spans="1:22" x14ac:dyDescent="0.35">
      <c r="A4170" s="8"/>
      <c r="B4170" s="9"/>
      <c r="C4170" s="9"/>
      <c r="D4170" s="9"/>
      <c r="E4170" s="9"/>
      <c r="F4170" s="9"/>
      <c r="G4170" s="9"/>
      <c r="H4170" s="10"/>
      <c r="I4170" s="10"/>
      <c r="J4170" s="10"/>
      <c r="K4170" s="10"/>
      <c r="L4170" s="10"/>
      <c r="M4170" s="10"/>
      <c r="N4170" s="10"/>
      <c r="O4170" s="11"/>
      <c r="P4170" s="12"/>
      <c r="Q4170" s="9"/>
      <c r="R4170" s="9"/>
      <c r="S4170" s="9"/>
      <c r="U4170" s="1"/>
      <c r="V4170" s="13"/>
    </row>
    <row r="4171" spans="1:22" x14ac:dyDescent="0.35">
      <c r="A4171" s="8"/>
      <c r="B4171" s="9"/>
      <c r="C4171" s="9"/>
      <c r="D4171" s="9"/>
      <c r="E4171" s="9"/>
      <c r="F4171" s="9"/>
      <c r="G4171" s="9"/>
      <c r="H4171" s="10"/>
      <c r="I4171" s="10"/>
      <c r="J4171" s="10"/>
      <c r="K4171" s="10"/>
      <c r="L4171" s="10"/>
      <c r="M4171" s="10"/>
      <c r="N4171" s="10"/>
      <c r="O4171" s="11"/>
      <c r="P4171" s="12"/>
      <c r="Q4171" s="9"/>
      <c r="R4171" s="9"/>
      <c r="S4171" s="9"/>
      <c r="U4171" s="1"/>
      <c r="V4171" s="13"/>
    </row>
    <row r="4172" spans="1:22" x14ac:dyDescent="0.35">
      <c r="A4172" s="8"/>
      <c r="B4172" s="9"/>
      <c r="C4172" s="9"/>
      <c r="D4172" s="9"/>
      <c r="E4172" s="9"/>
      <c r="F4172" s="9"/>
      <c r="G4172" s="9"/>
      <c r="H4172" s="10"/>
      <c r="I4172" s="10"/>
      <c r="J4172" s="10"/>
      <c r="K4172" s="10"/>
      <c r="L4172" s="10"/>
      <c r="M4172" s="10"/>
      <c r="N4172" s="10"/>
      <c r="O4172" s="11"/>
      <c r="P4172" s="12"/>
      <c r="Q4172" s="9"/>
      <c r="R4172" s="9"/>
      <c r="S4172" s="9"/>
      <c r="U4172" s="1"/>
      <c r="V4172" s="13"/>
    </row>
    <row r="4173" spans="1:22" x14ac:dyDescent="0.35">
      <c r="A4173" s="8"/>
      <c r="B4173" s="9"/>
      <c r="C4173" s="9"/>
      <c r="D4173" s="9"/>
      <c r="E4173" s="9"/>
      <c r="F4173" s="9"/>
      <c r="G4173" s="9"/>
      <c r="H4173" s="10"/>
      <c r="I4173" s="10"/>
      <c r="J4173" s="10"/>
      <c r="K4173" s="10"/>
      <c r="L4173" s="10"/>
      <c r="M4173" s="10"/>
      <c r="N4173" s="10"/>
      <c r="O4173" s="11"/>
      <c r="P4173" s="12"/>
      <c r="Q4173" s="9"/>
      <c r="R4173" s="9"/>
      <c r="S4173" s="9"/>
      <c r="U4173" s="1"/>
      <c r="V4173" s="13"/>
    </row>
    <row r="4174" spans="1:22" x14ac:dyDescent="0.35">
      <c r="A4174" s="8"/>
      <c r="B4174" s="9"/>
      <c r="C4174" s="9"/>
      <c r="D4174" s="9"/>
      <c r="E4174" s="9"/>
      <c r="F4174" s="9"/>
      <c r="G4174" s="9"/>
      <c r="H4174" s="10"/>
      <c r="I4174" s="10"/>
      <c r="J4174" s="10"/>
      <c r="K4174" s="10"/>
      <c r="L4174" s="10"/>
      <c r="M4174" s="10"/>
      <c r="N4174" s="10"/>
      <c r="O4174" s="11"/>
      <c r="P4174" s="12"/>
      <c r="Q4174" s="9"/>
      <c r="R4174" s="9"/>
      <c r="S4174" s="9"/>
      <c r="U4174" s="1"/>
      <c r="V4174" s="13"/>
    </row>
    <row r="4175" spans="1:22" x14ac:dyDescent="0.35">
      <c r="A4175" s="8"/>
      <c r="B4175" s="9"/>
      <c r="C4175" s="9"/>
      <c r="D4175" s="9"/>
      <c r="E4175" s="9"/>
      <c r="F4175" s="9"/>
      <c r="G4175" s="9"/>
      <c r="H4175" s="10"/>
      <c r="I4175" s="10"/>
      <c r="J4175" s="10"/>
      <c r="K4175" s="10"/>
      <c r="L4175" s="10"/>
      <c r="M4175" s="10"/>
      <c r="N4175" s="10"/>
      <c r="O4175" s="11"/>
      <c r="P4175" s="12"/>
      <c r="Q4175" s="9"/>
      <c r="R4175" s="9"/>
      <c r="S4175" s="9"/>
      <c r="U4175" s="1"/>
      <c r="V4175" s="13"/>
    </row>
    <row r="4176" spans="1:22" x14ac:dyDescent="0.35">
      <c r="A4176" s="8"/>
      <c r="B4176" s="9"/>
      <c r="C4176" s="9"/>
      <c r="D4176" s="9"/>
      <c r="E4176" s="9"/>
      <c r="F4176" s="9"/>
      <c r="G4176" s="9"/>
      <c r="H4176" s="10"/>
      <c r="I4176" s="10"/>
      <c r="J4176" s="10"/>
      <c r="K4176" s="10"/>
      <c r="L4176" s="10"/>
      <c r="M4176" s="10"/>
      <c r="N4176" s="10"/>
      <c r="O4176" s="11"/>
      <c r="P4176" s="12"/>
      <c r="Q4176" s="9"/>
      <c r="R4176" s="9"/>
      <c r="S4176" s="9"/>
      <c r="U4176" s="1"/>
      <c r="V4176" s="13"/>
    </row>
    <row r="4177" spans="1:22" x14ac:dyDescent="0.35">
      <c r="A4177" s="8"/>
      <c r="B4177" s="9"/>
      <c r="C4177" s="9"/>
      <c r="D4177" s="9"/>
      <c r="E4177" s="9"/>
      <c r="F4177" s="9"/>
      <c r="G4177" s="9"/>
      <c r="H4177" s="10"/>
      <c r="I4177" s="10"/>
      <c r="J4177" s="10"/>
      <c r="K4177" s="10"/>
      <c r="L4177" s="10"/>
      <c r="M4177" s="10"/>
      <c r="N4177" s="10"/>
      <c r="O4177" s="11"/>
      <c r="P4177" s="12"/>
      <c r="Q4177" s="9"/>
      <c r="R4177" s="9"/>
      <c r="S4177" s="9"/>
      <c r="U4177" s="1"/>
      <c r="V4177" s="13"/>
    </row>
    <row r="4178" spans="1:22" x14ac:dyDescent="0.35">
      <c r="A4178" s="8"/>
      <c r="B4178" s="9"/>
      <c r="C4178" s="9"/>
      <c r="D4178" s="9"/>
      <c r="E4178" s="9"/>
      <c r="F4178" s="9"/>
      <c r="G4178" s="9"/>
      <c r="H4178" s="10"/>
      <c r="I4178" s="10"/>
      <c r="J4178" s="10"/>
      <c r="K4178" s="10"/>
      <c r="L4178" s="10"/>
      <c r="M4178" s="10"/>
      <c r="N4178" s="10"/>
      <c r="O4178" s="11"/>
      <c r="P4178" s="12"/>
      <c r="Q4178" s="9"/>
      <c r="R4178" s="9"/>
      <c r="S4178" s="9"/>
      <c r="U4178" s="1"/>
      <c r="V4178" s="13"/>
    </row>
    <row r="4179" spans="1:22" x14ac:dyDescent="0.35">
      <c r="A4179" s="8"/>
      <c r="B4179" s="9"/>
      <c r="C4179" s="9"/>
      <c r="D4179" s="9"/>
      <c r="E4179" s="9"/>
      <c r="F4179" s="9"/>
      <c r="G4179" s="9"/>
      <c r="H4179" s="10"/>
      <c r="I4179" s="10"/>
      <c r="J4179" s="10"/>
      <c r="K4179" s="10"/>
      <c r="L4179" s="10"/>
      <c r="M4179" s="10"/>
      <c r="N4179" s="10"/>
      <c r="O4179" s="11"/>
      <c r="P4179" s="12"/>
      <c r="Q4179" s="9"/>
      <c r="R4179" s="9"/>
      <c r="S4179" s="9"/>
      <c r="U4179" s="1"/>
      <c r="V4179" s="13"/>
    </row>
    <row r="4180" spans="1:22" x14ac:dyDescent="0.35">
      <c r="A4180" s="8"/>
      <c r="B4180" s="9"/>
      <c r="C4180" s="9"/>
      <c r="D4180" s="9"/>
      <c r="E4180" s="9"/>
      <c r="F4180" s="9"/>
      <c r="G4180" s="9"/>
      <c r="H4180" s="10"/>
      <c r="I4180" s="10"/>
      <c r="J4180" s="10"/>
      <c r="K4180" s="10"/>
      <c r="L4180" s="10"/>
      <c r="M4180" s="10"/>
      <c r="N4180" s="10"/>
      <c r="O4180" s="11"/>
      <c r="P4180" s="12"/>
      <c r="Q4180" s="9"/>
      <c r="R4180" s="9"/>
      <c r="S4180" s="9"/>
      <c r="U4180" s="1"/>
      <c r="V4180" s="13"/>
    </row>
    <row r="4181" spans="1:22" x14ac:dyDescent="0.35">
      <c r="A4181" s="8"/>
      <c r="B4181" s="9"/>
      <c r="C4181" s="9"/>
      <c r="D4181" s="9"/>
      <c r="E4181" s="9"/>
      <c r="F4181" s="9"/>
      <c r="G4181" s="9"/>
      <c r="H4181" s="10"/>
      <c r="I4181" s="10"/>
      <c r="J4181" s="10"/>
      <c r="K4181" s="10"/>
      <c r="L4181" s="10"/>
      <c r="M4181" s="10"/>
      <c r="N4181" s="10"/>
      <c r="O4181" s="11"/>
      <c r="P4181" s="12"/>
      <c r="Q4181" s="9"/>
      <c r="R4181" s="9"/>
      <c r="S4181" s="9"/>
      <c r="U4181" s="1"/>
      <c r="V4181" s="13"/>
    </row>
    <row r="4182" spans="1:22" x14ac:dyDescent="0.35">
      <c r="A4182" s="8"/>
      <c r="B4182" s="9"/>
      <c r="C4182" s="9"/>
      <c r="D4182" s="9"/>
      <c r="E4182" s="9"/>
      <c r="F4182" s="9"/>
      <c r="G4182" s="9"/>
      <c r="H4182" s="10"/>
      <c r="I4182" s="10"/>
      <c r="J4182" s="10"/>
      <c r="K4182" s="10"/>
      <c r="L4182" s="10"/>
      <c r="M4182" s="10"/>
      <c r="N4182" s="10"/>
      <c r="O4182" s="11"/>
      <c r="P4182" s="12"/>
      <c r="Q4182" s="9"/>
      <c r="R4182" s="9"/>
      <c r="S4182" s="9"/>
      <c r="U4182" s="1"/>
      <c r="V4182" s="13"/>
    </row>
    <row r="4183" spans="1:22" x14ac:dyDescent="0.35">
      <c r="A4183" s="8"/>
      <c r="B4183" s="9"/>
      <c r="C4183" s="9"/>
      <c r="D4183" s="9"/>
      <c r="E4183" s="9"/>
      <c r="F4183" s="9"/>
      <c r="G4183" s="9"/>
      <c r="H4183" s="10"/>
      <c r="I4183" s="10"/>
      <c r="J4183" s="10"/>
      <c r="K4183" s="10"/>
      <c r="L4183" s="10"/>
      <c r="M4183" s="10"/>
      <c r="N4183" s="10"/>
      <c r="O4183" s="11"/>
      <c r="P4183" s="12"/>
      <c r="Q4183" s="9"/>
      <c r="R4183" s="9"/>
      <c r="S4183" s="9"/>
      <c r="U4183" s="1"/>
      <c r="V4183" s="13"/>
    </row>
    <row r="4184" spans="1:22" x14ac:dyDescent="0.35">
      <c r="A4184" s="8"/>
      <c r="B4184" s="9"/>
      <c r="C4184" s="9"/>
      <c r="D4184" s="9"/>
      <c r="E4184" s="9"/>
      <c r="F4184" s="9"/>
      <c r="G4184" s="9"/>
      <c r="H4184" s="10"/>
      <c r="I4184" s="10"/>
      <c r="J4184" s="10"/>
      <c r="K4184" s="10"/>
      <c r="L4184" s="10"/>
      <c r="M4184" s="10"/>
      <c r="N4184" s="10"/>
      <c r="O4184" s="11"/>
      <c r="P4184" s="12"/>
      <c r="Q4184" s="9"/>
      <c r="R4184" s="9"/>
      <c r="S4184" s="9"/>
      <c r="U4184" s="1"/>
      <c r="V4184" s="13"/>
    </row>
    <row r="4185" spans="1:22" x14ac:dyDescent="0.35">
      <c r="A4185" s="8"/>
      <c r="B4185" s="9"/>
      <c r="C4185" s="9"/>
      <c r="D4185" s="9"/>
      <c r="E4185" s="9"/>
      <c r="F4185" s="9"/>
      <c r="G4185" s="9"/>
      <c r="H4185" s="10"/>
      <c r="I4185" s="10"/>
      <c r="J4185" s="10"/>
      <c r="K4185" s="10"/>
      <c r="L4185" s="10"/>
      <c r="M4185" s="10"/>
      <c r="N4185" s="10"/>
      <c r="O4185" s="11"/>
      <c r="P4185" s="12"/>
      <c r="Q4185" s="9"/>
      <c r="R4185" s="9"/>
      <c r="S4185" s="9"/>
      <c r="U4185" s="1"/>
      <c r="V4185" s="13"/>
    </row>
    <row r="4186" spans="1:22" x14ac:dyDescent="0.35">
      <c r="A4186" s="8"/>
      <c r="B4186" s="9"/>
      <c r="C4186" s="9"/>
      <c r="D4186" s="9"/>
      <c r="E4186" s="9"/>
      <c r="F4186" s="9"/>
      <c r="G4186" s="9"/>
      <c r="H4186" s="10"/>
      <c r="I4186" s="10"/>
      <c r="J4186" s="10"/>
      <c r="K4186" s="10"/>
      <c r="L4186" s="10"/>
      <c r="M4186" s="10"/>
      <c r="N4186" s="10"/>
      <c r="O4186" s="11"/>
      <c r="P4186" s="12"/>
      <c r="Q4186" s="9"/>
      <c r="R4186" s="9"/>
      <c r="S4186" s="9"/>
      <c r="U4186" s="1"/>
      <c r="V4186" s="13"/>
    </row>
    <row r="4187" spans="1:22" x14ac:dyDescent="0.35">
      <c r="A4187" s="8"/>
      <c r="B4187" s="9"/>
      <c r="C4187" s="9"/>
      <c r="D4187" s="9"/>
      <c r="E4187" s="9"/>
      <c r="F4187" s="9"/>
      <c r="G4187" s="9"/>
      <c r="H4187" s="10"/>
      <c r="I4187" s="10"/>
      <c r="J4187" s="10"/>
      <c r="K4187" s="10"/>
      <c r="L4187" s="10"/>
      <c r="M4187" s="10"/>
      <c r="N4187" s="10"/>
      <c r="O4187" s="11"/>
      <c r="P4187" s="12"/>
      <c r="Q4187" s="9"/>
      <c r="R4187" s="9"/>
      <c r="S4187" s="9"/>
      <c r="U4187" s="1"/>
      <c r="V4187" s="13"/>
    </row>
    <row r="4188" spans="1:22" x14ac:dyDescent="0.35">
      <c r="A4188" s="8"/>
      <c r="B4188" s="9"/>
      <c r="C4188" s="9"/>
      <c r="D4188" s="9"/>
      <c r="E4188" s="9"/>
      <c r="F4188" s="9"/>
      <c r="G4188" s="9"/>
      <c r="H4188" s="10"/>
      <c r="I4188" s="10"/>
      <c r="J4188" s="10"/>
      <c r="K4188" s="10"/>
      <c r="L4188" s="10"/>
      <c r="M4188" s="10"/>
      <c r="N4188" s="10"/>
      <c r="O4188" s="11"/>
      <c r="P4188" s="12"/>
      <c r="Q4188" s="9"/>
      <c r="R4188" s="9"/>
      <c r="S4188" s="9"/>
      <c r="U4188" s="1"/>
      <c r="V4188" s="13"/>
    </row>
    <row r="4189" spans="1:22" x14ac:dyDescent="0.35">
      <c r="A4189" s="8"/>
      <c r="B4189" s="9"/>
      <c r="C4189" s="9"/>
      <c r="D4189" s="9"/>
      <c r="E4189" s="9"/>
      <c r="F4189" s="9"/>
      <c r="G4189" s="9"/>
      <c r="H4189" s="10"/>
      <c r="I4189" s="10"/>
      <c r="J4189" s="10"/>
      <c r="K4189" s="10"/>
      <c r="L4189" s="10"/>
      <c r="M4189" s="10"/>
      <c r="N4189" s="10"/>
      <c r="O4189" s="11"/>
      <c r="P4189" s="12"/>
      <c r="Q4189" s="9"/>
      <c r="R4189" s="9"/>
      <c r="S4189" s="9"/>
      <c r="U4189" s="1"/>
      <c r="V4189" s="13"/>
    </row>
    <row r="4190" spans="1:22" x14ac:dyDescent="0.35">
      <c r="A4190" s="8"/>
      <c r="B4190" s="9"/>
      <c r="C4190" s="9"/>
      <c r="D4190" s="9"/>
      <c r="E4190" s="9"/>
      <c r="F4190" s="9"/>
      <c r="G4190" s="9"/>
      <c r="H4190" s="10"/>
      <c r="I4190" s="10"/>
      <c r="J4190" s="10"/>
      <c r="K4190" s="10"/>
      <c r="L4190" s="10"/>
      <c r="M4190" s="10"/>
      <c r="N4190" s="10"/>
      <c r="O4190" s="11"/>
      <c r="P4190" s="12"/>
      <c r="Q4190" s="9"/>
      <c r="R4190" s="9"/>
      <c r="S4190" s="9"/>
      <c r="U4190" s="1"/>
      <c r="V4190" s="13"/>
    </row>
    <row r="4191" spans="1:22" x14ac:dyDescent="0.35">
      <c r="A4191" s="8"/>
      <c r="B4191" s="9"/>
      <c r="C4191" s="9"/>
      <c r="D4191" s="9"/>
      <c r="E4191" s="9"/>
      <c r="F4191" s="9"/>
      <c r="G4191" s="9"/>
      <c r="H4191" s="10"/>
      <c r="I4191" s="10"/>
      <c r="J4191" s="10"/>
      <c r="K4191" s="10"/>
      <c r="L4191" s="10"/>
      <c r="M4191" s="10"/>
      <c r="N4191" s="10"/>
      <c r="O4191" s="11"/>
      <c r="P4191" s="12"/>
      <c r="Q4191" s="9"/>
      <c r="R4191" s="9"/>
      <c r="S4191" s="9"/>
      <c r="U4191" s="1"/>
      <c r="V4191" s="13"/>
    </row>
    <row r="4192" spans="1:22" x14ac:dyDescent="0.35">
      <c r="A4192" s="8"/>
      <c r="B4192" s="9"/>
      <c r="C4192" s="9"/>
      <c r="D4192" s="9"/>
      <c r="E4192" s="9"/>
      <c r="F4192" s="9"/>
      <c r="G4192" s="9"/>
      <c r="H4192" s="10"/>
      <c r="I4192" s="10"/>
      <c r="J4192" s="10"/>
      <c r="K4192" s="10"/>
      <c r="L4192" s="10"/>
      <c r="M4192" s="10"/>
      <c r="N4192" s="10"/>
      <c r="O4192" s="11"/>
      <c r="P4192" s="12"/>
      <c r="Q4192" s="9"/>
      <c r="R4192" s="9"/>
      <c r="S4192" s="9"/>
      <c r="U4192" s="1"/>
      <c r="V4192" s="13"/>
    </row>
    <row r="4193" spans="1:22" x14ac:dyDescent="0.35">
      <c r="A4193" s="8"/>
      <c r="B4193" s="9"/>
      <c r="C4193" s="9"/>
      <c r="D4193" s="9"/>
      <c r="E4193" s="9"/>
      <c r="F4193" s="9"/>
      <c r="G4193" s="9"/>
      <c r="H4193" s="10"/>
      <c r="I4193" s="10"/>
      <c r="J4193" s="10"/>
      <c r="K4193" s="10"/>
      <c r="L4193" s="10"/>
      <c r="M4193" s="10"/>
      <c r="N4193" s="10"/>
      <c r="O4193" s="11"/>
      <c r="P4193" s="12"/>
      <c r="Q4193" s="9"/>
      <c r="R4193" s="9"/>
      <c r="S4193" s="9"/>
      <c r="U4193" s="1"/>
      <c r="V4193" s="13"/>
    </row>
    <row r="4194" spans="1:22" x14ac:dyDescent="0.35">
      <c r="A4194" s="8"/>
      <c r="B4194" s="9"/>
      <c r="C4194" s="9"/>
      <c r="D4194" s="9"/>
      <c r="E4194" s="9"/>
      <c r="F4194" s="9"/>
      <c r="G4194" s="9"/>
      <c r="H4194" s="10"/>
      <c r="I4194" s="10"/>
      <c r="J4194" s="10"/>
      <c r="K4194" s="10"/>
      <c r="L4194" s="10"/>
      <c r="M4194" s="10"/>
      <c r="N4194" s="10"/>
      <c r="O4194" s="11"/>
      <c r="P4194" s="12"/>
      <c r="Q4194" s="9"/>
      <c r="R4194" s="9"/>
      <c r="S4194" s="9"/>
      <c r="U4194" s="1"/>
      <c r="V4194" s="13"/>
    </row>
    <row r="4195" spans="1:22" x14ac:dyDescent="0.35">
      <c r="A4195" s="8"/>
      <c r="B4195" s="9"/>
      <c r="C4195" s="9"/>
      <c r="D4195" s="9"/>
      <c r="E4195" s="9"/>
      <c r="F4195" s="9"/>
      <c r="G4195" s="9"/>
      <c r="H4195" s="10"/>
      <c r="I4195" s="10"/>
      <c r="J4195" s="10"/>
      <c r="K4195" s="10"/>
      <c r="L4195" s="10"/>
      <c r="M4195" s="10"/>
      <c r="N4195" s="10"/>
      <c r="O4195" s="11"/>
      <c r="P4195" s="12"/>
      <c r="Q4195" s="9"/>
      <c r="R4195" s="9"/>
      <c r="S4195" s="9"/>
      <c r="U4195" s="1"/>
      <c r="V4195" s="13"/>
    </row>
    <row r="4196" spans="1:22" x14ac:dyDescent="0.35">
      <c r="A4196" s="8"/>
      <c r="B4196" s="9"/>
      <c r="C4196" s="9"/>
      <c r="D4196" s="9"/>
      <c r="E4196" s="9"/>
      <c r="F4196" s="9"/>
      <c r="G4196" s="9"/>
      <c r="H4196" s="10"/>
      <c r="I4196" s="10"/>
      <c r="J4196" s="10"/>
      <c r="K4196" s="10"/>
      <c r="L4196" s="10"/>
      <c r="M4196" s="10"/>
      <c r="N4196" s="10"/>
      <c r="O4196" s="11"/>
      <c r="P4196" s="12"/>
      <c r="Q4196" s="9"/>
      <c r="R4196" s="9"/>
      <c r="S4196" s="9"/>
      <c r="U4196" s="1"/>
      <c r="V4196" s="13"/>
    </row>
    <row r="4197" spans="1:22" x14ac:dyDescent="0.35">
      <c r="A4197" s="8"/>
      <c r="B4197" s="9"/>
      <c r="C4197" s="9"/>
      <c r="D4197" s="9"/>
      <c r="E4197" s="9"/>
      <c r="F4197" s="9"/>
      <c r="G4197" s="9"/>
      <c r="H4197" s="10"/>
      <c r="I4197" s="10"/>
      <c r="J4197" s="10"/>
      <c r="K4197" s="10"/>
      <c r="L4197" s="10"/>
      <c r="M4197" s="10"/>
      <c r="N4197" s="10"/>
      <c r="O4197" s="11"/>
      <c r="P4197" s="12"/>
      <c r="Q4197" s="9"/>
      <c r="R4197" s="9"/>
      <c r="S4197" s="9"/>
      <c r="U4197" s="1"/>
      <c r="V4197" s="13"/>
    </row>
    <row r="4198" spans="1:22" x14ac:dyDescent="0.35">
      <c r="A4198" s="8"/>
      <c r="B4198" s="9"/>
      <c r="C4198" s="9"/>
      <c r="D4198" s="9"/>
      <c r="E4198" s="9"/>
      <c r="F4198" s="9"/>
      <c r="G4198" s="9"/>
      <c r="H4198" s="10"/>
      <c r="I4198" s="10"/>
      <c r="J4198" s="10"/>
      <c r="K4198" s="10"/>
      <c r="L4198" s="10"/>
      <c r="M4198" s="10"/>
      <c r="N4198" s="10"/>
      <c r="O4198" s="11"/>
      <c r="P4198" s="12"/>
      <c r="Q4198" s="9"/>
      <c r="R4198" s="9"/>
      <c r="S4198" s="9"/>
      <c r="U4198" s="1"/>
      <c r="V4198" s="13"/>
    </row>
    <row r="4199" spans="1:22" x14ac:dyDescent="0.35">
      <c r="A4199" s="8"/>
      <c r="B4199" s="9"/>
      <c r="C4199" s="9"/>
      <c r="D4199" s="9"/>
      <c r="E4199" s="9"/>
      <c r="F4199" s="9"/>
      <c r="G4199" s="9"/>
      <c r="H4199" s="10"/>
      <c r="I4199" s="10"/>
      <c r="J4199" s="10"/>
      <c r="K4199" s="10"/>
      <c r="L4199" s="10"/>
      <c r="M4199" s="10"/>
      <c r="N4199" s="10"/>
      <c r="O4199" s="11"/>
      <c r="P4199" s="12"/>
      <c r="Q4199" s="9"/>
      <c r="R4199" s="9"/>
      <c r="S4199" s="9"/>
      <c r="U4199" s="1"/>
      <c r="V4199" s="13"/>
    </row>
    <row r="4200" spans="1:22" x14ac:dyDescent="0.35">
      <c r="A4200" s="8"/>
      <c r="B4200" s="9"/>
      <c r="C4200" s="9"/>
      <c r="D4200" s="9"/>
      <c r="E4200" s="9"/>
      <c r="F4200" s="9"/>
      <c r="G4200" s="9"/>
      <c r="H4200" s="10"/>
      <c r="I4200" s="10"/>
      <c r="J4200" s="10"/>
      <c r="K4200" s="10"/>
      <c r="L4200" s="10"/>
      <c r="M4200" s="10"/>
      <c r="N4200" s="10"/>
      <c r="O4200" s="11"/>
      <c r="P4200" s="12"/>
      <c r="Q4200" s="9"/>
      <c r="R4200" s="9"/>
      <c r="S4200" s="9"/>
      <c r="U4200" s="1"/>
      <c r="V4200" s="13"/>
    </row>
    <row r="4201" spans="1:22" x14ac:dyDescent="0.35">
      <c r="A4201" s="8"/>
      <c r="B4201" s="9"/>
      <c r="C4201" s="9"/>
      <c r="D4201" s="9"/>
      <c r="E4201" s="9"/>
      <c r="F4201" s="9"/>
      <c r="G4201" s="9"/>
      <c r="H4201" s="10"/>
      <c r="I4201" s="10"/>
      <c r="J4201" s="10"/>
      <c r="K4201" s="10"/>
      <c r="L4201" s="10"/>
      <c r="M4201" s="10"/>
      <c r="N4201" s="10"/>
      <c r="O4201" s="11"/>
      <c r="P4201" s="12"/>
      <c r="Q4201" s="9"/>
      <c r="R4201" s="9"/>
      <c r="S4201" s="9"/>
      <c r="U4201" s="1"/>
      <c r="V4201" s="13"/>
    </row>
    <row r="4202" spans="1:22" x14ac:dyDescent="0.35">
      <c r="A4202" s="8"/>
      <c r="B4202" s="9"/>
      <c r="C4202" s="9"/>
      <c r="D4202" s="9"/>
      <c r="E4202" s="9"/>
      <c r="F4202" s="9"/>
      <c r="G4202" s="9"/>
      <c r="H4202" s="10"/>
      <c r="I4202" s="10"/>
      <c r="J4202" s="10"/>
      <c r="K4202" s="10"/>
      <c r="L4202" s="10"/>
      <c r="M4202" s="10"/>
      <c r="N4202" s="10"/>
      <c r="O4202" s="11"/>
      <c r="P4202" s="12"/>
      <c r="Q4202" s="9"/>
      <c r="R4202" s="9"/>
      <c r="S4202" s="9"/>
      <c r="U4202" s="1"/>
      <c r="V4202" s="13"/>
    </row>
    <row r="4203" spans="1:22" x14ac:dyDescent="0.35">
      <c r="A4203" s="8"/>
      <c r="B4203" s="9"/>
      <c r="C4203" s="9"/>
      <c r="D4203" s="9"/>
      <c r="E4203" s="9"/>
      <c r="F4203" s="9"/>
      <c r="G4203" s="9"/>
      <c r="H4203" s="10"/>
      <c r="I4203" s="10"/>
      <c r="J4203" s="10"/>
      <c r="K4203" s="10"/>
      <c r="L4203" s="10"/>
      <c r="M4203" s="10"/>
      <c r="N4203" s="10"/>
      <c r="O4203" s="11"/>
      <c r="P4203" s="12"/>
      <c r="Q4203" s="9"/>
      <c r="R4203" s="9"/>
      <c r="S4203" s="9"/>
      <c r="U4203" s="1"/>
      <c r="V4203" s="13"/>
    </row>
    <row r="4204" spans="1:22" x14ac:dyDescent="0.35">
      <c r="A4204" s="8"/>
      <c r="B4204" s="9"/>
      <c r="C4204" s="9"/>
      <c r="D4204" s="9"/>
      <c r="E4204" s="9"/>
      <c r="F4204" s="9"/>
      <c r="G4204" s="9"/>
      <c r="H4204" s="10"/>
      <c r="I4204" s="10"/>
      <c r="J4204" s="10"/>
      <c r="K4204" s="10"/>
      <c r="L4204" s="10"/>
      <c r="M4204" s="10"/>
      <c r="N4204" s="10"/>
      <c r="O4204" s="11"/>
      <c r="P4204" s="12"/>
      <c r="Q4204" s="9"/>
      <c r="R4204" s="9"/>
      <c r="S4204" s="9"/>
      <c r="U4204" s="1"/>
      <c r="V4204" s="13"/>
    </row>
    <row r="4205" spans="1:22" x14ac:dyDescent="0.35">
      <c r="A4205" s="8"/>
      <c r="B4205" s="9"/>
      <c r="C4205" s="9"/>
      <c r="D4205" s="9"/>
      <c r="E4205" s="9"/>
      <c r="F4205" s="9"/>
      <c r="G4205" s="9"/>
      <c r="H4205" s="10"/>
      <c r="I4205" s="10"/>
      <c r="J4205" s="10"/>
      <c r="K4205" s="10"/>
      <c r="L4205" s="10"/>
      <c r="M4205" s="10"/>
      <c r="N4205" s="10"/>
      <c r="O4205" s="11"/>
      <c r="P4205" s="12"/>
      <c r="Q4205" s="9"/>
      <c r="R4205" s="9"/>
      <c r="S4205" s="9"/>
      <c r="U4205" s="1"/>
      <c r="V4205" s="13"/>
    </row>
    <row r="4206" spans="1:22" x14ac:dyDescent="0.35">
      <c r="A4206" s="8"/>
      <c r="B4206" s="9"/>
      <c r="C4206" s="9"/>
      <c r="D4206" s="9"/>
      <c r="E4206" s="9"/>
      <c r="F4206" s="9"/>
      <c r="G4206" s="9"/>
      <c r="H4206" s="10"/>
      <c r="I4206" s="10"/>
      <c r="J4206" s="10"/>
      <c r="K4206" s="10"/>
      <c r="L4206" s="10"/>
      <c r="M4206" s="10"/>
      <c r="N4206" s="10"/>
      <c r="O4206" s="11"/>
      <c r="P4206" s="12"/>
      <c r="Q4206" s="9"/>
      <c r="R4206" s="9"/>
      <c r="S4206" s="9"/>
      <c r="U4206" s="1"/>
      <c r="V4206" s="13"/>
    </row>
    <row r="4207" spans="1:22" x14ac:dyDescent="0.35">
      <c r="A4207" s="8"/>
      <c r="B4207" s="9"/>
      <c r="C4207" s="9"/>
      <c r="D4207" s="9"/>
      <c r="E4207" s="9"/>
      <c r="F4207" s="9"/>
      <c r="G4207" s="9"/>
      <c r="H4207" s="10"/>
      <c r="I4207" s="10"/>
      <c r="J4207" s="10"/>
      <c r="K4207" s="10"/>
      <c r="L4207" s="10"/>
      <c r="M4207" s="10"/>
      <c r="N4207" s="10"/>
      <c r="O4207" s="11"/>
      <c r="P4207" s="12"/>
      <c r="Q4207" s="9"/>
      <c r="R4207" s="9"/>
      <c r="S4207" s="9"/>
      <c r="U4207" s="1"/>
      <c r="V4207" s="13"/>
    </row>
    <row r="4208" spans="1:22" x14ac:dyDescent="0.35">
      <c r="A4208" s="8"/>
      <c r="B4208" s="9"/>
      <c r="C4208" s="9"/>
      <c r="D4208" s="9"/>
      <c r="E4208" s="9"/>
      <c r="F4208" s="9"/>
      <c r="G4208" s="9"/>
      <c r="H4208" s="10"/>
      <c r="I4208" s="10"/>
      <c r="J4208" s="10"/>
      <c r="K4208" s="10"/>
      <c r="L4208" s="10"/>
      <c r="M4208" s="10"/>
      <c r="N4208" s="10"/>
      <c r="O4208" s="11"/>
      <c r="P4208" s="12"/>
      <c r="Q4208" s="9"/>
      <c r="R4208" s="9"/>
      <c r="S4208" s="9"/>
      <c r="U4208" s="1"/>
      <c r="V4208" s="13"/>
    </row>
    <row r="4209" spans="1:22" x14ac:dyDescent="0.35">
      <c r="A4209" s="8"/>
      <c r="B4209" s="9"/>
      <c r="C4209" s="9"/>
      <c r="D4209" s="9"/>
      <c r="E4209" s="9"/>
      <c r="F4209" s="9"/>
      <c r="G4209" s="9"/>
      <c r="H4209" s="10"/>
      <c r="I4209" s="10"/>
      <c r="J4209" s="10"/>
      <c r="K4209" s="10"/>
      <c r="L4209" s="10"/>
      <c r="M4209" s="10"/>
      <c r="N4209" s="10"/>
      <c r="O4209" s="11"/>
      <c r="P4209" s="12"/>
      <c r="Q4209" s="9"/>
      <c r="R4209" s="9"/>
      <c r="S4209" s="9"/>
      <c r="U4209" s="1"/>
      <c r="V4209" s="13"/>
    </row>
    <row r="4210" spans="1:22" x14ac:dyDescent="0.35">
      <c r="A4210" s="8"/>
      <c r="B4210" s="9"/>
      <c r="C4210" s="9"/>
      <c r="D4210" s="9"/>
      <c r="E4210" s="9"/>
      <c r="F4210" s="9"/>
      <c r="G4210" s="9"/>
      <c r="H4210" s="10"/>
      <c r="I4210" s="10"/>
      <c r="J4210" s="10"/>
      <c r="K4210" s="10"/>
      <c r="L4210" s="10"/>
      <c r="M4210" s="10"/>
      <c r="N4210" s="10"/>
      <c r="O4210" s="11"/>
      <c r="P4210" s="12"/>
      <c r="Q4210" s="9"/>
      <c r="R4210" s="9"/>
      <c r="S4210" s="9"/>
      <c r="U4210" s="1"/>
      <c r="V4210" s="13"/>
    </row>
    <row r="4211" spans="1:22" x14ac:dyDescent="0.35">
      <c r="A4211" s="8"/>
      <c r="B4211" s="9"/>
      <c r="C4211" s="9"/>
      <c r="D4211" s="9"/>
      <c r="E4211" s="9"/>
      <c r="F4211" s="9"/>
      <c r="G4211" s="9"/>
      <c r="H4211" s="10"/>
      <c r="I4211" s="10"/>
      <c r="J4211" s="10"/>
      <c r="K4211" s="10"/>
      <c r="L4211" s="10"/>
      <c r="M4211" s="10"/>
      <c r="N4211" s="10"/>
      <c r="O4211" s="11"/>
      <c r="P4211" s="12"/>
      <c r="Q4211" s="9"/>
      <c r="R4211" s="9"/>
      <c r="S4211" s="9"/>
      <c r="U4211" s="1"/>
      <c r="V4211" s="13"/>
    </row>
    <row r="4212" spans="1:22" x14ac:dyDescent="0.35">
      <c r="A4212" s="8"/>
      <c r="B4212" s="9"/>
      <c r="C4212" s="9"/>
      <c r="D4212" s="9"/>
      <c r="E4212" s="9"/>
      <c r="F4212" s="9"/>
      <c r="G4212" s="9"/>
      <c r="H4212" s="10"/>
      <c r="I4212" s="10"/>
      <c r="J4212" s="10"/>
      <c r="K4212" s="10"/>
      <c r="L4212" s="10"/>
      <c r="M4212" s="10"/>
      <c r="N4212" s="10"/>
      <c r="O4212" s="11"/>
      <c r="P4212" s="12"/>
      <c r="Q4212" s="9"/>
      <c r="R4212" s="9"/>
      <c r="S4212" s="9"/>
      <c r="U4212" s="1"/>
      <c r="V4212" s="13"/>
    </row>
    <row r="4213" spans="1:22" x14ac:dyDescent="0.35">
      <c r="A4213" s="8"/>
      <c r="B4213" s="9"/>
      <c r="C4213" s="9"/>
      <c r="D4213" s="9"/>
      <c r="E4213" s="9"/>
      <c r="F4213" s="9"/>
      <c r="G4213" s="9"/>
      <c r="H4213" s="10"/>
      <c r="I4213" s="10"/>
      <c r="J4213" s="10"/>
      <c r="K4213" s="10"/>
      <c r="L4213" s="10"/>
      <c r="M4213" s="10"/>
      <c r="N4213" s="10"/>
      <c r="O4213" s="11"/>
      <c r="P4213" s="12"/>
      <c r="Q4213" s="9"/>
      <c r="R4213" s="9"/>
      <c r="S4213" s="9"/>
      <c r="U4213" s="1"/>
      <c r="V4213" s="13"/>
    </row>
    <row r="4214" spans="1:22" x14ac:dyDescent="0.35">
      <c r="A4214" s="8"/>
      <c r="B4214" s="9"/>
      <c r="C4214" s="9"/>
      <c r="D4214" s="9"/>
      <c r="E4214" s="9"/>
      <c r="F4214" s="9"/>
      <c r="G4214" s="9"/>
      <c r="H4214" s="10"/>
      <c r="I4214" s="10"/>
      <c r="J4214" s="10"/>
      <c r="K4214" s="10"/>
      <c r="L4214" s="10"/>
      <c r="M4214" s="10"/>
      <c r="N4214" s="10"/>
      <c r="O4214" s="11"/>
      <c r="P4214" s="12"/>
      <c r="Q4214" s="9"/>
      <c r="R4214" s="9"/>
      <c r="S4214" s="9"/>
      <c r="U4214" s="1"/>
      <c r="V4214" s="13"/>
    </row>
    <row r="4215" spans="1:22" x14ac:dyDescent="0.35">
      <c r="A4215" s="8"/>
      <c r="B4215" s="9"/>
      <c r="C4215" s="9"/>
      <c r="D4215" s="9"/>
      <c r="E4215" s="9"/>
      <c r="F4215" s="9"/>
      <c r="G4215" s="9"/>
      <c r="H4215" s="10"/>
      <c r="I4215" s="10"/>
      <c r="J4215" s="10"/>
      <c r="K4215" s="10"/>
      <c r="L4215" s="10"/>
      <c r="M4215" s="10"/>
      <c r="N4215" s="10"/>
      <c r="O4215" s="11"/>
      <c r="P4215" s="12"/>
      <c r="Q4215" s="9"/>
      <c r="R4215" s="9"/>
      <c r="S4215" s="9"/>
      <c r="U4215" s="1"/>
      <c r="V4215" s="13"/>
    </row>
    <row r="4216" spans="1:22" x14ac:dyDescent="0.35">
      <c r="A4216" s="8"/>
      <c r="B4216" s="9"/>
      <c r="C4216" s="9"/>
      <c r="D4216" s="9"/>
      <c r="E4216" s="9"/>
      <c r="F4216" s="9"/>
      <c r="G4216" s="9"/>
      <c r="H4216" s="10"/>
      <c r="I4216" s="10"/>
      <c r="J4216" s="10"/>
      <c r="K4216" s="10"/>
      <c r="L4216" s="10"/>
      <c r="M4216" s="10"/>
      <c r="N4216" s="10"/>
      <c r="O4216" s="11"/>
      <c r="P4216" s="12"/>
      <c r="Q4216" s="9"/>
      <c r="R4216" s="9"/>
      <c r="S4216" s="9"/>
      <c r="U4216" s="1"/>
      <c r="V4216" s="13"/>
    </row>
    <row r="4217" spans="1:22" x14ac:dyDescent="0.35">
      <c r="A4217" s="8"/>
      <c r="B4217" s="9"/>
      <c r="C4217" s="9"/>
      <c r="D4217" s="9"/>
      <c r="E4217" s="9"/>
      <c r="F4217" s="9"/>
      <c r="G4217" s="9"/>
      <c r="H4217" s="10"/>
      <c r="I4217" s="10"/>
      <c r="J4217" s="10"/>
      <c r="K4217" s="10"/>
      <c r="L4217" s="10"/>
      <c r="M4217" s="10"/>
      <c r="N4217" s="10"/>
      <c r="O4217" s="11"/>
      <c r="P4217" s="12"/>
      <c r="Q4217" s="9"/>
      <c r="R4217" s="9"/>
      <c r="S4217" s="9"/>
      <c r="U4217" s="1"/>
      <c r="V4217" s="13"/>
    </row>
    <row r="4218" spans="1:22" x14ac:dyDescent="0.35">
      <c r="A4218" s="8"/>
      <c r="B4218" s="9"/>
      <c r="C4218" s="9"/>
      <c r="D4218" s="9"/>
      <c r="E4218" s="9"/>
      <c r="F4218" s="9"/>
      <c r="G4218" s="9"/>
      <c r="H4218" s="10"/>
      <c r="I4218" s="10"/>
      <c r="J4218" s="10"/>
      <c r="K4218" s="10"/>
      <c r="L4218" s="10"/>
      <c r="M4218" s="10"/>
      <c r="N4218" s="10"/>
      <c r="O4218" s="11"/>
      <c r="P4218" s="12"/>
      <c r="Q4218" s="9"/>
      <c r="R4218" s="9"/>
      <c r="S4218" s="9"/>
      <c r="U4218" s="1"/>
      <c r="V4218" s="13"/>
    </row>
    <row r="4219" spans="1:22" x14ac:dyDescent="0.35">
      <c r="A4219" s="8"/>
      <c r="B4219" s="9"/>
      <c r="C4219" s="9"/>
      <c r="D4219" s="9"/>
      <c r="E4219" s="9"/>
      <c r="F4219" s="9"/>
      <c r="G4219" s="9"/>
      <c r="H4219" s="10"/>
      <c r="I4219" s="10"/>
      <c r="J4219" s="10"/>
      <c r="K4219" s="10"/>
      <c r="L4219" s="10"/>
      <c r="M4219" s="10"/>
      <c r="N4219" s="10"/>
      <c r="O4219" s="11"/>
      <c r="P4219" s="12"/>
      <c r="Q4219" s="9"/>
      <c r="R4219" s="9"/>
      <c r="S4219" s="9"/>
      <c r="U4219" s="1"/>
      <c r="V4219" s="13"/>
    </row>
    <row r="4220" spans="1:22" x14ac:dyDescent="0.35">
      <c r="A4220" s="8"/>
      <c r="B4220" s="9"/>
      <c r="C4220" s="9"/>
      <c r="D4220" s="9"/>
      <c r="E4220" s="9"/>
      <c r="F4220" s="9"/>
      <c r="G4220" s="9"/>
      <c r="H4220" s="10"/>
      <c r="I4220" s="10"/>
      <c r="J4220" s="10"/>
      <c r="K4220" s="10"/>
      <c r="L4220" s="10"/>
      <c r="M4220" s="10"/>
      <c r="N4220" s="10"/>
      <c r="O4220" s="11"/>
      <c r="P4220" s="12"/>
      <c r="Q4220" s="9"/>
      <c r="R4220" s="9"/>
      <c r="S4220" s="9"/>
      <c r="U4220" s="1"/>
      <c r="V4220" s="13"/>
    </row>
    <row r="4221" spans="1:22" x14ac:dyDescent="0.35">
      <c r="A4221" s="8"/>
      <c r="B4221" s="9"/>
      <c r="C4221" s="9"/>
      <c r="D4221" s="9"/>
      <c r="E4221" s="9"/>
      <c r="F4221" s="9"/>
      <c r="G4221" s="9"/>
      <c r="H4221" s="10"/>
      <c r="I4221" s="10"/>
      <c r="J4221" s="10"/>
      <c r="K4221" s="10"/>
      <c r="L4221" s="10"/>
      <c r="M4221" s="10"/>
      <c r="N4221" s="10"/>
      <c r="O4221" s="11"/>
      <c r="P4221" s="12"/>
      <c r="Q4221" s="9"/>
      <c r="R4221" s="9"/>
      <c r="S4221" s="9"/>
      <c r="U4221" s="1"/>
      <c r="V4221" s="13"/>
    </row>
    <row r="4222" spans="1:22" x14ac:dyDescent="0.35">
      <c r="A4222" s="8"/>
      <c r="B4222" s="9"/>
      <c r="C4222" s="9"/>
      <c r="D4222" s="9"/>
      <c r="E4222" s="9"/>
      <c r="F4222" s="9"/>
      <c r="G4222" s="9"/>
      <c r="H4222" s="10"/>
      <c r="I4222" s="10"/>
      <c r="J4222" s="10"/>
      <c r="K4222" s="10"/>
      <c r="L4222" s="10"/>
      <c r="M4222" s="10"/>
      <c r="N4222" s="10"/>
      <c r="O4222" s="11"/>
      <c r="P4222" s="12"/>
      <c r="Q4222" s="9"/>
      <c r="R4222" s="9"/>
      <c r="S4222" s="9"/>
      <c r="U4222" s="1"/>
      <c r="V4222" s="13"/>
    </row>
    <row r="4223" spans="1:22" x14ac:dyDescent="0.35">
      <c r="A4223" s="8"/>
      <c r="B4223" s="9"/>
      <c r="C4223" s="9"/>
      <c r="D4223" s="9"/>
      <c r="E4223" s="9"/>
      <c r="F4223" s="9"/>
      <c r="G4223" s="9"/>
      <c r="H4223" s="10"/>
      <c r="I4223" s="10"/>
      <c r="J4223" s="10"/>
      <c r="K4223" s="10"/>
      <c r="L4223" s="10"/>
      <c r="M4223" s="10"/>
      <c r="N4223" s="10"/>
      <c r="O4223" s="11"/>
      <c r="P4223" s="12"/>
      <c r="Q4223" s="9"/>
      <c r="R4223" s="9"/>
      <c r="S4223" s="9"/>
      <c r="U4223" s="1"/>
      <c r="V4223" s="13"/>
    </row>
    <row r="4224" spans="1:22" x14ac:dyDescent="0.35">
      <c r="A4224" s="8"/>
      <c r="B4224" s="9"/>
      <c r="C4224" s="9"/>
      <c r="D4224" s="9"/>
      <c r="E4224" s="9"/>
      <c r="F4224" s="9"/>
      <c r="G4224" s="9"/>
      <c r="H4224" s="10"/>
      <c r="I4224" s="10"/>
      <c r="J4224" s="10"/>
      <c r="K4224" s="10"/>
      <c r="L4224" s="10"/>
      <c r="M4224" s="10"/>
      <c r="N4224" s="10"/>
      <c r="O4224" s="11"/>
      <c r="P4224" s="12"/>
      <c r="Q4224" s="9"/>
      <c r="R4224" s="9"/>
      <c r="S4224" s="9"/>
      <c r="U4224" s="1"/>
      <c r="V4224" s="13"/>
    </row>
    <row r="4225" spans="1:22" x14ac:dyDescent="0.35">
      <c r="A4225" s="8"/>
      <c r="B4225" s="9"/>
      <c r="C4225" s="9"/>
      <c r="D4225" s="9"/>
      <c r="E4225" s="9"/>
      <c r="F4225" s="9"/>
      <c r="G4225" s="9"/>
      <c r="H4225" s="10"/>
      <c r="I4225" s="10"/>
      <c r="J4225" s="10"/>
      <c r="K4225" s="10"/>
      <c r="L4225" s="10"/>
      <c r="M4225" s="10"/>
      <c r="N4225" s="10"/>
      <c r="O4225" s="11"/>
      <c r="P4225" s="12"/>
      <c r="Q4225" s="9"/>
      <c r="R4225" s="9"/>
      <c r="S4225" s="9"/>
      <c r="U4225" s="1"/>
      <c r="V4225" s="13"/>
    </row>
    <row r="4226" spans="1:22" x14ac:dyDescent="0.35">
      <c r="A4226" s="8"/>
      <c r="B4226" s="9"/>
      <c r="C4226" s="9"/>
      <c r="D4226" s="9"/>
      <c r="E4226" s="9"/>
      <c r="F4226" s="9"/>
      <c r="G4226" s="9"/>
      <c r="H4226" s="10"/>
      <c r="I4226" s="10"/>
      <c r="J4226" s="10"/>
      <c r="K4226" s="10"/>
      <c r="L4226" s="10"/>
      <c r="M4226" s="10"/>
      <c r="N4226" s="10"/>
      <c r="O4226" s="11"/>
      <c r="P4226" s="12"/>
      <c r="Q4226" s="9"/>
      <c r="R4226" s="9"/>
      <c r="S4226" s="9"/>
      <c r="U4226" s="1"/>
      <c r="V4226" s="13"/>
    </row>
    <row r="4227" spans="1:22" x14ac:dyDescent="0.35">
      <c r="A4227" s="8"/>
      <c r="B4227" s="9"/>
      <c r="C4227" s="9"/>
      <c r="D4227" s="9"/>
      <c r="E4227" s="9"/>
      <c r="F4227" s="9"/>
      <c r="G4227" s="9"/>
      <c r="H4227" s="10"/>
      <c r="I4227" s="10"/>
      <c r="J4227" s="10"/>
      <c r="K4227" s="10"/>
      <c r="L4227" s="10"/>
      <c r="M4227" s="10"/>
      <c r="N4227" s="10"/>
      <c r="O4227" s="11"/>
      <c r="P4227" s="12"/>
      <c r="Q4227" s="9"/>
      <c r="R4227" s="9"/>
      <c r="S4227" s="9"/>
      <c r="U4227" s="1"/>
      <c r="V4227" s="13"/>
    </row>
    <row r="4228" spans="1:22" x14ac:dyDescent="0.35">
      <c r="A4228" s="8"/>
      <c r="B4228" s="9"/>
      <c r="C4228" s="9"/>
      <c r="D4228" s="9"/>
      <c r="E4228" s="9"/>
      <c r="F4228" s="9"/>
      <c r="G4228" s="9"/>
      <c r="H4228" s="10"/>
      <c r="I4228" s="10"/>
      <c r="J4228" s="10"/>
      <c r="K4228" s="10"/>
      <c r="L4228" s="10"/>
      <c r="M4228" s="10"/>
      <c r="N4228" s="10"/>
      <c r="O4228" s="11"/>
      <c r="P4228" s="12"/>
      <c r="Q4228" s="9"/>
      <c r="R4228" s="9"/>
      <c r="S4228" s="9"/>
      <c r="U4228" s="1"/>
      <c r="V4228" s="13"/>
    </row>
    <row r="4229" spans="1:22" x14ac:dyDescent="0.35">
      <c r="A4229" s="8"/>
      <c r="B4229" s="9"/>
      <c r="C4229" s="9"/>
      <c r="D4229" s="9"/>
      <c r="E4229" s="9"/>
      <c r="F4229" s="9"/>
      <c r="G4229" s="9"/>
      <c r="H4229" s="10"/>
      <c r="I4229" s="10"/>
      <c r="J4229" s="10"/>
      <c r="K4229" s="10"/>
      <c r="L4229" s="10"/>
      <c r="M4229" s="10"/>
      <c r="N4229" s="10"/>
      <c r="O4229" s="11"/>
      <c r="P4229" s="12"/>
      <c r="Q4229" s="9"/>
      <c r="R4229" s="9"/>
      <c r="S4229" s="9"/>
      <c r="U4229" s="1"/>
      <c r="V4229" s="13"/>
    </row>
    <row r="4230" spans="1:22" x14ac:dyDescent="0.35">
      <c r="A4230" s="8"/>
      <c r="B4230" s="9"/>
      <c r="C4230" s="9"/>
      <c r="D4230" s="9"/>
      <c r="E4230" s="9"/>
      <c r="F4230" s="9"/>
      <c r="G4230" s="9"/>
      <c r="H4230" s="10"/>
      <c r="I4230" s="10"/>
      <c r="J4230" s="10"/>
      <c r="K4230" s="10"/>
      <c r="L4230" s="10"/>
      <c r="M4230" s="10"/>
      <c r="N4230" s="10"/>
      <c r="O4230" s="11"/>
      <c r="P4230" s="12"/>
      <c r="Q4230" s="9"/>
      <c r="R4230" s="9"/>
      <c r="S4230" s="9"/>
      <c r="U4230" s="1"/>
      <c r="V4230" s="13"/>
    </row>
    <row r="4231" spans="1:22" x14ac:dyDescent="0.35">
      <c r="A4231" s="8"/>
      <c r="B4231" s="9"/>
      <c r="C4231" s="9"/>
      <c r="D4231" s="9"/>
      <c r="E4231" s="9"/>
      <c r="F4231" s="9"/>
      <c r="G4231" s="9"/>
      <c r="H4231" s="10"/>
      <c r="I4231" s="10"/>
      <c r="J4231" s="10"/>
      <c r="K4231" s="10"/>
      <c r="L4231" s="10"/>
      <c r="M4231" s="10"/>
      <c r="N4231" s="10"/>
      <c r="O4231" s="11"/>
      <c r="P4231" s="12"/>
      <c r="Q4231" s="9"/>
      <c r="R4231" s="9"/>
      <c r="S4231" s="9"/>
      <c r="U4231" s="1"/>
      <c r="V4231" s="13"/>
    </row>
    <row r="4232" spans="1:22" x14ac:dyDescent="0.35">
      <c r="A4232" s="8"/>
      <c r="B4232" s="9"/>
      <c r="C4232" s="9"/>
      <c r="D4232" s="9"/>
      <c r="E4232" s="9"/>
      <c r="F4232" s="9"/>
      <c r="G4232" s="9"/>
      <c r="H4232" s="10"/>
      <c r="I4232" s="10"/>
      <c r="J4232" s="10"/>
      <c r="K4232" s="10"/>
      <c r="L4232" s="10"/>
      <c r="M4232" s="10"/>
      <c r="N4232" s="10"/>
      <c r="O4232" s="11"/>
      <c r="P4232" s="12"/>
      <c r="Q4232" s="9"/>
      <c r="R4232" s="9"/>
      <c r="S4232" s="9"/>
      <c r="U4232" s="1"/>
      <c r="V4232" s="13"/>
    </row>
    <row r="4233" spans="1:22" x14ac:dyDescent="0.35">
      <c r="A4233" s="8"/>
      <c r="B4233" s="9"/>
      <c r="C4233" s="9"/>
      <c r="D4233" s="9"/>
      <c r="E4233" s="9"/>
      <c r="F4233" s="9"/>
      <c r="G4233" s="9"/>
      <c r="H4233" s="10"/>
      <c r="I4233" s="10"/>
      <c r="J4233" s="10"/>
      <c r="K4233" s="10"/>
      <c r="L4233" s="10"/>
      <c r="M4233" s="10"/>
      <c r="N4233" s="10"/>
      <c r="O4233" s="11"/>
      <c r="P4233" s="12"/>
      <c r="Q4233" s="9"/>
      <c r="R4233" s="9"/>
      <c r="S4233" s="9"/>
      <c r="U4233" s="1"/>
      <c r="V4233" s="13"/>
    </row>
    <row r="4234" spans="1:22" x14ac:dyDescent="0.35">
      <c r="A4234" s="8"/>
      <c r="B4234" s="9"/>
      <c r="C4234" s="9"/>
      <c r="D4234" s="9"/>
      <c r="E4234" s="9"/>
      <c r="F4234" s="9"/>
      <c r="G4234" s="9"/>
      <c r="H4234" s="10"/>
      <c r="I4234" s="10"/>
      <c r="J4234" s="10"/>
      <c r="K4234" s="10"/>
      <c r="L4234" s="10"/>
      <c r="M4234" s="10"/>
      <c r="N4234" s="10"/>
      <c r="O4234" s="11"/>
      <c r="P4234" s="12"/>
      <c r="Q4234" s="9"/>
      <c r="R4234" s="9"/>
      <c r="S4234" s="9"/>
      <c r="U4234" s="1"/>
      <c r="V4234" s="13"/>
    </row>
    <row r="4235" spans="1:22" x14ac:dyDescent="0.35">
      <c r="A4235" s="8"/>
      <c r="B4235" s="9"/>
      <c r="C4235" s="9"/>
      <c r="D4235" s="9"/>
      <c r="E4235" s="9"/>
      <c r="F4235" s="9"/>
      <c r="G4235" s="9"/>
      <c r="H4235" s="10"/>
      <c r="I4235" s="10"/>
      <c r="J4235" s="10"/>
      <c r="K4235" s="10"/>
      <c r="L4235" s="10"/>
      <c r="M4235" s="10"/>
      <c r="N4235" s="10"/>
      <c r="O4235" s="11"/>
      <c r="P4235" s="12"/>
      <c r="Q4235" s="9"/>
      <c r="R4235" s="9"/>
      <c r="S4235" s="9"/>
      <c r="U4235" s="1"/>
      <c r="V4235" s="13"/>
    </row>
    <row r="4236" spans="1:22" x14ac:dyDescent="0.35">
      <c r="A4236" s="8"/>
      <c r="B4236" s="9"/>
      <c r="C4236" s="9"/>
      <c r="D4236" s="9"/>
      <c r="E4236" s="9"/>
      <c r="F4236" s="9"/>
      <c r="G4236" s="9"/>
      <c r="H4236" s="10"/>
      <c r="I4236" s="10"/>
      <c r="J4236" s="10"/>
      <c r="K4236" s="10"/>
      <c r="L4236" s="10"/>
      <c r="M4236" s="10"/>
      <c r="N4236" s="10"/>
      <c r="O4236" s="11"/>
      <c r="P4236" s="12"/>
      <c r="Q4236" s="9"/>
      <c r="R4236" s="9"/>
      <c r="S4236" s="9"/>
      <c r="U4236" s="1"/>
      <c r="V4236" s="13"/>
    </row>
    <row r="4237" spans="1:22" x14ac:dyDescent="0.35">
      <c r="A4237" s="8"/>
      <c r="B4237" s="9"/>
      <c r="C4237" s="9"/>
      <c r="D4237" s="9"/>
      <c r="E4237" s="9"/>
      <c r="F4237" s="9"/>
      <c r="G4237" s="9"/>
      <c r="H4237" s="10"/>
      <c r="I4237" s="10"/>
      <c r="J4237" s="10"/>
      <c r="K4237" s="10"/>
      <c r="L4237" s="10"/>
      <c r="M4237" s="10"/>
      <c r="N4237" s="10"/>
      <c r="O4237" s="11"/>
      <c r="P4237" s="12"/>
      <c r="Q4237" s="9"/>
      <c r="R4237" s="9"/>
      <c r="S4237" s="9"/>
      <c r="U4237" s="1"/>
      <c r="V4237" s="13"/>
    </row>
    <row r="4238" spans="1:22" x14ac:dyDescent="0.35">
      <c r="A4238" s="8"/>
      <c r="B4238" s="9"/>
      <c r="C4238" s="9"/>
      <c r="D4238" s="9"/>
      <c r="E4238" s="9"/>
      <c r="F4238" s="9"/>
      <c r="G4238" s="9"/>
      <c r="H4238" s="10"/>
      <c r="I4238" s="10"/>
      <c r="J4238" s="10"/>
      <c r="K4238" s="10"/>
      <c r="L4238" s="10"/>
      <c r="M4238" s="10"/>
      <c r="N4238" s="10"/>
      <c r="O4238" s="11"/>
      <c r="P4238" s="12"/>
      <c r="Q4238" s="9"/>
      <c r="R4238" s="9"/>
      <c r="S4238" s="9"/>
      <c r="U4238" s="1"/>
      <c r="V4238" s="13"/>
    </row>
    <row r="4239" spans="1:22" x14ac:dyDescent="0.35">
      <c r="A4239" s="8"/>
      <c r="B4239" s="9"/>
      <c r="C4239" s="9"/>
      <c r="D4239" s="9"/>
      <c r="E4239" s="9"/>
      <c r="F4239" s="9"/>
      <c r="G4239" s="9"/>
      <c r="H4239" s="10"/>
      <c r="I4239" s="10"/>
      <c r="J4239" s="10"/>
      <c r="K4239" s="10"/>
      <c r="L4239" s="10"/>
      <c r="M4239" s="10"/>
      <c r="N4239" s="10"/>
      <c r="O4239" s="11"/>
      <c r="P4239" s="12"/>
      <c r="Q4239" s="9"/>
      <c r="R4239" s="9"/>
      <c r="S4239" s="9"/>
      <c r="U4239" s="1"/>
      <c r="V4239" s="13"/>
    </row>
    <row r="4240" spans="1:22" x14ac:dyDescent="0.35">
      <c r="A4240" s="8"/>
      <c r="B4240" s="9"/>
      <c r="C4240" s="9"/>
      <c r="D4240" s="9"/>
      <c r="E4240" s="9"/>
      <c r="F4240" s="9"/>
      <c r="G4240" s="9"/>
      <c r="H4240" s="10"/>
      <c r="I4240" s="10"/>
      <c r="J4240" s="10"/>
      <c r="K4240" s="10"/>
      <c r="L4240" s="10"/>
      <c r="M4240" s="10"/>
      <c r="N4240" s="10"/>
      <c r="O4240" s="11"/>
      <c r="P4240" s="12"/>
      <c r="Q4240" s="9"/>
      <c r="R4240" s="9"/>
      <c r="S4240" s="9"/>
      <c r="U4240" s="1"/>
      <c r="V4240" s="13"/>
    </row>
    <row r="4241" spans="1:22" x14ac:dyDescent="0.35">
      <c r="A4241" s="8"/>
      <c r="B4241" s="9"/>
      <c r="C4241" s="9"/>
      <c r="D4241" s="9"/>
      <c r="E4241" s="9"/>
      <c r="F4241" s="9"/>
      <c r="G4241" s="9"/>
      <c r="H4241" s="10"/>
      <c r="I4241" s="10"/>
      <c r="J4241" s="10"/>
      <c r="K4241" s="10"/>
      <c r="L4241" s="10"/>
      <c r="M4241" s="10"/>
      <c r="N4241" s="10"/>
      <c r="O4241" s="11"/>
      <c r="P4241" s="12"/>
      <c r="Q4241" s="9"/>
      <c r="R4241" s="9"/>
      <c r="S4241" s="9"/>
      <c r="U4241" s="1"/>
      <c r="V4241" s="13"/>
    </row>
    <row r="4242" spans="1:22" x14ac:dyDescent="0.35">
      <c r="A4242" s="8"/>
      <c r="B4242" s="9"/>
      <c r="C4242" s="9"/>
      <c r="D4242" s="9"/>
      <c r="E4242" s="9"/>
      <c r="F4242" s="9"/>
      <c r="G4242" s="9"/>
      <c r="H4242" s="10"/>
      <c r="I4242" s="10"/>
      <c r="J4242" s="10"/>
      <c r="K4242" s="10"/>
      <c r="L4242" s="10"/>
      <c r="M4242" s="10"/>
      <c r="N4242" s="10"/>
      <c r="O4242" s="11"/>
      <c r="P4242" s="12"/>
      <c r="Q4242" s="9"/>
      <c r="R4242" s="9"/>
      <c r="S4242" s="9"/>
      <c r="U4242" s="1"/>
      <c r="V4242" s="13"/>
    </row>
    <row r="4243" spans="1:22" x14ac:dyDescent="0.35">
      <c r="A4243" s="8"/>
      <c r="B4243" s="9"/>
      <c r="C4243" s="9"/>
      <c r="D4243" s="9"/>
      <c r="E4243" s="9"/>
      <c r="F4243" s="9"/>
      <c r="G4243" s="9"/>
      <c r="H4243" s="10"/>
      <c r="I4243" s="10"/>
      <c r="J4243" s="10"/>
      <c r="K4243" s="10"/>
      <c r="L4243" s="10"/>
      <c r="M4243" s="10"/>
      <c r="N4243" s="10"/>
      <c r="O4243" s="11"/>
      <c r="P4243" s="12"/>
      <c r="Q4243" s="9"/>
      <c r="R4243" s="9"/>
      <c r="S4243" s="9"/>
      <c r="U4243" s="1"/>
      <c r="V4243" s="13"/>
    </row>
    <row r="4244" spans="1:22" x14ac:dyDescent="0.35">
      <c r="A4244" s="8"/>
      <c r="B4244" s="9"/>
      <c r="C4244" s="9"/>
      <c r="D4244" s="9"/>
      <c r="E4244" s="9"/>
      <c r="F4244" s="9"/>
      <c r="G4244" s="9"/>
      <c r="H4244" s="10"/>
      <c r="I4244" s="10"/>
      <c r="J4244" s="10"/>
      <c r="K4244" s="10"/>
      <c r="L4244" s="10"/>
      <c r="M4244" s="10"/>
      <c r="N4244" s="10"/>
      <c r="O4244" s="11"/>
      <c r="P4244" s="12"/>
      <c r="Q4244" s="9"/>
      <c r="R4244" s="9"/>
      <c r="S4244" s="9"/>
      <c r="U4244" s="1"/>
      <c r="V4244" s="13"/>
    </row>
    <row r="4245" spans="1:22" x14ac:dyDescent="0.35">
      <c r="A4245" s="8"/>
      <c r="B4245" s="9"/>
      <c r="C4245" s="9"/>
      <c r="D4245" s="9"/>
      <c r="E4245" s="9"/>
      <c r="F4245" s="9"/>
      <c r="G4245" s="9"/>
      <c r="H4245" s="10"/>
      <c r="I4245" s="10"/>
      <c r="J4245" s="10"/>
      <c r="K4245" s="10"/>
      <c r="L4245" s="10"/>
      <c r="M4245" s="10"/>
      <c r="N4245" s="10"/>
      <c r="O4245" s="11"/>
      <c r="P4245" s="12"/>
      <c r="Q4245" s="9"/>
      <c r="R4245" s="9"/>
      <c r="S4245" s="9"/>
      <c r="U4245" s="1"/>
      <c r="V4245" s="13"/>
    </row>
    <row r="4246" spans="1:22" x14ac:dyDescent="0.35">
      <c r="A4246" s="8"/>
      <c r="B4246" s="9"/>
      <c r="C4246" s="9"/>
      <c r="D4246" s="9"/>
      <c r="E4246" s="9"/>
      <c r="F4246" s="9"/>
      <c r="G4246" s="9"/>
      <c r="H4246" s="10"/>
      <c r="I4246" s="10"/>
      <c r="J4246" s="10"/>
      <c r="K4246" s="10"/>
      <c r="L4246" s="10"/>
      <c r="M4246" s="10"/>
      <c r="N4246" s="10"/>
      <c r="O4246" s="11"/>
      <c r="P4246" s="12"/>
      <c r="Q4246" s="9"/>
      <c r="R4246" s="9"/>
      <c r="S4246" s="9"/>
      <c r="U4246" s="1"/>
      <c r="V4246" s="13"/>
    </row>
    <row r="4247" spans="1:22" x14ac:dyDescent="0.35">
      <c r="A4247" s="8"/>
      <c r="B4247" s="9"/>
      <c r="C4247" s="9"/>
      <c r="D4247" s="9"/>
      <c r="E4247" s="9"/>
      <c r="F4247" s="9"/>
      <c r="G4247" s="9"/>
      <c r="H4247" s="10"/>
      <c r="I4247" s="10"/>
      <c r="J4247" s="10"/>
      <c r="K4247" s="10"/>
      <c r="L4247" s="10"/>
      <c r="M4247" s="10"/>
      <c r="N4247" s="10"/>
      <c r="O4247" s="11"/>
      <c r="P4247" s="12"/>
      <c r="Q4247" s="9"/>
      <c r="R4247" s="9"/>
      <c r="S4247" s="9"/>
      <c r="U4247" s="1"/>
      <c r="V4247" s="13"/>
    </row>
    <row r="4248" spans="1:22" x14ac:dyDescent="0.35">
      <c r="A4248" s="8"/>
      <c r="B4248" s="9"/>
      <c r="C4248" s="9"/>
      <c r="D4248" s="9"/>
      <c r="E4248" s="9"/>
      <c r="F4248" s="9"/>
      <c r="G4248" s="9"/>
      <c r="H4248" s="10"/>
      <c r="I4248" s="10"/>
      <c r="J4248" s="10"/>
      <c r="K4248" s="10"/>
      <c r="L4248" s="10"/>
      <c r="M4248" s="10"/>
      <c r="N4248" s="10"/>
      <c r="O4248" s="11"/>
      <c r="P4248" s="12"/>
      <c r="Q4248" s="9"/>
      <c r="R4248" s="9"/>
      <c r="S4248" s="9"/>
      <c r="U4248" s="1"/>
      <c r="V4248" s="13"/>
    </row>
    <row r="4249" spans="1:22" x14ac:dyDescent="0.35">
      <c r="A4249" s="8"/>
      <c r="B4249" s="9"/>
      <c r="C4249" s="9"/>
      <c r="D4249" s="9"/>
      <c r="E4249" s="9"/>
      <c r="F4249" s="9"/>
      <c r="G4249" s="9"/>
      <c r="H4249" s="10"/>
      <c r="I4249" s="10"/>
      <c r="J4249" s="10"/>
      <c r="K4249" s="10"/>
      <c r="L4249" s="10"/>
      <c r="M4249" s="10"/>
      <c r="N4249" s="10"/>
      <c r="O4249" s="11"/>
      <c r="P4249" s="12"/>
      <c r="Q4249" s="9"/>
      <c r="R4249" s="9"/>
      <c r="S4249" s="9"/>
      <c r="U4249" s="1"/>
      <c r="V4249" s="13"/>
    </row>
    <row r="4250" spans="1:22" x14ac:dyDescent="0.35">
      <c r="A4250" s="8"/>
      <c r="B4250" s="9"/>
      <c r="C4250" s="9"/>
      <c r="D4250" s="9"/>
      <c r="E4250" s="9"/>
      <c r="F4250" s="9"/>
      <c r="G4250" s="9"/>
      <c r="H4250" s="10"/>
      <c r="I4250" s="10"/>
      <c r="J4250" s="10"/>
      <c r="K4250" s="10"/>
      <c r="L4250" s="10"/>
      <c r="M4250" s="10"/>
      <c r="N4250" s="10"/>
      <c r="O4250" s="11"/>
      <c r="P4250" s="12"/>
      <c r="Q4250" s="9"/>
      <c r="R4250" s="9"/>
      <c r="S4250" s="9"/>
      <c r="U4250" s="1"/>
      <c r="V4250" s="13"/>
    </row>
    <row r="4251" spans="1:22" x14ac:dyDescent="0.35">
      <c r="A4251" s="8"/>
      <c r="B4251" s="9"/>
      <c r="C4251" s="9"/>
      <c r="D4251" s="9"/>
      <c r="E4251" s="9"/>
      <c r="F4251" s="9"/>
      <c r="G4251" s="9"/>
      <c r="H4251" s="10"/>
      <c r="I4251" s="10"/>
      <c r="J4251" s="10"/>
      <c r="K4251" s="10"/>
      <c r="L4251" s="10"/>
      <c r="M4251" s="10"/>
      <c r="N4251" s="10"/>
      <c r="O4251" s="11"/>
      <c r="P4251" s="12"/>
      <c r="Q4251" s="9"/>
      <c r="R4251" s="9"/>
      <c r="S4251" s="9"/>
      <c r="U4251" s="1"/>
      <c r="V4251" s="13"/>
    </row>
    <row r="4252" spans="1:22" x14ac:dyDescent="0.35">
      <c r="A4252" s="8"/>
      <c r="B4252" s="9"/>
      <c r="C4252" s="9"/>
      <c r="D4252" s="9"/>
      <c r="E4252" s="9"/>
      <c r="F4252" s="9"/>
      <c r="G4252" s="9"/>
      <c r="H4252" s="10"/>
      <c r="I4252" s="10"/>
      <c r="J4252" s="10"/>
      <c r="K4252" s="10"/>
      <c r="L4252" s="10"/>
      <c r="M4252" s="10"/>
      <c r="N4252" s="10"/>
      <c r="O4252" s="11"/>
      <c r="P4252" s="12"/>
      <c r="Q4252" s="9"/>
      <c r="R4252" s="9"/>
      <c r="S4252" s="9"/>
      <c r="U4252" s="1"/>
      <c r="V4252" s="13"/>
    </row>
    <row r="4253" spans="1:22" x14ac:dyDescent="0.35">
      <c r="A4253" s="8"/>
      <c r="B4253" s="9"/>
      <c r="C4253" s="9"/>
      <c r="D4253" s="9"/>
      <c r="E4253" s="9"/>
      <c r="F4253" s="9"/>
      <c r="G4253" s="9"/>
      <c r="H4253" s="10"/>
      <c r="I4253" s="10"/>
      <c r="J4253" s="10"/>
      <c r="K4253" s="10"/>
      <c r="L4253" s="10"/>
      <c r="M4253" s="10"/>
      <c r="N4253" s="10"/>
      <c r="O4253" s="11"/>
      <c r="P4253" s="12"/>
      <c r="Q4253" s="9"/>
      <c r="R4253" s="9"/>
      <c r="S4253" s="9"/>
      <c r="U4253" s="1"/>
      <c r="V4253" s="13"/>
    </row>
    <row r="4254" spans="1:22" x14ac:dyDescent="0.35">
      <c r="A4254" s="8"/>
      <c r="B4254" s="9"/>
      <c r="C4254" s="9"/>
      <c r="D4254" s="9"/>
      <c r="E4254" s="9"/>
      <c r="F4254" s="9"/>
      <c r="G4254" s="9"/>
      <c r="H4254" s="10"/>
      <c r="I4254" s="10"/>
      <c r="J4254" s="10"/>
      <c r="K4254" s="10"/>
      <c r="L4254" s="10"/>
      <c r="M4254" s="10"/>
      <c r="N4254" s="10"/>
      <c r="O4254" s="11"/>
      <c r="P4254" s="12"/>
      <c r="Q4254" s="9"/>
      <c r="R4254" s="9"/>
      <c r="S4254" s="9"/>
      <c r="U4254" s="1"/>
      <c r="V4254" s="13"/>
    </row>
    <row r="4255" spans="1:22" x14ac:dyDescent="0.35">
      <c r="A4255" s="8"/>
      <c r="B4255" s="9"/>
      <c r="C4255" s="9"/>
      <c r="D4255" s="9"/>
      <c r="E4255" s="9"/>
      <c r="F4255" s="9"/>
      <c r="G4255" s="9"/>
      <c r="H4255" s="10"/>
      <c r="I4255" s="10"/>
      <c r="J4255" s="10"/>
      <c r="K4255" s="10"/>
      <c r="L4255" s="10"/>
      <c r="M4255" s="10"/>
      <c r="N4255" s="10"/>
      <c r="O4255" s="11"/>
      <c r="P4255" s="12"/>
      <c r="Q4255" s="9"/>
      <c r="R4255" s="9"/>
      <c r="S4255" s="9"/>
      <c r="U4255" s="1"/>
      <c r="V4255" s="13"/>
    </row>
    <row r="4256" spans="1:22" x14ac:dyDescent="0.35">
      <c r="A4256" s="8"/>
      <c r="B4256" s="9"/>
      <c r="C4256" s="9"/>
      <c r="D4256" s="9"/>
      <c r="E4256" s="9"/>
      <c r="F4256" s="9"/>
      <c r="G4256" s="9"/>
      <c r="H4256" s="10"/>
      <c r="I4256" s="10"/>
      <c r="J4256" s="10"/>
      <c r="K4256" s="10"/>
      <c r="L4256" s="10"/>
      <c r="M4256" s="10"/>
      <c r="N4256" s="10"/>
      <c r="O4256" s="11"/>
      <c r="P4256" s="12"/>
      <c r="Q4256" s="9"/>
      <c r="R4256" s="9"/>
      <c r="S4256" s="9"/>
      <c r="U4256" s="1"/>
      <c r="V4256" s="13"/>
    </row>
    <row r="4257" spans="1:22" x14ac:dyDescent="0.35">
      <c r="A4257" s="8"/>
      <c r="B4257" s="9"/>
      <c r="C4257" s="9"/>
      <c r="D4257" s="9"/>
      <c r="E4257" s="9"/>
      <c r="F4257" s="9"/>
      <c r="G4257" s="9"/>
      <c r="H4257" s="10"/>
      <c r="I4257" s="10"/>
      <c r="J4257" s="10"/>
      <c r="K4257" s="10"/>
      <c r="L4257" s="10"/>
      <c r="M4257" s="10"/>
      <c r="N4257" s="10"/>
      <c r="O4257" s="11"/>
      <c r="P4257" s="12"/>
      <c r="Q4257" s="9"/>
      <c r="R4257" s="9"/>
      <c r="S4257" s="9"/>
      <c r="U4257" s="1"/>
      <c r="V4257" s="13"/>
    </row>
    <row r="4258" spans="1:22" x14ac:dyDescent="0.35">
      <c r="A4258" s="8"/>
      <c r="B4258" s="9"/>
      <c r="C4258" s="9"/>
      <c r="D4258" s="9"/>
      <c r="E4258" s="9"/>
      <c r="F4258" s="9"/>
      <c r="G4258" s="9"/>
      <c r="H4258" s="10"/>
      <c r="I4258" s="10"/>
      <c r="J4258" s="10"/>
      <c r="K4258" s="10"/>
      <c r="L4258" s="10"/>
      <c r="M4258" s="10"/>
      <c r="N4258" s="10"/>
      <c r="O4258" s="11"/>
      <c r="P4258" s="12"/>
      <c r="Q4258" s="9"/>
      <c r="R4258" s="9"/>
      <c r="S4258" s="9"/>
      <c r="U4258" s="1"/>
      <c r="V4258" s="13"/>
    </row>
    <row r="4259" spans="1:22" x14ac:dyDescent="0.35">
      <c r="A4259" s="8"/>
      <c r="B4259" s="9"/>
      <c r="C4259" s="9"/>
      <c r="D4259" s="9"/>
      <c r="E4259" s="9"/>
      <c r="F4259" s="9"/>
      <c r="G4259" s="9"/>
      <c r="H4259" s="10"/>
      <c r="I4259" s="10"/>
      <c r="J4259" s="10"/>
      <c r="K4259" s="10"/>
      <c r="L4259" s="10"/>
      <c r="M4259" s="10"/>
      <c r="N4259" s="10"/>
      <c r="O4259" s="11"/>
      <c r="P4259" s="12"/>
      <c r="Q4259" s="9"/>
      <c r="R4259" s="9"/>
      <c r="S4259" s="9"/>
      <c r="U4259" s="1"/>
      <c r="V4259" s="13"/>
    </row>
    <row r="4260" spans="1:22" x14ac:dyDescent="0.35">
      <c r="A4260" s="8"/>
      <c r="B4260" s="9"/>
      <c r="C4260" s="9"/>
      <c r="D4260" s="9"/>
      <c r="E4260" s="9"/>
      <c r="F4260" s="9"/>
      <c r="G4260" s="9"/>
      <c r="H4260" s="10"/>
      <c r="I4260" s="10"/>
      <c r="J4260" s="10"/>
      <c r="K4260" s="10"/>
      <c r="L4260" s="10"/>
      <c r="M4260" s="10"/>
      <c r="N4260" s="10"/>
      <c r="O4260" s="11"/>
      <c r="P4260" s="12"/>
      <c r="Q4260" s="9"/>
      <c r="R4260" s="9"/>
      <c r="S4260" s="9"/>
      <c r="U4260" s="1"/>
      <c r="V4260" s="13"/>
    </row>
    <row r="4261" spans="1:22" x14ac:dyDescent="0.35">
      <c r="A4261" s="8"/>
      <c r="B4261" s="9"/>
      <c r="C4261" s="9"/>
      <c r="D4261" s="9"/>
      <c r="E4261" s="9"/>
      <c r="F4261" s="9"/>
      <c r="G4261" s="9"/>
      <c r="H4261" s="10"/>
      <c r="I4261" s="10"/>
      <c r="J4261" s="10"/>
      <c r="K4261" s="10"/>
      <c r="L4261" s="10"/>
      <c r="M4261" s="10"/>
      <c r="N4261" s="10"/>
      <c r="O4261" s="11"/>
      <c r="P4261" s="12"/>
      <c r="Q4261" s="9"/>
      <c r="R4261" s="9"/>
      <c r="S4261" s="9"/>
      <c r="U4261" s="1"/>
      <c r="V4261" s="13"/>
    </row>
    <row r="4262" spans="1:22" x14ac:dyDescent="0.35">
      <c r="A4262" s="8"/>
      <c r="B4262" s="9"/>
      <c r="C4262" s="9"/>
      <c r="D4262" s="9"/>
      <c r="E4262" s="9"/>
      <c r="F4262" s="9"/>
      <c r="G4262" s="9"/>
      <c r="H4262" s="10"/>
      <c r="I4262" s="10"/>
      <c r="J4262" s="10"/>
      <c r="K4262" s="10"/>
      <c r="L4262" s="10"/>
      <c r="M4262" s="10"/>
      <c r="N4262" s="10"/>
      <c r="O4262" s="11"/>
      <c r="P4262" s="12"/>
      <c r="Q4262" s="9"/>
      <c r="R4262" s="9"/>
      <c r="S4262" s="9"/>
      <c r="U4262" s="1"/>
      <c r="V4262" s="13"/>
    </row>
    <row r="4263" spans="1:22" x14ac:dyDescent="0.35">
      <c r="A4263" s="8"/>
      <c r="B4263" s="9"/>
      <c r="C4263" s="9"/>
      <c r="D4263" s="9"/>
      <c r="E4263" s="9"/>
      <c r="F4263" s="9"/>
      <c r="G4263" s="9"/>
      <c r="H4263" s="10"/>
      <c r="I4263" s="10"/>
      <c r="J4263" s="10"/>
      <c r="K4263" s="10"/>
      <c r="L4263" s="10"/>
      <c r="M4263" s="10"/>
      <c r="N4263" s="10"/>
      <c r="O4263" s="11"/>
      <c r="P4263" s="12"/>
      <c r="Q4263" s="9"/>
      <c r="R4263" s="9"/>
      <c r="S4263" s="9"/>
      <c r="U4263" s="1"/>
      <c r="V4263" s="13"/>
    </row>
    <row r="4264" spans="1:22" x14ac:dyDescent="0.35">
      <c r="A4264" s="8"/>
      <c r="B4264" s="9"/>
      <c r="C4264" s="9"/>
      <c r="D4264" s="9"/>
      <c r="E4264" s="9"/>
      <c r="F4264" s="9"/>
      <c r="G4264" s="9"/>
      <c r="H4264" s="10"/>
      <c r="I4264" s="10"/>
      <c r="J4264" s="10"/>
      <c r="K4264" s="10"/>
      <c r="L4264" s="10"/>
      <c r="M4264" s="10"/>
      <c r="N4264" s="10"/>
      <c r="O4264" s="11"/>
      <c r="P4264" s="12"/>
      <c r="Q4264" s="9"/>
      <c r="R4264" s="9"/>
      <c r="S4264" s="9"/>
      <c r="U4264" s="1"/>
      <c r="V4264" s="13"/>
    </row>
    <row r="4265" spans="1:22" x14ac:dyDescent="0.35">
      <c r="A4265" s="8"/>
      <c r="B4265" s="9"/>
      <c r="C4265" s="9"/>
      <c r="D4265" s="9"/>
      <c r="E4265" s="9"/>
      <c r="F4265" s="9"/>
      <c r="G4265" s="9"/>
      <c r="H4265" s="10"/>
      <c r="I4265" s="10"/>
      <c r="J4265" s="10"/>
      <c r="K4265" s="10"/>
      <c r="L4265" s="10"/>
      <c r="M4265" s="10"/>
      <c r="N4265" s="10"/>
      <c r="O4265" s="11"/>
      <c r="P4265" s="12"/>
      <c r="Q4265" s="9"/>
      <c r="R4265" s="9"/>
      <c r="S4265" s="9"/>
      <c r="U4265" s="1"/>
      <c r="V4265" s="13"/>
    </row>
    <row r="4266" spans="1:22" x14ac:dyDescent="0.35">
      <c r="A4266" s="8"/>
      <c r="B4266" s="9"/>
      <c r="C4266" s="9"/>
      <c r="D4266" s="9"/>
      <c r="E4266" s="9"/>
      <c r="F4266" s="9"/>
      <c r="G4266" s="9"/>
      <c r="H4266" s="10"/>
      <c r="I4266" s="10"/>
      <c r="J4266" s="10"/>
      <c r="K4266" s="10"/>
      <c r="L4266" s="10"/>
      <c r="M4266" s="10"/>
      <c r="N4266" s="10"/>
      <c r="O4266" s="11"/>
      <c r="P4266" s="12"/>
      <c r="Q4266" s="9"/>
      <c r="R4266" s="9"/>
      <c r="S4266" s="9"/>
      <c r="U4266" s="1"/>
      <c r="V4266" s="13"/>
    </row>
    <row r="4267" spans="1:22" x14ac:dyDescent="0.35">
      <c r="A4267" s="8"/>
      <c r="B4267" s="9"/>
      <c r="C4267" s="9"/>
      <c r="D4267" s="9"/>
      <c r="E4267" s="9"/>
      <c r="F4267" s="9"/>
      <c r="G4267" s="9"/>
      <c r="H4267" s="10"/>
      <c r="I4267" s="10"/>
      <c r="J4267" s="10"/>
      <c r="K4267" s="10"/>
      <c r="L4267" s="10"/>
      <c r="M4267" s="10"/>
      <c r="N4267" s="10"/>
      <c r="O4267" s="11"/>
      <c r="P4267" s="12"/>
      <c r="Q4267" s="9"/>
      <c r="R4267" s="9"/>
      <c r="S4267" s="9"/>
      <c r="U4267" s="1"/>
      <c r="V4267" s="13"/>
    </row>
    <row r="4268" spans="1:22" x14ac:dyDescent="0.35">
      <c r="A4268" s="8"/>
      <c r="B4268" s="9"/>
      <c r="C4268" s="9"/>
      <c r="D4268" s="9"/>
      <c r="E4268" s="9"/>
      <c r="F4268" s="9"/>
      <c r="G4268" s="9"/>
      <c r="H4268" s="10"/>
      <c r="I4268" s="10"/>
      <c r="J4268" s="10"/>
      <c r="K4268" s="10"/>
      <c r="L4268" s="10"/>
      <c r="M4268" s="10"/>
      <c r="N4268" s="10"/>
      <c r="O4268" s="11"/>
      <c r="P4268" s="12"/>
      <c r="Q4268" s="9"/>
      <c r="R4268" s="9"/>
      <c r="S4268" s="9"/>
      <c r="U4268" s="1"/>
      <c r="V4268" s="13"/>
    </row>
    <row r="4269" spans="1:22" x14ac:dyDescent="0.35">
      <c r="A4269" s="8"/>
      <c r="B4269" s="9"/>
      <c r="C4269" s="9"/>
      <c r="D4269" s="9"/>
      <c r="E4269" s="9"/>
      <c r="F4269" s="9"/>
      <c r="G4269" s="9"/>
      <c r="H4269" s="10"/>
      <c r="I4269" s="10"/>
      <c r="J4269" s="10"/>
      <c r="K4269" s="10"/>
      <c r="L4269" s="10"/>
      <c r="M4269" s="10"/>
      <c r="N4269" s="10"/>
      <c r="O4269" s="11"/>
      <c r="P4269" s="12"/>
      <c r="Q4269" s="9"/>
      <c r="R4269" s="9"/>
      <c r="S4269" s="9"/>
      <c r="U4269" s="1"/>
      <c r="V4269" s="13"/>
    </row>
    <row r="4270" spans="1:22" x14ac:dyDescent="0.35">
      <c r="A4270" s="8"/>
      <c r="B4270" s="9"/>
      <c r="C4270" s="9"/>
      <c r="D4270" s="9"/>
      <c r="E4270" s="9"/>
      <c r="F4270" s="9"/>
      <c r="G4270" s="9"/>
      <c r="H4270" s="10"/>
      <c r="I4270" s="10"/>
      <c r="J4270" s="10"/>
      <c r="K4270" s="10"/>
      <c r="L4270" s="10"/>
      <c r="M4270" s="10"/>
      <c r="N4270" s="10"/>
      <c r="O4270" s="11"/>
      <c r="P4270" s="12"/>
      <c r="Q4270" s="9"/>
      <c r="R4270" s="9"/>
      <c r="S4270" s="9"/>
      <c r="U4270" s="1"/>
      <c r="V4270" s="13"/>
    </row>
    <row r="4271" spans="1:22" x14ac:dyDescent="0.35">
      <c r="A4271" s="8"/>
      <c r="B4271" s="9"/>
      <c r="C4271" s="9"/>
      <c r="D4271" s="9"/>
      <c r="E4271" s="9"/>
      <c r="F4271" s="9"/>
      <c r="G4271" s="9"/>
      <c r="H4271" s="10"/>
      <c r="I4271" s="10"/>
      <c r="J4271" s="10"/>
      <c r="K4271" s="10"/>
      <c r="L4271" s="10"/>
      <c r="M4271" s="10"/>
      <c r="N4271" s="10"/>
      <c r="O4271" s="11"/>
      <c r="P4271" s="12"/>
      <c r="Q4271" s="9"/>
      <c r="R4271" s="9"/>
      <c r="S4271" s="9"/>
      <c r="U4271" s="1"/>
      <c r="V4271" s="13"/>
    </row>
    <row r="4272" spans="1:22" x14ac:dyDescent="0.35">
      <c r="A4272" s="8"/>
      <c r="B4272" s="9"/>
      <c r="C4272" s="9"/>
      <c r="D4272" s="9"/>
      <c r="E4272" s="9"/>
      <c r="F4272" s="9"/>
      <c r="G4272" s="9"/>
      <c r="H4272" s="10"/>
      <c r="I4272" s="10"/>
      <c r="J4272" s="10"/>
      <c r="K4272" s="10"/>
      <c r="L4272" s="10"/>
      <c r="M4272" s="10"/>
      <c r="N4272" s="10"/>
      <c r="O4272" s="11"/>
      <c r="P4272" s="12"/>
      <c r="Q4272" s="9"/>
      <c r="R4272" s="9"/>
      <c r="S4272" s="9"/>
      <c r="U4272" s="1"/>
      <c r="V4272" s="13"/>
    </row>
    <row r="4273" spans="1:22" x14ac:dyDescent="0.35">
      <c r="A4273" s="8"/>
      <c r="B4273" s="9"/>
      <c r="C4273" s="9"/>
      <c r="D4273" s="9"/>
      <c r="E4273" s="9"/>
      <c r="F4273" s="9"/>
      <c r="G4273" s="9"/>
      <c r="H4273" s="10"/>
      <c r="I4273" s="10"/>
      <c r="J4273" s="10"/>
      <c r="K4273" s="10"/>
      <c r="L4273" s="10"/>
      <c r="M4273" s="10"/>
      <c r="N4273" s="10"/>
      <c r="O4273" s="11"/>
      <c r="P4273" s="12"/>
      <c r="Q4273" s="9"/>
      <c r="R4273" s="9"/>
      <c r="S4273" s="9"/>
      <c r="U4273" s="1"/>
      <c r="V4273" s="13"/>
    </row>
    <row r="4274" spans="1:22" x14ac:dyDescent="0.35">
      <c r="A4274" s="8"/>
      <c r="B4274" s="9"/>
      <c r="C4274" s="9"/>
      <c r="D4274" s="9"/>
      <c r="E4274" s="9"/>
      <c r="F4274" s="9"/>
      <c r="G4274" s="9"/>
      <c r="H4274" s="10"/>
      <c r="I4274" s="10"/>
      <c r="J4274" s="10"/>
      <c r="K4274" s="10"/>
      <c r="L4274" s="10"/>
      <c r="M4274" s="10"/>
      <c r="N4274" s="10"/>
      <c r="O4274" s="11"/>
      <c r="P4274" s="12"/>
      <c r="Q4274" s="9"/>
      <c r="R4274" s="9"/>
      <c r="S4274" s="9"/>
      <c r="U4274" s="1"/>
      <c r="V4274" s="13"/>
    </row>
    <row r="4275" spans="1:22" x14ac:dyDescent="0.35">
      <c r="A4275" s="8"/>
      <c r="B4275" s="9"/>
      <c r="C4275" s="9"/>
      <c r="D4275" s="9"/>
      <c r="E4275" s="9"/>
      <c r="F4275" s="9"/>
      <c r="G4275" s="9"/>
      <c r="H4275" s="10"/>
      <c r="I4275" s="10"/>
      <c r="J4275" s="10"/>
      <c r="K4275" s="10"/>
      <c r="L4275" s="10"/>
      <c r="M4275" s="10"/>
      <c r="N4275" s="10"/>
      <c r="O4275" s="11"/>
      <c r="P4275" s="12"/>
      <c r="Q4275" s="9"/>
      <c r="R4275" s="9"/>
      <c r="S4275" s="9"/>
      <c r="U4275" s="1"/>
      <c r="V4275" s="13"/>
    </row>
    <row r="4276" spans="1:22" x14ac:dyDescent="0.35">
      <c r="A4276" s="8"/>
      <c r="B4276" s="9"/>
      <c r="C4276" s="9"/>
      <c r="D4276" s="9"/>
      <c r="E4276" s="9"/>
      <c r="F4276" s="9"/>
      <c r="G4276" s="9"/>
      <c r="H4276" s="10"/>
      <c r="I4276" s="10"/>
      <c r="J4276" s="10"/>
      <c r="K4276" s="10"/>
      <c r="L4276" s="10"/>
      <c r="M4276" s="10"/>
      <c r="N4276" s="10"/>
      <c r="O4276" s="11"/>
      <c r="P4276" s="12"/>
      <c r="Q4276" s="9"/>
      <c r="R4276" s="9"/>
      <c r="S4276" s="9"/>
      <c r="U4276" s="1"/>
      <c r="V4276" s="13"/>
    </row>
    <row r="4277" spans="1:22" x14ac:dyDescent="0.35">
      <c r="A4277" s="8"/>
      <c r="B4277" s="9"/>
      <c r="C4277" s="9"/>
      <c r="D4277" s="9"/>
      <c r="E4277" s="9"/>
      <c r="F4277" s="9"/>
      <c r="G4277" s="9"/>
      <c r="H4277" s="10"/>
      <c r="I4277" s="10"/>
      <c r="J4277" s="10"/>
      <c r="K4277" s="10"/>
      <c r="L4277" s="10"/>
      <c r="M4277" s="10"/>
      <c r="N4277" s="10"/>
      <c r="O4277" s="11"/>
      <c r="P4277" s="12"/>
      <c r="Q4277" s="9"/>
      <c r="R4277" s="9"/>
      <c r="S4277" s="9"/>
      <c r="U4277" s="1"/>
      <c r="V4277" s="13"/>
    </row>
    <row r="4278" spans="1:22" x14ac:dyDescent="0.35">
      <c r="A4278" s="8"/>
      <c r="B4278" s="9"/>
      <c r="C4278" s="9"/>
      <c r="D4278" s="9"/>
      <c r="E4278" s="9"/>
      <c r="F4278" s="9"/>
      <c r="G4278" s="9"/>
      <c r="H4278" s="10"/>
      <c r="I4278" s="10"/>
      <c r="J4278" s="10"/>
      <c r="K4278" s="10"/>
      <c r="L4278" s="10"/>
      <c r="M4278" s="10"/>
      <c r="N4278" s="10"/>
      <c r="O4278" s="11"/>
      <c r="P4278" s="12"/>
      <c r="Q4278" s="9"/>
      <c r="R4278" s="9"/>
      <c r="S4278" s="9"/>
      <c r="U4278" s="1"/>
      <c r="V4278" s="13"/>
    </row>
    <row r="4279" spans="1:22" x14ac:dyDescent="0.35">
      <c r="A4279" s="8"/>
      <c r="B4279" s="9"/>
      <c r="C4279" s="9"/>
      <c r="D4279" s="9"/>
      <c r="E4279" s="9"/>
      <c r="F4279" s="9"/>
      <c r="G4279" s="9"/>
      <c r="H4279" s="10"/>
      <c r="I4279" s="10"/>
      <c r="J4279" s="10"/>
      <c r="K4279" s="10"/>
      <c r="L4279" s="10"/>
      <c r="M4279" s="10"/>
      <c r="N4279" s="10"/>
      <c r="O4279" s="11"/>
      <c r="P4279" s="12"/>
      <c r="Q4279" s="9"/>
      <c r="R4279" s="9"/>
      <c r="S4279" s="9"/>
      <c r="U4279" s="1"/>
      <c r="V4279" s="13"/>
    </row>
    <row r="4280" spans="1:22" x14ac:dyDescent="0.35">
      <c r="A4280" s="8"/>
      <c r="B4280" s="9"/>
      <c r="C4280" s="9"/>
      <c r="D4280" s="9"/>
      <c r="E4280" s="9"/>
      <c r="F4280" s="9"/>
      <c r="G4280" s="9"/>
      <c r="H4280" s="10"/>
      <c r="I4280" s="10"/>
      <c r="J4280" s="10"/>
      <c r="K4280" s="10"/>
      <c r="L4280" s="10"/>
      <c r="M4280" s="10"/>
      <c r="N4280" s="10"/>
      <c r="O4280" s="11"/>
      <c r="P4280" s="12"/>
      <c r="Q4280" s="9"/>
      <c r="R4280" s="9"/>
      <c r="S4280" s="9"/>
      <c r="U4280" s="1"/>
      <c r="V4280" s="13"/>
    </row>
    <row r="4281" spans="1:22" x14ac:dyDescent="0.35">
      <c r="A4281" s="8"/>
      <c r="B4281" s="9"/>
      <c r="C4281" s="9"/>
      <c r="D4281" s="9"/>
      <c r="E4281" s="9"/>
      <c r="F4281" s="9"/>
      <c r="G4281" s="9"/>
      <c r="H4281" s="10"/>
      <c r="I4281" s="10"/>
      <c r="J4281" s="10"/>
      <c r="K4281" s="10"/>
      <c r="L4281" s="10"/>
      <c r="M4281" s="10"/>
      <c r="N4281" s="10"/>
      <c r="O4281" s="11"/>
      <c r="P4281" s="12"/>
      <c r="Q4281" s="9"/>
      <c r="R4281" s="9"/>
      <c r="S4281" s="9"/>
      <c r="U4281" s="1"/>
      <c r="V4281" s="13"/>
    </row>
    <row r="4282" spans="1:22" x14ac:dyDescent="0.35">
      <c r="A4282" s="8"/>
      <c r="B4282" s="9"/>
      <c r="C4282" s="9"/>
      <c r="D4282" s="9"/>
      <c r="E4282" s="9"/>
      <c r="F4282" s="9"/>
      <c r="G4282" s="9"/>
      <c r="H4282" s="10"/>
      <c r="I4282" s="10"/>
      <c r="J4282" s="10"/>
      <c r="K4282" s="10"/>
      <c r="L4282" s="10"/>
      <c r="M4282" s="10"/>
      <c r="N4282" s="10"/>
      <c r="O4282" s="11"/>
      <c r="P4282" s="12"/>
      <c r="Q4282" s="9"/>
      <c r="R4282" s="9"/>
      <c r="S4282" s="9"/>
      <c r="U4282" s="1"/>
      <c r="V4282" s="13"/>
    </row>
    <row r="4283" spans="1:22" x14ac:dyDescent="0.35">
      <c r="A4283" s="8"/>
      <c r="B4283" s="9"/>
      <c r="C4283" s="9"/>
      <c r="D4283" s="9"/>
      <c r="E4283" s="9"/>
      <c r="F4283" s="9"/>
      <c r="G4283" s="9"/>
      <c r="H4283" s="10"/>
      <c r="I4283" s="10"/>
      <c r="J4283" s="10"/>
      <c r="K4283" s="10"/>
      <c r="L4283" s="10"/>
      <c r="M4283" s="10"/>
      <c r="N4283" s="10"/>
      <c r="O4283" s="11"/>
      <c r="P4283" s="12"/>
      <c r="Q4283" s="9"/>
      <c r="R4283" s="9"/>
      <c r="S4283" s="9"/>
      <c r="U4283" s="1"/>
      <c r="V4283" s="13"/>
    </row>
    <row r="4284" spans="1:22" x14ac:dyDescent="0.35">
      <c r="A4284" s="8"/>
      <c r="B4284" s="9"/>
      <c r="C4284" s="9"/>
      <c r="D4284" s="9"/>
      <c r="E4284" s="9"/>
      <c r="F4284" s="9"/>
      <c r="G4284" s="9"/>
      <c r="H4284" s="10"/>
      <c r="I4284" s="10"/>
      <c r="J4284" s="10"/>
      <c r="K4284" s="10"/>
      <c r="L4284" s="10"/>
      <c r="M4284" s="10"/>
      <c r="N4284" s="10"/>
      <c r="O4284" s="11"/>
      <c r="P4284" s="12"/>
      <c r="Q4284" s="9"/>
      <c r="R4284" s="9"/>
      <c r="S4284" s="9"/>
      <c r="U4284" s="1"/>
      <c r="V4284" s="13"/>
    </row>
    <row r="4285" spans="1:22" x14ac:dyDescent="0.35">
      <c r="A4285" s="8"/>
      <c r="B4285" s="9"/>
      <c r="C4285" s="9"/>
      <c r="D4285" s="9"/>
      <c r="E4285" s="9"/>
      <c r="F4285" s="9"/>
      <c r="G4285" s="9"/>
      <c r="H4285" s="10"/>
      <c r="I4285" s="10"/>
      <c r="J4285" s="10"/>
      <c r="K4285" s="10"/>
      <c r="L4285" s="10"/>
      <c r="M4285" s="10"/>
      <c r="N4285" s="10"/>
      <c r="O4285" s="11"/>
      <c r="P4285" s="12"/>
      <c r="Q4285" s="9"/>
      <c r="R4285" s="9"/>
      <c r="S4285" s="9"/>
      <c r="U4285" s="1"/>
      <c r="V4285" s="13"/>
    </row>
    <row r="4286" spans="1:22" x14ac:dyDescent="0.35">
      <c r="A4286" s="8"/>
      <c r="B4286" s="9"/>
      <c r="C4286" s="9"/>
      <c r="D4286" s="9"/>
      <c r="E4286" s="9"/>
      <c r="F4286" s="9"/>
      <c r="G4286" s="9"/>
      <c r="H4286" s="10"/>
      <c r="I4286" s="10"/>
      <c r="J4286" s="10"/>
      <c r="K4286" s="10"/>
      <c r="L4286" s="10"/>
      <c r="M4286" s="10"/>
      <c r="N4286" s="10"/>
      <c r="O4286" s="11"/>
      <c r="P4286" s="12"/>
      <c r="Q4286" s="9"/>
      <c r="R4286" s="9"/>
      <c r="S4286" s="9"/>
      <c r="U4286" s="1"/>
      <c r="V4286" s="13"/>
    </row>
    <row r="4287" spans="1:22" x14ac:dyDescent="0.35">
      <c r="A4287" s="8"/>
      <c r="B4287" s="9"/>
      <c r="C4287" s="9"/>
      <c r="D4287" s="9"/>
      <c r="E4287" s="9"/>
      <c r="F4287" s="9"/>
      <c r="G4287" s="9"/>
      <c r="H4287" s="10"/>
      <c r="I4287" s="10"/>
      <c r="J4287" s="10"/>
      <c r="K4287" s="10"/>
      <c r="L4287" s="10"/>
      <c r="M4287" s="10"/>
      <c r="N4287" s="10"/>
      <c r="O4287" s="11"/>
      <c r="P4287" s="12"/>
      <c r="Q4287" s="9"/>
      <c r="R4287" s="9"/>
      <c r="S4287" s="9"/>
      <c r="U4287" s="1"/>
      <c r="V4287" s="13"/>
    </row>
    <row r="4288" spans="1:22" x14ac:dyDescent="0.35">
      <c r="A4288" s="8"/>
      <c r="B4288" s="9"/>
      <c r="C4288" s="9"/>
      <c r="D4288" s="9"/>
      <c r="E4288" s="9"/>
      <c r="F4288" s="9"/>
      <c r="G4288" s="9"/>
      <c r="H4288" s="10"/>
      <c r="I4288" s="10"/>
      <c r="J4288" s="10"/>
      <c r="K4288" s="10"/>
      <c r="L4288" s="10"/>
      <c r="M4288" s="10"/>
      <c r="N4288" s="10"/>
      <c r="O4288" s="11"/>
      <c r="P4288" s="12"/>
      <c r="Q4288" s="9"/>
      <c r="R4288" s="9"/>
      <c r="S4288" s="9"/>
      <c r="U4288" s="1"/>
      <c r="V4288" s="13"/>
    </row>
    <row r="4289" spans="1:22" x14ac:dyDescent="0.35">
      <c r="A4289" s="8"/>
      <c r="B4289" s="9"/>
      <c r="C4289" s="9"/>
      <c r="D4289" s="9"/>
      <c r="E4289" s="9"/>
      <c r="F4289" s="9"/>
      <c r="G4289" s="9"/>
      <c r="H4289" s="10"/>
      <c r="I4289" s="10"/>
      <c r="J4289" s="10"/>
      <c r="K4289" s="10"/>
      <c r="L4289" s="10"/>
      <c r="M4289" s="10"/>
      <c r="N4289" s="10"/>
      <c r="O4289" s="11"/>
      <c r="P4289" s="12"/>
      <c r="Q4289" s="9"/>
      <c r="R4289" s="9"/>
      <c r="S4289" s="9"/>
      <c r="U4289" s="1"/>
      <c r="V4289" s="13"/>
    </row>
    <row r="4290" spans="1:22" x14ac:dyDescent="0.35">
      <c r="A4290" s="8"/>
      <c r="B4290" s="9"/>
      <c r="C4290" s="9"/>
      <c r="D4290" s="9"/>
      <c r="E4290" s="9"/>
      <c r="F4290" s="9"/>
      <c r="G4290" s="9"/>
      <c r="H4290" s="10"/>
      <c r="I4290" s="10"/>
      <c r="J4290" s="10"/>
      <c r="K4290" s="10"/>
      <c r="L4290" s="10"/>
      <c r="M4290" s="10"/>
      <c r="N4290" s="10"/>
      <c r="O4290" s="11"/>
      <c r="P4290" s="12"/>
      <c r="Q4290" s="9"/>
      <c r="R4290" s="9"/>
      <c r="S4290" s="9"/>
      <c r="U4290" s="1"/>
      <c r="V4290" s="13"/>
    </row>
    <row r="4291" spans="1:22" x14ac:dyDescent="0.35">
      <c r="A4291" s="8"/>
      <c r="B4291" s="9"/>
      <c r="C4291" s="9"/>
      <c r="D4291" s="9"/>
      <c r="E4291" s="9"/>
      <c r="F4291" s="9"/>
      <c r="G4291" s="9"/>
      <c r="H4291" s="10"/>
      <c r="I4291" s="10"/>
      <c r="J4291" s="10"/>
      <c r="K4291" s="10"/>
      <c r="L4291" s="10"/>
      <c r="M4291" s="10"/>
      <c r="N4291" s="10"/>
      <c r="O4291" s="11"/>
      <c r="P4291" s="12"/>
      <c r="Q4291" s="9"/>
      <c r="R4291" s="9"/>
      <c r="S4291" s="9"/>
      <c r="U4291" s="1"/>
      <c r="V4291" s="13"/>
    </row>
    <row r="4292" spans="1:22" x14ac:dyDescent="0.35">
      <c r="A4292" s="8"/>
      <c r="B4292" s="9"/>
      <c r="C4292" s="9"/>
      <c r="D4292" s="9"/>
      <c r="E4292" s="9"/>
      <c r="F4292" s="9"/>
      <c r="G4292" s="9"/>
      <c r="H4292" s="10"/>
      <c r="I4292" s="10"/>
      <c r="J4292" s="10"/>
      <c r="K4292" s="10"/>
      <c r="L4292" s="10"/>
      <c r="M4292" s="10"/>
      <c r="N4292" s="10"/>
      <c r="O4292" s="11"/>
      <c r="P4292" s="12"/>
      <c r="Q4292" s="9"/>
      <c r="R4292" s="9"/>
      <c r="S4292" s="9"/>
      <c r="U4292" s="1"/>
      <c r="V4292" s="13"/>
    </row>
    <row r="4293" spans="1:22" x14ac:dyDescent="0.35">
      <c r="A4293" s="8"/>
      <c r="B4293" s="9"/>
      <c r="C4293" s="9"/>
      <c r="D4293" s="9"/>
      <c r="E4293" s="9"/>
      <c r="F4293" s="9"/>
      <c r="G4293" s="9"/>
      <c r="H4293" s="10"/>
      <c r="I4293" s="10"/>
      <c r="J4293" s="10"/>
      <c r="K4293" s="10"/>
      <c r="L4293" s="10"/>
      <c r="M4293" s="10"/>
      <c r="N4293" s="10"/>
      <c r="O4293" s="11"/>
      <c r="P4293" s="12"/>
      <c r="Q4293" s="9"/>
      <c r="R4293" s="9"/>
      <c r="S4293" s="9"/>
      <c r="U4293" s="1"/>
      <c r="V4293" s="13"/>
    </row>
    <row r="4294" spans="1:22" x14ac:dyDescent="0.35">
      <c r="A4294" s="8"/>
      <c r="B4294" s="9"/>
      <c r="C4294" s="9"/>
      <c r="D4294" s="9"/>
      <c r="E4294" s="9"/>
      <c r="F4294" s="9"/>
      <c r="G4294" s="9"/>
      <c r="H4294" s="10"/>
      <c r="I4294" s="10"/>
      <c r="J4294" s="10"/>
      <c r="K4294" s="10"/>
      <c r="L4294" s="10"/>
      <c r="M4294" s="10"/>
      <c r="N4294" s="10"/>
      <c r="O4294" s="11"/>
      <c r="P4294" s="12"/>
      <c r="Q4294" s="9"/>
      <c r="R4294" s="9"/>
      <c r="S4294" s="9"/>
      <c r="U4294" s="1"/>
      <c r="V4294" s="13"/>
    </row>
    <row r="4295" spans="1:22" x14ac:dyDescent="0.35">
      <c r="A4295" s="8"/>
      <c r="B4295" s="9"/>
      <c r="C4295" s="9"/>
      <c r="D4295" s="9"/>
      <c r="E4295" s="9"/>
      <c r="F4295" s="9"/>
      <c r="G4295" s="9"/>
      <c r="H4295" s="10"/>
      <c r="I4295" s="10"/>
      <c r="J4295" s="10"/>
      <c r="K4295" s="10"/>
      <c r="L4295" s="10"/>
      <c r="M4295" s="10"/>
      <c r="N4295" s="10"/>
      <c r="O4295" s="11"/>
      <c r="P4295" s="12"/>
      <c r="Q4295" s="9"/>
      <c r="R4295" s="9"/>
      <c r="S4295" s="9"/>
      <c r="U4295" s="1"/>
      <c r="V4295" s="13"/>
    </row>
    <row r="4296" spans="1:22" x14ac:dyDescent="0.35">
      <c r="A4296" s="8"/>
      <c r="B4296" s="9"/>
      <c r="C4296" s="9"/>
      <c r="D4296" s="9"/>
      <c r="E4296" s="9"/>
      <c r="F4296" s="9"/>
      <c r="G4296" s="9"/>
      <c r="H4296" s="10"/>
      <c r="I4296" s="10"/>
      <c r="J4296" s="10"/>
      <c r="K4296" s="10"/>
      <c r="L4296" s="10"/>
      <c r="M4296" s="10"/>
      <c r="N4296" s="10"/>
      <c r="O4296" s="11"/>
      <c r="P4296" s="12"/>
      <c r="Q4296" s="9"/>
      <c r="R4296" s="9"/>
      <c r="S4296" s="9"/>
      <c r="U4296" s="1"/>
      <c r="V4296" s="13"/>
    </row>
    <row r="4297" spans="1:22" x14ac:dyDescent="0.35">
      <c r="A4297" s="8"/>
      <c r="B4297" s="9"/>
      <c r="C4297" s="9"/>
      <c r="D4297" s="9"/>
      <c r="E4297" s="9"/>
      <c r="F4297" s="9"/>
      <c r="G4297" s="9"/>
      <c r="H4297" s="10"/>
      <c r="I4297" s="10"/>
      <c r="J4297" s="10"/>
      <c r="K4297" s="10"/>
      <c r="L4297" s="10"/>
      <c r="M4297" s="10"/>
      <c r="N4297" s="10"/>
      <c r="O4297" s="11"/>
      <c r="P4297" s="12"/>
      <c r="Q4297" s="9"/>
      <c r="R4297" s="9"/>
      <c r="S4297" s="9"/>
      <c r="U4297" s="1"/>
      <c r="V4297" s="13"/>
    </row>
    <row r="4298" spans="1:22" x14ac:dyDescent="0.35">
      <c r="A4298" s="8"/>
      <c r="B4298" s="9"/>
      <c r="C4298" s="9"/>
      <c r="D4298" s="9"/>
      <c r="E4298" s="9"/>
      <c r="F4298" s="9"/>
      <c r="G4298" s="9"/>
      <c r="H4298" s="10"/>
      <c r="I4298" s="10"/>
      <c r="J4298" s="10"/>
      <c r="K4298" s="10"/>
      <c r="L4298" s="10"/>
      <c r="M4298" s="10"/>
      <c r="N4298" s="10"/>
      <c r="O4298" s="11"/>
      <c r="P4298" s="12"/>
      <c r="Q4298" s="9"/>
      <c r="R4298" s="9"/>
      <c r="S4298" s="9"/>
      <c r="U4298" s="1"/>
      <c r="V4298" s="13"/>
    </row>
    <row r="4299" spans="1:22" x14ac:dyDescent="0.35">
      <c r="A4299" s="8"/>
      <c r="B4299" s="9"/>
      <c r="C4299" s="9"/>
      <c r="D4299" s="9"/>
      <c r="E4299" s="9"/>
      <c r="F4299" s="9"/>
      <c r="G4299" s="9"/>
      <c r="H4299" s="10"/>
      <c r="I4299" s="10"/>
      <c r="J4299" s="10"/>
      <c r="K4299" s="10"/>
      <c r="L4299" s="10"/>
      <c r="M4299" s="10"/>
      <c r="N4299" s="10"/>
      <c r="O4299" s="11"/>
      <c r="P4299" s="12"/>
      <c r="Q4299" s="9"/>
      <c r="R4299" s="9"/>
      <c r="S4299" s="9"/>
      <c r="U4299" s="1"/>
      <c r="V4299" s="13"/>
    </row>
    <row r="4300" spans="1:22" x14ac:dyDescent="0.35">
      <c r="A4300" s="8"/>
      <c r="B4300" s="9"/>
      <c r="C4300" s="9"/>
      <c r="D4300" s="9"/>
      <c r="E4300" s="9"/>
      <c r="F4300" s="9"/>
      <c r="G4300" s="9"/>
      <c r="H4300" s="10"/>
      <c r="I4300" s="10"/>
      <c r="J4300" s="10"/>
      <c r="K4300" s="10"/>
      <c r="L4300" s="10"/>
      <c r="M4300" s="10"/>
      <c r="N4300" s="10"/>
      <c r="O4300" s="11"/>
      <c r="P4300" s="12"/>
      <c r="Q4300" s="9"/>
      <c r="R4300" s="9"/>
      <c r="S4300" s="9"/>
      <c r="U4300" s="1"/>
      <c r="V4300" s="13"/>
    </row>
    <row r="4301" spans="1:22" x14ac:dyDescent="0.35">
      <c r="A4301" s="8"/>
      <c r="B4301" s="9"/>
      <c r="C4301" s="9"/>
      <c r="D4301" s="9"/>
      <c r="E4301" s="9"/>
      <c r="F4301" s="9"/>
      <c r="G4301" s="9"/>
      <c r="H4301" s="10"/>
      <c r="I4301" s="10"/>
      <c r="J4301" s="10"/>
      <c r="K4301" s="10"/>
      <c r="L4301" s="10"/>
      <c r="M4301" s="10"/>
      <c r="N4301" s="10"/>
      <c r="O4301" s="11"/>
      <c r="P4301" s="12"/>
      <c r="Q4301" s="9"/>
      <c r="R4301" s="9"/>
      <c r="S4301" s="9"/>
      <c r="U4301" s="1"/>
      <c r="V4301" s="13"/>
    </row>
    <row r="4302" spans="1:22" x14ac:dyDescent="0.35">
      <c r="A4302" s="8"/>
      <c r="B4302" s="9"/>
      <c r="C4302" s="9"/>
      <c r="D4302" s="9"/>
      <c r="E4302" s="9"/>
      <c r="F4302" s="9"/>
      <c r="G4302" s="9"/>
      <c r="H4302" s="10"/>
      <c r="I4302" s="10"/>
      <c r="J4302" s="10"/>
      <c r="K4302" s="10"/>
      <c r="L4302" s="10"/>
      <c r="M4302" s="10"/>
      <c r="N4302" s="10"/>
      <c r="O4302" s="11"/>
      <c r="P4302" s="12"/>
      <c r="Q4302" s="9"/>
      <c r="R4302" s="9"/>
      <c r="S4302" s="9"/>
      <c r="U4302" s="1"/>
      <c r="V4302" s="13"/>
    </row>
    <row r="4303" spans="1:22" x14ac:dyDescent="0.35">
      <c r="A4303" s="8"/>
      <c r="B4303" s="9"/>
      <c r="C4303" s="9"/>
      <c r="D4303" s="9"/>
      <c r="E4303" s="9"/>
      <c r="F4303" s="9"/>
      <c r="G4303" s="9"/>
      <c r="H4303" s="10"/>
      <c r="I4303" s="10"/>
      <c r="J4303" s="10"/>
      <c r="K4303" s="10"/>
      <c r="L4303" s="10"/>
      <c r="M4303" s="10"/>
      <c r="N4303" s="10"/>
      <c r="O4303" s="11"/>
      <c r="P4303" s="12"/>
      <c r="Q4303" s="9"/>
      <c r="R4303" s="9"/>
      <c r="S4303" s="9"/>
      <c r="U4303" s="1"/>
      <c r="V4303" s="13"/>
    </row>
    <row r="4304" spans="1:22" x14ac:dyDescent="0.35">
      <c r="A4304" s="8"/>
      <c r="B4304" s="9"/>
      <c r="C4304" s="9"/>
      <c r="D4304" s="9"/>
      <c r="E4304" s="9"/>
      <c r="F4304" s="9"/>
      <c r="G4304" s="9"/>
      <c r="H4304" s="10"/>
      <c r="I4304" s="10"/>
      <c r="J4304" s="10"/>
      <c r="K4304" s="10"/>
      <c r="L4304" s="10"/>
      <c r="M4304" s="10"/>
      <c r="N4304" s="10"/>
      <c r="O4304" s="11"/>
      <c r="P4304" s="12"/>
      <c r="Q4304" s="9"/>
      <c r="R4304" s="9"/>
      <c r="S4304" s="9"/>
      <c r="U4304" s="1"/>
      <c r="V4304" s="13"/>
    </row>
    <row r="4305" spans="1:22" x14ac:dyDescent="0.35">
      <c r="A4305" s="8"/>
      <c r="B4305" s="9"/>
      <c r="C4305" s="9"/>
      <c r="D4305" s="9"/>
      <c r="E4305" s="9"/>
      <c r="F4305" s="9"/>
      <c r="G4305" s="9"/>
      <c r="H4305" s="10"/>
      <c r="I4305" s="10"/>
      <c r="J4305" s="10"/>
      <c r="K4305" s="10"/>
      <c r="L4305" s="10"/>
      <c r="M4305" s="10"/>
      <c r="N4305" s="10"/>
      <c r="O4305" s="11"/>
      <c r="P4305" s="12"/>
      <c r="Q4305" s="9"/>
      <c r="R4305" s="9"/>
      <c r="S4305" s="9"/>
      <c r="U4305" s="1"/>
      <c r="V4305" s="13"/>
    </row>
    <row r="4306" spans="1:22" x14ac:dyDescent="0.35">
      <c r="A4306" s="8"/>
      <c r="B4306" s="9"/>
      <c r="C4306" s="9"/>
      <c r="D4306" s="9"/>
      <c r="E4306" s="9"/>
      <c r="F4306" s="9"/>
      <c r="G4306" s="9"/>
      <c r="H4306" s="10"/>
      <c r="I4306" s="10"/>
      <c r="J4306" s="10"/>
      <c r="K4306" s="10"/>
      <c r="L4306" s="10"/>
      <c r="M4306" s="10"/>
      <c r="N4306" s="10"/>
      <c r="O4306" s="11"/>
      <c r="P4306" s="12"/>
      <c r="Q4306" s="9"/>
      <c r="R4306" s="9"/>
      <c r="S4306" s="9"/>
      <c r="U4306" s="1"/>
      <c r="V4306" s="13"/>
    </row>
    <row r="4307" spans="1:22" x14ac:dyDescent="0.35">
      <c r="A4307" s="8"/>
      <c r="B4307" s="9"/>
      <c r="C4307" s="9"/>
      <c r="D4307" s="9"/>
      <c r="E4307" s="9"/>
      <c r="F4307" s="9"/>
      <c r="G4307" s="9"/>
      <c r="H4307" s="10"/>
      <c r="I4307" s="10"/>
      <c r="J4307" s="10"/>
      <c r="K4307" s="10"/>
      <c r="L4307" s="10"/>
      <c r="M4307" s="10"/>
      <c r="N4307" s="10"/>
      <c r="O4307" s="11"/>
      <c r="P4307" s="12"/>
      <c r="Q4307" s="9"/>
      <c r="R4307" s="9"/>
      <c r="S4307" s="9"/>
      <c r="U4307" s="1"/>
      <c r="V4307" s="13"/>
    </row>
    <row r="4308" spans="1:22" x14ac:dyDescent="0.35">
      <c r="A4308" s="8"/>
      <c r="B4308" s="9"/>
      <c r="C4308" s="9"/>
      <c r="D4308" s="9"/>
      <c r="E4308" s="9"/>
      <c r="F4308" s="9"/>
      <c r="G4308" s="9"/>
      <c r="H4308" s="10"/>
      <c r="I4308" s="10"/>
      <c r="J4308" s="10"/>
      <c r="K4308" s="10"/>
      <c r="L4308" s="10"/>
      <c r="M4308" s="10"/>
      <c r="N4308" s="10"/>
      <c r="O4308" s="11"/>
      <c r="P4308" s="12"/>
      <c r="Q4308" s="9"/>
      <c r="R4308" s="9"/>
      <c r="S4308" s="9"/>
      <c r="U4308" s="1"/>
      <c r="V4308" s="13"/>
    </row>
    <row r="4309" spans="1:22" x14ac:dyDescent="0.35">
      <c r="A4309" s="8"/>
      <c r="B4309" s="9"/>
      <c r="C4309" s="9"/>
      <c r="D4309" s="9"/>
      <c r="E4309" s="9"/>
      <c r="F4309" s="9"/>
      <c r="G4309" s="9"/>
      <c r="H4309" s="10"/>
      <c r="I4309" s="10"/>
      <c r="J4309" s="10"/>
      <c r="K4309" s="10"/>
      <c r="L4309" s="10"/>
      <c r="M4309" s="10"/>
      <c r="N4309" s="10"/>
      <c r="O4309" s="11"/>
      <c r="P4309" s="12"/>
      <c r="Q4309" s="9"/>
      <c r="R4309" s="9"/>
      <c r="S4309" s="9"/>
      <c r="U4309" s="1"/>
      <c r="V4309" s="13"/>
    </row>
    <row r="4310" spans="1:22" x14ac:dyDescent="0.35">
      <c r="A4310" s="8"/>
      <c r="B4310" s="9"/>
      <c r="C4310" s="9"/>
      <c r="D4310" s="9"/>
      <c r="E4310" s="9"/>
      <c r="F4310" s="9"/>
      <c r="G4310" s="9"/>
      <c r="H4310" s="10"/>
      <c r="I4310" s="10"/>
      <c r="J4310" s="10"/>
      <c r="K4310" s="10"/>
      <c r="L4310" s="10"/>
      <c r="M4310" s="10"/>
      <c r="N4310" s="10"/>
      <c r="O4310" s="11"/>
      <c r="P4310" s="12"/>
      <c r="Q4310" s="9"/>
      <c r="R4310" s="9"/>
      <c r="S4310" s="9"/>
      <c r="U4310" s="1"/>
      <c r="V4310" s="13"/>
    </row>
    <row r="4311" spans="1:22" x14ac:dyDescent="0.35">
      <c r="A4311" s="8"/>
      <c r="B4311" s="9"/>
      <c r="C4311" s="9"/>
      <c r="D4311" s="9"/>
      <c r="E4311" s="9"/>
      <c r="F4311" s="9"/>
      <c r="G4311" s="9"/>
      <c r="H4311" s="10"/>
      <c r="I4311" s="10"/>
      <c r="J4311" s="10"/>
      <c r="K4311" s="10"/>
      <c r="L4311" s="10"/>
      <c r="M4311" s="10"/>
      <c r="N4311" s="10"/>
      <c r="O4311" s="11"/>
      <c r="P4311" s="12"/>
      <c r="Q4311" s="9"/>
      <c r="R4311" s="9"/>
      <c r="S4311" s="9"/>
      <c r="U4311" s="1"/>
      <c r="V4311" s="13"/>
    </row>
    <row r="4312" spans="1:22" x14ac:dyDescent="0.35">
      <c r="A4312" s="8"/>
      <c r="B4312" s="9"/>
      <c r="C4312" s="9"/>
      <c r="D4312" s="9"/>
      <c r="E4312" s="9"/>
      <c r="F4312" s="9"/>
      <c r="G4312" s="9"/>
      <c r="H4312" s="10"/>
      <c r="I4312" s="10"/>
      <c r="J4312" s="10"/>
      <c r="K4312" s="10"/>
      <c r="L4312" s="10"/>
      <c r="M4312" s="10"/>
      <c r="N4312" s="10"/>
      <c r="O4312" s="11"/>
      <c r="P4312" s="12"/>
      <c r="Q4312" s="9"/>
      <c r="R4312" s="9"/>
      <c r="S4312" s="9"/>
      <c r="U4312" s="1"/>
      <c r="V4312" s="13"/>
    </row>
    <row r="4313" spans="1:22" x14ac:dyDescent="0.35">
      <c r="A4313" s="8"/>
      <c r="B4313" s="9"/>
      <c r="C4313" s="9"/>
      <c r="D4313" s="9"/>
      <c r="E4313" s="9"/>
      <c r="F4313" s="9"/>
      <c r="G4313" s="9"/>
      <c r="H4313" s="10"/>
      <c r="I4313" s="10"/>
      <c r="J4313" s="10"/>
      <c r="K4313" s="10"/>
      <c r="L4313" s="10"/>
      <c r="M4313" s="10"/>
      <c r="N4313" s="10"/>
      <c r="O4313" s="11"/>
      <c r="P4313" s="12"/>
      <c r="Q4313" s="9"/>
      <c r="R4313" s="9"/>
      <c r="S4313" s="9"/>
      <c r="U4313" s="1"/>
      <c r="V4313" s="13"/>
    </row>
    <row r="4314" spans="1:22" x14ac:dyDescent="0.35">
      <c r="A4314" s="8"/>
      <c r="B4314" s="9"/>
      <c r="C4314" s="9"/>
      <c r="D4314" s="9"/>
      <c r="E4314" s="9"/>
      <c r="F4314" s="9"/>
      <c r="G4314" s="9"/>
      <c r="H4314" s="10"/>
      <c r="I4314" s="10"/>
      <c r="J4314" s="10"/>
      <c r="K4314" s="10"/>
      <c r="L4314" s="10"/>
      <c r="M4314" s="10"/>
      <c r="N4314" s="10"/>
      <c r="O4314" s="11"/>
      <c r="P4314" s="12"/>
      <c r="Q4314" s="9"/>
      <c r="R4314" s="9"/>
      <c r="S4314" s="9"/>
      <c r="U4314" s="1"/>
      <c r="V4314" s="13"/>
    </row>
    <row r="4315" spans="1:22" x14ac:dyDescent="0.35">
      <c r="A4315" s="8"/>
      <c r="B4315" s="9"/>
      <c r="C4315" s="9"/>
      <c r="D4315" s="9"/>
      <c r="E4315" s="9"/>
      <c r="F4315" s="9"/>
      <c r="G4315" s="9"/>
      <c r="H4315" s="10"/>
      <c r="I4315" s="10"/>
      <c r="J4315" s="10"/>
      <c r="K4315" s="10"/>
      <c r="L4315" s="10"/>
      <c r="M4315" s="10"/>
      <c r="N4315" s="10"/>
      <c r="O4315" s="11"/>
      <c r="P4315" s="12"/>
      <c r="Q4315" s="9"/>
      <c r="R4315" s="9"/>
      <c r="S4315" s="9"/>
      <c r="U4315" s="1"/>
      <c r="V4315" s="13"/>
    </row>
    <row r="4316" spans="1:22" x14ac:dyDescent="0.35">
      <c r="A4316" s="8"/>
      <c r="B4316" s="9"/>
      <c r="C4316" s="9"/>
      <c r="D4316" s="9"/>
      <c r="E4316" s="9"/>
      <c r="F4316" s="9"/>
      <c r="G4316" s="9"/>
      <c r="H4316" s="10"/>
      <c r="I4316" s="10"/>
      <c r="J4316" s="10"/>
      <c r="K4316" s="10"/>
      <c r="L4316" s="10"/>
      <c r="M4316" s="10"/>
      <c r="N4316" s="10"/>
      <c r="O4316" s="11"/>
      <c r="P4316" s="12"/>
      <c r="Q4316" s="9"/>
      <c r="R4316" s="9"/>
      <c r="S4316" s="9"/>
      <c r="U4316" s="1"/>
      <c r="V4316" s="13"/>
    </row>
    <row r="4317" spans="1:22" x14ac:dyDescent="0.35">
      <c r="A4317" s="8"/>
      <c r="B4317" s="9"/>
      <c r="C4317" s="9"/>
      <c r="D4317" s="9"/>
      <c r="E4317" s="9"/>
      <c r="F4317" s="9"/>
      <c r="G4317" s="9"/>
      <c r="H4317" s="10"/>
      <c r="I4317" s="10"/>
      <c r="J4317" s="10"/>
      <c r="K4317" s="10"/>
      <c r="L4317" s="10"/>
      <c r="M4317" s="10"/>
      <c r="N4317" s="10"/>
      <c r="O4317" s="11"/>
      <c r="P4317" s="12"/>
      <c r="Q4317" s="9"/>
      <c r="R4317" s="9"/>
      <c r="S4317" s="9"/>
      <c r="U4317" s="1"/>
      <c r="V4317" s="13"/>
    </row>
    <row r="4318" spans="1:22" x14ac:dyDescent="0.35">
      <c r="A4318" s="8"/>
      <c r="B4318" s="9"/>
      <c r="C4318" s="9"/>
      <c r="D4318" s="9"/>
      <c r="E4318" s="9"/>
      <c r="F4318" s="9"/>
      <c r="G4318" s="9"/>
      <c r="H4318" s="10"/>
      <c r="I4318" s="10"/>
      <c r="J4318" s="10"/>
      <c r="K4318" s="10"/>
      <c r="L4318" s="10"/>
      <c r="M4318" s="10"/>
      <c r="N4318" s="10"/>
      <c r="O4318" s="11"/>
      <c r="P4318" s="12"/>
      <c r="Q4318" s="9"/>
      <c r="R4318" s="9"/>
      <c r="S4318" s="9"/>
      <c r="U4318" s="1"/>
      <c r="V4318" s="13"/>
    </row>
    <row r="4319" spans="1:22" x14ac:dyDescent="0.35">
      <c r="A4319" s="8"/>
      <c r="B4319" s="9"/>
      <c r="C4319" s="9"/>
      <c r="D4319" s="9"/>
      <c r="E4319" s="9"/>
      <c r="F4319" s="9"/>
      <c r="G4319" s="9"/>
      <c r="H4319" s="10"/>
      <c r="I4319" s="10"/>
      <c r="J4319" s="10"/>
      <c r="K4319" s="10"/>
      <c r="L4319" s="10"/>
      <c r="M4319" s="10"/>
      <c r="N4319" s="10"/>
      <c r="O4319" s="11"/>
      <c r="P4319" s="12"/>
      <c r="Q4319" s="9"/>
      <c r="R4319" s="9"/>
      <c r="S4319" s="9"/>
      <c r="U4319" s="1"/>
      <c r="V4319" s="13"/>
    </row>
    <row r="4320" spans="1:22" x14ac:dyDescent="0.35">
      <c r="A4320" s="8"/>
      <c r="B4320" s="9"/>
      <c r="C4320" s="9"/>
      <c r="D4320" s="9"/>
      <c r="E4320" s="9"/>
      <c r="F4320" s="9"/>
      <c r="G4320" s="9"/>
      <c r="H4320" s="10"/>
      <c r="I4320" s="10"/>
      <c r="J4320" s="10"/>
      <c r="K4320" s="10"/>
      <c r="L4320" s="10"/>
      <c r="M4320" s="10"/>
      <c r="N4320" s="10"/>
      <c r="O4320" s="11"/>
      <c r="P4320" s="12"/>
      <c r="Q4320" s="9"/>
      <c r="R4320" s="9"/>
      <c r="S4320" s="9"/>
      <c r="U4320" s="1"/>
      <c r="V4320" s="13"/>
    </row>
    <row r="4321" spans="1:22" x14ac:dyDescent="0.35">
      <c r="A4321" s="8"/>
      <c r="B4321" s="9"/>
      <c r="C4321" s="9"/>
      <c r="D4321" s="9"/>
      <c r="E4321" s="9"/>
      <c r="F4321" s="9"/>
      <c r="G4321" s="9"/>
      <c r="H4321" s="10"/>
      <c r="I4321" s="10"/>
      <c r="J4321" s="10"/>
      <c r="K4321" s="10"/>
      <c r="L4321" s="10"/>
      <c r="M4321" s="10"/>
      <c r="N4321" s="10"/>
      <c r="O4321" s="11"/>
      <c r="P4321" s="12"/>
      <c r="Q4321" s="9"/>
      <c r="R4321" s="9"/>
      <c r="S4321" s="9"/>
      <c r="U4321" s="1"/>
      <c r="V4321" s="13"/>
    </row>
    <row r="4322" spans="1:22" x14ac:dyDescent="0.35">
      <c r="A4322" s="8"/>
      <c r="B4322" s="9"/>
      <c r="C4322" s="9"/>
      <c r="D4322" s="9"/>
      <c r="E4322" s="9"/>
      <c r="F4322" s="9"/>
      <c r="G4322" s="9"/>
      <c r="H4322" s="10"/>
      <c r="I4322" s="10"/>
      <c r="J4322" s="10"/>
      <c r="K4322" s="10"/>
      <c r="L4322" s="10"/>
      <c r="M4322" s="10"/>
      <c r="N4322" s="10"/>
      <c r="O4322" s="11"/>
      <c r="P4322" s="12"/>
      <c r="Q4322" s="9"/>
      <c r="R4322" s="9"/>
      <c r="S4322" s="9"/>
      <c r="U4322" s="1"/>
      <c r="V4322" s="13"/>
    </row>
    <row r="4323" spans="1:22" x14ac:dyDescent="0.35">
      <c r="A4323" s="8"/>
      <c r="B4323" s="9"/>
      <c r="C4323" s="9"/>
      <c r="D4323" s="9"/>
      <c r="E4323" s="9"/>
      <c r="F4323" s="9"/>
      <c r="G4323" s="9"/>
      <c r="H4323" s="10"/>
      <c r="I4323" s="10"/>
      <c r="J4323" s="10"/>
      <c r="K4323" s="10"/>
      <c r="L4323" s="10"/>
      <c r="M4323" s="10"/>
      <c r="N4323" s="10"/>
      <c r="O4323" s="11"/>
      <c r="P4323" s="12"/>
      <c r="Q4323" s="9"/>
      <c r="R4323" s="9"/>
      <c r="S4323" s="9"/>
      <c r="U4323" s="1"/>
      <c r="V4323" s="13"/>
    </row>
    <row r="4324" spans="1:22" x14ac:dyDescent="0.35">
      <c r="A4324" s="8"/>
      <c r="B4324" s="9"/>
      <c r="C4324" s="9"/>
      <c r="D4324" s="9"/>
      <c r="E4324" s="9"/>
      <c r="F4324" s="9"/>
      <c r="G4324" s="9"/>
      <c r="H4324" s="10"/>
      <c r="I4324" s="10"/>
      <c r="J4324" s="10"/>
      <c r="K4324" s="10"/>
      <c r="L4324" s="10"/>
      <c r="M4324" s="10"/>
      <c r="N4324" s="10"/>
      <c r="O4324" s="11"/>
      <c r="P4324" s="12"/>
      <c r="Q4324" s="9"/>
      <c r="R4324" s="9"/>
      <c r="S4324" s="9"/>
      <c r="U4324" s="1"/>
      <c r="V4324" s="13"/>
    </row>
    <row r="4325" spans="1:22" x14ac:dyDescent="0.35">
      <c r="A4325" s="8"/>
      <c r="B4325" s="9"/>
      <c r="C4325" s="9"/>
      <c r="D4325" s="9"/>
      <c r="E4325" s="9"/>
      <c r="F4325" s="9"/>
      <c r="G4325" s="9"/>
      <c r="H4325" s="10"/>
      <c r="I4325" s="10"/>
      <c r="J4325" s="10"/>
      <c r="K4325" s="10"/>
      <c r="L4325" s="10"/>
      <c r="M4325" s="10"/>
      <c r="N4325" s="10"/>
      <c r="O4325" s="11"/>
      <c r="P4325" s="12"/>
      <c r="Q4325" s="9"/>
      <c r="R4325" s="9"/>
      <c r="S4325" s="9"/>
      <c r="U4325" s="1"/>
      <c r="V4325" s="13"/>
    </row>
    <row r="4326" spans="1:22" x14ac:dyDescent="0.35">
      <c r="A4326" s="8"/>
      <c r="B4326" s="9"/>
      <c r="C4326" s="9"/>
      <c r="D4326" s="9"/>
      <c r="E4326" s="9"/>
      <c r="F4326" s="9"/>
      <c r="G4326" s="9"/>
      <c r="H4326" s="10"/>
      <c r="I4326" s="10"/>
      <c r="J4326" s="10"/>
      <c r="K4326" s="10"/>
      <c r="L4326" s="10"/>
      <c r="M4326" s="10"/>
      <c r="N4326" s="10"/>
      <c r="O4326" s="11"/>
      <c r="P4326" s="12"/>
      <c r="Q4326" s="9"/>
      <c r="R4326" s="9"/>
      <c r="S4326" s="9"/>
      <c r="U4326" s="1"/>
      <c r="V4326" s="13"/>
    </row>
    <row r="4327" spans="1:22" x14ac:dyDescent="0.35">
      <c r="A4327" s="8"/>
      <c r="B4327" s="9"/>
      <c r="C4327" s="9"/>
      <c r="D4327" s="9"/>
      <c r="E4327" s="9"/>
      <c r="F4327" s="9"/>
      <c r="G4327" s="9"/>
      <c r="H4327" s="10"/>
      <c r="I4327" s="10"/>
      <c r="J4327" s="10"/>
      <c r="K4327" s="10"/>
      <c r="L4327" s="10"/>
      <c r="M4327" s="10"/>
      <c r="N4327" s="10"/>
      <c r="O4327" s="11"/>
      <c r="P4327" s="12"/>
      <c r="Q4327" s="9"/>
      <c r="R4327" s="9"/>
      <c r="S4327" s="9"/>
      <c r="U4327" s="1"/>
      <c r="V4327" s="13"/>
    </row>
    <row r="4328" spans="1:22" x14ac:dyDescent="0.35">
      <c r="A4328" s="8"/>
      <c r="B4328" s="9"/>
      <c r="C4328" s="9"/>
      <c r="D4328" s="9"/>
      <c r="E4328" s="9"/>
      <c r="F4328" s="9"/>
      <c r="G4328" s="9"/>
      <c r="H4328" s="10"/>
      <c r="I4328" s="10"/>
      <c r="J4328" s="10"/>
      <c r="K4328" s="10"/>
      <c r="L4328" s="10"/>
      <c r="M4328" s="10"/>
      <c r="N4328" s="10"/>
      <c r="O4328" s="11"/>
      <c r="P4328" s="12"/>
      <c r="Q4328" s="9"/>
      <c r="R4328" s="9"/>
      <c r="S4328" s="9"/>
      <c r="U4328" s="1"/>
      <c r="V4328" s="13"/>
    </row>
    <row r="4329" spans="1:22" x14ac:dyDescent="0.35">
      <c r="A4329" s="8"/>
      <c r="B4329" s="9"/>
      <c r="C4329" s="9"/>
      <c r="D4329" s="9"/>
      <c r="E4329" s="9"/>
      <c r="F4329" s="9"/>
      <c r="G4329" s="9"/>
      <c r="H4329" s="10"/>
      <c r="I4329" s="10"/>
      <c r="J4329" s="10"/>
      <c r="K4329" s="10"/>
      <c r="L4329" s="10"/>
      <c r="M4329" s="10"/>
      <c r="N4329" s="10"/>
      <c r="O4329" s="11"/>
      <c r="P4329" s="12"/>
      <c r="Q4329" s="9"/>
      <c r="R4329" s="9"/>
      <c r="S4329" s="9"/>
      <c r="U4329" s="1"/>
      <c r="V4329" s="13"/>
    </row>
    <row r="4330" spans="1:22" x14ac:dyDescent="0.35">
      <c r="A4330" s="8"/>
      <c r="B4330" s="9"/>
      <c r="C4330" s="9"/>
      <c r="D4330" s="9"/>
      <c r="E4330" s="9"/>
      <c r="F4330" s="9"/>
      <c r="G4330" s="9"/>
      <c r="H4330" s="10"/>
      <c r="I4330" s="10"/>
      <c r="J4330" s="10"/>
      <c r="K4330" s="10"/>
      <c r="L4330" s="10"/>
      <c r="M4330" s="10"/>
      <c r="N4330" s="10"/>
      <c r="O4330" s="11"/>
      <c r="P4330" s="12"/>
      <c r="Q4330" s="9"/>
      <c r="R4330" s="9"/>
      <c r="S4330" s="9"/>
      <c r="U4330" s="1"/>
      <c r="V4330" s="13"/>
    </row>
    <row r="4331" spans="1:22" x14ac:dyDescent="0.35">
      <c r="A4331" s="8"/>
      <c r="B4331" s="9"/>
      <c r="C4331" s="9"/>
      <c r="D4331" s="9"/>
      <c r="E4331" s="9"/>
      <c r="F4331" s="9"/>
      <c r="G4331" s="9"/>
      <c r="H4331" s="10"/>
      <c r="I4331" s="10"/>
      <c r="J4331" s="10"/>
      <c r="K4331" s="10"/>
      <c r="L4331" s="10"/>
      <c r="M4331" s="10"/>
      <c r="N4331" s="10"/>
      <c r="O4331" s="11"/>
      <c r="P4331" s="12"/>
      <c r="Q4331" s="9"/>
      <c r="R4331" s="9"/>
      <c r="S4331" s="9"/>
      <c r="U4331" s="1"/>
      <c r="V4331" s="13"/>
    </row>
    <row r="4332" spans="1:22" x14ac:dyDescent="0.35">
      <c r="A4332" s="8"/>
      <c r="B4332" s="9"/>
      <c r="C4332" s="9"/>
      <c r="D4332" s="9"/>
      <c r="E4332" s="9"/>
      <c r="F4332" s="9"/>
      <c r="G4332" s="9"/>
      <c r="H4332" s="10"/>
      <c r="I4332" s="10"/>
      <c r="J4332" s="10"/>
      <c r="K4332" s="10"/>
      <c r="L4332" s="10"/>
      <c r="M4332" s="10"/>
      <c r="N4332" s="10"/>
      <c r="O4332" s="11"/>
      <c r="P4332" s="12"/>
      <c r="Q4332" s="9"/>
      <c r="R4332" s="9"/>
      <c r="S4332" s="9"/>
      <c r="U4332" s="1"/>
      <c r="V4332" s="13"/>
    </row>
    <row r="4333" spans="1:22" x14ac:dyDescent="0.35">
      <c r="A4333" s="8"/>
      <c r="B4333" s="9"/>
      <c r="C4333" s="9"/>
      <c r="D4333" s="9"/>
      <c r="E4333" s="9"/>
      <c r="F4333" s="9"/>
      <c r="G4333" s="9"/>
      <c r="H4333" s="10"/>
      <c r="I4333" s="10"/>
      <c r="J4333" s="10"/>
      <c r="K4333" s="10"/>
      <c r="L4333" s="10"/>
      <c r="M4333" s="10"/>
      <c r="N4333" s="10"/>
      <c r="O4333" s="11"/>
      <c r="P4333" s="12"/>
      <c r="Q4333" s="9"/>
      <c r="R4333" s="9"/>
      <c r="S4333" s="9"/>
      <c r="U4333" s="1"/>
      <c r="V4333" s="13"/>
    </row>
    <row r="4334" spans="1:22" x14ac:dyDescent="0.35">
      <c r="A4334" s="8"/>
      <c r="B4334" s="9"/>
      <c r="C4334" s="9"/>
      <c r="D4334" s="9"/>
      <c r="E4334" s="9"/>
      <c r="F4334" s="9"/>
      <c r="G4334" s="9"/>
      <c r="H4334" s="10"/>
      <c r="I4334" s="10"/>
      <c r="J4334" s="10"/>
      <c r="K4334" s="10"/>
      <c r="L4334" s="10"/>
      <c r="M4334" s="10"/>
      <c r="N4334" s="10"/>
      <c r="O4334" s="11"/>
      <c r="P4334" s="12"/>
      <c r="Q4334" s="9"/>
      <c r="R4334" s="9"/>
      <c r="S4334" s="9"/>
      <c r="U4334" s="1"/>
      <c r="V4334" s="13"/>
    </row>
    <row r="4335" spans="1:22" x14ac:dyDescent="0.35">
      <c r="A4335" s="8"/>
      <c r="B4335" s="9"/>
      <c r="C4335" s="9"/>
      <c r="D4335" s="9"/>
      <c r="E4335" s="9"/>
      <c r="F4335" s="9"/>
      <c r="G4335" s="9"/>
      <c r="H4335" s="10"/>
      <c r="I4335" s="10"/>
      <c r="J4335" s="10"/>
      <c r="K4335" s="10"/>
      <c r="L4335" s="10"/>
      <c r="M4335" s="10"/>
      <c r="N4335" s="10"/>
      <c r="O4335" s="11"/>
      <c r="P4335" s="12"/>
      <c r="Q4335" s="9"/>
      <c r="R4335" s="9"/>
      <c r="S4335" s="9"/>
      <c r="U4335" s="1"/>
      <c r="V4335" s="13"/>
    </row>
    <row r="4336" spans="1:22" x14ac:dyDescent="0.35">
      <c r="A4336" s="8"/>
      <c r="B4336" s="9"/>
      <c r="C4336" s="9"/>
      <c r="D4336" s="9"/>
      <c r="E4336" s="9"/>
      <c r="F4336" s="9"/>
      <c r="G4336" s="9"/>
      <c r="H4336" s="10"/>
      <c r="I4336" s="10"/>
      <c r="J4336" s="10"/>
      <c r="K4336" s="10"/>
      <c r="L4336" s="10"/>
      <c r="M4336" s="10"/>
      <c r="N4336" s="10"/>
      <c r="O4336" s="11"/>
      <c r="P4336" s="12"/>
      <c r="Q4336" s="9"/>
      <c r="R4336" s="9"/>
      <c r="S4336" s="9"/>
      <c r="U4336" s="1"/>
      <c r="V4336" s="13"/>
    </row>
    <row r="4337" spans="1:22" x14ac:dyDescent="0.35">
      <c r="A4337" s="8"/>
      <c r="B4337" s="9"/>
      <c r="C4337" s="9"/>
      <c r="D4337" s="9"/>
      <c r="E4337" s="9"/>
      <c r="F4337" s="9"/>
      <c r="G4337" s="9"/>
      <c r="H4337" s="10"/>
      <c r="I4337" s="10"/>
      <c r="J4337" s="10"/>
      <c r="K4337" s="10"/>
      <c r="L4337" s="10"/>
      <c r="M4337" s="10"/>
      <c r="N4337" s="10"/>
      <c r="O4337" s="11"/>
      <c r="P4337" s="12"/>
      <c r="Q4337" s="9"/>
      <c r="R4337" s="9"/>
      <c r="S4337" s="9"/>
      <c r="U4337" s="1"/>
      <c r="V4337" s="13"/>
    </row>
    <row r="4338" spans="1:22" x14ac:dyDescent="0.35">
      <c r="A4338" s="8"/>
      <c r="B4338" s="9"/>
      <c r="C4338" s="9"/>
      <c r="D4338" s="9"/>
      <c r="E4338" s="9"/>
      <c r="F4338" s="9"/>
      <c r="G4338" s="9"/>
      <c r="H4338" s="10"/>
      <c r="I4338" s="10"/>
      <c r="J4338" s="10"/>
      <c r="K4338" s="10"/>
      <c r="L4338" s="10"/>
      <c r="M4338" s="10"/>
      <c r="N4338" s="10"/>
      <c r="O4338" s="11"/>
      <c r="P4338" s="12"/>
      <c r="Q4338" s="9"/>
      <c r="R4338" s="9"/>
      <c r="S4338" s="9"/>
      <c r="U4338" s="1"/>
      <c r="V4338" s="13"/>
    </row>
    <row r="4339" spans="1:22" x14ac:dyDescent="0.35">
      <c r="A4339" s="8"/>
      <c r="B4339" s="9"/>
      <c r="C4339" s="9"/>
      <c r="D4339" s="9"/>
      <c r="E4339" s="9"/>
      <c r="F4339" s="9"/>
      <c r="G4339" s="9"/>
      <c r="H4339" s="10"/>
      <c r="I4339" s="10"/>
      <c r="J4339" s="10"/>
      <c r="K4339" s="10"/>
      <c r="L4339" s="10"/>
      <c r="M4339" s="10"/>
      <c r="N4339" s="10"/>
      <c r="O4339" s="11"/>
      <c r="P4339" s="12"/>
      <c r="Q4339" s="9"/>
      <c r="R4339" s="9"/>
      <c r="S4339" s="9"/>
      <c r="U4339" s="1"/>
      <c r="V4339" s="13"/>
    </row>
    <row r="4340" spans="1:22" x14ac:dyDescent="0.35">
      <c r="A4340" s="8"/>
      <c r="B4340" s="9"/>
      <c r="C4340" s="9"/>
      <c r="D4340" s="9"/>
      <c r="E4340" s="9"/>
      <c r="F4340" s="9"/>
      <c r="G4340" s="9"/>
      <c r="H4340" s="10"/>
      <c r="I4340" s="10"/>
      <c r="J4340" s="10"/>
      <c r="K4340" s="10"/>
      <c r="L4340" s="10"/>
      <c r="M4340" s="10"/>
      <c r="N4340" s="10"/>
      <c r="O4340" s="11"/>
      <c r="P4340" s="12"/>
      <c r="Q4340" s="9"/>
      <c r="R4340" s="9"/>
      <c r="S4340" s="9"/>
      <c r="U4340" s="1"/>
      <c r="V4340" s="13"/>
    </row>
    <row r="4341" spans="1:22" x14ac:dyDescent="0.35">
      <c r="A4341" s="8"/>
      <c r="B4341" s="9"/>
      <c r="C4341" s="9"/>
      <c r="D4341" s="9"/>
      <c r="E4341" s="9"/>
      <c r="F4341" s="9"/>
      <c r="G4341" s="9"/>
      <c r="H4341" s="10"/>
      <c r="I4341" s="10"/>
      <c r="J4341" s="10"/>
      <c r="K4341" s="10"/>
      <c r="L4341" s="10"/>
      <c r="M4341" s="10"/>
      <c r="N4341" s="10"/>
      <c r="O4341" s="11"/>
      <c r="P4341" s="12"/>
      <c r="Q4341" s="9"/>
      <c r="R4341" s="9"/>
      <c r="S4341" s="9"/>
      <c r="U4341" s="1"/>
      <c r="V4341" s="13"/>
    </row>
    <row r="4342" spans="1:22" x14ac:dyDescent="0.35">
      <c r="A4342" s="8"/>
      <c r="B4342" s="9"/>
      <c r="C4342" s="9"/>
      <c r="D4342" s="9"/>
      <c r="E4342" s="9"/>
      <c r="F4342" s="9"/>
      <c r="G4342" s="9"/>
      <c r="H4342" s="10"/>
      <c r="I4342" s="10"/>
      <c r="J4342" s="10"/>
      <c r="K4342" s="10"/>
      <c r="L4342" s="10"/>
      <c r="M4342" s="10"/>
      <c r="N4342" s="10"/>
      <c r="O4342" s="11"/>
      <c r="P4342" s="12"/>
      <c r="Q4342" s="9"/>
      <c r="R4342" s="9"/>
      <c r="S4342" s="9"/>
      <c r="U4342" s="1"/>
      <c r="V4342" s="13"/>
    </row>
    <row r="4343" spans="1:22" x14ac:dyDescent="0.35">
      <c r="A4343" s="8"/>
      <c r="B4343" s="9"/>
      <c r="C4343" s="9"/>
      <c r="D4343" s="9"/>
      <c r="E4343" s="9"/>
      <c r="F4343" s="9"/>
      <c r="G4343" s="9"/>
      <c r="H4343" s="10"/>
      <c r="I4343" s="10"/>
      <c r="J4343" s="10"/>
      <c r="K4343" s="10"/>
      <c r="L4343" s="10"/>
      <c r="M4343" s="10"/>
      <c r="N4343" s="10"/>
      <c r="O4343" s="11"/>
      <c r="P4343" s="12"/>
      <c r="Q4343" s="9"/>
      <c r="R4343" s="9"/>
      <c r="S4343" s="9"/>
      <c r="U4343" s="1"/>
      <c r="V4343" s="13"/>
    </row>
    <row r="4344" spans="1:22" x14ac:dyDescent="0.35">
      <c r="A4344" s="8"/>
      <c r="B4344" s="9"/>
      <c r="C4344" s="9"/>
      <c r="D4344" s="9"/>
      <c r="E4344" s="9"/>
      <c r="F4344" s="9"/>
      <c r="G4344" s="9"/>
      <c r="H4344" s="10"/>
      <c r="I4344" s="10"/>
      <c r="J4344" s="10"/>
      <c r="K4344" s="10"/>
      <c r="L4344" s="10"/>
      <c r="M4344" s="10"/>
      <c r="N4344" s="10"/>
      <c r="O4344" s="11"/>
      <c r="P4344" s="12"/>
      <c r="Q4344" s="9"/>
      <c r="R4344" s="9"/>
      <c r="S4344" s="9"/>
      <c r="U4344" s="1"/>
      <c r="V4344" s="13"/>
    </row>
    <row r="4345" spans="1:22" x14ac:dyDescent="0.35">
      <c r="A4345" s="8"/>
      <c r="B4345" s="9"/>
      <c r="C4345" s="9"/>
      <c r="D4345" s="9"/>
      <c r="E4345" s="9"/>
      <c r="F4345" s="9"/>
      <c r="G4345" s="9"/>
      <c r="H4345" s="10"/>
      <c r="I4345" s="10"/>
      <c r="J4345" s="10"/>
      <c r="K4345" s="10"/>
      <c r="L4345" s="10"/>
      <c r="M4345" s="10"/>
      <c r="N4345" s="10"/>
      <c r="O4345" s="11"/>
      <c r="P4345" s="12"/>
      <c r="Q4345" s="9"/>
      <c r="R4345" s="9"/>
      <c r="S4345" s="9"/>
      <c r="U4345" s="1"/>
      <c r="V4345" s="13"/>
    </row>
    <row r="4346" spans="1:22" x14ac:dyDescent="0.35">
      <c r="A4346" s="8"/>
      <c r="B4346" s="9"/>
      <c r="C4346" s="9"/>
      <c r="D4346" s="9"/>
      <c r="E4346" s="9"/>
      <c r="F4346" s="9"/>
      <c r="G4346" s="9"/>
      <c r="H4346" s="10"/>
      <c r="I4346" s="10"/>
      <c r="J4346" s="10"/>
      <c r="K4346" s="10"/>
      <c r="L4346" s="10"/>
      <c r="M4346" s="10"/>
      <c r="N4346" s="10"/>
      <c r="O4346" s="11"/>
      <c r="P4346" s="12"/>
      <c r="Q4346" s="9"/>
      <c r="R4346" s="9"/>
      <c r="S4346" s="9"/>
      <c r="U4346" s="1"/>
      <c r="V4346" s="13"/>
    </row>
    <row r="4347" spans="1:22" x14ac:dyDescent="0.35">
      <c r="A4347" s="8"/>
      <c r="B4347" s="9"/>
      <c r="C4347" s="9"/>
      <c r="D4347" s="9"/>
      <c r="E4347" s="9"/>
      <c r="F4347" s="9"/>
      <c r="G4347" s="9"/>
      <c r="H4347" s="10"/>
      <c r="I4347" s="10"/>
      <c r="J4347" s="10"/>
      <c r="K4347" s="10"/>
      <c r="L4347" s="10"/>
      <c r="M4347" s="10"/>
      <c r="N4347" s="10"/>
      <c r="O4347" s="11"/>
      <c r="P4347" s="12"/>
      <c r="Q4347" s="9"/>
      <c r="R4347" s="9"/>
      <c r="S4347" s="9"/>
      <c r="U4347" s="1"/>
      <c r="V4347" s="13"/>
    </row>
    <row r="4348" spans="1:22" x14ac:dyDescent="0.35">
      <c r="A4348" s="8"/>
      <c r="B4348" s="9"/>
      <c r="C4348" s="9"/>
      <c r="D4348" s="9"/>
      <c r="E4348" s="9"/>
      <c r="F4348" s="9"/>
      <c r="G4348" s="9"/>
      <c r="H4348" s="10"/>
      <c r="I4348" s="10"/>
      <c r="J4348" s="10"/>
      <c r="K4348" s="10"/>
      <c r="L4348" s="10"/>
      <c r="M4348" s="10"/>
      <c r="N4348" s="10"/>
      <c r="O4348" s="11"/>
      <c r="P4348" s="12"/>
      <c r="Q4348" s="9"/>
      <c r="R4348" s="9"/>
      <c r="S4348" s="9"/>
      <c r="U4348" s="1"/>
      <c r="V4348" s="13"/>
    </row>
    <row r="4349" spans="1:22" x14ac:dyDescent="0.35">
      <c r="A4349" s="8"/>
      <c r="B4349" s="9"/>
      <c r="C4349" s="9"/>
      <c r="D4349" s="9"/>
      <c r="E4349" s="9"/>
      <c r="F4349" s="9"/>
      <c r="G4349" s="9"/>
      <c r="H4349" s="10"/>
      <c r="I4349" s="10"/>
      <c r="J4349" s="10"/>
      <c r="K4349" s="10"/>
      <c r="L4349" s="10"/>
      <c r="M4349" s="10"/>
      <c r="N4349" s="10"/>
      <c r="O4349" s="11"/>
      <c r="P4349" s="12"/>
      <c r="Q4349" s="9"/>
      <c r="R4349" s="9"/>
      <c r="S4349" s="9"/>
      <c r="U4349" s="1"/>
      <c r="V4349" s="13"/>
    </row>
    <row r="4350" spans="1:22" x14ac:dyDescent="0.35">
      <c r="A4350" s="8"/>
      <c r="B4350" s="9"/>
      <c r="C4350" s="9"/>
      <c r="D4350" s="9"/>
      <c r="E4350" s="9"/>
      <c r="F4350" s="9"/>
      <c r="G4350" s="9"/>
      <c r="H4350" s="10"/>
      <c r="I4350" s="10"/>
      <c r="J4350" s="10"/>
      <c r="K4350" s="10"/>
      <c r="L4350" s="10"/>
      <c r="M4350" s="10"/>
      <c r="N4350" s="10"/>
      <c r="O4350" s="11"/>
      <c r="P4350" s="12"/>
      <c r="Q4350" s="9"/>
      <c r="R4350" s="9"/>
      <c r="S4350" s="9"/>
      <c r="U4350" s="1"/>
      <c r="V4350" s="13"/>
    </row>
    <row r="4351" spans="1:22" x14ac:dyDescent="0.35">
      <c r="A4351" s="8"/>
      <c r="B4351" s="9"/>
      <c r="C4351" s="9"/>
      <c r="D4351" s="9"/>
      <c r="E4351" s="9"/>
      <c r="F4351" s="9"/>
      <c r="G4351" s="9"/>
      <c r="H4351" s="10"/>
      <c r="I4351" s="10"/>
      <c r="J4351" s="10"/>
      <c r="K4351" s="10"/>
      <c r="L4351" s="10"/>
      <c r="M4351" s="10"/>
      <c r="N4351" s="10"/>
      <c r="O4351" s="11"/>
      <c r="P4351" s="12"/>
      <c r="Q4351" s="9"/>
      <c r="R4351" s="9"/>
      <c r="S4351" s="9"/>
      <c r="U4351" s="1"/>
      <c r="V4351" s="13"/>
    </row>
    <row r="4352" spans="1:22" x14ac:dyDescent="0.35">
      <c r="A4352" s="8"/>
      <c r="B4352" s="9"/>
      <c r="C4352" s="9"/>
      <c r="D4352" s="9"/>
      <c r="E4352" s="9"/>
      <c r="F4352" s="9"/>
      <c r="G4352" s="9"/>
      <c r="H4352" s="10"/>
      <c r="I4352" s="10"/>
      <c r="J4352" s="10"/>
      <c r="K4352" s="10"/>
      <c r="L4352" s="10"/>
      <c r="M4352" s="10"/>
      <c r="N4352" s="10"/>
      <c r="O4352" s="11"/>
      <c r="P4352" s="12"/>
      <c r="Q4352" s="9"/>
      <c r="R4352" s="9"/>
      <c r="S4352" s="9"/>
      <c r="U4352" s="1"/>
      <c r="V4352" s="13"/>
    </row>
    <row r="4353" spans="1:22" x14ac:dyDescent="0.35">
      <c r="A4353" s="8"/>
      <c r="B4353" s="9"/>
      <c r="C4353" s="9"/>
      <c r="D4353" s="9"/>
      <c r="E4353" s="9"/>
      <c r="F4353" s="9"/>
      <c r="G4353" s="9"/>
      <c r="H4353" s="10"/>
      <c r="I4353" s="10"/>
      <c r="J4353" s="10"/>
      <c r="K4353" s="10"/>
      <c r="L4353" s="10"/>
      <c r="M4353" s="10"/>
      <c r="N4353" s="10"/>
      <c r="O4353" s="11"/>
      <c r="P4353" s="12"/>
      <c r="Q4353" s="9"/>
      <c r="R4353" s="9"/>
      <c r="S4353" s="9"/>
      <c r="U4353" s="1"/>
      <c r="V4353" s="13"/>
    </row>
    <row r="4354" spans="1:22" x14ac:dyDescent="0.35">
      <c r="A4354" s="8"/>
      <c r="B4354" s="9"/>
      <c r="C4354" s="9"/>
      <c r="D4354" s="9"/>
      <c r="E4354" s="9"/>
      <c r="F4354" s="9"/>
      <c r="G4354" s="9"/>
      <c r="H4354" s="10"/>
      <c r="I4354" s="10"/>
      <c r="J4354" s="10"/>
      <c r="K4354" s="10"/>
      <c r="L4354" s="10"/>
      <c r="M4354" s="10"/>
      <c r="N4354" s="10"/>
      <c r="O4354" s="11"/>
      <c r="P4354" s="12"/>
      <c r="Q4354" s="9"/>
      <c r="R4354" s="9"/>
      <c r="S4354" s="9"/>
      <c r="U4354" s="1"/>
      <c r="V4354" s="13"/>
    </row>
    <row r="4355" spans="1:22" x14ac:dyDescent="0.35">
      <c r="A4355" s="8"/>
      <c r="B4355" s="9"/>
      <c r="C4355" s="9"/>
      <c r="D4355" s="9"/>
      <c r="E4355" s="9"/>
      <c r="F4355" s="9"/>
      <c r="G4355" s="9"/>
      <c r="H4355" s="10"/>
      <c r="I4355" s="10"/>
      <c r="J4355" s="10"/>
      <c r="K4355" s="10"/>
      <c r="L4355" s="10"/>
      <c r="M4355" s="10"/>
      <c r="N4355" s="10"/>
      <c r="O4355" s="11"/>
      <c r="P4355" s="12"/>
      <c r="Q4355" s="9"/>
      <c r="R4355" s="9"/>
      <c r="S4355" s="9"/>
      <c r="U4355" s="1"/>
      <c r="V4355" s="13"/>
    </row>
    <row r="4356" spans="1:22" x14ac:dyDescent="0.35">
      <c r="A4356" s="8"/>
      <c r="B4356" s="9"/>
      <c r="C4356" s="9"/>
      <c r="D4356" s="9"/>
      <c r="E4356" s="9"/>
      <c r="F4356" s="9"/>
      <c r="G4356" s="9"/>
      <c r="H4356" s="10"/>
      <c r="I4356" s="10"/>
      <c r="J4356" s="10"/>
      <c r="K4356" s="10"/>
      <c r="L4356" s="10"/>
      <c r="M4356" s="10"/>
      <c r="N4356" s="10"/>
      <c r="O4356" s="11"/>
      <c r="P4356" s="12"/>
      <c r="Q4356" s="9"/>
      <c r="R4356" s="9"/>
      <c r="S4356" s="9"/>
      <c r="U4356" s="1"/>
      <c r="V4356" s="13"/>
    </row>
    <row r="4357" spans="1:22" x14ac:dyDescent="0.35">
      <c r="A4357" s="8"/>
      <c r="B4357" s="9"/>
      <c r="C4357" s="9"/>
      <c r="D4357" s="9"/>
      <c r="E4357" s="9"/>
      <c r="F4357" s="9"/>
      <c r="G4357" s="9"/>
      <c r="H4357" s="10"/>
      <c r="I4357" s="10"/>
      <c r="J4357" s="10"/>
      <c r="K4357" s="10"/>
      <c r="L4357" s="10"/>
      <c r="M4357" s="10"/>
      <c r="N4357" s="10"/>
      <c r="O4357" s="11"/>
      <c r="P4357" s="12"/>
      <c r="Q4357" s="9"/>
      <c r="R4357" s="9"/>
      <c r="S4357" s="9"/>
      <c r="U4357" s="1"/>
      <c r="V4357" s="13"/>
    </row>
    <row r="4358" spans="1:22" x14ac:dyDescent="0.35">
      <c r="A4358" s="8"/>
      <c r="B4358" s="9"/>
      <c r="C4358" s="9"/>
      <c r="D4358" s="9"/>
      <c r="E4358" s="9"/>
      <c r="F4358" s="9"/>
      <c r="G4358" s="9"/>
      <c r="H4358" s="10"/>
      <c r="I4358" s="10"/>
      <c r="J4358" s="10"/>
      <c r="K4358" s="10"/>
      <c r="L4358" s="10"/>
      <c r="M4358" s="10"/>
      <c r="N4358" s="10"/>
      <c r="O4358" s="11"/>
      <c r="P4358" s="12"/>
      <c r="Q4358" s="9"/>
      <c r="R4358" s="9"/>
      <c r="S4358" s="9"/>
      <c r="U4358" s="1"/>
      <c r="V4358" s="13"/>
    </row>
    <row r="4359" spans="1:22" x14ac:dyDescent="0.35">
      <c r="A4359" s="8"/>
      <c r="B4359" s="9"/>
      <c r="C4359" s="9"/>
      <c r="D4359" s="9"/>
      <c r="E4359" s="9"/>
      <c r="F4359" s="9"/>
      <c r="G4359" s="9"/>
      <c r="H4359" s="10"/>
      <c r="I4359" s="10"/>
      <c r="J4359" s="10"/>
      <c r="K4359" s="10"/>
      <c r="L4359" s="10"/>
      <c r="M4359" s="10"/>
      <c r="N4359" s="10"/>
      <c r="O4359" s="11"/>
      <c r="P4359" s="12"/>
      <c r="Q4359" s="9"/>
      <c r="R4359" s="9"/>
      <c r="S4359" s="9"/>
      <c r="U4359" s="1"/>
      <c r="V4359" s="13"/>
    </row>
    <row r="4360" spans="1:22" x14ac:dyDescent="0.35">
      <c r="A4360" s="8"/>
      <c r="B4360" s="9"/>
      <c r="C4360" s="9"/>
      <c r="D4360" s="9"/>
      <c r="E4360" s="9"/>
      <c r="F4360" s="9"/>
      <c r="G4360" s="9"/>
      <c r="H4360" s="10"/>
      <c r="I4360" s="10"/>
      <c r="J4360" s="10"/>
      <c r="K4360" s="10"/>
      <c r="L4360" s="10"/>
      <c r="M4360" s="10"/>
      <c r="N4360" s="10"/>
      <c r="O4360" s="11"/>
      <c r="P4360" s="12"/>
      <c r="Q4360" s="9"/>
      <c r="R4360" s="9"/>
      <c r="S4360" s="9"/>
      <c r="U4360" s="1"/>
      <c r="V4360" s="13"/>
    </row>
    <row r="4361" spans="1:22" x14ac:dyDescent="0.35">
      <c r="A4361" s="8"/>
      <c r="B4361" s="9"/>
      <c r="C4361" s="9"/>
      <c r="D4361" s="9"/>
      <c r="E4361" s="9"/>
      <c r="F4361" s="9"/>
      <c r="G4361" s="9"/>
      <c r="H4361" s="10"/>
      <c r="I4361" s="10"/>
      <c r="J4361" s="10"/>
      <c r="K4361" s="10"/>
      <c r="L4361" s="10"/>
      <c r="M4361" s="10"/>
      <c r="N4361" s="10"/>
      <c r="O4361" s="11"/>
      <c r="P4361" s="12"/>
      <c r="Q4361" s="9"/>
      <c r="R4361" s="9"/>
      <c r="S4361" s="9"/>
      <c r="U4361" s="1"/>
      <c r="V4361" s="13"/>
    </row>
    <row r="4362" spans="1:22" x14ac:dyDescent="0.35">
      <c r="A4362" s="8"/>
      <c r="B4362" s="9"/>
      <c r="C4362" s="9"/>
      <c r="D4362" s="9"/>
      <c r="E4362" s="9"/>
      <c r="F4362" s="9"/>
      <c r="G4362" s="9"/>
      <c r="H4362" s="10"/>
      <c r="I4362" s="10"/>
      <c r="J4362" s="10"/>
      <c r="K4362" s="10"/>
      <c r="L4362" s="10"/>
      <c r="M4362" s="10"/>
      <c r="N4362" s="10"/>
      <c r="O4362" s="11"/>
      <c r="P4362" s="12"/>
      <c r="Q4362" s="9"/>
      <c r="R4362" s="9"/>
      <c r="S4362" s="9"/>
      <c r="U4362" s="1"/>
      <c r="V4362" s="13"/>
    </row>
    <row r="4363" spans="1:22" x14ac:dyDescent="0.35">
      <c r="A4363" s="8"/>
      <c r="B4363" s="9"/>
      <c r="C4363" s="9"/>
      <c r="D4363" s="9"/>
      <c r="E4363" s="9"/>
      <c r="F4363" s="9"/>
      <c r="G4363" s="9"/>
      <c r="H4363" s="10"/>
      <c r="I4363" s="10"/>
      <c r="J4363" s="10"/>
      <c r="K4363" s="10"/>
      <c r="L4363" s="10"/>
      <c r="M4363" s="10"/>
      <c r="N4363" s="10"/>
      <c r="O4363" s="11"/>
      <c r="P4363" s="12"/>
      <c r="Q4363" s="9"/>
      <c r="R4363" s="9"/>
      <c r="S4363" s="9"/>
      <c r="U4363" s="1"/>
      <c r="V4363" s="13"/>
    </row>
    <row r="4364" spans="1:22" x14ac:dyDescent="0.35">
      <c r="A4364" s="8"/>
      <c r="B4364" s="9"/>
      <c r="C4364" s="9"/>
      <c r="D4364" s="9"/>
      <c r="E4364" s="9"/>
      <c r="F4364" s="9"/>
      <c r="G4364" s="9"/>
      <c r="H4364" s="10"/>
      <c r="I4364" s="10"/>
      <c r="J4364" s="10"/>
      <c r="K4364" s="10"/>
      <c r="L4364" s="10"/>
      <c r="M4364" s="10"/>
      <c r="N4364" s="10"/>
      <c r="O4364" s="11"/>
      <c r="P4364" s="12"/>
      <c r="Q4364" s="9"/>
      <c r="R4364" s="9"/>
      <c r="S4364" s="9"/>
      <c r="U4364" s="1"/>
      <c r="V4364" s="13"/>
    </row>
    <row r="4365" spans="1:22" x14ac:dyDescent="0.35">
      <c r="A4365" s="8"/>
      <c r="B4365" s="9"/>
      <c r="C4365" s="9"/>
      <c r="D4365" s="9"/>
      <c r="E4365" s="9"/>
      <c r="F4365" s="9"/>
      <c r="G4365" s="9"/>
      <c r="H4365" s="10"/>
      <c r="I4365" s="10"/>
      <c r="J4365" s="10"/>
      <c r="K4365" s="10"/>
      <c r="L4365" s="10"/>
      <c r="M4365" s="10"/>
      <c r="N4365" s="10"/>
      <c r="O4365" s="11"/>
      <c r="P4365" s="12"/>
      <c r="Q4365" s="9"/>
      <c r="R4365" s="9"/>
      <c r="S4365" s="9"/>
      <c r="U4365" s="1"/>
      <c r="V4365" s="13"/>
    </row>
    <row r="4366" spans="1:22" x14ac:dyDescent="0.35">
      <c r="A4366" s="8"/>
      <c r="B4366" s="9"/>
      <c r="C4366" s="9"/>
      <c r="D4366" s="9"/>
      <c r="E4366" s="9"/>
      <c r="F4366" s="9"/>
      <c r="G4366" s="9"/>
      <c r="H4366" s="10"/>
      <c r="I4366" s="10"/>
      <c r="J4366" s="10"/>
      <c r="K4366" s="10"/>
      <c r="L4366" s="10"/>
      <c r="M4366" s="10"/>
      <c r="N4366" s="10"/>
      <c r="O4366" s="11"/>
      <c r="P4366" s="12"/>
      <c r="Q4366" s="9"/>
      <c r="R4366" s="9"/>
      <c r="S4366" s="9"/>
      <c r="U4366" s="1"/>
      <c r="V4366" s="13"/>
    </row>
    <row r="4367" spans="1:22" x14ac:dyDescent="0.35">
      <c r="A4367" s="8"/>
      <c r="B4367" s="9"/>
      <c r="C4367" s="9"/>
      <c r="D4367" s="9"/>
      <c r="E4367" s="9"/>
      <c r="F4367" s="9"/>
      <c r="G4367" s="9"/>
      <c r="H4367" s="10"/>
      <c r="I4367" s="10"/>
      <c r="J4367" s="10"/>
      <c r="K4367" s="10"/>
      <c r="L4367" s="10"/>
      <c r="M4367" s="10"/>
      <c r="N4367" s="10"/>
      <c r="O4367" s="11"/>
      <c r="P4367" s="12"/>
      <c r="Q4367" s="9"/>
      <c r="R4367" s="9"/>
      <c r="S4367" s="9"/>
      <c r="U4367" s="1"/>
      <c r="V4367" s="13"/>
    </row>
    <row r="4368" spans="1:22" x14ac:dyDescent="0.35">
      <c r="A4368" s="8"/>
      <c r="B4368" s="9"/>
      <c r="C4368" s="9"/>
      <c r="D4368" s="9"/>
      <c r="E4368" s="9"/>
      <c r="F4368" s="9"/>
      <c r="G4368" s="9"/>
      <c r="H4368" s="10"/>
      <c r="I4368" s="10"/>
      <c r="J4368" s="10"/>
      <c r="K4368" s="10"/>
      <c r="L4368" s="10"/>
      <c r="M4368" s="10"/>
      <c r="N4368" s="10"/>
      <c r="O4368" s="11"/>
      <c r="P4368" s="12"/>
      <c r="Q4368" s="9"/>
      <c r="R4368" s="9"/>
      <c r="S4368" s="9"/>
      <c r="U4368" s="1"/>
      <c r="V4368" s="13"/>
    </row>
    <row r="4369" spans="1:22" x14ac:dyDescent="0.35">
      <c r="A4369" s="8"/>
      <c r="B4369" s="9"/>
      <c r="C4369" s="9"/>
      <c r="D4369" s="9"/>
      <c r="E4369" s="9"/>
      <c r="F4369" s="9"/>
      <c r="G4369" s="9"/>
      <c r="H4369" s="10"/>
      <c r="I4369" s="10"/>
      <c r="J4369" s="10"/>
      <c r="K4369" s="10"/>
      <c r="L4369" s="10"/>
      <c r="M4369" s="10"/>
      <c r="N4369" s="10"/>
      <c r="O4369" s="11"/>
      <c r="P4369" s="12"/>
      <c r="Q4369" s="9"/>
      <c r="R4369" s="9"/>
      <c r="S4369" s="9"/>
      <c r="U4369" s="1"/>
      <c r="V4369" s="13"/>
    </row>
    <row r="4370" spans="1:22" x14ac:dyDescent="0.35">
      <c r="A4370" s="8"/>
      <c r="B4370" s="9"/>
      <c r="C4370" s="9"/>
      <c r="D4370" s="9"/>
      <c r="E4370" s="9"/>
      <c r="F4370" s="9"/>
      <c r="G4370" s="9"/>
      <c r="H4370" s="10"/>
      <c r="I4370" s="10"/>
      <c r="J4370" s="10"/>
      <c r="K4370" s="10"/>
      <c r="L4370" s="10"/>
      <c r="M4370" s="10"/>
      <c r="N4370" s="10"/>
      <c r="O4370" s="11"/>
      <c r="P4370" s="12"/>
      <c r="Q4370" s="9"/>
      <c r="R4370" s="9"/>
      <c r="S4370" s="9"/>
      <c r="U4370" s="1"/>
      <c r="V4370" s="13"/>
    </row>
    <row r="4371" spans="1:22" x14ac:dyDescent="0.35">
      <c r="A4371" s="8"/>
      <c r="B4371" s="9"/>
      <c r="C4371" s="9"/>
      <c r="D4371" s="9"/>
      <c r="E4371" s="9"/>
      <c r="F4371" s="9"/>
      <c r="G4371" s="9"/>
      <c r="H4371" s="10"/>
      <c r="I4371" s="10"/>
      <c r="J4371" s="10"/>
      <c r="K4371" s="10"/>
      <c r="L4371" s="10"/>
      <c r="M4371" s="10"/>
      <c r="N4371" s="10"/>
      <c r="O4371" s="11"/>
      <c r="P4371" s="12"/>
      <c r="Q4371" s="9"/>
      <c r="R4371" s="9"/>
      <c r="S4371" s="9"/>
      <c r="U4371" s="1"/>
      <c r="V4371" s="13"/>
    </row>
    <row r="4372" spans="1:22" x14ac:dyDescent="0.35">
      <c r="A4372" s="8"/>
      <c r="B4372" s="9"/>
      <c r="C4372" s="9"/>
      <c r="D4372" s="9"/>
      <c r="E4372" s="9"/>
      <c r="F4372" s="9"/>
      <c r="G4372" s="9"/>
      <c r="H4372" s="10"/>
      <c r="I4372" s="10"/>
      <c r="J4372" s="10"/>
      <c r="K4372" s="10"/>
      <c r="L4372" s="10"/>
      <c r="M4372" s="10"/>
      <c r="N4372" s="10"/>
      <c r="O4372" s="11"/>
      <c r="P4372" s="12"/>
      <c r="Q4372" s="9"/>
      <c r="R4372" s="9"/>
      <c r="S4372" s="9"/>
      <c r="U4372" s="1"/>
      <c r="V4372" s="13"/>
    </row>
    <row r="4373" spans="1:22" x14ac:dyDescent="0.35">
      <c r="A4373" s="8"/>
      <c r="B4373" s="9"/>
      <c r="C4373" s="9"/>
      <c r="D4373" s="9"/>
      <c r="E4373" s="9"/>
      <c r="F4373" s="9"/>
      <c r="G4373" s="9"/>
      <c r="H4373" s="10"/>
      <c r="I4373" s="10"/>
      <c r="J4373" s="10"/>
      <c r="K4373" s="10"/>
      <c r="L4373" s="10"/>
      <c r="M4373" s="10"/>
      <c r="N4373" s="10"/>
      <c r="O4373" s="11"/>
      <c r="P4373" s="12"/>
      <c r="Q4373" s="9"/>
      <c r="R4373" s="9"/>
      <c r="S4373" s="9"/>
      <c r="U4373" s="1"/>
      <c r="V4373" s="13"/>
    </row>
    <row r="4374" spans="1:22" x14ac:dyDescent="0.35">
      <c r="A4374" s="8"/>
      <c r="B4374" s="9"/>
      <c r="C4374" s="9"/>
      <c r="D4374" s="9"/>
      <c r="E4374" s="9"/>
      <c r="F4374" s="9"/>
      <c r="G4374" s="9"/>
      <c r="H4374" s="10"/>
      <c r="I4374" s="10"/>
      <c r="J4374" s="10"/>
      <c r="K4374" s="10"/>
      <c r="L4374" s="10"/>
      <c r="M4374" s="10"/>
      <c r="N4374" s="10"/>
      <c r="O4374" s="11"/>
      <c r="P4374" s="12"/>
      <c r="Q4374" s="9"/>
      <c r="R4374" s="9"/>
      <c r="S4374" s="9"/>
      <c r="U4374" s="1"/>
      <c r="V4374" s="13"/>
    </row>
    <row r="4375" spans="1:22" x14ac:dyDescent="0.35">
      <c r="A4375" s="8"/>
      <c r="B4375" s="9"/>
      <c r="C4375" s="9"/>
      <c r="D4375" s="9"/>
      <c r="E4375" s="9"/>
      <c r="F4375" s="9"/>
      <c r="G4375" s="9"/>
      <c r="H4375" s="10"/>
      <c r="I4375" s="10"/>
      <c r="J4375" s="10"/>
      <c r="K4375" s="10"/>
      <c r="L4375" s="10"/>
      <c r="M4375" s="10"/>
      <c r="N4375" s="10"/>
      <c r="O4375" s="11"/>
      <c r="P4375" s="12"/>
      <c r="Q4375" s="9"/>
      <c r="R4375" s="9"/>
      <c r="S4375" s="9"/>
      <c r="U4375" s="1"/>
      <c r="V4375" s="13"/>
    </row>
    <row r="4376" spans="1:22" x14ac:dyDescent="0.35">
      <c r="A4376" s="8"/>
      <c r="B4376" s="9"/>
      <c r="C4376" s="9"/>
      <c r="D4376" s="9"/>
      <c r="E4376" s="9"/>
      <c r="F4376" s="9"/>
      <c r="G4376" s="9"/>
      <c r="H4376" s="10"/>
      <c r="I4376" s="10"/>
      <c r="J4376" s="10"/>
      <c r="K4376" s="10"/>
      <c r="L4376" s="10"/>
      <c r="M4376" s="10"/>
      <c r="N4376" s="10"/>
      <c r="O4376" s="11"/>
      <c r="P4376" s="12"/>
      <c r="Q4376" s="9"/>
      <c r="R4376" s="9"/>
      <c r="S4376" s="9"/>
      <c r="U4376" s="1"/>
      <c r="V4376" s="13"/>
    </row>
    <row r="4377" spans="1:22" x14ac:dyDescent="0.35">
      <c r="A4377" s="8"/>
      <c r="B4377" s="9"/>
      <c r="C4377" s="9"/>
      <c r="D4377" s="9"/>
      <c r="E4377" s="9"/>
      <c r="F4377" s="9"/>
      <c r="G4377" s="9"/>
      <c r="H4377" s="10"/>
      <c r="I4377" s="10"/>
      <c r="J4377" s="10"/>
      <c r="K4377" s="10"/>
      <c r="L4377" s="10"/>
      <c r="M4377" s="10"/>
      <c r="N4377" s="10"/>
      <c r="O4377" s="11"/>
      <c r="P4377" s="12"/>
      <c r="Q4377" s="9"/>
      <c r="R4377" s="9"/>
      <c r="S4377" s="9"/>
      <c r="U4377" s="1"/>
      <c r="V4377" s="13"/>
    </row>
    <row r="4378" spans="1:22" x14ac:dyDescent="0.35">
      <c r="A4378" s="8"/>
      <c r="B4378" s="9"/>
      <c r="C4378" s="9"/>
      <c r="D4378" s="9"/>
      <c r="E4378" s="9"/>
      <c r="F4378" s="9"/>
      <c r="G4378" s="9"/>
      <c r="H4378" s="10"/>
      <c r="I4378" s="10"/>
      <c r="J4378" s="10"/>
      <c r="K4378" s="10"/>
      <c r="L4378" s="10"/>
      <c r="M4378" s="10"/>
      <c r="N4378" s="10"/>
      <c r="O4378" s="11"/>
      <c r="P4378" s="12"/>
      <c r="Q4378" s="9"/>
      <c r="R4378" s="9"/>
      <c r="S4378" s="9"/>
      <c r="U4378" s="1"/>
      <c r="V4378" s="13"/>
    </row>
    <row r="4379" spans="1:22" x14ac:dyDescent="0.35">
      <c r="A4379" s="8"/>
      <c r="B4379" s="9"/>
      <c r="C4379" s="9"/>
      <c r="D4379" s="9"/>
      <c r="E4379" s="9"/>
      <c r="F4379" s="9"/>
      <c r="G4379" s="9"/>
      <c r="H4379" s="10"/>
      <c r="I4379" s="10"/>
      <c r="J4379" s="10"/>
      <c r="K4379" s="10"/>
      <c r="L4379" s="10"/>
      <c r="M4379" s="10"/>
      <c r="N4379" s="10"/>
      <c r="O4379" s="11"/>
      <c r="P4379" s="12"/>
      <c r="Q4379" s="9"/>
      <c r="R4379" s="9"/>
      <c r="S4379" s="9"/>
      <c r="U4379" s="1"/>
      <c r="V4379" s="13"/>
    </row>
    <row r="4380" spans="1:22" x14ac:dyDescent="0.35">
      <c r="A4380" s="8"/>
      <c r="B4380" s="9"/>
      <c r="C4380" s="9"/>
      <c r="D4380" s="9"/>
      <c r="E4380" s="9"/>
      <c r="F4380" s="9"/>
      <c r="G4380" s="9"/>
      <c r="H4380" s="10"/>
      <c r="I4380" s="10"/>
      <c r="J4380" s="10"/>
      <c r="K4380" s="10"/>
      <c r="L4380" s="10"/>
      <c r="M4380" s="10"/>
      <c r="N4380" s="10"/>
      <c r="O4380" s="11"/>
      <c r="P4380" s="12"/>
      <c r="Q4380" s="9"/>
      <c r="R4380" s="9"/>
      <c r="S4380" s="9"/>
      <c r="U4380" s="1"/>
      <c r="V4380" s="13"/>
    </row>
    <row r="4381" spans="1:22" x14ac:dyDescent="0.35">
      <c r="A4381" s="8"/>
      <c r="B4381" s="9"/>
      <c r="C4381" s="9"/>
      <c r="D4381" s="9"/>
      <c r="E4381" s="9"/>
      <c r="F4381" s="9"/>
      <c r="G4381" s="9"/>
      <c r="H4381" s="10"/>
      <c r="I4381" s="10"/>
      <c r="J4381" s="10"/>
      <c r="K4381" s="10"/>
      <c r="L4381" s="10"/>
      <c r="M4381" s="10"/>
      <c r="N4381" s="10"/>
      <c r="O4381" s="11"/>
      <c r="P4381" s="12"/>
      <c r="Q4381" s="9"/>
      <c r="R4381" s="9"/>
      <c r="S4381" s="9"/>
      <c r="U4381" s="1"/>
      <c r="V4381" s="13"/>
    </row>
    <row r="4382" spans="1:22" x14ac:dyDescent="0.35">
      <c r="A4382" s="8"/>
      <c r="B4382" s="9"/>
      <c r="C4382" s="9"/>
      <c r="D4382" s="9"/>
      <c r="E4382" s="9"/>
      <c r="F4382" s="9"/>
      <c r="G4382" s="9"/>
      <c r="H4382" s="10"/>
      <c r="I4382" s="10"/>
      <c r="J4382" s="10"/>
      <c r="K4382" s="10"/>
      <c r="L4382" s="10"/>
      <c r="M4382" s="10"/>
      <c r="N4382" s="10"/>
      <c r="O4382" s="11"/>
      <c r="P4382" s="12"/>
      <c r="Q4382" s="9"/>
      <c r="R4382" s="9"/>
      <c r="S4382" s="9"/>
      <c r="U4382" s="1"/>
      <c r="V4382" s="13"/>
    </row>
    <row r="4383" spans="1:22" x14ac:dyDescent="0.35">
      <c r="A4383" s="8"/>
      <c r="B4383" s="9"/>
      <c r="C4383" s="9"/>
      <c r="D4383" s="9"/>
      <c r="E4383" s="9"/>
      <c r="F4383" s="9"/>
      <c r="G4383" s="9"/>
      <c r="H4383" s="10"/>
      <c r="I4383" s="10"/>
      <c r="J4383" s="10"/>
      <c r="K4383" s="10"/>
      <c r="L4383" s="10"/>
      <c r="M4383" s="10"/>
      <c r="N4383" s="10"/>
      <c r="O4383" s="11"/>
      <c r="P4383" s="12"/>
      <c r="Q4383" s="9"/>
      <c r="R4383" s="9"/>
      <c r="S4383" s="9"/>
      <c r="U4383" s="1"/>
      <c r="V4383" s="13"/>
    </row>
    <row r="4384" spans="1:22" x14ac:dyDescent="0.35">
      <c r="A4384" s="8"/>
      <c r="B4384" s="9"/>
      <c r="C4384" s="9"/>
      <c r="D4384" s="9"/>
      <c r="E4384" s="9"/>
      <c r="F4384" s="9"/>
      <c r="G4384" s="9"/>
      <c r="H4384" s="10"/>
      <c r="I4384" s="10"/>
      <c r="J4384" s="10"/>
      <c r="K4384" s="10"/>
      <c r="L4384" s="10"/>
      <c r="M4384" s="10"/>
      <c r="N4384" s="10"/>
      <c r="O4384" s="11"/>
      <c r="P4384" s="12"/>
      <c r="Q4384" s="9"/>
      <c r="R4384" s="9"/>
      <c r="S4384" s="9"/>
      <c r="U4384" s="1"/>
      <c r="V4384" s="13"/>
    </row>
    <row r="4385" spans="1:22" x14ac:dyDescent="0.35">
      <c r="A4385" s="8"/>
      <c r="B4385" s="9"/>
      <c r="C4385" s="9"/>
      <c r="D4385" s="9"/>
      <c r="E4385" s="9"/>
      <c r="F4385" s="9"/>
      <c r="G4385" s="9"/>
      <c r="H4385" s="10"/>
      <c r="I4385" s="10"/>
      <c r="J4385" s="10"/>
      <c r="K4385" s="10"/>
      <c r="L4385" s="10"/>
      <c r="M4385" s="10"/>
      <c r="N4385" s="10"/>
      <c r="O4385" s="11"/>
      <c r="P4385" s="12"/>
      <c r="Q4385" s="9"/>
      <c r="R4385" s="9"/>
      <c r="S4385" s="9"/>
      <c r="U4385" s="1"/>
      <c r="V4385" s="13"/>
    </row>
    <row r="4386" spans="1:22" x14ac:dyDescent="0.35">
      <c r="A4386" s="8"/>
      <c r="B4386" s="9"/>
      <c r="C4386" s="9"/>
      <c r="D4386" s="9"/>
      <c r="E4386" s="9"/>
      <c r="F4386" s="9"/>
      <c r="G4386" s="9"/>
      <c r="H4386" s="10"/>
      <c r="I4386" s="10"/>
      <c r="J4386" s="10"/>
      <c r="K4386" s="10"/>
      <c r="L4386" s="10"/>
      <c r="M4386" s="10"/>
      <c r="N4386" s="10"/>
      <c r="O4386" s="11"/>
      <c r="P4386" s="12"/>
      <c r="Q4386" s="9"/>
      <c r="R4386" s="9"/>
      <c r="S4386" s="9"/>
      <c r="U4386" s="1"/>
      <c r="V4386" s="13"/>
    </row>
    <row r="4387" spans="1:22" x14ac:dyDescent="0.35">
      <c r="A4387" s="8"/>
      <c r="B4387" s="9"/>
      <c r="C4387" s="9"/>
      <c r="D4387" s="9"/>
      <c r="E4387" s="9"/>
      <c r="F4387" s="9"/>
      <c r="G4387" s="9"/>
      <c r="H4387" s="10"/>
      <c r="I4387" s="10"/>
      <c r="J4387" s="10"/>
      <c r="K4387" s="10"/>
      <c r="L4387" s="10"/>
      <c r="M4387" s="10"/>
      <c r="N4387" s="10"/>
      <c r="O4387" s="11"/>
      <c r="P4387" s="12"/>
      <c r="Q4387" s="9"/>
      <c r="R4387" s="9"/>
      <c r="S4387" s="9"/>
      <c r="U4387" s="1"/>
      <c r="V4387" s="13"/>
    </row>
    <row r="4388" spans="1:22" x14ac:dyDescent="0.35">
      <c r="A4388" s="8"/>
      <c r="B4388" s="9"/>
      <c r="C4388" s="9"/>
      <c r="D4388" s="9"/>
      <c r="E4388" s="9"/>
      <c r="F4388" s="9"/>
      <c r="G4388" s="9"/>
      <c r="H4388" s="10"/>
      <c r="I4388" s="10"/>
      <c r="J4388" s="10"/>
      <c r="K4388" s="10"/>
      <c r="L4388" s="10"/>
      <c r="M4388" s="10"/>
      <c r="N4388" s="10"/>
      <c r="O4388" s="11"/>
      <c r="P4388" s="12"/>
      <c r="Q4388" s="9"/>
      <c r="R4388" s="9"/>
      <c r="S4388" s="9"/>
      <c r="U4388" s="1"/>
      <c r="V4388" s="13"/>
    </row>
    <row r="4389" spans="1:22" x14ac:dyDescent="0.35">
      <c r="A4389" s="8"/>
      <c r="B4389" s="9"/>
      <c r="C4389" s="9"/>
      <c r="D4389" s="9"/>
      <c r="E4389" s="9"/>
      <c r="F4389" s="9"/>
      <c r="G4389" s="9"/>
      <c r="H4389" s="10"/>
      <c r="I4389" s="10"/>
      <c r="J4389" s="10"/>
      <c r="K4389" s="10"/>
      <c r="L4389" s="10"/>
      <c r="M4389" s="10"/>
      <c r="N4389" s="10"/>
      <c r="O4389" s="11"/>
      <c r="P4389" s="12"/>
      <c r="Q4389" s="9"/>
      <c r="R4389" s="9"/>
      <c r="S4389" s="9"/>
      <c r="U4389" s="1"/>
      <c r="V4389" s="13"/>
    </row>
    <row r="4390" spans="1:22" x14ac:dyDescent="0.35">
      <c r="A4390" s="8"/>
      <c r="B4390" s="9"/>
      <c r="C4390" s="9"/>
      <c r="D4390" s="9"/>
      <c r="E4390" s="9"/>
      <c r="F4390" s="9"/>
      <c r="G4390" s="9"/>
      <c r="H4390" s="10"/>
      <c r="I4390" s="10"/>
      <c r="J4390" s="10"/>
      <c r="K4390" s="10"/>
      <c r="L4390" s="10"/>
      <c r="M4390" s="10"/>
      <c r="N4390" s="10"/>
      <c r="O4390" s="11"/>
      <c r="P4390" s="12"/>
      <c r="Q4390" s="9"/>
      <c r="R4390" s="9"/>
      <c r="S4390" s="9"/>
      <c r="U4390" s="1"/>
      <c r="V4390" s="13"/>
    </row>
    <row r="4391" spans="1:22" x14ac:dyDescent="0.35">
      <c r="A4391" s="8"/>
      <c r="B4391" s="9"/>
      <c r="C4391" s="9"/>
      <c r="D4391" s="9"/>
      <c r="E4391" s="9"/>
      <c r="F4391" s="9"/>
      <c r="G4391" s="9"/>
      <c r="H4391" s="10"/>
      <c r="I4391" s="10"/>
      <c r="J4391" s="10"/>
      <c r="K4391" s="10"/>
      <c r="L4391" s="10"/>
      <c r="M4391" s="10"/>
      <c r="N4391" s="10"/>
      <c r="O4391" s="11"/>
      <c r="P4391" s="12"/>
      <c r="Q4391" s="9"/>
      <c r="R4391" s="9"/>
      <c r="S4391" s="9"/>
      <c r="U4391" s="1"/>
      <c r="V4391" s="13"/>
    </row>
    <row r="4392" spans="1:22" x14ac:dyDescent="0.35">
      <c r="A4392" s="8"/>
      <c r="B4392" s="9"/>
      <c r="C4392" s="9"/>
      <c r="D4392" s="9"/>
      <c r="E4392" s="9"/>
      <c r="F4392" s="9"/>
      <c r="G4392" s="9"/>
      <c r="H4392" s="10"/>
      <c r="I4392" s="10"/>
      <c r="J4392" s="10"/>
      <c r="K4392" s="10"/>
      <c r="L4392" s="10"/>
      <c r="M4392" s="10"/>
      <c r="N4392" s="10"/>
      <c r="O4392" s="11"/>
      <c r="P4392" s="12"/>
      <c r="Q4392" s="9"/>
      <c r="R4392" s="9"/>
      <c r="S4392" s="9"/>
      <c r="U4392" s="1"/>
      <c r="V4392" s="13"/>
    </row>
    <row r="4393" spans="1:22" x14ac:dyDescent="0.35">
      <c r="A4393" s="8"/>
      <c r="B4393" s="9"/>
      <c r="C4393" s="9"/>
      <c r="D4393" s="9"/>
      <c r="E4393" s="9"/>
      <c r="F4393" s="9"/>
      <c r="G4393" s="9"/>
      <c r="H4393" s="10"/>
      <c r="I4393" s="10"/>
      <c r="J4393" s="10"/>
      <c r="K4393" s="10"/>
      <c r="L4393" s="10"/>
      <c r="M4393" s="10"/>
      <c r="N4393" s="10"/>
      <c r="O4393" s="11"/>
      <c r="P4393" s="12"/>
      <c r="Q4393" s="9"/>
      <c r="R4393" s="9"/>
      <c r="S4393" s="9"/>
      <c r="U4393" s="1"/>
      <c r="V4393" s="13"/>
    </row>
    <row r="4394" spans="1:22" x14ac:dyDescent="0.35">
      <c r="A4394" s="8"/>
      <c r="B4394" s="9"/>
      <c r="C4394" s="9"/>
      <c r="D4394" s="9"/>
      <c r="E4394" s="9"/>
      <c r="F4394" s="9"/>
      <c r="G4394" s="9"/>
      <c r="H4394" s="10"/>
      <c r="I4394" s="10"/>
      <c r="J4394" s="10"/>
      <c r="K4394" s="10"/>
      <c r="L4394" s="10"/>
      <c r="M4394" s="10"/>
      <c r="N4394" s="10"/>
      <c r="O4394" s="11"/>
      <c r="P4394" s="12"/>
      <c r="Q4394" s="9"/>
      <c r="R4394" s="9"/>
      <c r="S4394" s="9"/>
      <c r="U4394" s="1"/>
      <c r="V4394" s="13"/>
    </row>
    <row r="4395" spans="1:22" x14ac:dyDescent="0.35">
      <c r="A4395" s="8"/>
      <c r="B4395" s="9"/>
      <c r="C4395" s="9"/>
      <c r="D4395" s="9"/>
      <c r="E4395" s="9"/>
      <c r="F4395" s="9"/>
      <c r="G4395" s="9"/>
      <c r="H4395" s="10"/>
      <c r="I4395" s="10"/>
      <c r="J4395" s="10"/>
      <c r="K4395" s="10"/>
      <c r="L4395" s="10"/>
      <c r="M4395" s="10"/>
      <c r="N4395" s="10"/>
      <c r="O4395" s="11"/>
      <c r="P4395" s="12"/>
      <c r="Q4395" s="9"/>
      <c r="R4395" s="9"/>
      <c r="S4395" s="9"/>
      <c r="U4395" s="1"/>
      <c r="V4395" s="13"/>
    </row>
    <row r="4396" spans="1:22" x14ac:dyDescent="0.35">
      <c r="A4396" s="8"/>
      <c r="B4396" s="9"/>
      <c r="C4396" s="9"/>
      <c r="D4396" s="9"/>
      <c r="E4396" s="9"/>
      <c r="F4396" s="9"/>
      <c r="G4396" s="9"/>
      <c r="H4396" s="10"/>
      <c r="I4396" s="10"/>
      <c r="J4396" s="10"/>
      <c r="K4396" s="10"/>
      <c r="L4396" s="10"/>
      <c r="M4396" s="10"/>
      <c r="N4396" s="10"/>
      <c r="O4396" s="11"/>
      <c r="P4396" s="12"/>
      <c r="Q4396" s="9"/>
      <c r="R4396" s="9"/>
      <c r="S4396" s="9"/>
      <c r="U4396" s="1"/>
      <c r="V4396" s="13"/>
    </row>
    <row r="4397" spans="1:22" x14ac:dyDescent="0.35">
      <c r="A4397" s="8"/>
      <c r="B4397" s="9"/>
      <c r="C4397" s="9"/>
      <c r="D4397" s="9"/>
      <c r="E4397" s="9"/>
      <c r="F4397" s="9"/>
      <c r="G4397" s="9"/>
      <c r="H4397" s="10"/>
      <c r="I4397" s="10"/>
      <c r="J4397" s="10"/>
      <c r="K4397" s="10"/>
      <c r="L4397" s="10"/>
      <c r="M4397" s="10"/>
      <c r="N4397" s="10"/>
      <c r="O4397" s="11"/>
      <c r="P4397" s="12"/>
      <c r="Q4397" s="9"/>
      <c r="R4397" s="9"/>
      <c r="S4397" s="9"/>
      <c r="U4397" s="1"/>
      <c r="V4397" s="13"/>
    </row>
    <row r="4398" spans="1:22" x14ac:dyDescent="0.35">
      <c r="A4398" s="8"/>
      <c r="B4398" s="9"/>
      <c r="C4398" s="9"/>
      <c r="D4398" s="9"/>
      <c r="E4398" s="9"/>
      <c r="F4398" s="9"/>
      <c r="G4398" s="9"/>
      <c r="H4398" s="10"/>
      <c r="I4398" s="10"/>
      <c r="J4398" s="10"/>
      <c r="K4398" s="10"/>
      <c r="L4398" s="10"/>
      <c r="M4398" s="10"/>
      <c r="N4398" s="10"/>
      <c r="O4398" s="11"/>
      <c r="P4398" s="12"/>
      <c r="Q4398" s="9"/>
      <c r="R4398" s="9"/>
      <c r="S4398" s="9"/>
      <c r="U4398" s="1"/>
      <c r="V4398" s="13"/>
    </row>
    <row r="4399" spans="1:22" x14ac:dyDescent="0.35">
      <c r="A4399" s="8"/>
      <c r="B4399" s="9"/>
      <c r="C4399" s="9"/>
      <c r="D4399" s="9"/>
      <c r="E4399" s="9"/>
      <c r="F4399" s="9"/>
      <c r="G4399" s="9"/>
      <c r="H4399" s="10"/>
      <c r="I4399" s="10"/>
      <c r="J4399" s="10"/>
      <c r="K4399" s="10"/>
      <c r="L4399" s="10"/>
      <c r="M4399" s="10"/>
      <c r="N4399" s="10"/>
      <c r="O4399" s="11"/>
      <c r="P4399" s="12"/>
      <c r="Q4399" s="9"/>
      <c r="R4399" s="9"/>
      <c r="S4399" s="9"/>
      <c r="U4399" s="1"/>
      <c r="V4399" s="13"/>
    </row>
    <row r="4400" spans="1:22" x14ac:dyDescent="0.35">
      <c r="A4400" s="8"/>
      <c r="B4400" s="9"/>
      <c r="C4400" s="9"/>
      <c r="D4400" s="9"/>
      <c r="E4400" s="9"/>
      <c r="F4400" s="9"/>
      <c r="G4400" s="9"/>
      <c r="H4400" s="10"/>
      <c r="I4400" s="10"/>
      <c r="J4400" s="10"/>
      <c r="K4400" s="10"/>
      <c r="L4400" s="10"/>
      <c r="M4400" s="10"/>
      <c r="N4400" s="10"/>
      <c r="O4400" s="11"/>
      <c r="P4400" s="12"/>
      <c r="Q4400" s="9"/>
      <c r="R4400" s="9"/>
      <c r="S4400" s="9"/>
      <c r="U4400" s="1"/>
      <c r="V4400" s="13"/>
    </row>
    <row r="4401" spans="1:22" x14ac:dyDescent="0.35">
      <c r="A4401" s="8"/>
      <c r="B4401" s="9"/>
      <c r="C4401" s="9"/>
      <c r="D4401" s="9"/>
      <c r="E4401" s="9"/>
      <c r="F4401" s="9"/>
      <c r="G4401" s="9"/>
      <c r="H4401" s="10"/>
      <c r="I4401" s="10"/>
      <c r="J4401" s="10"/>
      <c r="K4401" s="10"/>
      <c r="L4401" s="10"/>
      <c r="M4401" s="10"/>
      <c r="N4401" s="10"/>
      <c r="O4401" s="11"/>
      <c r="P4401" s="12"/>
      <c r="Q4401" s="9"/>
      <c r="R4401" s="9"/>
      <c r="S4401" s="9"/>
      <c r="U4401" s="1"/>
      <c r="V4401" s="13"/>
    </row>
    <row r="4402" spans="1:22" x14ac:dyDescent="0.35">
      <c r="A4402" s="8"/>
      <c r="B4402" s="9"/>
      <c r="C4402" s="9"/>
      <c r="D4402" s="9"/>
      <c r="E4402" s="9"/>
      <c r="F4402" s="9"/>
      <c r="G4402" s="9"/>
      <c r="H4402" s="10"/>
      <c r="I4402" s="10"/>
      <c r="J4402" s="10"/>
      <c r="K4402" s="10"/>
      <c r="L4402" s="10"/>
      <c r="M4402" s="10"/>
      <c r="N4402" s="10"/>
      <c r="O4402" s="11"/>
      <c r="P4402" s="12"/>
      <c r="Q4402" s="9"/>
      <c r="R4402" s="9"/>
      <c r="S4402" s="9"/>
      <c r="U4402" s="1"/>
      <c r="V4402" s="13"/>
    </row>
    <row r="4403" spans="1:22" x14ac:dyDescent="0.35">
      <c r="A4403" s="8"/>
      <c r="B4403" s="9"/>
      <c r="C4403" s="9"/>
      <c r="D4403" s="9"/>
      <c r="E4403" s="9"/>
      <c r="F4403" s="9"/>
      <c r="G4403" s="9"/>
      <c r="H4403" s="10"/>
      <c r="I4403" s="10"/>
      <c r="J4403" s="10"/>
      <c r="K4403" s="10"/>
      <c r="L4403" s="10"/>
      <c r="M4403" s="10"/>
      <c r="N4403" s="10"/>
      <c r="O4403" s="11"/>
      <c r="P4403" s="12"/>
      <c r="Q4403" s="9"/>
      <c r="R4403" s="9"/>
      <c r="S4403" s="9"/>
      <c r="U4403" s="1"/>
      <c r="V4403" s="13"/>
    </row>
    <row r="4404" spans="1:22" x14ac:dyDescent="0.35">
      <c r="A4404" s="8"/>
      <c r="B4404" s="9"/>
      <c r="C4404" s="9"/>
      <c r="D4404" s="9"/>
      <c r="E4404" s="9"/>
      <c r="F4404" s="9"/>
      <c r="G4404" s="9"/>
      <c r="H4404" s="10"/>
      <c r="I4404" s="10"/>
      <c r="J4404" s="10"/>
      <c r="K4404" s="10"/>
      <c r="L4404" s="10"/>
      <c r="M4404" s="10"/>
      <c r="N4404" s="10"/>
      <c r="O4404" s="11"/>
      <c r="P4404" s="12"/>
      <c r="Q4404" s="9"/>
      <c r="R4404" s="9"/>
      <c r="S4404" s="9"/>
      <c r="U4404" s="1"/>
      <c r="V4404" s="13"/>
    </row>
    <row r="4405" spans="1:22" x14ac:dyDescent="0.35">
      <c r="A4405" s="8"/>
      <c r="B4405" s="9"/>
      <c r="C4405" s="9"/>
      <c r="D4405" s="9"/>
      <c r="E4405" s="9"/>
      <c r="F4405" s="9"/>
      <c r="G4405" s="9"/>
      <c r="H4405" s="10"/>
      <c r="I4405" s="10"/>
      <c r="J4405" s="10"/>
      <c r="K4405" s="10"/>
      <c r="L4405" s="10"/>
      <c r="M4405" s="10"/>
      <c r="N4405" s="10"/>
      <c r="O4405" s="11"/>
      <c r="P4405" s="12"/>
      <c r="Q4405" s="9"/>
      <c r="R4405" s="9"/>
      <c r="S4405" s="9"/>
      <c r="U4405" s="1"/>
      <c r="V4405" s="13"/>
    </row>
    <row r="4406" spans="1:22" x14ac:dyDescent="0.35">
      <c r="A4406" s="8"/>
      <c r="B4406" s="9"/>
      <c r="C4406" s="9"/>
      <c r="D4406" s="9"/>
      <c r="E4406" s="9"/>
      <c r="F4406" s="9"/>
      <c r="G4406" s="9"/>
      <c r="H4406" s="10"/>
      <c r="I4406" s="10"/>
      <c r="J4406" s="10"/>
      <c r="K4406" s="10"/>
      <c r="L4406" s="10"/>
      <c r="M4406" s="10"/>
      <c r="N4406" s="10"/>
      <c r="O4406" s="11"/>
      <c r="P4406" s="12"/>
      <c r="Q4406" s="9"/>
      <c r="R4406" s="9"/>
      <c r="S4406" s="9"/>
      <c r="U4406" s="1"/>
      <c r="V4406" s="13"/>
    </row>
    <row r="4407" spans="1:22" x14ac:dyDescent="0.35">
      <c r="A4407" s="8"/>
      <c r="B4407" s="9"/>
      <c r="C4407" s="9"/>
      <c r="D4407" s="9"/>
      <c r="E4407" s="9"/>
      <c r="F4407" s="9"/>
      <c r="G4407" s="9"/>
      <c r="H4407" s="10"/>
      <c r="I4407" s="10"/>
      <c r="J4407" s="10"/>
      <c r="K4407" s="10"/>
      <c r="L4407" s="10"/>
      <c r="M4407" s="10"/>
      <c r="N4407" s="10"/>
      <c r="O4407" s="11"/>
      <c r="P4407" s="12"/>
      <c r="Q4407" s="9"/>
      <c r="R4407" s="9"/>
      <c r="S4407" s="9"/>
      <c r="U4407" s="1"/>
      <c r="V4407" s="13"/>
    </row>
    <row r="4408" spans="1:22" x14ac:dyDescent="0.35">
      <c r="A4408" s="8"/>
      <c r="B4408" s="9"/>
      <c r="C4408" s="9"/>
      <c r="D4408" s="9"/>
      <c r="E4408" s="9"/>
      <c r="F4408" s="9"/>
      <c r="G4408" s="9"/>
      <c r="H4408" s="10"/>
      <c r="I4408" s="10"/>
      <c r="J4408" s="10"/>
      <c r="K4408" s="10"/>
      <c r="L4408" s="10"/>
      <c r="M4408" s="10"/>
      <c r="N4408" s="10"/>
      <c r="O4408" s="11"/>
      <c r="P4408" s="12"/>
      <c r="Q4408" s="9"/>
      <c r="R4408" s="9"/>
      <c r="S4408" s="9"/>
      <c r="U4408" s="1"/>
      <c r="V4408" s="13"/>
    </row>
    <row r="4409" spans="1:22" x14ac:dyDescent="0.35">
      <c r="A4409" s="8"/>
      <c r="B4409" s="9"/>
      <c r="C4409" s="9"/>
      <c r="D4409" s="9"/>
      <c r="E4409" s="9"/>
      <c r="F4409" s="9"/>
      <c r="G4409" s="9"/>
      <c r="H4409" s="10"/>
      <c r="I4409" s="10"/>
      <c r="J4409" s="10"/>
      <c r="K4409" s="10"/>
      <c r="L4409" s="10"/>
      <c r="M4409" s="10"/>
      <c r="N4409" s="10"/>
      <c r="O4409" s="11"/>
      <c r="P4409" s="12"/>
      <c r="Q4409" s="9"/>
      <c r="R4409" s="9"/>
      <c r="S4409" s="9"/>
      <c r="U4409" s="1"/>
      <c r="V4409" s="13"/>
    </row>
    <row r="4410" spans="1:22" x14ac:dyDescent="0.35">
      <c r="A4410" s="8"/>
      <c r="B4410" s="9"/>
      <c r="C4410" s="9"/>
      <c r="D4410" s="9"/>
      <c r="E4410" s="9"/>
      <c r="F4410" s="9"/>
      <c r="G4410" s="9"/>
      <c r="H4410" s="10"/>
      <c r="I4410" s="10"/>
      <c r="J4410" s="10"/>
      <c r="K4410" s="10"/>
      <c r="L4410" s="10"/>
      <c r="M4410" s="10"/>
      <c r="N4410" s="10"/>
      <c r="O4410" s="11"/>
      <c r="P4410" s="12"/>
      <c r="Q4410" s="9"/>
      <c r="R4410" s="9"/>
      <c r="S4410" s="9"/>
      <c r="U4410" s="1"/>
      <c r="V4410" s="13"/>
    </row>
    <row r="4411" spans="1:22" x14ac:dyDescent="0.35">
      <c r="A4411" s="8"/>
      <c r="B4411" s="9"/>
      <c r="C4411" s="9"/>
      <c r="D4411" s="9"/>
      <c r="E4411" s="9"/>
      <c r="F4411" s="9"/>
      <c r="G4411" s="9"/>
      <c r="H4411" s="10"/>
      <c r="I4411" s="10"/>
      <c r="J4411" s="10"/>
      <c r="K4411" s="10"/>
      <c r="L4411" s="10"/>
      <c r="M4411" s="10"/>
      <c r="N4411" s="10"/>
      <c r="O4411" s="11"/>
      <c r="P4411" s="12"/>
      <c r="Q4411" s="9"/>
      <c r="R4411" s="9"/>
      <c r="S4411" s="9"/>
      <c r="U4411" s="1"/>
      <c r="V4411" s="13"/>
    </row>
    <row r="4412" spans="1:22" x14ac:dyDescent="0.35">
      <c r="A4412" s="8"/>
      <c r="B4412" s="9"/>
      <c r="C4412" s="9"/>
      <c r="D4412" s="9"/>
      <c r="E4412" s="9"/>
      <c r="F4412" s="9"/>
      <c r="G4412" s="9"/>
      <c r="H4412" s="10"/>
      <c r="I4412" s="10"/>
      <c r="J4412" s="10"/>
      <c r="K4412" s="10"/>
      <c r="L4412" s="10"/>
      <c r="M4412" s="10"/>
      <c r="N4412" s="10"/>
      <c r="O4412" s="11"/>
      <c r="P4412" s="12"/>
      <c r="Q4412" s="9"/>
      <c r="R4412" s="9"/>
      <c r="S4412" s="9"/>
      <c r="U4412" s="1"/>
      <c r="V4412" s="13"/>
    </row>
    <row r="4413" spans="1:22" x14ac:dyDescent="0.35">
      <c r="A4413" s="8"/>
      <c r="B4413" s="9"/>
      <c r="C4413" s="9"/>
      <c r="D4413" s="9"/>
      <c r="E4413" s="9"/>
      <c r="F4413" s="9"/>
      <c r="G4413" s="9"/>
      <c r="H4413" s="10"/>
      <c r="I4413" s="10"/>
      <c r="J4413" s="10"/>
      <c r="K4413" s="10"/>
      <c r="L4413" s="10"/>
      <c r="M4413" s="10"/>
      <c r="N4413" s="10"/>
      <c r="O4413" s="11"/>
      <c r="P4413" s="12"/>
      <c r="Q4413" s="9"/>
      <c r="R4413" s="9"/>
      <c r="S4413" s="9"/>
      <c r="U4413" s="1"/>
      <c r="V4413" s="13"/>
    </row>
    <row r="4414" spans="1:22" x14ac:dyDescent="0.35">
      <c r="A4414" s="8"/>
      <c r="B4414" s="9"/>
      <c r="C4414" s="9"/>
      <c r="D4414" s="9"/>
      <c r="E4414" s="9"/>
      <c r="F4414" s="9"/>
      <c r="G4414" s="9"/>
      <c r="H4414" s="10"/>
      <c r="I4414" s="10"/>
      <c r="J4414" s="10"/>
      <c r="K4414" s="10"/>
      <c r="L4414" s="10"/>
      <c r="M4414" s="10"/>
      <c r="N4414" s="10"/>
      <c r="O4414" s="11"/>
      <c r="P4414" s="12"/>
      <c r="Q4414" s="9"/>
      <c r="R4414" s="9"/>
      <c r="S4414" s="9"/>
      <c r="U4414" s="1"/>
      <c r="V4414" s="13"/>
    </row>
    <row r="4415" spans="1:22" x14ac:dyDescent="0.35">
      <c r="A4415" s="8"/>
      <c r="B4415" s="9"/>
      <c r="C4415" s="9"/>
      <c r="D4415" s="9"/>
      <c r="E4415" s="9"/>
      <c r="F4415" s="9"/>
      <c r="G4415" s="9"/>
      <c r="H4415" s="10"/>
      <c r="I4415" s="10"/>
      <c r="J4415" s="10"/>
      <c r="K4415" s="10"/>
      <c r="L4415" s="10"/>
      <c r="M4415" s="10"/>
      <c r="N4415" s="10"/>
      <c r="O4415" s="11"/>
      <c r="P4415" s="12"/>
      <c r="Q4415" s="9"/>
      <c r="R4415" s="9"/>
      <c r="S4415" s="9"/>
      <c r="U4415" s="1"/>
      <c r="V4415" s="13"/>
    </row>
    <row r="4416" spans="1:22" x14ac:dyDescent="0.35">
      <c r="A4416" s="8"/>
      <c r="B4416" s="9"/>
      <c r="C4416" s="9"/>
      <c r="D4416" s="9"/>
      <c r="E4416" s="9"/>
      <c r="F4416" s="9"/>
      <c r="G4416" s="9"/>
      <c r="H4416" s="10"/>
      <c r="I4416" s="10"/>
      <c r="J4416" s="10"/>
      <c r="K4416" s="10"/>
      <c r="L4416" s="10"/>
      <c r="M4416" s="10"/>
      <c r="N4416" s="10"/>
      <c r="O4416" s="11"/>
      <c r="P4416" s="12"/>
      <c r="Q4416" s="9"/>
      <c r="R4416" s="9"/>
      <c r="S4416" s="9"/>
      <c r="U4416" s="1"/>
      <c r="V4416" s="13"/>
    </row>
    <row r="4417" spans="1:22" x14ac:dyDescent="0.35">
      <c r="A4417" s="8"/>
      <c r="B4417" s="9"/>
      <c r="C4417" s="9"/>
      <c r="D4417" s="9"/>
      <c r="E4417" s="9"/>
      <c r="F4417" s="9"/>
      <c r="G4417" s="9"/>
      <c r="H4417" s="10"/>
      <c r="I4417" s="10"/>
      <c r="J4417" s="10"/>
      <c r="K4417" s="10"/>
      <c r="L4417" s="10"/>
      <c r="M4417" s="10"/>
      <c r="N4417" s="10"/>
      <c r="O4417" s="11"/>
      <c r="P4417" s="12"/>
      <c r="Q4417" s="9"/>
      <c r="R4417" s="9"/>
      <c r="S4417" s="9"/>
      <c r="U4417" s="1"/>
      <c r="V4417" s="13"/>
    </row>
    <row r="4418" spans="1:22" x14ac:dyDescent="0.35">
      <c r="A4418" s="8"/>
      <c r="B4418" s="9"/>
      <c r="C4418" s="9"/>
      <c r="D4418" s="9"/>
      <c r="E4418" s="9"/>
      <c r="F4418" s="9"/>
      <c r="G4418" s="9"/>
      <c r="H4418" s="10"/>
      <c r="I4418" s="10"/>
      <c r="J4418" s="10"/>
      <c r="K4418" s="10"/>
      <c r="L4418" s="10"/>
      <c r="M4418" s="10"/>
      <c r="N4418" s="10"/>
      <c r="O4418" s="11"/>
      <c r="P4418" s="12"/>
      <c r="Q4418" s="9"/>
      <c r="R4418" s="9"/>
      <c r="S4418" s="9"/>
      <c r="U4418" s="1"/>
      <c r="V4418" s="13"/>
    </row>
    <row r="4419" spans="1:22" x14ac:dyDescent="0.35">
      <c r="A4419" s="8"/>
      <c r="B4419" s="9"/>
      <c r="C4419" s="9"/>
      <c r="D4419" s="9"/>
      <c r="E4419" s="9"/>
      <c r="F4419" s="9"/>
      <c r="G4419" s="9"/>
      <c r="H4419" s="10"/>
      <c r="I4419" s="10"/>
      <c r="J4419" s="10"/>
      <c r="K4419" s="10"/>
      <c r="L4419" s="10"/>
      <c r="M4419" s="10"/>
      <c r="N4419" s="10"/>
      <c r="O4419" s="11"/>
      <c r="P4419" s="12"/>
      <c r="Q4419" s="9"/>
      <c r="R4419" s="9"/>
      <c r="S4419" s="9"/>
      <c r="U4419" s="1"/>
      <c r="V4419" s="13"/>
    </row>
    <row r="4420" spans="1:22" x14ac:dyDescent="0.35">
      <c r="A4420" s="8"/>
      <c r="B4420" s="9"/>
      <c r="C4420" s="9"/>
      <c r="D4420" s="9"/>
      <c r="E4420" s="9"/>
      <c r="F4420" s="9"/>
      <c r="G4420" s="9"/>
      <c r="H4420" s="10"/>
      <c r="I4420" s="10"/>
      <c r="J4420" s="10"/>
      <c r="K4420" s="10"/>
      <c r="L4420" s="10"/>
      <c r="M4420" s="10"/>
      <c r="N4420" s="10"/>
      <c r="O4420" s="11"/>
      <c r="P4420" s="12"/>
      <c r="Q4420" s="9"/>
      <c r="R4420" s="9"/>
      <c r="S4420" s="9"/>
      <c r="U4420" s="1"/>
      <c r="V4420" s="13"/>
    </row>
    <row r="4421" spans="1:22" x14ac:dyDescent="0.35">
      <c r="A4421" s="8"/>
      <c r="B4421" s="9"/>
      <c r="C4421" s="9"/>
      <c r="D4421" s="9"/>
      <c r="E4421" s="9"/>
      <c r="F4421" s="9"/>
      <c r="G4421" s="9"/>
      <c r="H4421" s="10"/>
      <c r="I4421" s="10"/>
      <c r="J4421" s="10"/>
      <c r="K4421" s="10"/>
      <c r="L4421" s="10"/>
      <c r="M4421" s="10"/>
      <c r="N4421" s="10"/>
      <c r="O4421" s="11"/>
      <c r="P4421" s="12"/>
      <c r="Q4421" s="9"/>
      <c r="R4421" s="9"/>
      <c r="S4421" s="9"/>
      <c r="U4421" s="1"/>
      <c r="V4421" s="13"/>
    </row>
    <row r="4422" spans="1:22" x14ac:dyDescent="0.35">
      <c r="A4422" s="8"/>
      <c r="B4422" s="9"/>
      <c r="C4422" s="9"/>
      <c r="D4422" s="9"/>
      <c r="E4422" s="9"/>
      <c r="F4422" s="9"/>
      <c r="G4422" s="9"/>
      <c r="H4422" s="10"/>
      <c r="I4422" s="10"/>
      <c r="J4422" s="10"/>
      <c r="K4422" s="10"/>
      <c r="L4422" s="10"/>
      <c r="M4422" s="10"/>
      <c r="N4422" s="10"/>
      <c r="O4422" s="11"/>
      <c r="P4422" s="12"/>
      <c r="Q4422" s="9"/>
      <c r="R4422" s="9"/>
      <c r="S4422" s="9"/>
      <c r="U4422" s="1"/>
      <c r="V4422" s="13"/>
    </row>
    <row r="4423" spans="1:22" x14ac:dyDescent="0.35">
      <c r="A4423" s="8"/>
      <c r="B4423" s="9"/>
      <c r="C4423" s="9"/>
      <c r="D4423" s="9"/>
      <c r="E4423" s="9"/>
      <c r="F4423" s="9"/>
      <c r="G4423" s="9"/>
      <c r="H4423" s="10"/>
      <c r="I4423" s="10"/>
      <c r="J4423" s="10"/>
      <c r="K4423" s="10"/>
      <c r="L4423" s="10"/>
      <c r="M4423" s="10"/>
      <c r="N4423" s="10"/>
      <c r="O4423" s="11"/>
      <c r="P4423" s="12"/>
      <c r="Q4423" s="9"/>
      <c r="R4423" s="9"/>
      <c r="S4423" s="9"/>
      <c r="U4423" s="1"/>
      <c r="V4423" s="13"/>
    </row>
    <row r="4424" spans="1:22" x14ac:dyDescent="0.35">
      <c r="A4424" s="8"/>
      <c r="B4424" s="9"/>
      <c r="C4424" s="9"/>
      <c r="D4424" s="9"/>
      <c r="E4424" s="9"/>
      <c r="F4424" s="9"/>
      <c r="G4424" s="9"/>
      <c r="H4424" s="10"/>
      <c r="I4424" s="10"/>
      <c r="J4424" s="10"/>
      <c r="K4424" s="10"/>
      <c r="L4424" s="10"/>
      <c r="M4424" s="10"/>
      <c r="N4424" s="10"/>
      <c r="O4424" s="11"/>
      <c r="P4424" s="12"/>
      <c r="Q4424" s="9"/>
      <c r="R4424" s="9"/>
      <c r="S4424" s="9"/>
      <c r="U4424" s="1"/>
      <c r="V4424" s="13"/>
    </row>
    <row r="4425" spans="1:22" x14ac:dyDescent="0.35">
      <c r="A4425" s="8"/>
      <c r="B4425" s="9"/>
      <c r="C4425" s="9"/>
      <c r="D4425" s="9"/>
      <c r="E4425" s="9"/>
      <c r="F4425" s="9"/>
      <c r="G4425" s="9"/>
      <c r="H4425" s="10"/>
      <c r="I4425" s="10"/>
      <c r="J4425" s="10"/>
      <c r="K4425" s="10"/>
      <c r="L4425" s="10"/>
      <c r="M4425" s="10"/>
      <c r="N4425" s="10"/>
      <c r="O4425" s="11"/>
      <c r="P4425" s="12"/>
      <c r="Q4425" s="9"/>
      <c r="R4425" s="9"/>
      <c r="S4425" s="9"/>
      <c r="U4425" s="1"/>
      <c r="V4425" s="13"/>
    </row>
    <row r="4426" spans="1:22" x14ac:dyDescent="0.35">
      <c r="A4426" s="8"/>
      <c r="B4426" s="9"/>
      <c r="C4426" s="9"/>
      <c r="D4426" s="9"/>
      <c r="E4426" s="9"/>
      <c r="F4426" s="9"/>
      <c r="G4426" s="9"/>
      <c r="H4426" s="10"/>
      <c r="I4426" s="10"/>
      <c r="J4426" s="10"/>
      <c r="K4426" s="10"/>
      <c r="L4426" s="10"/>
      <c r="M4426" s="10"/>
      <c r="N4426" s="10"/>
      <c r="O4426" s="11"/>
      <c r="P4426" s="12"/>
      <c r="Q4426" s="9"/>
      <c r="R4426" s="9"/>
      <c r="S4426" s="9"/>
      <c r="U4426" s="1"/>
      <c r="V4426" s="13"/>
    </row>
    <row r="4427" spans="1:22" x14ac:dyDescent="0.35">
      <c r="A4427" s="8"/>
      <c r="B4427" s="9"/>
      <c r="C4427" s="9"/>
      <c r="D4427" s="9"/>
      <c r="E4427" s="9"/>
      <c r="F4427" s="9"/>
      <c r="G4427" s="9"/>
      <c r="H4427" s="10"/>
      <c r="I4427" s="10"/>
      <c r="J4427" s="10"/>
      <c r="K4427" s="10"/>
      <c r="L4427" s="10"/>
      <c r="M4427" s="10"/>
      <c r="N4427" s="10"/>
      <c r="O4427" s="11"/>
      <c r="P4427" s="12"/>
      <c r="Q4427" s="9"/>
      <c r="R4427" s="9"/>
      <c r="S4427" s="9"/>
      <c r="U4427" s="1"/>
      <c r="V4427" s="13"/>
    </row>
    <row r="4428" spans="1:22" x14ac:dyDescent="0.35">
      <c r="A4428" s="8"/>
      <c r="B4428" s="9"/>
      <c r="C4428" s="9"/>
      <c r="D4428" s="9"/>
      <c r="E4428" s="9"/>
      <c r="F4428" s="9"/>
      <c r="G4428" s="9"/>
      <c r="H4428" s="10"/>
      <c r="I4428" s="10"/>
      <c r="J4428" s="10"/>
      <c r="K4428" s="10"/>
      <c r="L4428" s="10"/>
      <c r="M4428" s="10"/>
      <c r="N4428" s="10"/>
      <c r="O4428" s="11"/>
      <c r="P4428" s="12"/>
      <c r="Q4428" s="9"/>
      <c r="R4428" s="9"/>
      <c r="S4428" s="9"/>
      <c r="U4428" s="1"/>
      <c r="V4428" s="13"/>
    </row>
    <row r="4429" spans="1:22" x14ac:dyDescent="0.35">
      <c r="A4429" s="8"/>
      <c r="B4429" s="9"/>
      <c r="C4429" s="9"/>
      <c r="D4429" s="9"/>
      <c r="E4429" s="9"/>
      <c r="F4429" s="9"/>
      <c r="G4429" s="9"/>
      <c r="H4429" s="10"/>
      <c r="I4429" s="10"/>
      <c r="J4429" s="10"/>
      <c r="K4429" s="10"/>
      <c r="L4429" s="10"/>
      <c r="M4429" s="10"/>
      <c r="N4429" s="10"/>
      <c r="O4429" s="11"/>
      <c r="P4429" s="12"/>
      <c r="Q4429" s="9"/>
      <c r="R4429" s="9"/>
      <c r="S4429" s="9"/>
      <c r="U4429" s="1"/>
      <c r="V4429" s="13"/>
    </row>
    <row r="4430" spans="1:22" x14ac:dyDescent="0.35">
      <c r="A4430" s="8"/>
      <c r="B4430" s="9"/>
      <c r="C4430" s="9"/>
      <c r="D4430" s="9"/>
      <c r="E4430" s="9"/>
      <c r="F4430" s="9"/>
      <c r="G4430" s="9"/>
      <c r="H4430" s="10"/>
      <c r="I4430" s="10"/>
      <c r="J4430" s="10"/>
      <c r="K4430" s="10"/>
      <c r="L4430" s="10"/>
      <c r="M4430" s="10"/>
      <c r="N4430" s="10"/>
      <c r="O4430" s="11"/>
      <c r="P4430" s="12"/>
      <c r="Q4430" s="9"/>
      <c r="R4430" s="9"/>
      <c r="S4430" s="9"/>
      <c r="U4430" s="1"/>
      <c r="V4430" s="13"/>
    </row>
    <row r="4431" spans="1:22" x14ac:dyDescent="0.35">
      <c r="A4431" s="8"/>
      <c r="B4431" s="9"/>
      <c r="C4431" s="9"/>
      <c r="D4431" s="9"/>
      <c r="E4431" s="9"/>
      <c r="F4431" s="9"/>
      <c r="G4431" s="9"/>
      <c r="H4431" s="10"/>
      <c r="I4431" s="10"/>
      <c r="J4431" s="10"/>
      <c r="K4431" s="10"/>
      <c r="L4431" s="10"/>
      <c r="M4431" s="10"/>
      <c r="N4431" s="10"/>
      <c r="O4431" s="11"/>
      <c r="P4431" s="12"/>
      <c r="Q4431" s="9"/>
      <c r="R4431" s="9"/>
      <c r="S4431" s="9"/>
      <c r="U4431" s="1"/>
      <c r="V4431" s="13"/>
    </row>
    <row r="4432" spans="1:22" x14ac:dyDescent="0.35">
      <c r="A4432" s="8"/>
      <c r="B4432" s="9"/>
      <c r="C4432" s="9"/>
      <c r="D4432" s="9"/>
      <c r="E4432" s="9"/>
      <c r="F4432" s="9"/>
      <c r="G4432" s="9"/>
      <c r="H4432" s="10"/>
      <c r="I4432" s="10"/>
      <c r="J4432" s="10"/>
      <c r="K4432" s="10"/>
      <c r="L4432" s="10"/>
      <c r="M4432" s="10"/>
      <c r="N4432" s="10"/>
      <c r="O4432" s="11"/>
      <c r="P4432" s="12"/>
      <c r="Q4432" s="9"/>
      <c r="R4432" s="9"/>
      <c r="S4432" s="9"/>
      <c r="U4432" s="1"/>
      <c r="V4432" s="13"/>
    </row>
    <row r="4433" spans="1:22" x14ac:dyDescent="0.35">
      <c r="A4433" s="8"/>
      <c r="B4433" s="9"/>
      <c r="C4433" s="9"/>
      <c r="D4433" s="9"/>
      <c r="E4433" s="9"/>
      <c r="F4433" s="9"/>
      <c r="G4433" s="9"/>
      <c r="H4433" s="10"/>
      <c r="I4433" s="10"/>
      <c r="J4433" s="10"/>
      <c r="K4433" s="10"/>
      <c r="L4433" s="10"/>
      <c r="M4433" s="10"/>
      <c r="N4433" s="10"/>
      <c r="O4433" s="11"/>
      <c r="P4433" s="12"/>
      <c r="Q4433" s="9"/>
      <c r="R4433" s="9"/>
      <c r="S4433" s="9"/>
      <c r="U4433" s="1"/>
      <c r="V4433" s="13"/>
    </row>
    <row r="4434" spans="1:22" x14ac:dyDescent="0.35">
      <c r="A4434" s="8"/>
      <c r="B4434" s="9"/>
      <c r="C4434" s="9"/>
      <c r="D4434" s="9"/>
      <c r="E4434" s="9"/>
      <c r="F4434" s="9"/>
      <c r="G4434" s="9"/>
      <c r="H4434" s="10"/>
      <c r="I4434" s="10"/>
      <c r="J4434" s="10"/>
      <c r="K4434" s="10"/>
      <c r="L4434" s="10"/>
      <c r="M4434" s="10"/>
      <c r="N4434" s="10"/>
      <c r="O4434" s="11"/>
      <c r="P4434" s="12"/>
      <c r="Q4434" s="9"/>
      <c r="R4434" s="9"/>
      <c r="S4434" s="9"/>
      <c r="U4434" s="1"/>
      <c r="V4434" s="13"/>
    </row>
    <row r="4435" spans="1:22" x14ac:dyDescent="0.35">
      <c r="A4435" s="8"/>
      <c r="B4435" s="9"/>
      <c r="C4435" s="9"/>
      <c r="D4435" s="9"/>
      <c r="E4435" s="9"/>
      <c r="F4435" s="9"/>
      <c r="G4435" s="9"/>
      <c r="H4435" s="10"/>
      <c r="I4435" s="10"/>
      <c r="J4435" s="10"/>
      <c r="K4435" s="10"/>
      <c r="L4435" s="10"/>
      <c r="M4435" s="10"/>
      <c r="N4435" s="10"/>
      <c r="O4435" s="11"/>
      <c r="P4435" s="12"/>
      <c r="Q4435" s="9"/>
      <c r="R4435" s="9"/>
      <c r="S4435" s="9"/>
      <c r="U4435" s="1"/>
      <c r="V4435" s="13"/>
    </row>
    <row r="4436" spans="1:22" x14ac:dyDescent="0.35">
      <c r="A4436" s="8"/>
      <c r="B4436" s="9"/>
      <c r="C4436" s="9"/>
      <c r="D4436" s="9"/>
      <c r="E4436" s="9"/>
      <c r="F4436" s="9"/>
      <c r="G4436" s="9"/>
      <c r="H4436" s="10"/>
      <c r="I4436" s="10"/>
      <c r="J4436" s="10"/>
      <c r="K4436" s="10"/>
      <c r="L4436" s="10"/>
      <c r="M4436" s="10"/>
      <c r="N4436" s="10"/>
      <c r="O4436" s="11"/>
      <c r="P4436" s="12"/>
      <c r="Q4436" s="9"/>
      <c r="R4436" s="9"/>
      <c r="S4436" s="9"/>
      <c r="U4436" s="1"/>
      <c r="V4436" s="13"/>
    </row>
    <row r="4437" spans="1:22" x14ac:dyDescent="0.35">
      <c r="A4437" s="8"/>
      <c r="B4437" s="9"/>
      <c r="C4437" s="9"/>
      <c r="D4437" s="9"/>
      <c r="E4437" s="9"/>
      <c r="F4437" s="9"/>
      <c r="G4437" s="9"/>
      <c r="H4437" s="10"/>
      <c r="I4437" s="10"/>
      <c r="J4437" s="10"/>
      <c r="K4437" s="10"/>
      <c r="L4437" s="10"/>
      <c r="M4437" s="10"/>
      <c r="N4437" s="10"/>
      <c r="O4437" s="11"/>
      <c r="P4437" s="12"/>
      <c r="Q4437" s="9"/>
      <c r="R4437" s="9"/>
      <c r="S4437" s="9"/>
      <c r="U4437" s="1"/>
      <c r="V4437" s="13"/>
    </row>
    <row r="4438" spans="1:22" x14ac:dyDescent="0.35">
      <c r="A4438" s="8"/>
      <c r="B4438" s="9"/>
      <c r="C4438" s="9"/>
      <c r="D4438" s="9"/>
      <c r="E4438" s="9"/>
      <c r="F4438" s="9"/>
      <c r="G4438" s="9"/>
      <c r="H4438" s="10"/>
      <c r="I4438" s="10"/>
      <c r="J4438" s="10"/>
      <c r="K4438" s="10"/>
      <c r="L4438" s="10"/>
      <c r="M4438" s="10"/>
      <c r="N4438" s="10"/>
      <c r="O4438" s="11"/>
      <c r="P4438" s="12"/>
      <c r="Q4438" s="9"/>
      <c r="R4438" s="9"/>
      <c r="S4438" s="9"/>
      <c r="U4438" s="1"/>
      <c r="V4438" s="13"/>
    </row>
    <row r="4439" spans="1:22" x14ac:dyDescent="0.35">
      <c r="A4439" s="8"/>
      <c r="B4439" s="9"/>
      <c r="C4439" s="9"/>
      <c r="D4439" s="9"/>
      <c r="E4439" s="9"/>
      <c r="F4439" s="9"/>
      <c r="G4439" s="9"/>
      <c r="H4439" s="10"/>
      <c r="I4439" s="10"/>
      <c r="J4439" s="10"/>
      <c r="K4439" s="10"/>
      <c r="L4439" s="10"/>
      <c r="M4439" s="10"/>
      <c r="N4439" s="10"/>
      <c r="O4439" s="11"/>
      <c r="P4439" s="12"/>
      <c r="Q4439" s="9"/>
      <c r="R4439" s="9"/>
      <c r="S4439" s="9"/>
      <c r="U4439" s="1"/>
      <c r="V4439" s="13"/>
    </row>
    <row r="4440" spans="1:22" x14ac:dyDescent="0.35">
      <c r="A4440" s="8"/>
      <c r="B4440" s="9"/>
      <c r="C4440" s="9"/>
      <c r="D4440" s="9"/>
      <c r="E4440" s="9"/>
      <c r="F4440" s="9"/>
      <c r="G4440" s="9"/>
      <c r="H4440" s="10"/>
      <c r="I4440" s="10"/>
      <c r="J4440" s="10"/>
      <c r="K4440" s="10"/>
      <c r="L4440" s="10"/>
      <c r="M4440" s="10"/>
      <c r="N4440" s="10"/>
      <c r="O4440" s="11"/>
      <c r="P4440" s="12"/>
      <c r="Q4440" s="9"/>
      <c r="R4440" s="9"/>
      <c r="S4440" s="9"/>
      <c r="U4440" s="1"/>
      <c r="V4440" s="13"/>
    </row>
    <row r="4441" spans="1:22" x14ac:dyDescent="0.35">
      <c r="A4441" s="8"/>
      <c r="B4441" s="9"/>
      <c r="C4441" s="9"/>
      <c r="D4441" s="9"/>
      <c r="E4441" s="9"/>
      <c r="F4441" s="9"/>
      <c r="G4441" s="9"/>
      <c r="H4441" s="10"/>
      <c r="I4441" s="10"/>
      <c r="J4441" s="10"/>
      <c r="K4441" s="10"/>
      <c r="L4441" s="10"/>
      <c r="M4441" s="10"/>
      <c r="N4441" s="10"/>
      <c r="O4441" s="11"/>
      <c r="P4441" s="12"/>
      <c r="Q4441" s="9"/>
      <c r="R4441" s="9"/>
      <c r="S4441" s="9"/>
      <c r="U4441" s="1"/>
      <c r="V4441" s="13"/>
    </row>
    <row r="4442" spans="1:22" x14ac:dyDescent="0.35">
      <c r="A4442" s="8"/>
      <c r="B4442" s="9"/>
      <c r="C4442" s="9"/>
      <c r="D4442" s="9"/>
      <c r="E4442" s="9"/>
      <c r="F4442" s="9"/>
      <c r="G4442" s="9"/>
      <c r="H4442" s="10"/>
      <c r="I4442" s="10"/>
      <c r="J4442" s="10"/>
      <c r="K4442" s="10"/>
      <c r="L4442" s="10"/>
      <c r="M4442" s="10"/>
      <c r="N4442" s="10"/>
      <c r="O4442" s="11"/>
      <c r="P4442" s="12"/>
      <c r="Q4442" s="9"/>
      <c r="R4442" s="9"/>
      <c r="S4442" s="9"/>
      <c r="U4442" s="1"/>
      <c r="V4442" s="13"/>
    </row>
    <row r="4443" spans="1:22" x14ac:dyDescent="0.35">
      <c r="A4443" s="8"/>
      <c r="B4443" s="9"/>
      <c r="C4443" s="9"/>
      <c r="D4443" s="9"/>
      <c r="E4443" s="9"/>
      <c r="F4443" s="9"/>
      <c r="G4443" s="9"/>
      <c r="H4443" s="10"/>
      <c r="I4443" s="10"/>
      <c r="J4443" s="10"/>
      <c r="K4443" s="10"/>
      <c r="L4443" s="10"/>
      <c r="M4443" s="10"/>
      <c r="N4443" s="10"/>
      <c r="O4443" s="11"/>
      <c r="P4443" s="12"/>
      <c r="Q4443" s="9"/>
      <c r="R4443" s="9"/>
      <c r="S4443" s="9"/>
      <c r="U4443" s="1"/>
      <c r="V4443" s="13"/>
    </row>
    <row r="4444" spans="1:22" x14ac:dyDescent="0.35">
      <c r="A4444" s="8"/>
      <c r="B4444" s="9"/>
      <c r="C4444" s="9"/>
      <c r="D4444" s="9"/>
      <c r="E4444" s="9"/>
      <c r="F4444" s="9"/>
      <c r="G4444" s="9"/>
      <c r="H4444" s="10"/>
      <c r="I4444" s="10"/>
      <c r="J4444" s="10"/>
      <c r="K4444" s="10"/>
      <c r="L4444" s="10"/>
      <c r="M4444" s="10"/>
      <c r="N4444" s="10"/>
      <c r="O4444" s="11"/>
      <c r="P4444" s="12"/>
      <c r="Q4444" s="9"/>
      <c r="R4444" s="9"/>
      <c r="S4444" s="9"/>
      <c r="U4444" s="1"/>
      <c r="V4444" s="13"/>
    </row>
    <row r="4445" spans="1:22" x14ac:dyDescent="0.35">
      <c r="A4445" s="8"/>
      <c r="B4445" s="9"/>
      <c r="C4445" s="9"/>
      <c r="D4445" s="9"/>
      <c r="E4445" s="9"/>
      <c r="F4445" s="9"/>
      <c r="G4445" s="9"/>
      <c r="H4445" s="10"/>
      <c r="I4445" s="10"/>
      <c r="J4445" s="10"/>
      <c r="K4445" s="10"/>
      <c r="L4445" s="10"/>
      <c r="M4445" s="10"/>
      <c r="N4445" s="10"/>
      <c r="O4445" s="11"/>
      <c r="P4445" s="12"/>
      <c r="Q4445" s="9"/>
      <c r="R4445" s="9"/>
      <c r="S4445" s="9"/>
      <c r="U4445" s="1"/>
      <c r="V4445" s="13"/>
    </row>
    <row r="4446" spans="1:22" x14ac:dyDescent="0.35">
      <c r="A4446" s="8"/>
      <c r="B4446" s="9"/>
      <c r="C4446" s="9"/>
      <c r="D4446" s="9"/>
      <c r="E4446" s="9"/>
      <c r="F4446" s="9"/>
      <c r="G4446" s="9"/>
      <c r="H4446" s="10"/>
      <c r="I4446" s="10"/>
      <c r="J4446" s="10"/>
      <c r="K4446" s="10"/>
      <c r="L4446" s="10"/>
      <c r="M4446" s="10"/>
      <c r="N4446" s="10"/>
      <c r="O4446" s="11"/>
      <c r="P4446" s="12"/>
      <c r="Q4446" s="9"/>
      <c r="R4446" s="9"/>
      <c r="S4446" s="9"/>
      <c r="U4446" s="1"/>
      <c r="V4446" s="13"/>
    </row>
    <row r="4447" spans="1:22" x14ac:dyDescent="0.35">
      <c r="A4447" s="8"/>
      <c r="B4447" s="9"/>
      <c r="C4447" s="9"/>
      <c r="D4447" s="9"/>
      <c r="E4447" s="9"/>
      <c r="F4447" s="9"/>
      <c r="G4447" s="9"/>
      <c r="H4447" s="10"/>
      <c r="I4447" s="10"/>
      <c r="J4447" s="10"/>
      <c r="K4447" s="10"/>
      <c r="L4447" s="10"/>
      <c r="M4447" s="10"/>
      <c r="N4447" s="10"/>
      <c r="O4447" s="11"/>
      <c r="P4447" s="12"/>
      <c r="Q4447" s="9"/>
      <c r="R4447" s="9"/>
      <c r="S4447" s="9"/>
      <c r="U4447" s="1"/>
      <c r="V4447" s="13"/>
    </row>
    <row r="4448" spans="1:22" x14ac:dyDescent="0.35">
      <c r="A4448" s="8"/>
      <c r="B4448" s="9"/>
      <c r="C4448" s="9"/>
      <c r="D4448" s="9"/>
      <c r="E4448" s="9"/>
      <c r="F4448" s="9"/>
      <c r="G4448" s="9"/>
      <c r="H4448" s="10"/>
      <c r="I4448" s="10"/>
      <c r="J4448" s="10"/>
      <c r="K4448" s="10"/>
      <c r="L4448" s="10"/>
      <c r="M4448" s="10"/>
      <c r="N4448" s="10"/>
      <c r="O4448" s="11"/>
      <c r="P4448" s="12"/>
      <c r="Q4448" s="9"/>
      <c r="R4448" s="9"/>
      <c r="S4448" s="9"/>
      <c r="U4448" s="1"/>
      <c r="V4448" s="13"/>
    </row>
    <row r="4449" spans="1:22" x14ac:dyDescent="0.35">
      <c r="A4449" s="8"/>
      <c r="B4449" s="9"/>
      <c r="C4449" s="9"/>
      <c r="D4449" s="9"/>
      <c r="E4449" s="9"/>
      <c r="F4449" s="9"/>
      <c r="G4449" s="9"/>
      <c r="H4449" s="10"/>
      <c r="I4449" s="10"/>
      <c r="J4449" s="10"/>
      <c r="K4449" s="10"/>
      <c r="L4449" s="10"/>
      <c r="M4449" s="10"/>
      <c r="N4449" s="10"/>
      <c r="O4449" s="11"/>
      <c r="P4449" s="12"/>
      <c r="Q4449" s="9"/>
      <c r="R4449" s="9"/>
      <c r="S4449" s="9"/>
      <c r="U4449" s="1"/>
      <c r="V4449" s="13"/>
    </row>
    <row r="4450" spans="1:22" x14ac:dyDescent="0.35">
      <c r="A4450" s="8"/>
      <c r="B4450" s="9"/>
      <c r="C4450" s="9"/>
      <c r="D4450" s="9"/>
      <c r="E4450" s="9"/>
      <c r="F4450" s="9"/>
      <c r="G4450" s="9"/>
      <c r="H4450" s="10"/>
      <c r="I4450" s="10"/>
      <c r="J4450" s="10"/>
      <c r="K4450" s="10"/>
      <c r="L4450" s="10"/>
      <c r="M4450" s="10"/>
      <c r="N4450" s="10"/>
      <c r="O4450" s="11"/>
      <c r="P4450" s="12"/>
      <c r="Q4450" s="9"/>
      <c r="R4450" s="9"/>
      <c r="S4450" s="9"/>
      <c r="U4450" s="1"/>
      <c r="V4450" s="13"/>
    </row>
    <row r="4451" spans="1:22" x14ac:dyDescent="0.35">
      <c r="A4451" s="8"/>
      <c r="B4451" s="9"/>
      <c r="C4451" s="9"/>
      <c r="D4451" s="9"/>
      <c r="E4451" s="9"/>
      <c r="F4451" s="9"/>
      <c r="G4451" s="9"/>
      <c r="H4451" s="10"/>
      <c r="I4451" s="10"/>
      <c r="J4451" s="10"/>
      <c r="K4451" s="10"/>
      <c r="L4451" s="10"/>
      <c r="M4451" s="10"/>
      <c r="N4451" s="10"/>
      <c r="O4451" s="11"/>
      <c r="P4451" s="12"/>
      <c r="Q4451" s="9"/>
      <c r="R4451" s="9"/>
      <c r="S4451" s="9"/>
      <c r="U4451" s="1"/>
      <c r="V4451" s="13"/>
    </row>
    <row r="4452" spans="1:22" x14ac:dyDescent="0.35">
      <c r="A4452" s="8"/>
      <c r="B4452" s="9"/>
      <c r="C4452" s="9"/>
      <c r="D4452" s="9"/>
      <c r="E4452" s="9"/>
      <c r="F4452" s="9"/>
      <c r="G4452" s="9"/>
      <c r="H4452" s="10"/>
      <c r="I4452" s="10"/>
      <c r="J4452" s="10"/>
      <c r="K4452" s="10"/>
      <c r="L4452" s="10"/>
      <c r="M4452" s="10"/>
      <c r="N4452" s="10"/>
      <c r="O4452" s="11"/>
      <c r="P4452" s="12"/>
      <c r="Q4452" s="9"/>
      <c r="R4452" s="9"/>
      <c r="S4452" s="9"/>
      <c r="U4452" s="1"/>
      <c r="V4452" s="13"/>
    </row>
    <row r="4453" spans="1:22" x14ac:dyDescent="0.35">
      <c r="A4453" s="8"/>
      <c r="B4453" s="9"/>
      <c r="C4453" s="9"/>
      <c r="D4453" s="9"/>
      <c r="E4453" s="9"/>
      <c r="F4453" s="9"/>
      <c r="G4453" s="9"/>
      <c r="H4453" s="10"/>
      <c r="I4453" s="10"/>
      <c r="J4453" s="10"/>
      <c r="K4453" s="10"/>
      <c r="L4453" s="10"/>
      <c r="M4453" s="10"/>
      <c r="N4453" s="10"/>
      <c r="O4453" s="11"/>
      <c r="P4453" s="12"/>
      <c r="Q4453" s="9"/>
      <c r="R4453" s="9"/>
      <c r="S4453" s="9"/>
      <c r="U4453" s="1"/>
      <c r="V4453" s="13"/>
    </row>
    <row r="4454" spans="1:22" x14ac:dyDescent="0.35">
      <c r="A4454" s="8"/>
      <c r="B4454" s="9"/>
      <c r="C4454" s="9"/>
      <c r="D4454" s="9"/>
      <c r="E4454" s="9"/>
      <c r="F4454" s="9"/>
      <c r="G4454" s="9"/>
      <c r="H4454" s="10"/>
      <c r="I4454" s="10"/>
      <c r="J4454" s="10"/>
      <c r="K4454" s="10"/>
      <c r="L4454" s="10"/>
      <c r="M4454" s="10"/>
      <c r="N4454" s="10"/>
      <c r="O4454" s="11"/>
      <c r="P4454" s="12"/>
      <c r="Q4454" s="9"/>
      <c r="R4454" s="9"/>
      <c r="S4454" s="9"/>
      <c r="U4454" s="1"/>
      <c r="V4454" s="13"/>
    </row>
    <row r="4455" spans="1:22" x14ac:dyDescent="0.35">
      <c r="A4455" s="8"/>
      <c r="B4455" s="9"/>
      <c r="C4455" s="9"/>
      <c r="D4455" s="9"/>
      <c r="E4455" s="9"/>
      <c r="F4455" s="9"/>
      <c r="G4455" s="9"/>
      <c r="H4455" s="10"/>
      <c r="I4455" s="10"/>
      <c r="J4455" s="10"/>
      <c r="K4455" s="10"/>
      <c r="L4455" s="10"/>
      <c r="M4455" s="10"/>
      <c r="N4455" s="10"/>
      <c r="O4455" s="11"/>
      <c r="P4455" s="12"/>
      <c r="Q4455" s="9"/>
      <c r="R4455" s="9"/>
      <c r="S4455" s="9"/>
      <c r="U4455" s="1"/>
      <c r="V4455" s="13"/>
    </row>
    <row r="4456" spans="1:22" x14ac:dyDescent="0.35">
      <c r="A4456" s="8"/>
      <c r="B4456" s="9"/>
      <c r="C4456" s="9"/>
      <c r="D4456" s="9"/>
      <c r="E4456" s="9"/>
      <c r="F4456" s="9"/>
      <c r="G4456" s="9"/>
      <c r="H4456" s="10"/>
      <c r="I4456" s="10"/>
      <c r="J4456" s="10"/>
      <c r="K4456" s="10"/>
      <c r="L4456" s="10"/>
      <c r="M4456" s="10"/>
      <c r="N4456" s="10"/>
      <c r="O4456" s="11"/>
      <c r="P4456" s="12"/>
      <c r="Q4456" s="9"/>
      <c r="R4456" s="9"/>
      <c r="S4456" s="9"/>
      <c r="U4456" s="1"/>
      <c r="V4456" s="13"/>
    </row>
    <row r="4457" spans="1:22" x14ac:dyDescent="0.35">
      <c r="A4457" s="8"/>
      <c r="B4457" s="9"/>
      <c r="C4457" s="9"/>
      <c r="D4457" s="9"/>
      <c r="E4457" s="9"/>
      <c r="F4457" s="9"/>
      <c r="G4457" s="9"/>
      <c r="H4457" s="10"/>
      <c r="I4457" s="10"/>
      <c r="J4457" s="10"/>
      <c r="K4457" s="10"/>
      <c r="L4457" s="10"/>
      <c r="M4457" s="10"/>
      <c r="N4457" s="10"/>
      <c r="O4457" s="11"/>
      <c r="P4457" s="12"/>
      <c r="Q4457" s="9"/>
      <c r="R4457" s="9"/>
      <c r="S4457" s="9"/>
      <c r="U4457" s="1"/>
      <c r="V4457" s="13"/>
    </row>
    <row r="4458" spans="1:22" x14ac:dyDescent="0.35">
      <c r="A4458" s="8"/>
      <c r="B4458" s="9"/>
      <c r="C4458" s="9"/>
      <c r="D4458" s="9"/>
      <c r="E4458" s="9"/>
      <c r="F4458" s="9"/>
      <c r="G4458" s="9"/>
      <c r="H4458" s="10"/>
      <c r="I4458" s="10"/>
      <c r="J4458" s="10"/>
      <c r="K4458" s="10"/>
      <c r="L4458" s="10"/>
      <c r="M4458" s="10"/>
      <c r="N4458" s="10"/>
      <c r="O4458" s="11"/>
      <c r="P4458" s="12"/>
      <c r="Q4458" s="9"/>
      <c r="R4458" s="9"/>
      <c r="S4458" s="9"/>
      <c r="U4458" s="1"/>
      <c r="V4458" s="13"/>
    </row>
    <row r="4459" spans="1:22" x14ac:dyDescent="0.35">
      <c r="A4459" s="8"/>
      <c r="B4459" s="9"/>
      <c r="C4459" s="9"/>
      <c r="D4459" s="9"/>
      <c r="E4459" s="9"/>
      <c r="F4459" s="9"/>
      <c r="G4459" s="9"/>
      <c r="H4459" s="10"/>
      <c r="I4459" s="10"/>
      <c r="J4459" s="10"/>
      <c r="K4459" s="10"/>
      <c r="L4459" s="10"/>
      <c r="M4459" s="10"/>
      <c r="N4459" s="10"/>
      <c r="O4459" s="11"/>
      <c r="P4459" s="12"/>
      <c r="Q4459" s="9"/>
      <c r="R4459" s="9"/>
      <c r="S4459" s="9"/>
      <c r="U4459" s="1"/>
      <c r="V4459" s="13"/>
    </row>
    <row r="4460" spans="1:22" x14ac:dyDescent="0.35">
      <c r="A4460" s="8"/>
      <c r="B4460" s="9"/>
      <c r="C4460" s="9"/>
      <c r="D4460" s="9"/>
      <c r="E4460" s="9"/>
      <c r="F4460" s="9"/>
      <c r="G4460" s="9"/>
      <c r="H4460" s="10"/>
      <c r="I4460" s="10"/>
      <c r="J4460" s="10"/>
      <c r="K4460" s="10"/>
      <c r="L4460" s="10"/>
      <c r="M4460" s="10"/>
      <c r="N4460" s="10"/>
      <c r="O4460" s="11"/>
      <c r="P4460" s="12"/>
      <c r="Q4460" s="9"/>
      <c r="R4460" s="9"/>
      <c r="S4460" s="9"/>
      <c r="U4460" s="1"/>
      <c r="V4460" s="13"/>
    </row>
    <row r="4461" spans="1:22" x14ac:dyDescent="0.35">
      <c r="A4461" s="8"/>
      <c r="B4461" s="9"/>
      <c r="C4461" s="9"/>
      <c r="D4461" s="9"/>
      <c r="E4461" s="9"/>
      <c r="F4461" s="9"/>
      <c r="G4461" s="9"/>
      <c r="H4461" s="10"/>
      <c r="I4461" s="10"/>
      <c r="J4461" s="10"/>
      <c r="K4461" s="10"/>
      <c r="L4461" s="10"/>
      <c r="M4461" s="10"/>
      <c r="N4461" s="10"/>
      <c r="O4461" s="11"/>
      <c r="P4461" s="12"/>
      <c r="Q4461" s="9"/>
      <c r="R4461" s="9"/>
      <c r="S4461" s="9"/>
      <c r="U4461" s="1"/>
      <c r="V4461" s="13"/>
    </row>
    <row r="4462" spans="1:22" x14ac:dyDescent="0.35">
      <c r="A4462" s="8"/>
      <c r="B4462" s="9"/>
      <c r="C4462" s="9"/>
      <c r="D4462" s="9"/>
      <c r="E4462" s="9"/>
      <c r="F4462" s="9"/>
      <c r="G4462" s="9"/>
      <c r="H4462" s="10"/>
      <c r="I4462" s="10"/>
      <c r="J4462" s="10"/>
      <c r="K4462" s="10"/>
      <c r="L4462" s="10"/>
      <c r="M4462" s="10"/>
      <c r="N4462" s="10"/>
      <c r="O4462" s="11"/>
      <c r="P4462" s="12"/>
      <c r="Q4462" s="9"/>
      <c r="R4462" s="9"/>
      <c r="S4462" s="9"/>
      <c r="U4462" s="1"/>
      <c r="V4462" s="13"/>
    </row>
    <row r="4463" spans="1:22" x14ac:dyDescent="0.35">
      <c r="A4463" s="8"/>
      <c r="B4463" s="9"/>
      <c r="C4463" s="9"/>
      <c r="D4463" s="9"/>
      <c r="E4463" s="9"/>
      <c r="F4463" s="9"/>
      <c r="G4463" s="9"/>
      <c r="H4463" s="10"/>
      <c r="I4463" s="10"/>
      <c r="J4463" s="10"/>
      <c r="K4463" s="10"/>
      <c r="L4463" s="10"/>
      <c r="M4463" s="10"/>
      <c r="N4463" s="10"/>
      <c r="O4463" s="11"/>
      <c r="P4463" s="12"/>
      <c r="Q4463" s="9"/>
      <c r="R4463" s="9"/>
      <c r="S4463" s="9"/>
      <c r="U4463" s="1"/>
      <c r="V4463" s="13"/>
    </row>
    <row r="4464" spans="1:22" x14ac:dyDescent="0.35">
      <c r="A4464" s="8"/>
      <c r="B4464" s="9"/>
      <c r="C4464" s="9"/>
      <c r="D4464" s="9"/>
      <c r="E4464" s="9"/>
      <c r="F4464" s="9"/>
      <c r="G4464" s="9"/>
      <c r="H4464" s="10"/>
      <c r="I4464" s="10"/>
      <c r="J4464" s="10"/>
      <c r="K4464" s="10"/>
      <c r="L4464" s="10"/>
      <c r="M4464" s="10"/>
      <c r="N4464" s="10"/>
      <c r="O4464" s="11"/>
      <c r="P4464" s="12"/>
      <c r="Q4464" s="9"/>
      <c r="R4464" s="9"/>
      <c r="S4464" s="9"/>
      <c r="U4464" s="1"/>
      <c r="V4464" s="13"/>
    </row>
    <row r="4465" spans="1:22" x14ac:dyDescent="0.35">
      <c r="A4465" s="8"/>
      <c r="B4465" s="9"/>
      <c r="C4465" s="9"/>
      <c r="D4465" s="9"/>
      <c r="E4465" s="9"/>
      <c r="F4465" s="9"/>
      <c r="G4465" s="9"/>
      <c r="H4465" s="10"/>
      <c r="I4465" s="10"/>
      <c r="J4465" s="10"/>
      <c r="K4465" s="10"/>
      <c r="L4465" s="10"/>
      <c r="M4465" s="10"/>
      <c r="N4465" s="10"/>
      <c r="O4465" s="11"/>
      <c r="P4465" s="12"/>
      <c r="Q4465" s="9"/>
      <c r="R4465" s="9"/>
      <c r="S4465" s="9"/>
      <c r="U4465" s="1"/>
      <c r="V4465" s="13"/>
    </row>
    <row r="4466" spans="1:22" x14ac:dyDescent="0.35">
      <c r="A4466" s="8"/>
      <c r="B4466" s="9"/>
      <c r="C4466" s="9"/>
      <c r="D4466" s="9"/>
      <c r="E4466" s="9"/>
      <c r="F4466" s="9"/>
      <c r="G4466" s="9"/>
      <c r="H4466" s="10"/>
      <c r="I4466" s="10"/>
      <c r="J4466" s="10"/>
      <c r="K4466" s="10"/>
      <c r="L4466" s="10"/>
      <c r="M4466" s="10"/>
      <c r="N4466" s="10"/>
      <c r="O4466" s="11"/>
      <c r="P4466" s="12"/>
      <c r="Q4466" s="9"/>
      <c r="R4466" s="9"/>
      <c r="S4466" s="9"/>
      <c r="U4466" s="1"/>
      <c r="V4466" s="13"/>
    </row>
    <row r="4467" spans="1:22" x14ac:dyDescent="0.35">
      <c r="A4467" s="8"/>
      <c r="B4467" s="9"/>
      <c r="C4467" s="9"/>
      <c r="D4467" s="9"/>
      <c r="E4467" s="9"/>
      <c r="F4467" s="9"/>
      <c r="G4467" s="9"/>
      <c r="H4467" s="10"/>
      <c r="I4467" s="10"/>
      <c r="J4467" s="10"/>
      <c r="K4467" s="10"/>
      <c r="L4467" s="10"/>
      <c r="M4467" s="10"/>
      <c r="N4467" s="10"/>
      <c r="O4467" s="11"/>
      <c r="P4467" s="12"/>
      <c r="Q4467" s="9"/>
      <c r="R4467" s="9"/>
      <c r="S4467" s="9"/>
      <c r="U4467" s="1"/>
      <c r="V4467" s="13"/>
    </row>
    <row r="4468" spans="1:22" x14ac:dyDescent="0.35">
      <c r="A4468" s="8"/>
      <c r="B4468" s="9"/>
      <c r="C4468" s="9"/>
      <c r="D4468" s="9"/>
      <c r="E4468" s="9"/>
      <c r="F4468" s="9"/>
      <c r="G4468" s="9"/>
      <c r="H4468" s="10"/>
      <c r="I4468" s="10"/>
      <c r="J4468" s="10"/>
      <c r="K4468" s="10"/>
      <c r="L4468" s="10"/>
      <c r="M4468" s="10"/>
      <c r="N4468" s="10"/>
      <c r="O4468" s="11"/>
      <c r="P4468" s="12"/>
      <c r="Q4468" s="9"/>
      <c r="R4468" s="9"/>
      <c r="S4468" s="9"/>
      <c r="U4468" s="1"/>
      <c r="V4468" s="13"/>
    </row>
    <row r="4469" spans="1:22" x14ac:dyDescent="0.35">
      <c r="A4469" s="8"/>
      <c r="B4469" s="9"/>
      <c r="C4469" s="9"/>
      <c r="D4469" s="9"/>
      <c r="E4469" s="9"/>
      <c r="F4469" s="9"/>
      <c r="G4469" s="9"/>
      <c r="H4469" s="10"/>
      <c r="I4469" s="10"/>
      <c r="J4469" s="10"/>
      <c r="K4469" s="10"/>
      <c r="L4469" s="10"/>
      <c r="M4469" s="10"/>
      <c r="N4469" s="10"/>
      <c r="O4469" s="11"/>
      <c r="P4469" s="12"/>
      <c r="Q4469" s="9"/>
      <c r="R4469" s="9"/>
      <c r="S4469" s="9"/>
      <c r="U4469" s="1"/>
      <c r="V4469" s="13"/>
    </row>
    <row r="4470" spans="1:22" x14ac:dyDescent="0.35">
      <c r="A4470" s="8"/>
      <c r="B4470" s="9"/>
      <c r="C4470" s="9"/>
      <c r="D4470" s="9"/>
      <c r="E4470" s="9"/>
      <c r="F4470" s="9"/>
      <c r="G4470" s="9"/>
      <c r="H4470" s="10"/>
      <c r="I4470" s="10"/>
      <c r="J4470" s="10"/>
      <c r="K4470" s="10"/>
      <c r="L4470" s="10"/>
      <c r="M4470" s="10"/>
      <c r="N4470" s="10"/>
      <c r="O4470" s="11"/>
      <c r="P4470" s="12"/>
      <c r="Q4470" s="9"/>
      <c r="R4470" s="9"/>
      <c r="S4470" s="9"/>
      <c r="U4470" s="1"/>
      <c r="V4470" s="13"/>
    </row>
    <row r="4471" spans="1:22" x14ac:dyDescent="0.35">
      <c r="A4471" s="8"/>
      <c r="B4471" s="9"/>
      <c r="C4471" s="9"/>
      <c r="D4471" s="9"/>
      <c r="E4471" s="9"/>
      <c r="F4471" s="9"/>
      <c r="G4471" s="9"/>
      <c r="H4471" s="10"/>
      <c r="I4471" s="10"/>
      <c r="J4471" s="10"/>
      <c r="K4471" s="10"/>
      <c r="L4471" s="10"/>
      <c r="M4471" s="10"/>
      <c r="N4471" s="10"/>
      <c r="O4471" s="11"/>
      <c r="P4471" s="12"/>
      <c r="Q4471" s="9"/>
      <c r="R4471" s="9"/>
      <c r="S4471" s="9"/>
      <c r="U4471" s="1"/>
      <c r="V4471" s="13"/>
    </row>
    <row r="4472" spans="1:22" x14ac:dyDescent="0.35">
      <c r="A4472" s="8"/>
      <c r="B4472" s="9"/>
      <c r="C4472" s="9"/>
      <c r="D4472" s="9"/>
      <c r="E4472" s="9"/>
      <c r="F4472" s="9"/>
      <c r="G4472" s="9"/>
      <c r="H4472" s="10"/>
      <c r="I4472" s="10"/>
      <c r="J4472" s="10"/>
      <c r="K4472" s="10"/>
      <c r="L4472" s="10"/>
      <c r="M4472" s="10"/>
      <c r="N4472" s="10"/>
      <c r="O4472" s="11"/>
      <c r="P4472" s="12"/>
      <c r="Q4472" s="9"/>
      <c r="R4472" s="9"/>
      <c r="S4472" s="9"/>
      <c r="U4472" s="1"/>
      <c r="V4472" s="13"/>
    </row>
    <row r="4473" spans="1:22" x14ac:dyDescent="0.35">
      <c r="A4473" s="8"/>
      <c r="B4473" s="9"/>
      <c r="C4473" s="9"/>
      <c r="D4473" s="9"/>
      <c r="E4473" s="9"/>
      <c r="F4473" s="9"/>
      <c r="G4473" s="9"/>
      <c r="H4473" s="10"/>
      <c r="I4473" s="10"/>
      <c r="J4473" s="10"/>
      <c r="K4473" s="10"/>
      <c r="L4473" s="10"/>
      <c r="M4473" s="10"/>
      <c r="N4473" s="10"/>
      <c r="O4473" s="11"/>
      <c r="P4473" s="12"/>
      <c r="Q4473" s="9"/>
      <c r="R4473" s="9"/>
      <c r="S4473" s="9"/>
      <c r="U4473" s="1"/>
      <c r="V4473" s="13"/>
    </row>
    <row r="4474" spans="1:22" x14ac:dyDescent="0.35">
      <c r="A4474" s="8"/>
      <c r="B4474" s="9"/>
      <c r="C4474" s="9"/>
      <c r="D4474" s="9"/>
      <c r="E4474" s="9"/>
      <c r="F4474" s="9"/>
      <c r="G4474" s="9"/>
      <c r="H4474" s="10"/>
      <c r="I4474" s="10"/>
      <c r="J4474" s="10"/>
      <c r="K4474" s="10"/>
      <c r="L4474" s="10"/>
      <c r="M4474" s="10"/>
      <c r="N4474" s="10"/>
      <c r="O4474" s="11"/>
      <c r="P4474" s="12"/>
      <c r="Q4474" s="9"/>
      <c r="R4474" s="9"/>
      <c r="S4474" s="9"/>
      <c r="U4474" s="1"/>
      <c r="V4474" s="13"/>
    </row>
    <row r="4475" spans="1:22" x14ac:dyDescent="0.35">
      <c r="A4475" s="8"/>
      <c r="B4475" s="9"/>
      <c r="C4475" s="9"/>
      <c r="D4475" s="9"/>
      <c r="E4475" s="9"/>
      <c r="F4475" s="9"/>
      <c r="G4475" s="9"/>
      <c r="H4475" s="10"/>
      <c r="I4475" s="10"/>
      <c r="J4475" s="10"/>
      <c r="K4475" s="10"/>
      <c r="L4475" s="10"/>
      <c r="M4475" s="10"/>
      <c r="N4475" s="10"/>
      <c r="O4475" s="11"/>
      <c r="P4475" s="12"/>
      <c r="Q4475" s="9"/>
      <c r="R4475" s="9"/>
      <c r="S4475" s="9"/>
      <c r="U4475" s="1"/>
      <c r="V4475" s="13"/>
    </row>
    <row r="4476" spans="1:22" x14ac:dyDescent="0.35">
      <c r="A4476" s="8"/>
      <c r="B4476" s="9"/>
      <c r="C4476" s="9"/>
      <c r="D4476" s="9"/>
      <c r="E4476" s="9"/>
      <c r="F4476" s="9"/>
      <c r="G4476" s="9"/>
      <c r="H4476" s="10"/>
      <c r="I4476" s="10"/>
      <c r="J4476" s="10"/>
      <c r="K4476" s="10"/>
      <c r="L4476" s="10"/>
      <c r="M4476" s="10"/>
      <c r="N4476" s="10"/>
      <c r="O4476" s="11"/>
      <c r="P4476" s="12"/>
      <c r="Q4476" s="9"/>
      <c r="R4476" s="9"/>
      <c r="S4476" s="9"/>
      <c r="U4476" s="1"/>
      <c r="V4476" s="13"/>
    </row>
    <row r="4477" spans="1:22" x14ac:dyDescent="0.35">
      <c r="A4477" s="8"/>
      <c r="B4477" s="9"/>
      <c r="C4477" s="9"/>
      <c r="D4477" s="9"/>
      <c r="E4477" s="9"/>
      <c r="F4477" s="9"/>
      <c r="G4477" s="9"/>
      <c r="H4477" s="10"/>
      <c r="I4477" s="10"/>
      <c r="J4477" s="10"/>
      <c r="K4477" s="10"/>
      <c r="L4477" s="10"/>
      <c r="M4477" s="10"/>
      <c r="N4477" s="10"/>
      <c r="O4477" s="11"/>
      <c r="P4477" s="12"/>
      <c r="Q4477" s="9"/>
      <c r="R4477" s="9"/>
      <c r="S4477" s="9"/>
      <c r="U4477" s="1"/>
      <c r="V4477" s="13"/>
    </row>
    <row r="4478" spans="1:22" x14ac:dyDescent="0.35">
      <c r="A4478" s="8"/>
      <c r="B4478" s="9"/>
      <c r="C4478" s="9"/>
      <c r="D4478" s="9"/>
      <c r="E4478" s="9"/>
      <c r="F4478" s="9"/>
      <c r="G4478" s="9"/>
      <c r="H4478" s="10"/>
      <c r="I4478" s="10"/>
      <c r="J4478" s="10"/>
      <c r="K4478" s="10"/>
      <c r="L4478" s="10"/>
      <c r="M4478" s="10"/>
      <c r="N4478" s="10"/>
      <c r="O4478" s="11"/>
      <c r="P4478" s="12"/>
      <c r="Q4478" s="9"/>
      <c r="R4478" s="9"/>
      <c r="S4478" s="9"/>
      <c r="U4478" s="1"/>
      <c r="V4478" s="13"/>
    </row>
    <row r="4479" spans="1:22" x14ac:dyDescent="0.35">
      <c r="A4479" s="8"/>
      <c r="B4479" s="9"/>
      <c r="C4479" s="9"/>
      <c r="D4479" s="9"/>
      <c r="E4479" s="9"/>
      <c r="F4479" s="9"/>
      <c r="G4479" s="9"/>
      <c r="H4479" s="10"/>
      <c r="I4479" s="10"/>
      <c r="J4479" s="10"/>
      <c r="K4479" s="10"/>
      <c r="L4479" s="10"/>
      <c r="M4479" s="10"/>
      <c r="N4479" s="10"/>
      <c r="O4479" s="11"/>
      <c r="P4479" s="12"/>
      <c r="Q4479" s="9"/>
      <c r="R4479" s="9"/>
      <c r="S4479" s="9"/>
      <c r="U4479" s="1"/>
      <c r="V4479" s="13"/>
    </row>
    <row r="4480" spans="1:22" x14ac:dyDescent="0.35">
      <c r="A4480" s="8"/>
      <c r="B4480" s="9"/>
      <c r="C4480" s="9"/>
      <c r="D4480" s="9"/>
      <c r="E4480" s="9"/>
      <c r="F4480" s="9"/>
      <c r="G4480" s="9"/>
      <c r="H4480" s="10"/>
      <c r="I4480" s="10"/>
      <c r="J4480" s="10"/>
      <c r="K4480" s="10"/>
      <c r="L4480" s="10"/>
      <c r="M4480" s="10"/>
      <c r="N4480" s="10"/>
      <c r="O4480" s="11"/>
      <c r="P4480" s="12"/>
      <c r="Q4480" s="9"/>
      <c r="R4480" s="9"/>
      <c r="S4480" s="9"/>
      <c r="U4480" s="1"/>
      <c r="V4480" s="13"/>
    </row>
    <row r="4481" spans="1:22" x14ac:dyDescent="0.35">
      <c r="A4481" s="8"/>
      <c r="B4481" s="9"/>
      <c r="C4481" s="9"/>
      <c r="D4481" s="9"/>
      <c r="E4481" s="9"/>
      <c r="F4481" s="9"/>
      <c r="G4481" s="9"/>
      <c r="H4481" s="10"/>
      <c r="I4481" s="10"/>
      <c r="J4481" s="10"/>
      <c r="K4481" s="10"/>
      <c r="L4481" s="10"/>
      <c r="M4481" s="10"/>
      <c r="N4481" s="10"/>
      <c r="O4481" s="11"/>
      <c r="P4481" s="12"/>
      <c r="Q4481" s="9"/>
      <c r="R4481" s="9"/>
      <c r="S4481" s="9"/>
      <c r="U4481" s="1"/>
      <c r="V4481" s="13"/>
    </row>
    <row r="4482" spans="1:22" x14ac:dyDescent="0.35">
      <c r="A4482" s="8"/>
      <c r="B4482" s="9"/>
      <c r="C4482" s="9"/>
      <c r="D4482" s="9"/>
      <c r="E4482" s="9"/>
      <c r="F4482" s="9"/>
      <c r="G4482" s="9"/>
      <c r="H4482" s="10"/>
      <c r="I4482" s="10"/>
      <c r="J4482" s="10"/>
      <c r="K4482" s="10"/>
      <c r="L4482" s="10"/>
      <c r="M4482" s="10"/>
      <c r="N4482" s="10"/>
      <c r="O4482" s="11"/>
      <c r="P4482" s="12"/>
      <c r="Q4482" s="9"/>
      <c r="R4482" s="9"/>
      <c r="S4482" s="9"/>
      <c r="U4482" s="1"/>
      <c r="V4482" s="13"/>
    </row>
    <row r="4483" spans="1:22" x14ac:dyDescent="0.35">
      <c r="A4483" s="8"/>
      <c r="B4483" s="9"/>
      <c r="C4483" s="9"/>
      <c r="D4483" s="9"/>
      <c r="E4483" s="9"/>
      <c r="F4483" s="9"/>
      <c r="G4483" s="9"/>
      <c r="H4483" s="10"/>
      <c r="I4483" s="10"/>
      <c r="J4483" s="10"/>
      <c r="K4483" s="10"/>
      <c r="L4483" s="10"/>
      <c r="M4483" s="10"/>
      <c r="N4483" s="10"/>
      <c r="O4483" s="11"/>
      <c r="P4483" s="12"/>
      <c r="Q4483" s="9"/>
      <c r="R4483" s="9"/>
      <c r="S4483" s="9"/>
      <c r="U4483" s="1"/>
      <c r="V4483" s="13"/>
    </row>
    <row r="4484" spans="1:22" x14ac:dyDescent="0.35">
      <c r="A4484" s="8"/>
      <c r="B4484" s="9"/>
      <c r="C4484" s="9"/>
      <c r="D4484" s="9"/>
      <c r="E4484" s="9"/>
      <c r="F4484" s="9"/>
      <c r="G4484" s="9"/>
      <c r="H4484" s="10"/>
      <c r="I4484" s="10"/>
      <c r="J4484" s="10"/>
      <c r="K4484" s="10"/>
      <c r="L4484" s="10"/>
      <c r="M4484" s="10"/>
      <c r="N4484" s="10"/>
      <c r="O4484" s="11"/>
      <c r="P4484" s="12"/>
      <c r="Q4484" s="9"/>
      <c r="R4484" s="9"/>
      <c r="S4484" s="9"/>
      <c r="U4484" s="1"/>
      <c r="V4484" s="13"/>
    </row>
    <row r="4485" spans="1:22" x14ac:dyDescent="0.35">
      <c r="A4485" s="8"/>
      <c r="B4485" s="9"/>
      <c r="C4485" s="9"/>
      <c r="D4485" s="9"/>
      <c r="E4485" s="9"/>
      <c r="F4485" s="9"/>
      <c r="G4485" s="9"/>
      <c r="H4485" s="10"/>
      <c r="I4485" s="10"/>
      <c r="J4485" s="10"/>
      <c r="K4485" s="10"/>
      <c r="L4485" s="10"/>
      <c r="M4485" s="10"/>
      <c r="N4485" s="10"/>
      <c r="O4485" s="11"/>
      <c r="P4485" s="12"/>
      <c r="Q4485" s="9"/>
      <c r="R4485" s="9"/>
      <c r="S4485" s="9"/>
      <c r="U4485" s="1"/>
      <c r="V4485" s="13"/>
    </row>
    <row r="4486" spans="1:22" x14ac:dyDescent="0.35">
      <c r="A4486" s="8"/>
      <c r="B4486" s="9"/>
      <c r="C4486" s="9"/>
      <c r="D4486" s="9"/>
      <c r="E4486" s="9"/>
      <c r="F4486" s="9"/>
      <c r="G4486" s="9"/>
      <c r="H4486" s="10"/>
      <c r="I4486" s="10"/>
      <c r="J4486" s="10"/>
      <c r="K4486" s="10"/>
      <c r="L4486" s="10"/>
      <c r="M4486" s="10"/>
      <c r="N4486" s="10"/>
      <c r="O4486" s="11"/>
      <c r="P4486" s="12"/>
      <c r="Q4486" s="9"/>
      <c r="R4486" s="9"/>
      <c r="S4486" s="9"/>
      <c r="U4486" s="1"/>
      <c r="V4486" s="13"/>
    </row>
    <row r="4487" spans="1:22" x14ac:dyDescent="0.35">
      <c r="A4487" s="8"/>
      <c r="B4487" s="9"/>
      <c r="C4487" s="9"/>
      <c r="D4487" s="9"/>
      <c r="E4487" s="9"/>
      <c r="F4487" s="9"/>
      <c r="G4487" s="9"/>
      <c r="H4487" s="10"/>
      <c r="I4487" s="10"/>
      <c r="J4487" s="10"/>
      <c r="K4487" s="10"/>
      <c r="L4487" s="10"/>
      <c r="M4487" s="10"/>
      <c r="N4487" s="10"/>
      <c r="O4487" s="11"/>
      <c r="P4487" s="12"/>
      <c r="Q4487" s="9"/>
      <c r="R4487" s="9"/>
      <c r="S4487" s="9"/>
      <c r="U4487" s="1"/>
      <c r="V4487" s="13"/>
    </row>
    <row r="4488" spans="1:22" x14ac:dyDescent="0.35">
      <c r="A4488" s="8"/>
      <c r="B4488" s="9"/>
      <c r="C4488" s="9"/>
      <c r="D4488" s="9"/>
      <c r="E4488" s="9"/>
      <c r="F4488" s="9"/>
      <c r="G4488" s="9"/>
      <c r="H4488" s="10"/>
      <c r="I4488" s="10"/>
      <c r="J4488" s="10"/>
      <c r="K4488" s="10"/>
      <c r="L4488" s="10"/>
      <c r="M4488" s="10"/>
      <c r="N4488" s="10"/>
      <c r="O4488" s="11"/>
      <c r="P4488" s="12"/>
      <c r="Q4488" s="9"/>
      <c r="R4488" s="9"/>
      <c r="S4488" s="9"/>
      <c r="U4488" s="1"/>
      <c r="V4488" s="13"/>
    </row>
    <row r="4489" spans="1:22" x14ac:dyDescent="0.35">
      <c r="A4489" s="8"/>
      <c r="B4489" s="9"/>
      <c r="C4489" s="9"/>
      <c r="D4489" s="9"/>
      <c r="E4489" s="9"/>
      <c r="F4489" s="9"/>
      <c r="G4489" s="9"/>
      <c r="H4489" s="10"/>
      <c r="I4489" s="10"/>
      <c r="J4489" s="10"/>
      <c r="K4489" s="10"/>
      <c r="L4489" s="10"/>
      <c r="M4489" s="10"/>
      <c r="N4489" s="10"/>
      <c r="O4489" s="11"/>
      <c r="P4489" s="12"/>
      <c r="Q4489" s="9"/>
      <c r="R4489" s="9"/>
      <c r="S4489" s="9"/>
      <c r="U4489" s="1"/>
      <c r="V4489" s="13"/>
    </row>
    <row r="4490" spans="1:22" x14ac:dyDescent="0.35">
      <c r="A4490" s="8"/>
      <c r="B4490" s="9"/>
      <c r="C4490" s="9"/>
      <c r="D4490" s="9"/>
      <c r="E4490" s="9"/>
      <c r="F4490" s="9"/>
      <c r="G4490" s="9"/>
      <c r="H4490" s="10"/>
      <c r="I4490" s="10"/>
      <c r="J4490" s="10"/>
      <c r="K4490" s="10"/>
      <c r="L4490" s="10"/>
      <c r="M4490" s="10"/>
      <c r="N4490" s="10"/>
      <c r="O4490" s="11"/>
      <c r="P4490" s="12"/>
      <c r="Q4490" s="9"/>
      <c r="R4490" s="9"/>
      <c r="S4490" s="9"/>
      <c r="U4490" s="1"/>
      <c r="V4490" s="13"/>
    </row>
    <row r="4491" spans="1:22" x14ac:dyDescent="0.35">
      <c r="A4491" s="8"/>
      <c r="B4491" s="9"/>
      <c r="C4491" s="9"/>
      <c r="D4491" s="9"/>
      <c r="E4491" s="9"/>
      <c r="F4491" s="9"/>
      <c r="G4491" s="9"/>
      <c r="H4491" s="10"/>
      <c r="I4491" s="10"/>
      <c r="J4491" s="10"/>
      <c r="K4491" s="10"/>
      <c r="L4491" s="10"/>
      <c r="M4491" s="10"/>
      <c r="N4491" s="10"/>
      <c r="O4491" s="11"/>
      <c r="P4491" s="12"/>
      <c r="Q4491" s="9"/>
      <c r="R4491" s="9"/>
      <c r="S4491" s="9"/>
      <c r="U4491" s="1"/>
      <c r="V4491" s="13"/>
    </row>
    <row r="4492" spans="1:22" x14ac:dyDescent="0.35">
      <c r="A4492" s="8"/>
      <c r="B4492" s="9"/>
      <c r="C4492" s="9"/>
      <c r="D4492" s="9"/>
      <c r="E4492" s="9"/>
      <c r="F4492" s="9"/>
      <c r="G4492" s="9"/>
      <c r="H4492" s="10"/>
      <c r="I4492" s="10"/>
      <c r="J4492" s="10"/>
      <c r="K4492" s="10"/>
      <c r="L4492" s="10"/>
      <c r="M4492" s="10"/>
      <c r="N4492" s="10"/>
      <c r="O4492" s="11"/>
      <c r="P4492" s="12"/>
      <c r="Q4492" s="9"/>
      <c r="R4492" s="9"/>
      <c r="S4492" s="9"/>
      <c r="U4492" s="1"/>
      <c r="V4492" s="13"/>
    </row>
    <row r="4493" spans="1:22" x14ac:dyDescent="0.35">
      <c r="A4493" s="8"/>
      <c r="B4493" s="9"/>
      <c r="C4493" s="9"/>
      <c r="D4493" s="9"/>
      <c r="E4493" s="9"/>
      <c r="F4493" s="9"/>
      <c r="G4493" s="9"/>
      <c r="H4493" s="10"/>
      <c r="I4493" s="10"/>
      <c r="J4493" s="10"/>
      <c r="K4493" s="10"/>
      <c r="L4493" s="10"/>
      <c r="M4493" s="10"/>
      <c r="N4493" s="10"/>
      <c r="O4493" s="11"/>
      <c r="P4493" s="12"/>
      <c r="Q4493" s="9"/>
      <c r="R4493" s="9"/>
      <c r="S4493" s="9"/>
      <c r="U4493" s="1"/>
      <c r="V4493" s="13"/>
    </row>
    <row r="4494" spans="1:22" x14ac:dyDescent="0.35">
      <c r="A4494" s="8"/>
      <c r="B4494" s="9"/>
      <c r="C4494" s="9"/>
      <c r="D4494" s="9"/>
      <c r="E4494" s="9"/>
      <c r="F4494" s="9"/>
      <c r="G4494" s="9"/>
      <c r="H4494" s="10"/>
      <c r="I4494" s="10"/>
      <c r="J4494" s="10"/>
      <c r="K4494" s="10"/>
      <c r="L4494" s="10"/>
      <c r="M4494" s="10"/>
      <c r="N4494" s="10"/>
      <c r="O4494" s="11"/>
      <c r="P4494" s="12"/>
      <c r="Q4494" s="9"/>
      <c r="R4494" s="9"/>
      <c r="S4494" s="9"/>
      <c r="U4494" s="1"/>
      <c r="V4494" s="13"/>
    </row>
    <row r="4495" spans="1:22" x14ac:dyDescent="0.35">
      <c r="A4495" s="8"/>
      <c r="B4495" s="9"/>
      <c r="C4495" s="9"/>
      <c r="D4495" s="9"/>
      <c r="E4495" s="9"/>
      <c r="F4495" s="9"/>
      <c r="G4495" s="9"/>
      <c r="H4495" s="10"/>
      <c r="I4495" s="10"/>
      <c r="J4495" s="10"/>
      <c r="K4495" s="10"/>
      <c r="L4495" s="10"/>
      <c r="M4495" s="10"/>
      <c r="N4495" s="10"/>
      <c r="O4495" s="11"/>
      <c r="P4495" s="12"/>
      <c r="Q4495" s="9"/>
      <c r="R4495" s="9"/>
      <c r="S4495" s="9"/>
      <c r="U4495" s="1"/>
      <c r="V4495" s="13"/>
    </row>
    <row r="4496" spans="1:22" x14ac:dyDescent="0.35">
      <c r="A4496" s="8"/>
      <c r="B4496" s="9"/>
      <c r="C4496" s="9"/>
      <c r="D4496" s="9"/>
      <c r="E4496" s="9"/>
      <c r="F4496" s="9"/>
      <c r="G4496" s="9"/>
      <c r="H4496" s="10"/>
      <c r="I4496" s="10"/>
      <c r="J4496" s="10"/>
      <c r="K4496" s="10"/>
      <c r="L4496" s="10"/>
      <c r="M4496" s="10"/>
      <c r="N4496" s="10"/>
      <c r="O4496" s="11"/>
      <c r="P4496" s="12"/>
      <c r="Q4496" s="9"/>
      <c r="R4496" s="9"/>
      <c r="S4496" s="9"/>
      <c r="U4496" s="1"/>
      <c r="V4496" s="13"/>
    </row>
    <row r="4497" spans="1:22" x14ac:dyDescent="0.35">
      <c r="A4497" s="8"/>
      <c r="B4497" s="9"/>
      <c r="C4497" s="9"/>
      <c r="D4497" s="9"/>
      <c r="E4497" s="9"/>
      <c r="F4497" s="9"/>
      <c r="G4497" s="9"/>
      <c r="H4497" s="10"/>
      <c r="I4497" s="10"/>
      <c r="J4497" s="10"/>
      <c r="K4497" s="10"/>
      <c r="L4497" s="10"/>
      <c r="M4497" s="10"/>
      <c r="N4497" s="10"/>
      <c r="O4497" s="11"/>
      <c r="P4497" s="12"/>
      <c r="Q4497" s="9"/>
      <c r="R4497" s="9"/>
      <c r="S4497" s="9"/>
      <c r="U4497" s="1"/>
      <c r="V4497" s="13"/>
    </row>
    <row r="4498" spans="1:22" x14ac:dyDescent="0.35">
      <c r="A4498" s="8"/>
      <c r="B4498" s="9"/>
      <c r="C4498" s="9"/>
      <c r="D4498" s="9"/>
      <c r="E4498" s="9"/>
      <c r="F4498" s="9"/>
      <c r="G4498" s="9"/>
      <c r="H4498" s="10"/>
      <c r="I4498" s="10"/>
      <c r="J4498" s="10"/>
      <c r="K4498" s="10"/>
      <c r="L4498" s="10"/>
      <c r="M4498" s="10"/>
      <c r="N4498" s="10"/>
      <c r="O4498" s="11"/>
      <c r="P4498" s="12"/>
      <c r="Q4498" s="9"/>
      <c r="R4498" s="9"/>
      <c r="S4498" s="9"/>
      <c r="U4498" s="1"/>
      <c r="V4498" s="13"/>
    </row>
    <row r="4499" spans="1:22" x14ac:dyDescent="0.35">
      <c r="A4499" s="8"/>
      <c r="B4499" s="9"/>
      <c r="C4499" s="9"/>
      <c r="D4499" s="9"/>
      <c r="E4499" s="9"/>
      <c r="F4499" s="9"/>
      <c r="G4499" s="9"/>
      <c r="H4499" s="10"/>
      <c r="I4499" s="10"/>
      <c r="J4499" s="10"/>
      <c r="K4499" s="10"/>
      <c r="L4499" s="10"/>
      <c r="M4499" s="10"/>
      <c r="N4499" s="10"/>
      <c r="O4499" s="11"/>
      <c r="P4499" s="12"/>
      <c r="Q4499" s="9"/>
      <c r="R4499" s="9"/>
      <c r="S4499" s="9"/>
      <c r="U4499" s="1"/>
      <c r="V4499" s="13"/>
    </row>
    <row r="4500" spans="1:22" x14ac:dyDescent="0.35">
      <c r="A4500" s="8"/>
      <c r="B4500" s="9"/>
      <c r="C4500" s="9"/>
      <c r="D4500" s="9"/>
      <c r="E4500" s="9"/>
      <c r="F4500" s="9"/>
      <c r="G4500" s="9"/>
      <c r="H4500" s="10"/>
      <c r="I4500" s="10"/>
      <c r="J4500" s="10"/>
      <c r="K4500" s="10"/>
      <c r="L4500" s="10"/>
      <c r="M4500" s="10"/>
      <c r="N4500" s="10"/>
      <c r="O4500" s="11"/>
      <c r="P4500" s="12"/>
      <c r="Q4500" s="9"/>
      <c r="R4500" s="9"/>
      <c r="S4500" s="9"/>
      <c r="U4500" s="1"/>
      <c r="V4500" s="13"/>
    </row>
    <row r="4501" spans="1:22" x14ac:dyDescent="0.35">
      <c r="A4501" s="8"/>
      <c r="B4501" s="9"/>
      <c r="C4501" s="9"/>
      <c r="D4501" s="9"/>
      <c r="E4501" s="9"/>
      <c r="F4501" s="9"/>
      <c r="G4501" s="9"/>
      <c r="H4501" s="10"/>
      <c r="I4501" s="10"/>
      <c r="J4501" s="10"/>
      <c r="K4501" s="10"/>
      <c r="L4501" s="10"/>
      <c r="M4501" s="10"/>
      <c r="N4501" s="10"/>
      <c r="O4501" s="11"/>
      <c r="P4501" s="12"/>
      <c r="Q4501" s="9"/>
      <c r="R4501" s="9"/>
      <c r="S4501" s="9"/>
      <c r="U4501" s="1"/>
      <c r="V4501" s="13"/>
    </row>
    <row r="4502" spans="1:22" x14ac:dyDescent="0.35">
      <c r="A4502" s="8"/>
      <c r="B4502" s="9"/>
      <c r="C4502" s="9"/>
      <c r="D4502" s="9"/>
      <c r="E4502" s="9"/>
      <c r="F4502" s="9"/>
      <c r="G4502" s="9"/>
      <c r="H4502" s="10"/>
      <c r="I4502" s="10"/>
      <c r="J4502" s="10"/>
      <c r="K4502" s="10"/>
      <c r="L4502" s="10"/>
      <c r="M4502" s="10"/>
      <c r="N4502" s="10"/>
      <c r="O4502" s="11"/>
      <c r="P4502" s="12"/>
      <c r="Q4502" s="9"/>
      <c r="R4502" s="9"/>
      <c r="S4502" s="9"/>
      <c r="U4502" s="1"/>
      <c r="V4502" s="13"/>
    </row>
    <row r="4503" spans="1:22" x14ac:dyDescent="0.35">
      <c r="A4503" s="8"/>
      <c r="B4503" s="9"/>
      <c r="C4503" s="9"/>
      <c r="D4503" s="9"/>
      <c r="E4503" s="9"/>
      <c r="F4503" s="9"/>
      <c r="G4503" s="9"/>
      <c r="H4503" s="10"/>
      <c r="I4503" s="10"/>
      <c r="J4503" s="10"/>
      <c r="K4503" s="10"/>
      <c r="L4503" s="10"/>
      <c r="M4503" s="10"/>
      <c r="N4503" s="10"/>
      <c r="O4503" s="11"/>
      <c r="P4503" s="12"/>
      <c r="Q4503" s="9"/>
      <c r="R4503" s="9"/>
      <c r="S4503" s="9"/>
      <c r="U4503" s="1"/>
      <c r="V4503" s="13"/>
    </row>
    <row r="4504" spans="1:22" x14ac:dyDescent="0.35">
      <c r="A4504" s="8"/>
      <c r="B4504" s="9"/>
      <c r="C4504" s="9"/>
      <c r="D4504" s="9"/>
      <c r="E4504" s="9"/>
      <c r="F4504" s="9"/>
      <c r="G4504" s="9"/>
      <c r="H4504" s="10"/>
      <c r="I4504" s="10"/>
      <c r="J4504" s="10"/>
      <c r="K4504" s="10"/>
      <c r="L4504" s="10"/>
      <c r="M4504" s="10"/>
      <c r="N4504" s="10"/>
      <c r="O4504" s="11"/>
      <c r="P4504" s="12"/>
      <c r="Q4504" s="9"/>
      <c r="R4504" s="9"/>
      <c r="S4504" s="9"/>
      <c r="U4504" s="1"/>
      <c r="V4504" s="13"/>
    </row>
    <row r="4505" spans="1:22" x14ac:dyDescent="0.35">
      <c r="A4505" s="8"/>
      <c r="B4505" s="9"/>
      <c r="C4505" s="9"/>
      <c r="D4505" s="9"/>
      <c r="E4505" s="9"/>
      <c r="F4505" s="9"/>
      <c r="G4505" s="9"/>
      <c r="H4505" s="10"/>
      <c r="I4505" s="10"/>
      <c r="J4505" s="10"/>
      <c r="K4505" s="10"/>
      <c r="L4505" s="10"/>
      <c r="M4505" s="10"/>
      <c r="N4505" s="10"/>
      <c r="O4505" s="11"/>
      <c r="P4505" s="12"/>
      <c r="Q4505" s="9"/>
      <c r="R4505" s="9"/>
      <c r="S4505" s="9"/>
      <c r="U4505" s="1"/>
      <c r="V4505" s="13"/>
    </row>
    <row r="4506" spans="1:22" x14ac:dyDescent="0.35">
      <c r="A4506" s="8"/>
      <c r="B4506" s="9"/>
      <c r="C4506" s="9"/>
      <c r="D4506" s="9"/>
      <c r="E4506" s="9"/>
      <c r="F4506" s="9"/>
      <c r="G4506" s="9"/>
      <c r="H4506" s="10"/>
      <c r="I4506" s="10"/>
      <c r="J4506" s="10"/>
      <c r="K4506" s="10"/>
      <c r="L4506" s="10"/>
      <c r="M4506" s="10"/>
      <c r="N4506" s="10"/>
      <c r="O4506" s="11"/>
      <c r="P4506" s="12"/>
      <c r="Q4506" s="9"/>
      <c r="R4506" s="9"/>
      <c r="S4506" s="9"/>
      <c r="U4506" s="1"/>
      <c r="V4506" s="13"/>
    </row>
    <row r="4507" spans="1:22" x14ac:dyDescent="0.35">
      <c r="A4507" s="8"/>
      <c r="B4507" s="9"/>
      <c r="C4507" s="9"/>
      <c r="D4507" s="9"/>
      <c r="E4507" s="9"/>
      <c r="F4507" s="9"/>
      <c r="G4507" s="9"/>
      <c r="H4507" s="10"/>
      <c r="I4507" s="10"/>
      <c r="J4507" s="10"/>
      <c r="K4507" s="10"/>
      <c r="L4507" s="10"/>
      <c r="M4507" s="10"/>
      <c r="N4507" s="10"/>
      <c r="O4507" s="11"/>
      <c r="P4507" s="12"/>
      <c r="Q4507" s="9"/>
      <c r="R4507" s="9"/>
      <c r="S4507" s="9"/>
      <c r="U4507" s="1"/>
      <c r="V4507" s="13"/>
    </row>
    <row r="4508" spans="1:22" x14ac:dyDescent="0.35">
      <c r="A4508" s="8"/>
      <c r="B4508" s="9"/>
      <c r="C4508" s="9"/>
      <c r="D4508" s="9"/>
      <c r="E4508" s="9"/>
      <c r="F4508" s="9"/>
      <c r="G4508" s="9"/>
      <c r="H4508" s="10"/>
      <c r="I4508" s="10"/>
      <c r="J4508" s="10"/>
      <c r="K4508" s="10"/>
      <c r="L4508" s="10"/>
      <c r="M4508" s="10"/>
      <c r="N4508" s="10"/>
      <c r="O4508" s="11"/>
      <c r="P4508" s="12"/>
      <c r="Q4508" s="9"/>
      <c r="R4508" s="9"/>
      <c r="S4508" s="9"/>
      <c r="U4508" s="1"/>
      <c r="V4508" s="13"/>
    </row>
    <row r="4509" spans="1:22" x14ac:dyDescent="0.35">
      <c r="A4509" s="8"/>
      <c r="B4509" s="9"/>
      <c r="C4509" s="9"/>
      <c r="D4509" s="9"/>
      <c r="E4509" s="9"/>
      <c r="F4509" s="9"/>
      <c r="G4509" s="9"/>
      <c r="H4509" s="10"/>
      <c r="I4509" s="10"/>
      <c r="J4509" s="10"/>
      <c r="K4509" s="10"/>
      <c r="L4509" s="10"/>
      <c r="M4509" s="10"/>
      <c r="N4509" s="10"/>
      <c r="O4509" s="11"/>
      <c r="P4509" s="12"/>
      <c r="Q4509" s="9"/>
      <c r="R4509" s="9"/>
      <c r="S4509" s="9"/>
      <c r="U4509" s="1"/>
      <c r="V4509" s="13"/>
    </row>
    <row r="4510" spans="1:22" x14ac:dyDescent="0.35">
      <c r="A4510" s="8"/>
      <c r="B4510" s="9"/>
      <c r="C4510" s="9"/>
      <c r="D4510" s="9"/>
      <c r="E4510" s="9"/>
      <c r="F4510" s="9"/>
      <c r="G4510" s="9"/>
      <c r="H4510" s="10"/>
      <c r="I4510" s="10"/>
      <c r="J4510" s="10"/>
      <c r="K4510" s="10"/>
      <c r="L4510" s="10"/>
      <c r="M4510" s="10"/>
      <c r="N4510" s="10"/>
      <c r="O4510" s="11"/>
      <c r="P4510" s="12"/>
      <c r="Q4510" s="9"/>
      <c r="R4510" s="9"/>
      <c r="S4510" s="9"/>
      <c r="U4510" s="1"/>
      <c r="V4510" s="13"/>
    </row>
    <row r="4511" spans="1:22" x14ac:dyDescent="0.35">
      <c r="A4511" s="8"/>
      <c r="B4511" s="9"/>
      <c r="C4511" s="9"/>
      <c r="D4511" s="9"/>
      <c r="E4511" s="9"/>
      <c r="F4511" s="9"/>
      <c r="G4511" s="9"/>
      <c r="H4511" s="10"/>
      <c r="I4511" s="10"/>
      <c r="J4511" s="10"/>
      <c r="K4511" s="10"/>
      <c r="L4511" s="10"/>
      <c r="M4511" s="10"/>
      <c r="N4511" s="10"/>
      <c r="O4511" s="11"/>
      <c r="P4511" s="12"/>
      <c r="Q4511" s="9"/>
      <c r="R4511" s="9"/>
      <c r="S4511" s="9"/>
      <c r="U4511" s="1"/>
      <c r="V4511" s="13"/>
    </row>
    <row r="4512" spans="1:22" x14ac:dyDescent="0.35">
      <c r="A4512" s="8"/>
      <c r="B4512" s="9"/>
      <c r="C4512" s="9"/>
      <c r="D4512" s="9"/>
      <c r="E4512" s="9"/>
      <c r="F4512" s="9"/>
      <c r="G4512" s="9"/>
      <c r="H4512" s="10"/>
      <c r="I4512" s="10"/>
      <c r="J4512" s="10"/>
      <c r="K4512" s="10"/>
      <c r="L4512" s="10"/>
      <c r="M4512" s="10"/>
      <c r="N4512" s="10"/>
      <c r="O4512" s="11"/>
      <c r="P4512" s="12"/>
      <c r="Q4512" s="9"/>
      <c r="R4512" s="9"/>
      <c r="S4512" s="9"/>
      <c r="U4512" s="1"/>
      <c r="V4512" s="13"/>
    </row>
    <row r="4513" spans="1:22" x14ac:dyDescent="0.35">
      <c r="A4513" s="8"/>
      <c r="B4513" s="9"/>
      <c r="C4513" s="9"/>
      <c r="D4513" s="9"/>
      <c r="E4513" s="9"/>
      <c r="F4513" s="9"/>
      <c r="G4513" s="9"/>
      <c r="H4513" s="10"/>
      <c r="I4513" s="10"/>
      <c r="J4513" s="10"/>
      <c r="K4513" s="10"/>
      <c r="L4513" s="10"/>
      <c r="M4513" s="10"/>
      <c r="N4513" s="10"/>
      <c r="O4513" s="11"/>
      <c r="P4513" s="12"/>
      <c r="Q4513" s="9"/>
      <c r="R4513" s="9"/>
      <c r="S4513" s="9"/>
      <c r="U4513" s="1"/>
      <c r="V4513" s="13"/>
    </row>
    <row r="4514" spans="1:22" x14ac:dyDescent="0.35">
      <c r="A4514" s="8"/>
      <c r="B4514" s="9"/>
      <c r="C4514" s="9"/>
      <c r="D4514" s="9"/>
      <c r="E4514" s="9"/>
      <c r="F4514" s="9"/>
      <c r="G4514" s="9"/>
      <c r="H4514" s="10"/>
      <c r="I4514" s="10"/>
      <c r="J4514" s="10"/>
      <c r="K4514" s="10"/>
      <c r="L4514" s="10"/>
      <c r="M4514" s="10"/>
      <c r="N4514" s="10"/>
      <c r="O4514" s="11"/>
      <c r="P4514" s="12"/>
      <c r="Q4514" s="9"/>
      <c r="R4514" s="9"/>
      <c r="S4514" s="9"/>
      <c r="U4514" s="1"/>
      <c r="V4514" s="13"/>
    </row>
    <row r="4515" spans="1:22" x14ac:dyDescent="0.35">
      <c r="A4515" s="8"/>
      <c r="B4515" s="9"/>
      <c r="C4515" s="9"/>
      <c r="D4515" s="9"/>
      <c r="E4515" s="9"/>
      <c r="F4515" s="9"/>
      <c r="G4515" s="9"/>
      <c r="H4515" s="10"/>
      <c r="I4515" s="10"/>
      <c r="J4515" s="10"/>
      <c r="K4515" s="10"/>
      <c r="L4515" s="10"/>
      <c r="M4515" s="10"/>
      <c r="N4515" s="10"/>
      <c r="O4515" s="11"/>
      <c r="P4515" s="12"/>
      <c r="Q4515" s="9"/>
      <c r="R4515" s="9"/>
      <c r="S4515" s="9"/>
      <c r="U4515" s="1"/>
      <c r="V4515" s="13"/>
    </row>
    <row r="4516" spans="1:22" x14ac:dyDescent="0.35">
      <c r="A4516" s="8"/>
      <c r="B4516" s="9"/>
      <c r="C4516" s="9"/>
      <c r="D4516" s="9"/>
      <c r="E4516" s="9"/>
      <c r="F4516" s="9"/>
      <c r="G4516" s="9"/>
      <c r="H4516" s="10"/>
      <c r="I4516" s="10"/>
      <c r="J4516" s="10"/>
      <c r="K4516" s="10"/>
      <c r="L4516" s="10"/>
      <c r="M4516" s="10"/>
      <c r="N4516" s="10"/>
      <c r="O4516" s="11"/>
      <c r="P4516" s="12"/>
      <c r="Q4516" s="9"/>
      <c r="R4516" s="9"/>
      <c r="S4516" s="9"/>
      <c r="U4516" s="1"/>
      <c r="V4516" s="13"/>
    </row>
    <row r="4517" spans="1:22" x14ac:dyDescent="0.35">
      <c r="A4517" s="8"/>
      <c r="B4517" s="9"/>
      <c r="C4517" s="9"/>
      <c r="D4517" s="9"/>
      <c r="E4517" s="9"/>
      <c r="F4517" s="9"/>
      <c r="G4517" s="9"/>
      <c r="H4517" s="10"/>
      <c r="I4517" s="10"/>
      <c r="J4517" s="10"/>
      <c r="K4517" s="10"/>
      <c r="L4517" s="10"/>
      <c r="M4517" s="10"/>
      <c r="N4517" s="10"/>
      <c r="O4517" s="11"/>
      <c r="P4517" s="12"/>
      <c r="Q4517" s="9"/>
      <c r="R4517" s="9"/>
      <c r="S4517" s="9"/>
      <c r="U4517" s="1"/>
      <c r="V4517" s="13"/>
    </row>
    <row r="4518" spans="1:22" x14ac:dyDescent="0.35">
      <c r="A4518" s="8"/>
      <c r="B4518" s="9"/>
      <c r="C4518" s="9"/>
      <c r="D4518" s="9"/>
      <c r="E4518" s="9"/>
      <c r="F4518" s="9"/>
      <c r="G4518" s="9"/>
      <c r="H4518" s="10"/>
      <c r="I4518" s="10"/>
      <c r="J4518" s="10"/>
      <c r="K4518" s="10"/>
      <c r="L4518" s="10"/>
      <c r="M4518" s="10"/>
      <c r="N4518" s="10"/>
      <c r="O4518" s="11"/>
      <c r="P4518" s="12"/>
      <c r="Q4518" s="9"/>
      <c r="R4518" s="9"/>
      <c r="S4518" s="9"/>
      <c r="U4518" s="1"/>
      <c r="V4518" s="13"/>
    </row>
    <row r="4519" spans="1:22" x14ac:dyDescent="0.35">
      <c r="A4519" s="8"/>
      <c r="B4519" s="9"/>
      <c r="C4519" s="9"/>
      <c r="D4519" s="9"/>
      <c r="E4519" s="9"/>
      <c r="F4519" s="9"/>
      <c r="G4519" s="9"/>
      <c r="H4519" s="10"/>
      <c r="I4519" s="10"/>
      <c r="J4519" s="10"/>
      <c r="K4519" s="10"/>
      <c r="L4519" s="10"/>
      <c r="M4519" s="10"/>
      <c r="N4519" s="10"/>
      <c r="O4519" s="11"/>
      <c r="P4519" s="12"/>
      <c r="Q4519" s="9"/>
      <c r="R4519" s="9"/>
      <c r="S4519" s="9"/>
      <c r="U4519" s="1"/>
      <c r="V4519" s="13"/>
    </row>
    <row r="4520" spans="1:22" x14ac:dyDescent="0.35">
      <c r="A4520" s="8"/>
      <c r="B4520" s="9"/>
      <c r="C4520" s="9"/>
      <c r="D4520" s="9"/>
      <c r="E4520" s="9"/>
      <c r="F4520" s="9"/>
      <c r="G4520" s="9"/>
      <c r="H4520" s="10"/>
      <c r="I4520" s="10"/>
      <c r="J4520" s="10"/>
      <c r="K4520" s="10"/>
      <c r="L4520" s="10"/>
      <c r="M4520" s="10"/>
      <c r="N4520" s="10"/>
      <c r="O4520" s="11"/>
      <c r="P4520" s="12"/>
      <c r="Q4520" s="9"/>
      <c r="R4520" s="9"/>
      <c r="S4520" s="9"/>
      <c r="U4520" s="1"/>
      <c r="V4520" s="13"/>
    </row>
    <row r="4521" spans="1:22" x14ac:dyDescent="0.35">
      <c r="A4521" s="8"/>
      <c r="B4521" s="9"/>
      <c r="C4521" s="9"/>
      <c r="D4521" s="9"/>
      <c r="E4521" s="9"/>
      <c r="F4521" s="9"/>
      <c r="G4521" s="9"/>
      <c r="H4521" s="10"/>
      <c r="I4521" s="10"/>
      <c r="J4521" s="10"/>
      <c r="K4521" s="10"/>
      <c r="L4521" s="10"/>
      <c r="M4521" s="10"/>
      <c r="N4521" s="10"/>
      <c r="O4521" s="11"/>
      <c r="P4521" s="12"/>
      <c r="Q4521" s="9"/>
      <c r="R4521" s="9"/>
      <c r="S4521" s="9"/>
      <c r="U4521" s="1"/>
      <c r="V4521" s="13"/>
    </row>
    <row r="4522" spans="1:22" x14ac:dyDescent="0.35">
      <c r="A4522" s="8"/>
      <c r="B4522" s="9"/>
      <c r="C4522" s="9"/>
      <c r="D4522" s="9"/>
      <c r="E4522" s="9"/>
      <c r="F4522" s="9"/>
      <c r="G4522" s="9"/>
      <c r="H4522" s="10"/>
      <c r="I4522" s="10"/>
      <c r="J4522" s="10"/>
      <c r="K4522" s="10"/>
      <c r="L4522" s="10"/>
      <c r="M4522" s="10"/>
      <c r="N4522" s="10"/>
      <c r="O4522" s="11"/>
      <c r="P4522" s="12"/>
      <c r="Q4522" s="9"/>
      <c r="R4522" s="9"/>
      <c r="S4522" s="9"/>
      <c r="U4522" s="1"/>
      <c r="V4522" s="13"/>
    </row>
    <row r="4523" spans="1:22" x14ac:dyDescent="0.35">
      <c r="A4523" s="8"/>
      <c r="B4523" s="9"/>
      <c r="C4523" s="9"/>
      <c r="D4523" s="9"/>
      <c r="E4523" s="9"/>
      <c r="F4523" s="9"/>
      <c r="G4523" s="9"/>
      <c r="H4523" s="10"/>
      <c r="I4523" s="10"/>
      <c r="J4523" s="10"/>
      <c r="K4523" s="10"/>
      <c r="L4523" s="10"/>
      <c r="M4523" s="10"/>
      <c r="N4523" s="10"/>
      <c r="O4523" s="11"/>
      <c r="P4523" s="12"/>
      <c r="Q4523" s="9"/>
      <c r="R4523" s="9"/>
      <c r="S4523" s="9"/>
      <c r="U4523" s="1"/>
      <c r="V4523" s="13"/>
    </row>
    <row r="4524" spans="1:22" x14ac:dyDescent="0.35">
      <c r="A4524" s="8"/>
      <c r="B4524" s="9"/>
      <c r="C4524" s="9"/>
      <c r="D4524" s="9"/>
      <c r="E4524" s="9"/>
      <c r="F4524" s="9"/>
      <c r="G4524" s="9"/>
      <c r="H4524" s="10"/>
      <c r="I4524" s="10"/>
      <c r="J4524" s="10"/>
      <c r="K4524" s="10"/>
      <c r="L4524" s="10"/>
      <c r="M4524" s="10"/>
      <c r="N4524" s="10"/>
      <c r="O4524" s="11"/>
      <c r="P4524" s="12"/>
      <c r="Q4524" s="9"/>
      <c r="R4524" s="9"/>
      <c r="S4524" s="9"/>
      <c r="U4524" s="1"/>
      <c r="V4524" s="13"/>
    </row>
    <row r="4525" spans="1:22" x14ac:dyDescent="0.35">
      <c r="A4525" s="8"/>
      <c r="B4525" s="9"/>
      <c r="C4525" s="9"/>
      <c r="D4525" s="9"/>
      <c r="E4525" s="9"/>
      <c r="F4525" s="9"/>
      <c r="G4525" s="9"/>
      <c r="H4525" s="10"/>
      <c r="I4525" s="10"/>
      <c r="J4525" s="10"/>
      <c r="K4525" s="10"/>
      <c r="L4525" s="10"/>
      <c r="M4525" s="10"/>
      <c r="N4525" s="10"/>
      <c r="O4525" s="11"/>
      <c r="P4525" s="12"/>
      <c r="Q4525" s="9"/>
      <c r="R4525" s="9"/>
      <c r="S4525" s="9"/>
      <c r="U4525" s="1"/>
      <c r="V4525" s="13"/>
    </row>
    <row r="4526" spans="1:22" x14ac:dyDescent="0.35">
      <c r="A4526" s="8"/>
      <c r="B4526" s="9"/>
      <c r="C4526" s="9"/>
      <c r="D4526" s="9"/>
      <c r="E4526" s="9"/>
      <c r="F4526" s="9"/>
      <c r="G4526" s="9"/>
      <c r="H4526" s="10"/>
      <c r="I4526" s="10"/>
      <c r="J4526" s="10"/>
      <c r="K4526" s="10"/>
      <c r="L4526" s="10"/>
      <c r="M4526" s="10"/>
      <c r="N4526" s="10"/>
      <c r="O4526" s="11"/>
      <c r="P4526" s="12"/>
      <c r="Q4526" s="9"/>
      <c r="R4526" s="9"/>
      <c r="S4526" s="9"/>
      <c r="U4526" s="1"/>
      <c r="V4526" s="13"/>
    </row>
    <row r="4527" spans="1:22" x14ac:dyDescent="0.35">
      <c r="A4527" s="8"/>
      <c r="B4527" s="9"/>
      <c r="C4527" s="9"/>
      <c r="D4527" s="9"/>
      <c r="E4527" s="9"/>
      <c r="F4527" s="9"/>
      <c r="G4527" s="9"/>
      <c r="H4527" s="10"/>
      <c r="I4527" s="10"/>
      <c r="J4527" s="10"/>
      <c r="K4527" s="10"/>
      <c r="L4527" s="10"/>
      <c r="M4527" s="10"/>
      <c r="N4527" s="10"/>
      <c r="O4527" s="11"/>
      <c r="P4527" s="12"/>
      <c r="Q4527" s="9"/>
      <c r="R4527" s="9"/>
      <c r="S4527" s="9"/>
      <c r="U4527" s="1"/>
      <c r="V4527" s="13"/>
    </row>
    <row r="4528" spans="1:22" x14ac:dyDescent="0.35">
      <c r="A4528" s="8"/>
      <c r="B4528" s="9"/>
      <c r="C4528" s="9"/>
      <c r="D4528" s="9"/>
      <c r="E4528" s="9"/>
      <c r="F4528" s="9"/>
      <c r="G4528" s="9"/>
      <c r="H4528" s="10"/>
      <c r="I4528" s="10"/>
      <c r="J4528" s="10"/>
      <c r="K4528" s="10"/>
      <c r="L4528" s="10"/>
      <c r="M4528" s="10"/>
      <c r="N4528" s="10"/>
      <c r="O4528" s="11"/>
      <c r="P4528" s="12"/>
      <c r="Q4528" s="9"/>
      <c r="R4528" s="9"/>
      <c r="S4528" s="9"/>
      <c r="U4528" s="1"/>
      <c r="V4528" s="13"/>
    </row>
    <row r="4529" spans="1:22" x14ac:dyDescent="0.35">
      <c r="A4529" s="8"/>
      <c r="B4529" s="9"/>
      <c r="C4529" s="9"/>
      <c r="D4529" s="9"/>
      <c r="E4529" s="9"/>
      <c r="F4529" s="9"/>
      <c r="G4529" s="9"/>
      <c r="H4529" s="10"/>
      <c r="I4529" s="10"/>
      <c r="J4529" s="10"/>
      <c r="K4529" s="10"/>
      <c r="L4529" s="10"/>
      <c r="M4529" s="10"/>
      <c r="N4529" s="10"/>
      <c r="O4529" s="11"/>
      <c r="P4529" s="12"/>
      <c r="Q4529" s="9"/>
      <c r="R4529" s="9"/>
      <c r="S4529" s="9"/>
      <c r="U4529" s="1"/>
      <c r="V4529" s="13"/>
    </row>
    <row r="4530" spans="1:22" x14ac:dyDescent="0.35">
      <c r="A4530" s="8"/>
      <c r="B4530" s="9"/>
      <c r="C4530" s="9"/>
      <c r="D4530" s="9"/>
      <c r="E4530" s="9"/>
      <c r="F4530" s="9"/>
      <c r="G4530" s="9"/>
      <c r="H4530" s="10"/>
      <c r="I4530" s="10"/>
      <c r="J4530" s="10"/>
      <c r="K4530" s="10"/>
      <c r="L4530" s="10"/>
      <c r="M4530" s="10"/>
      <c r="N4530" s="10"/>
      <c r="O4530" s="11"/>
      <c r="P4530" s="12"/>
      <c r="Q4530" s="9"/>
      <c r="R4530" s="9"/>
      <c r="S4530" s="9"/>
      <c r="U4530" s="1"/>
      <c r="V4530" s="13"/>
    </row>
    <row r="4531" spans="1:22" x14ac:dyDescent="0.35">
      <c r="A4531" s="8"/>
      <c r="B4531" s="9"/>
      <c r="C4531" s="9"/>
      <c r="D4531" s="9"/>
      <c r="E4531" s="9"/>
      <c r="F4531" s="9"/>
      <c r="G4531" s="9"/>
      <c r="H4531" s="10"/>
      <c r="I4531" s="10"/>
      <c r="J4531" s="10"/>
      <c r="K4531" s="10"/>
      <c r="L4531" s="10"/>
      <c r="M4531" s="10"/>
      <c r="N4531" s="10"/>
      <c r="O4531" s="11"/>
      <c r="P4531" s="12"/>
      <c r="Q4531" s="9"/>
      <c r="R4531" s="9"/>
      <c r="S4531" s="9"/>
      <c r="U4531" s="1"/>
      <c r="V4531" s="13"/>
    </row>
    <row r="4532" spans="1:22" x14ac:dyDescent="0.35">
      <c r="A4532" s="8"/>
      <c r="B4532" s="9"/>
      <c r="C4532" s="9"/>
      <c r="D4532" s="9"/>
      <c r="E4532" s="9"/>
      <c r="F4532" s="9"/>
      <c r="G4532" s="9"/>
      <c r="H4532" s="10"/>
      <c r="I4532" s="10"/>
      <c r="J4532" s="10"/>
      <c r="K4532" s="10"/>
      <c r="L4532" s="10"/>
      <c r="M4532" s="10"/>
      <c r="N4532" s="10"/>
      <c r="O4532" s="11"/>
      <c r="P4532" s="12"/>
      <c r="Q4532" s="9"/>
      <c r="R4532" s="9"/>
      <c r="S4532" s="9"/>
      <c r="U4532" s="1"/>
      <c r="V4532" s="13"/>
    </row>
    <row r="4533" spans="1:22" x14ac:dyDescent="0.35">
      <c r="A4533" s="8"/>
      <c r="B4533" s="9"/>
      <c r="C4533" s="9"/>
      <c r="D4533" s="9"/>
      <c r="E4533" s="9"/>
      <c r="F4533" s="9"/>
      <c r="G4533" s="9"/>
      <c r="H4533" s="10"/>
      <c r="I4533" s="10"/>
      <c r="J4533" s="10"/>
      <c r="K4533" s="10"/>
      <c r="L4533" s="10"/>
      <c r="M4533" s="10"/>
      <c r="N4533" s="10"/>
      <c r="O4533" s="11"/>
      <c r="P4533" s="12"/>
      <c r="Q4533" s="9"/>
      <c r="R4533" s="9"/>
      <c r="S4533" s="9"/>
      <c r="U4533" s="1"/>
      <c r="V4533" s="13"/>
    </row>
    <row r="4534" spans="1:22" x14ac:dyDescent="0.35">
      <c r="A4534" s="8"/>
      <c r="B4534" s="9"/>
      <c r="C4534" s="9"/>
      <c r="D4534" s="9"/>
      <c r="E4534" s="9"/>
      <c r="F4534" s="9"/>
      <c r="G4534" s="9"/>
      <c r="H4534" s="10"/>
      <c r="I4534" s="10"/>
      <c r="J4534" s="10"/>
      <c r="K4534" s="10"/>
      <c r="L4534" s="10"/>
      <c r="M4534" s="10"/>
      <c r="N4534" s="10"/>
      <c r="O4534" s="11"/>
      <c r="P4534" s="12"/>
      <c r="Q4534" s="9"/>
      <c r="R4534" s="9"/>
      <c r="S4534" s="9"/>
      <c r="U4534" s="1"/>
      <c r="V4534" s="13"/>
    </row>
    <row r="4535" spans="1:22" x14ac:dyDescent="0.35">
      <c r="A4535" s="8"/>
      <c r="B4535" s="9"/>
      <c r="C4535" s="9"/>
      <c r="D4535" s="9"/>
      <c r="E4535" s="9"/>
      <c r="F4535" s="9"/>
      <c r="G4535" s="9"/>
      <c r="H4535" s="10"/>
      <c r="I4535" s="10"/>
      <c r="J4535" s="10"/>
      <c r="K4535" s="10"/>
      <c r="L4535" s="10"/>
      <c r="M4535" s="10"/>
      <c r="N4535" s="10"/>
      <c r="O4535" s="11"/>
      <c r="P4535" s="12"/>
      <c r="Q4535" s="9"/>
      <c r="R4535" s="9"/>
      <c r="S4535" s="9"/>
      <c r="U4535" s="1"/>
      <c r="V4535" s="13"/>
    </row>
    <row r="4536" spans="1:22" x14ac:dyDescent="0.35">
      <c r="A4536" s="8"/>
      <c r="B4536" s="9"/>
      <c r="C4536" s="9"/>
      <c r="D4536" s="9"/>
      <c r="E4536" s="9"/>
      <c r="F4536" s="9"/>
      <c r="G4536" s="9"/>
      <c r="H4536" s="10"/>
      <c r="I4536" s="10"/>
      <c r="J4536" s="10"/>
      <c r="K4536" s="10"/>
      <c r="L4536" s="10"/>
      <c r="M4536" s="10"/>
      <c r="N4536" s="10"/>
      <c r="O4536" s="11"/>
      <c r="P4536" s="12"/>
      <c r="Q4536" s="9"/>
      <c r="R4536" s="9"/>
      <c r="S4536" s="9"/>
      <c r="U4536" s="1"/>
      <c r="V4536" s="13"/>
    </row>
    <row r="4537" spans="1:22" x14ac:dyDescent="0.35">
      <c r="A4537" s="8"/>
      <c r="B4537" s="9"/>
      <c r="C4537" s="9"/>
      <c r="D4537" s="9"/>
      <c r="E4537" s="9"/>
      <c r="F4537" s="9"/>
      <c r="G4537" s="9"/>
      <c r="H4537" s="10"/>
      <c r="I4537" s="10"/>
      <c r="J4537" s="10"/>
      <c r="K4537" s="10"/>
      <c r="L4537" s="10"/>
      <c r="M4537" s="10"/>
      <c r="N4537" s="10"/>
      <c r="O4537" s="11"/>
      <c r="P4537" s="12"/>
      <c r="Q4537" s="9"/>
      <c r="R4537" s="9"/>
      <c r="S4537" s="9"/>
      <c r="U4537" s="1"/>
      <c r="V4537" s="13"/>
    </row>
    <row r="4538" spans="1:22" x14ac:dyDescent="0.35">
      <c r="A4538" s="8"/>
      <c r="B4538" s="9"/>
      <c r="C4538" s="9"/>
      <c r="D4538" s="9"/>
      <c r="E4538" s="9"/>
      <c r="F4538" s="9"/>
      <c r="G4538" s="9"/>
      <c r="H4538" s="10"/>
      <c r="I4538" s="10"/>
      <c r="J4538" s="10"/>
      <c r="K4538" s="10"/>
      <c r="L4538" s="10"/>
      <c r="M4538" s="10"/>
      <c r="N4538" s="10"/>
      <c r="O4538" s="11"/>
      <c r="P4538" s="12"/>
      <c r="Q4538" s="9"/>
      <c r="R4538" s="9"/>
      <c r="S4538" s="9"/>
      <c r="U4538" s="1"/>
      <c r="V4538" s="13"/>
    </row>
    <row r="4539" spans="1:22" x14ac:dyDescent="0.35">
      <c r="A4539" s="8"/>
      <c r="B4539" s="9"/>
      <c r="C4539" s="9"/>
      <c r="D4539" s="9"/>
      <c r="E4539" s="9"/>
      <c r="F4539" s="9"/>
      <c r="G4539" s="9"/>
      <c r="H4539" s="10"/>
      <c r="I4539" s="10"/>
      <c r="J4539" s="10"/>
      <c r="K4539" s="10"/>
      <c r="L4539" s="10"/>
      <c r="M4539" s="10"/>
      <c r="N4539" s="10"/>
      <c r="O4539" s="11"/>
      <c r="P4539" s="12"/>
      <c r="Q4539" s="9"/>
      <c r="R4539" s="9"/>
      <c r="S4539" s="9"/>
      <c r="U4539" s="1"/>
      <c r="V4539" s="13"/>
    </row>
    <row r="4540" spans="1:22" x14ac:dyDescent="0.35">
      <c r="A4540" s="8"/>
      <c r="B4540" s="9"/>
      <c r="C4540" s="9"/>
      <c r="D4540" s="9"/>
      <c r="E4540" s="9"/>
      <c r="F4540" s="9"/>
      <c r="G4540" s="9"/>
      <c r="H4540" s="10"/>
      <c r="I4540" s="10"/>
      <c r="J4540" s="10"/>
      <c r="K4540" s="10"/>
      <c r="L4540" s="10"/>
      <c r="M4540" s="10"/>
      <c r="N4540" s="10"/>
      <c r="O4540" s="11"/>
      <c r="P4540" s="12"/>
      <c r="Q4540" s="9"/>
      <c r="R4540" s="9"/>
      <c r="S4540" s="9"/>
      <c r="U4540" s="1"/>
      <c r="V4540" s="13"/>
    </row>
    <row r="4541" spans="1:22" x14ac:dyDescent="0.35">
      <c r="A4541" s="8"/>
      <c r="B4541" s="9"/>
      <c r="C4541" s="9"/>
      <c r="D4541" s="9"/>
      <c r="E4541" s="9"/>
      <c r="F4541" s="9"/>
      <c r="G4541" s="9"/>
      <c r="H4541" s="10"/>
      <c r="I4541" s="10"/>
      <c r="J4541" s="10"/>
      <c r="K4541" s="10"/>
      <c r="L4541" s="10"/>
      <c r="M4541" s="10"/>
      <c r="N4541" s="10"/>
      <c r="O4541" s="11"/>
      <c r="P4541" s="12"/>
      <c r="Q4541" s="9"/>
      <c r="R4541" s="9"/>
      <c r="S4541" s="9"/>
      <c r="U4541" s="1"/>
      <c r="V4541" s="13"/>
    </row>
    <row r="4542" spans="1:22" x14ac:dyDescent="0.35">
      <c r="A4542" s="8"/>
      <c r="B4542" s="9"/>
      <c r="C4542" s="9"/>
      <c r="D4542" s="9"/>
      <c r="E4542" s="9"/>
      <c r="F4542" s="9"/>
      <c r="G4542" s="9"/>
      <c r="H4542" s="10"/>
      <c r="I4542" s="10"/>
      <c r="J4542" s="10"/>
      <c r="K4542" s="10"/>
      <c r="L4542" s="10"/>
      <c r="M4542" s="10"/>
      <c r="N4542" s="10"/>
      <c r="O4542" s="11"/>
      <c r="P4542" s="12"/>
      <c r="Q4542" s="9"/>
      <c r="R4542" s="9"/>
      <c r="S4542" s="9"/>
      <c r="U4542" s="1"/>
      <c r="V4542" s="13"/>
    </row>
    <row r="4543" spans="1:22" x14ac:dyDescent="0.35">
      <c r="A4543" s="8"/>
      <c r="B4543" s="9"/>
      <c r="C4543" s="9"/>
      <c r="D4543" s="9"/>
      <c r="E4543" s="9"/>
      <c r="F4543" s="9"/>
      <c r="G4543" s="9"/>
      <c r="H4543" s="10"/>
      <c r="I4543" s="10"/>
      <c r="J4543" s="10"/>
      <c r="K4543" s="10"/>
      <c r="L4543" s="10"/>
      <c r="M4543" s="10"/>
      <c r="N4543" s="10"/>
      <c r="O4543" s="11"/>
      <c r="P4543" s="12"/>
      <c r="Q4543" s="9"/>
      <c r="R4543" s="9"/>
      <c r="S4543" s="9"/>
      <c r="U4543" s="1"/>
      <c r="V4543" s="13"/>
    </row>
    <row r="4544" spans="1:22" x14ac:dyDescent="0.35">
      <c r="A4544" s="8"/>
      <c r="B4544" s="9"/>
      <c r="C4544" s="9"/>
      <c r="D4544" s="9"/>
      <c r="E4544" s="9"/>
      <c r="F4544" s="9"/>
      <c r="G4544" s="9"/>
      <c r="H4544" s="10"/>
      <c r="I4544" s="10"/>
      <c r="J4544" s="10"/>
      <c r="K4544" s="10"/>
      <c r="L4544" s="10"/>
      <c r="M4544" s="10"/>
      <c r="N4544" s="10"/>
      <c r="O4544" s="11"/>
      <c r="P4544" s="12"/>
      <c r="Q4544" s="9"/>
      <c r="R4544" s="9"/>
      <c r="S4544" s="9"/>
      <c r="U4544" s="1"/>
      <c r="V4544" s="13"/>
    </row>
    <row r="4545" spans="1:22" x14ac:dyDescent="0.35">
      <c r="A4545" s="8"/>
      <c r="B4545" s="9"/>
      <c r="C4545" s="9"/>
      <c r="D4545" s="9"/>
      <c r="E4545" s="9"/>
      <c r="F4545" s="9"/>
      <c r="G4545" s="9"/>
      <c r="H4545" s="10"/>
      <c r="I4545" s="10"/>
      <c r="J4545" s="10"/>
      <c r="K4545" s="10"/>
      <c r="L4545" s="10"/>
      <c r="M4545" s="10"/>
      <c r="N4545" s="10"/>
      <c r="O4545" s="11"/>
      <c r="P4545" s="12"/>
      <c r="Q4545" s="9"/>
      <c r="R4545" s="9"/>
      <c r="S4545" s="9"/>
      <c r="U4545" s="1"/>
      <c r="V4545" s="13"/>
    </row>
    <row r="4546" spans="1:22" x14ac:dyDescent="0.35">
      <c r="A4546" s="8"/>
      <c r="B4546" s="9"/>
      <c r="C4546" s="9"/>
      <c r="D4546" s="9"/>
      <c r="E4546" s="9"/>
      <c r="F4546" s="9"/>
      <c r="G4546" s="9"/>
      <c r="H4546" s="10"/>
      <c r="I4546" s="10"/>
      <c r="J4546" s="10"/>
      <c r="K4546" s="10"/>
      <c r="L4546" s="10"/>
      <c r="M4546" s="10"/>
      <c r="N4546" s="10"/>
      <c r="O4546" s="11"/>
      <c r="P4546" s="12"/>
      <c r="Q4546" s="9"/>
      <c r="R4546" s="9"/>
      <c r="S4546" s="9"/>
      <c r="U4546" s="1"/>
      <c r="V4546" s="13"/>
    </row>
    <row r="4547" spans="1:22" x14ac:dyDescent="0.35">
      <c r="A4547" s="8"/>
      <c r="B4547" s="9"/>
      <c r="C4547" s="9"/>
      <c r="D4547" s="9"/>
      <c r="E4547" s="9"/>
      <c r="F4547" s="9"/>
      <c r="G4547" s="9"/>
      <c r="H4547" s="10"/>
      <c r="I4547" s="10"/>
      <c r="J4547" s="10"/>
      <c r="K4547" s="10"/>
      <c r="L4547" s="10"/>
      <c r="M4547" s="10"/>
      <c r="N4547" s="10"/>
      <c r="O4547" s="11"/>
      <c r="P4547" s="12"/>
      <c r="Q4547" s="9"/>
      <c r="R4547" s="9"/>
      <c r="S4547" s="9"/>
      <c r="U4547" s="1"/>
      <c r="V4547" s="13"/>
    </row>
    <row r="4548" spans="1:22" x14ac:dyDescent="0.35">
      <c r="A4548" s="8"/>
      <c r="B4548" s="9"/>
      <c r="C4548" s="9"/>
      <c r="D4548" s="9"/>
      <c r="E4548" s="9"/>
      <c r="F4548" s="9"/>
      <c r="G4548" s="9"/>
      <c r="H4548" s="10"/>
      <c r="I4548" s="10"/>
      <c r="J4548" s="10"/>
      <c r="K4548" s="10"/>
      <c r="L4548" s="10"/>
      <c r="M4548" s="10"/>
      <c r="N4548" s="10"/>
      <c r="O4548" s="11"/>
      <c r="P4548" s="12"/>
      <c r="Q4548" s="9"/>
      <c r="R4548" s="9"/>
      <c r="S4548" s="9"/>
      <c r="U4548" s="1"/>
      <c r="V4548" s="13"/>
    </row>
    <row r="4549" spans="1:22" x14ac:dyDescent="0.35">
      <c r="A4549" s="8"/>
      <c r="B4549" s="9"/>
      <c r="C4549" s="9"/>
      <c r="D4549" s="9"/>
      <c r="E4549" s="9"/>
      <c r="F4549" s="9"/>
      <c r="G4549" s="9"/>
      <c r="H4549" s="10"/>
      <c r="I4549" s="10"/>
      <c r="J4549" s="10"/>
      <c r="K4549" s="10"/>
      <c r="L4549" s="10"/>
      <c r="M4549" s="10"/>
      <c r="N4549" s="10"/>
      <c r="O4549" s="11"/>
      <c r="P4549" s="12"/>
      <c r="Q4549" s="9"/>
      <c r="R4549" s="9"/>
      <c r="S4549" s="9"/>
      <c r="U4549" s="1"/>
      <c r="V4549" s="13"/>
    </row>
    <row r="4550" spans="1:22" x14ac:dyDescent="0.35">
      <c r="A4550" s="8"/>
      <c r="B4550" s="9"/>
      <c r="C4550" s="9"/>
      <c r="D4550" s="9"/>
      <c r="E4550" s="9"/>
      <c r="F4550" s="9"/>
      <c r="G4550" s="9"/>
      <c r="H4550" s="10"/>
      <c r="I4550" s="10"/>
      <c r="J4550" s="10"/>
      <c r="K4550" s="10"/>
      <c r="L4550" s="10"/>
      <c r="M4550" s="10"/>
      <c r="N4550" s="10"/>
      <c r="O4550" s="11"/>
      <c r="P4550" s="12"/>
      <c r="Q4550" s="9"/>
      <c r="R4550" s="9"/>
      <c r="S4550" s="9"/>
      <c r="U4550" s="1"/>
      <c r="V4550" s="13"/>
    </row>
    <row r="4551" spans="1:22" x14ac:dyDescent="0.35">
      <c r="A4551" s="8"/>
      <c r="B4551" s="9"/>
      <c r="C4551" s="9"/>
      <c r="D4551" s="9"/>
      <c r="E4551" s="9"/>
      <c r="F4551" s="9"/>
      <c r="G4551" s="9"/>
      <c r="H4551" s="10"/>
      <c r="I4551" s="10"/>
      <c r="J4551" s="10"/>
      <c r="K4551" s="10"/>
      <c r="L4551" s="10"/>
      <c r="M4551" s="10"/>
      <c r="N4551" s="10"/>
      <c r="O4551" s="11"/>
      <c r="P4551" s="12"/>
      <c r="Q4551" s="9"/>
      <c r="R4551" s="9"/>
      <c r="S4551" s="9"/>
      <c r="U4551" s="1"/>
      <c r="V4551" s="13"/>
    </row>
    <row r="4552" spans="1:22" x14ac:dyDescent="0.35">
      <c r="A4552" s="8"/>
      <c r="B4552" s="9"/>
      <c r="C4552" s="9"/>
      <c r="D4552" s="9"/>
      <c r="E4552" s="9"/>
      <c r="F4552" s="9"/>
      <c r="G4552" s="9"/>
      <c r="H4552" s="10"/>
      <c r="I4552" s="10"/>
      <c r="J4552" s="10"/>
      <c r="K4552" s="10"/>
      <c r="L4552" s="10"/>
      <c r="M4552" s="10"/>
      <c r="N4552" s="10"/>
      <c r="O4552" s="11"/>
      <c r="P4552" s="12"/>
      <c r="Q4552" s="9"/>
      <c r="R4552" s="9"/>
      <c r="S4552" s="9"/>
      <c r="U4552" s="1"/>
      <c r="V4552" s="13"/>
    </row>
    <row r="4553" spans="1:22" x14ac:dyDescent="0.35">
      <c r="A4553" s="8"/>
      <c r="B4553" s="9"/>
      <c r="C4553" s="9"/>
      <c r="D4553" s="9"/>
      <c r="E4553" s="9"/>
      <c r="F4553" s="9"/>
      <c r="G4553" s="9"/>
      <c r="H4553" s="10"/>
      <c r="I4553" s="10"/>
      <c r="J4553" s="10"/>
      <c r="K4553" s="10"/>
      <c r="L4553" s="10"/>
      <c r="M4553" s="10"/>
      <c r="N4553" s="10"/>
      <c r="O4553" s="11"/>
      <c r="P4553" s="12"/>
      <c r="Q4553" s="9"/>
      <c r="R4553" s="9"/>
      <c r="S4553" s="9"/>
      <c r="U4553" s="1"/>
      <c r="V4553" s="13"/>
    </row>
    <row r="4554" spans="1:22" x14ac:dyDescent="0.35">
      <c r="A4554" s="8"/>
      <c r="B4554" s="9"/>
      <c r="C4554" s="9"/>
      <c r="D4554" s="9"/>
      <c r="E4554" s="9"/>
      <c r="F4554" s="9"/>
      <c r="G4554" s="9"/>
      <c r="H4554" s="10"/>
      <c r="I4554" s="10"/>
      <c r="J4554" s="10"/>
      <c r="K4554" s="10"/>
      <c r="L4554" s="10"/>
      <c r="M4554" s="10"/>
      <c r="N4554" s="10"/>
      <c r="O4554" s="11"/>
      <c r="P4554" s="12"/>
      <c r="Q4554" s="9"/>
      <c r="R4554" s="9"/>
      <c r="S4554" s="9"/>
      <c r="U4554" s="1"/>
      <c r="V4554" s="13"/>
    </row>
    <row r="4555" spans="1:22" x14ac:dyDescent="0.35">
      <c r="A4555" s="8"/>
      <c r="B4555" s="9"/>
      <c r="C4555" s="9"/>
      <c r="D4555" s="9"/>
      <c r="E4555" s="9"/>
      <c r="F4555" s="9"/>
      <c r="G4555" s="9"/>
      <c r="H4555" s="10"/>
      <c r="I4555" s="10"/>
      <c r="J4555" s="10"/>
      <c r="K4555" s="10"/>
      <c r="L4555" s="10"/>
      <c r="M4555" s="10"/>
      <c r="N4555" s="10"/>
      <c r="O4555" s="11"/>
      <c r="P4555" s="12"/>
      <c r="Q4555" s="9"/>
      <c r="R4555" s="9"/>
      <c r="S4555" s="9"/>
      <c r="U4555" s="1"/>
      <c r="V4555" s="13"/>
    </row>
    <row r="4556" spans="1:22" x14ac:dyDescent="0.35">
      <c r="A4556" s="8"/>
      <c r="B4556" s="9"/>
      <c r="C4556" s="9"/>
      <c r="D4556" s="9"/>
      <c r="E4556" s="9"/>
      <c r="F4556" s="9"/>
      <c r="G4556" s="9"/>
      <c r="H4556" s="10"/>
      <c r="I4556" s="10"/>
      <c r="J4556" s="10"/>
      <c r="K4556" s="10"/>
      <c r="L4556" s="10"/>
      <c r="M4556" s="10"/>
      <c r="N4556" s="10"/>
      <c r="O4556" s="11"/>
      <c r="P4556" s="12"/>
      <c r="Q4556" s="9"/>
      <c r="R4556" s="9"/>
      <c r="S4556" s="9"/>
      <c r="U4556" s="1"/>
      <c r="V4556" s="13"/>
    </row>
    <row r="4557" spans="1:22" x14ac:dyDescent="0.35">
      <c r="A4557" s="8"/>
      <c r="B4557" s="9"/>
      <c r="C4557" s="9"/>
      <c r="D4557" s="9"/>
      <c r="E4557" s="9"/>
      <c r="F4557" s="9"/>
      <c r="G4557" s="9"/>
      <c r="H4557" s="10"/>
      <c r="I4557" s="10"/>
      <c r="J4557" s="10"/>
      <c r="K4557" s="10"/>
      <c r="L4557" s="10"/>
      <c r="M4557" s="10"/>
      <c r="N4557" s="10"/>
      <c r="O4557" s="11"/>
      <c r="P4557" s="12"/>
      <c r="Q4557" s="9"/>
      <c r="R4557" s="9"/>
      <c r="S4557" s="9"/>
      <c r="U4557" s="1"/>
      <c r="V4557" s="13"/>
    </row>
    <row r="4558" spans="1:22" x14ac:dyDescent="0.35">
      <c r="A4558" s="8"/>
      <c r="B4558" s="9"/>
      <c r="C4558" s="9"/>
      <c r="D4558" s="9"/>
      <c r="E4558" s="9"/>
      <c r="F4558" s="9"/>
      <c r="G4558" s="9"/>
      <c r="H4558" s="10"/>
      <c r="I4558" s="10"/>
      <c r="J4558" s="10"/>
      <c r="K4558" s="10"/>
      <c r="L4558" s="10"/>
      <c r="M4558" s="10"/>
      <c r="N4558" s="10"/>
      <c r="O4558" s="11"/>
      <c r="P4558" s="12"/>
      <c r="Q4558" s="9"/>
      <c r="R4558" s="9"/>
      <c r="S4558" s="9"/>
      <c r="U4558" s="1"/>
      <c r="V4558" s="13"/>
    </row>
    <row r="4559" spans="1:22" x14ac:dyDescent="0.35">
      <c r="A4559" s="8"/>
      <c r="B4559" s="9"/>
      <c r="C4559" s="9"/>
      <c r="D4559" s="9"/>
      <c r="E4559" s="9"/>
      <c r="F4559" s="9"/>
      <c r="G4559" s="9"/>
      <c r="H4559" s="10"/>
      <c r="I4559" s="10"/>
      <c r="J4559" s="10"/>
      <c r="K4559" s="10"/>
      <c r="L4559" s="10"/>
      <c r="M4559" s="10"/>
      <c r="N4559" s="10"/>
      <c r="O4559" s="11"/>
      <c r="P4559" s="12"/>
      <c r="Q4559" s="9"/>
      <c r="R4559" s="9"/>
      <c r="S4559" s="9"/>
      <c r="U4559" s="1"/>
      <c r="V4559" s="13"/>
    </row>
    <row r="4560" spans="1:22" x14ac:dyDescent="0.35">
      <c r="A4560" s="8"/>
      <c r="B4560" s="9"/>
      <c r="C4560" s="9"/>
      <c r="D4560" s="9"/>
      <c r="E4560" s="9"/>
      <c r="F4560" s="9"/>
      <c r="G4560" s="9"/>
      <c r="H4560" s="10"/>
      <c r="I4560" s="10"/>
      <c r="J4560" s="10"/>
      <c r="K4560" s="10"/>
      <c r="L4560" s="10"/>
      <c r="M4560" s="10"/>
      <c r="N4560" s="10"/>
      <c r="O4560" s="11"/>
      <c r="P4560" s="12"/>
      <c r="Q4560" s="9"/>
      <c r="R4560" s="9"/>
      <c r="S4560" s="9"/>
      <c r="U4560" s="1"/>
      <c r="V4560" s="13"/>
    </row>
    <row r="4561" spans="1:22" x14ac:dyDescent="0.35">
      <c r="A4561" s="8"/>
      <c r="B4561" s="9"/>
      <c r="C4561" s="9"/>
      <c r="D4561" s="9"/>
      <c r="E4561" s="9"/>
      <c r="F4561" s="9"/>
      <c r="G4561" s="9"/>
      <c r="H4561" s="10"/>
      <c r="I4561" s="10"/>
      <c r="J4561" s="10"/>
      <c r="K4561" s="10"/>
      <c r="L4561" s="10"/>
      <c r="M4561" s="10"/>
      <c r="N4561" s="10"/>
      <c r="O4561" s="11"/>
      <c r="P4561" s="12"/>
      <c r="Q4561" s="9"/>
      <c r="R4561" s="9"/>
      <c r="S4561" s="9"/>
      <c r="U4561" s="1"/>
      <c r="V4561" s="13"/>
    </row>
    <row r="4562" spans="1:22" x14ac:dyDescent="0.35">
      <c r="A4562" s="8"/>
      <c r="B4562" s="9"/>
      <c r="C4562" s="9"/>
      <c r="D4562" s="9"/>
      <c r="E4562" s="9"/>
      <c r="F4562" s="9"/>
      <c r="G4562" s="9"/>
      <c r="H4562" s="10"/>
      <c r="I4562" s="10"/>
      <c r="J4562" s="10"/>
      <c r="K4562" s="10"/>
      <c r="L4562" s="10"/>
      <c r="M4562" s="10"/>
      <c r="N4562" s="10"/>
      <c r="O4562" s="11"/>
      <c r="P4562" s="12"/>
      <c r="Q4562" s="9"/>
      <c r="R4562" s="9"/>
      <c r="S4562" s="9"/>
      <c r="U4562" s="1"/>
      <c r="V4562" s="13"/>
    </row>
    <row r="4563" spans="1:22" x14ac:dyDescent="0.35">
      <c r="A4563" s="8"/>
      <c r="B4563" s="9"/>
      <c r="C4563" s="9"/>
      <c r="D4563" s="9"/>
      <c r="E4563" s="9"/>
      <c r="F4563" s="9"/>
      <c r="G4563" s="9"/>
      <c r="H4563" s="10"/>
      <c r="I4563" s="10"/>
      <c r="J4563" s="10"/>
      <c r="K4563" s="10"/>
      <c r="L4563" s="10"/>
      <c r="M4563" s="10"/>
      <c r="N4563" s="10"/>
      <c r="O4563" s="11"/>
      <c r="P4563" s="12"/>
      <c r="Q4563" s="9"/>
      <c r="R4563" s="9"/>
      <c r="S4563" s="9"/>
      <c r="U4563" s="1"/>
      <c r="V4563" s="13"/>
    </row>
    <row r="4564" spans="1:22" x14ac:dyDescent="0.35">
      <c r="A4564" s="8"/>
      <c r="B4564" s="9"/>
      <c r="C4564" s="9"/>
      <c r="D4564" s="9"/>
      <c r="E4564" s="9"/>
      <c r="F4564" s="9"/>
      <c r="G4564" s="9"/>
      <c r="H4564" s="10"/>
      <c r="I4564" s="10"/>
      <c r="J4564" s="10"/>
      <c r="K4564" s="10"/>
      <c r="L4564" s="10"/>
      <c r="M4564" s="10"/>
      <c r="N4564" s="10"/>
      <c r="O4564" s="11"/>
      <c r="P4564" s="12"/>
      <c r="Q4564" s="9"/>
      <c r="R4564" s="9"/>
      <c r="S4564" s="9"/>
      <c r="U4564" s="1"/>
      <c r="V4564" s="13"/>
    </row>
    <row r="4565" spans="1:22" x14ac:dyDescent="0.35">
      <c r="A4565" s="8"/>
      <c r="B4565" s="9"/>
      <c r="C4565" s="9"/>
      <c r="D4565" s="9"/>
      <c r="E4565" s="9"/>
      <c r="F4565" s="9"/>
      <c r="G4565" s="9"/>
      <c r="H4565" s="10"/>
      <c r="I4565" s="10"/>
      <c r="J4565" s="10"/>
      <c r="K4565" s="10"/>
      <c r="L4565" s="10"/>
      <c r="M4565" s="10"/>
      <c r="N4565" s="10"/>
      <c r="O4565" s="11"/>
      <c r="P4565" s="12"/>
      <c r="Q4565" s="9"/>
      <c r="R4565" s="9"/>
      <c r="S4565" s="9"/>
      <c r="U4565" s="1"/>
      <c r="V4565" s="13"/>
    </row>
    <row r="4566" spans="1:22" x14ac:dyDescent="0.35">
      <c r="A4566" s="8"/>
      <c r="B4566" s="9"/>
      <c r="C4566" s="9"/>
      <c r="D4566" s="9"/>
      <c r="E4566" s="9"/>
      <c r="F4566" s="9"/>
      <c r="G4566" s="9"/>
      <c r="H4566" s="10"/>
      <c r="I4566" s="10"/>
      <c r="J4566" s="10"/>
      <c r="K4566" s="10"/>
      <c r="L4566" s="10"/>
      <c r="M4566" s="10"/>
      <c r="N4566" s="10"/>
      <c r="O4566" s="11"/>
      <c r="P4566" s="12"/>
      <c r="Q4566" s="9"/>
      <c r="R4566" s="9"/>
      <c r="S4566" s="9"/>
      <c r="U4566" s="1"/>
      <c r="V4566" s="13"/>
    </row>
    <row r="4567" spans="1:22" x14ac:dyDescent="0.35">
      <c r="A4567" s="8"/>
      <c r="B4567" s="9"/>
      <c r="C4567" s="9"/>
      <c r="D4567" s="9"/>
      <c r="E4567" s="9"/>
      <c r="F4567" s="9"/>
      <c r="G4567" s="9"/>
      <c r="H4567" s="10"/>
      <c r="I4567" s="10"/>
      <c r="J4567" s="10"/>
      <c r="K4567" s="10"/>
      <c r="L4567" s="10"/>
      <c r="M4567" s="10"/>
      <c r="N4567" s="10"/>
      <c r="O4567" s="11"/>
      <c r="P4567" s="12"/>
      <c r="Q4567" s="9"/>
      <c r="R4567" s="9"/>
      <c r="S4567" s="9"/>
      <c r="U4567" s="1"/>
      <c r="V4567" s="13"/>
    </row>
    <row r="4568" spans="1:22" x14ac:dyDescent="0.35">
      <c r="A4568" s="8"/>
      <c r="B4568" s="9"/>
      <c r="C4568" s="9"/>
      <c r="D4568" s="9"/>
      <c r="E4568" s="9"/>
      <c r="F4568" s="9"/>
      <c r="G4568" s="9"/>
      <c r="H4568" s="10"/>
      <c r="I4568" s="10"/>
      <c r="J4568" s="10"/>
      <c r="K4568" s="10"/>
      <c r="L4568" s="10"/>
      <c r="M4568" s="10"/>
      <c r="N4568" s="10"/>
      <c r="O4568" s="11"/>
      <c r="P4568" s="12"/>
      <c r="Q4568" s="9"/>
      <c r="R4568" s="9"/>
      <c r="S4568" s="9"/>
      <c r="U4568" s="1"/>
      <c r="V4568" s="13"/>
    </row>
    <row r="4569" spans="1:22" x14ac:dyDescent="0.35">
      <c r="A4569" s="8"/>
      <c r="B4569" s="9"/>
      <c r="C4569" s="9"/>
      <c r="D4569" s="9"/>
      <c r="E4569" s="9"/>
      <c r="F4569" s="9"/>
      <c r="G4569" s="9"/>
      <c r="H4569" s="10"/>
      <c r="I4569" s="10"/>
      <c r="J4569" s="10"/>
      <c r="K4569" s="10"/>
      <c r="L4569" s="10"/>
      <c r="M4569" s="10"/>
      <c r="N4569" s="10"/>
      <c r="O4569" s="11"/>
      <c r="P4569" s="12"/>
      <c r="Q4569" s="9"/>
      <c r="R4569" s="9"/>
      <c r="S4569" s="9"/>
      <c r="U4569" s="1"/>
      <c r="V4569" s="13"/>
    </row>
    <row r="4570" spans="1:22" x14ac:dyDescent="0.35">
      <c r="A4570" s="8"/>
      <c r="B4570" s="9"/>
      <c r="C4570" s="9"/>
      <c r="D4570" s="9"/>
      <c r="E4570" s="9"/>
      <c r="F4570" s="9"/>
      <c r="G4570" s="9"/>
      <c r="H4570" s="10"/>
      <c r="I4570" s="10"/>
      <c r="J4570" s="10"/>
      <c r="K4570" s="10"/>
      <c r="L4570" s="10"/>
      <c r="M4570" s="10"/>
      <c r="N4570" s="10"/>
      <c r="O4570" s="11"/>
      <c r="P4570" s="12"/>
      <c r="Q4570" s="9"/>
      <c r="R4570" s="9"/>
      <c r="S4570" s="9"/>
      <c r="U4570" s="1"/>
      <c r="V4570" s="13"/>
    </row>
    <row r="4571" spans="1:22" x14ac:dyDescent="0.35">
      <c r="A4571" s="8"/>
      <c r="B4571" s="9"/>
      <c r="C4571" s="9"/>
      <c r="D4571" s="9"/>
      <c r="E4571" s="9"/>
      <c r="F4571" s="9"/>
      <c r="G4571" s="9"/>
      <c r="H4571" s="10"/>
      <c r="I4571" s="10"/>
      <c r="J4571" s="10"/>
      <c r="K4571" s="10"/>
      <c r="L4571" s="10"/>
      <c r="M4571" s="10"/>
      <c r="N4571" s="10"/>
      <c r="O4571" s="11"/>
      <c r="P4571" s="12"/>
      <c r="Q4571" s="9"/>
      <c r="R4571" s="9"/>
      <c r="S4571" s="9"/>
      <c r="U4571" s="1"/>
      <c r="V4571" s="13"/>
    </row>
    <row r="4572" spans="1:22" x14ac:dyDescent="0.35">
      <c r="A4572" s="8"/>
      <c r="B4572" s="9"/>
      <c r="C4572" s="9"/>
      <c r="D4572" s="9"/>
      <c r="E4572" s="9"/>
      <c r="F4572" s="9"/>
      <c r="G4572" s="9"/>
      <c r="H4572" s="10"/>
      <c r="I4572" s="10"/>
      <c r="J4572" s="10"/>
      <c r="K4572" s="10"/>
      <c r="L4572" s="10"/>
      <c r="M4572" s="10"/>
      <c r="N4572" s="10"/>
      <c r="O4572" s="11"/>
      <c r="P4572" s="12"/>
      <c r="Q4572" s="9"/>
      <c r="R4572" s="9"/>
      <c r="S4572" s="9"/>
      <c r="U4572" s="1"/>
      <c r="V4572" s="13"/>
    </row>
    <row r="4573" spans="1:22" x14ac:dyDescent="0.35">
      <c r="A4573" s="8"/>
      <c r="B4573" s="9"/>
      <c r="C4573" s="9"/>
      <c r="D4573" s="9"/>
      <c r="E4573" s="9"/>
      <c r="F4573" s="9"/>
      <c r="G4573" s="9"/>
      <c r="H4573" s="10"/>
      <c r="I4573" s="10"/>
      <c r="J4573" s="10"/>
      <c r="K4573" s="10"/>
      <c r="L4573" s="10"/>
      <c r="M4573" s="10"/>
      <c r="N4573" s="10"/>
      <c r="O4573" s="11"/>
      <c r="P4573" s="12"/>
      <c r="Q4573" s="9"/>
      <c r="R4573" s="9"/>
      <c r="S4573" s="9"/>
      <c r="U4573" s="1"/>
      <c r="V4573" s="13"/>
    </row>
    <row r="4574" spans="1:22" x14ac:dyDescent="0.35">
      <c r="A4574" s="8"/>
      <c r="B4574" s="9"/>
      <c r="C4574" s="9"/>
      <c r="D4574" s="9"/>
      <c r="E4574" s="9"/>
      <c r="F4574" s="9"/>
      <c r="G4574" s="9"/>
      <c r="H4574" s="10"/>
      <c r="I4574" s="10"/>
      <c r="J4574" s="10"/>
      <c r="K4574" s="10"/>
      <c r="L4574" s="10"/>
      <c r="M4574" s="10"/>
      <c r="N4574" s="10"/>
      <c r="O4574" s="11"/>
      <c r="P4574" s="12"/>
      <c r="Q4574" s="9"/>
      <c r="R4574" s="9"/>
      <c r="S4574" s="9"/>
      <c r="U4574" s="1"/>
      <c r="V4574" s="13"/>
    </row>
    <row r="4575" spans="1:22" x14ac:dyDescent="0.35">
      <c r="A4575" s="8"/>
      <c r="B4575" s="9"/>
      <c r="C4575" s="9"/>
      <c r="D4575" s="9"/>
      <c r="E4575" s="9"/>
      <c r="F4575" s="9"/>
      <c r="G4575" s="9"/>
      <c r="H4575" s="10"/>
      <c r="I4575" s="10"/>
      <c r="J4575" s="10"/>
      <c r="K4575" s="10"/>
      <c r="L4575" s="10"/>
      <c r="M4575" s="10"/>
      <c r="N4575" s="10"/>
      <c r="O4575" s="11"/>
      <c r="P4575" s="12"/>
      <c r="Q4575" s="9"/>
      <c r="R4575" s="9"/>
      <c r="S4575" s="9"/>
      <c r="U4575" s="1"/>
      <c r="V4575" s="13"/>
    </row>
    <row r="4576" spans="1:22" x14ac:dyDescent="0.35">
      <c r="A4576" s="8"/>
      <c r="B4576" s="9"/>
      <c r="C4576" s="9"/>
      <c r="D4576" s="9"/>
      <c r="E4576" s="9"/>
      <c r="F4576" s="9"/>
      <c r="G4576" s="9"/>
      <c r="H4576" s="10"/>
      <c r="I4576" s="10"/>
      <c r="J4576" s="10"/>
      <c r="K4576" s="10"/>
      <c r="L4576" s="10"/>
      <c r="M4576" s="10"/>
      <c r="N4576" s="10"/>
      <c r="O4576" s="11"/>
      <c r="P4576" s="12"/>
      <c r="Q4576" s="9"/>
      <c r="R4576" s="9"/>
      <c r="S4576" s="9"/>
      <c r="U4576" s="1"/>
      <c r="V4576" s="13"/>
    </row>
    <row r="4577" spans="1:22" x14ac:dyDescent="0.35">
      <c r="A4577" s="8"/>
      <c r="B4577" s="9"/>
      <c r="C4577" s="9"/>
      <c r="D4577" s="9"/>
      <c r="E4577" s="9"/>
      <c r="F4577" s="9"/>
      <c r="G4577" s="9"/>
      <c r="H4577" s="10"/>
      <c r="I4577" s="10"/>
      <c r="J4577" s="10"/>
      <c r="K4577" s="10"/>
      <c r="L4577" s="10"/>
      <c r="M4577" s="10"/>
      <c r="N4577" s="10"/>
      <c r="O4577" s="11"/>
      <c r="P4577" s="12"/>
      <c r="Q4577" s="9"/>
      <c r="R4577" s="9"/>
      <c r="S4577" s="9"/>
      <c r="U4577" s="1"/>
      <c r="V4577" s="13"/>
    </row>
    <row r="4578" spans="1:22" x14ac:dyDescent="0.35">
      <c r="A4578" s="8"/>
      <c r="B4578" s="9"/>
      <c r="C4578" s="9"/>
      <c r="D4578" s="9"/>
      <c r="E4578" s="9"/>
      <c r="F4578" s="9"/>
      <c r="G4578" s="9"/>
      <c r="H4578" s="10"/>
      <c r="I4578" s="10"/>
      <c r="J4578" s="10"/>
      <c r="K4578" s="10"/>
      <c r="L4578" s="10"/>
      <c r="M4578" s="10"/>
      <c r="N4578" s="10"/>
      <c r="O4578" s="11"/>
      <c r="P4578" s="12"/>
      <c r="Q4578" s="9"/>
      <c r="R4578" s="9"/>
      <c r="S4578" s="9"/>
      <c r="U4578" s="1"/>
      <c r="V4578" s="13"/>
    </row>
    <row r="4579" spans="1:22" x14ac:dyDescent="0.35">
      <c r="A4579" s="8"/>
      <c r="B4579" s="9"/>
      <c r="C4579" s="9"/>
      <c r="D4579" s="9"/>
      <c r="E4579" s="9"/>
      <c r="F4579" s="9"/>
      <c r="G4579" s="9"/>
      <c r="H4579" s="10"/>
      <c r="I4579" s="10"/>
      <c r="J4579" s="10"/>
      <c r="K4579" s="10"/>
      <c r="L4579" s="10"/>
      <c r="M4579" s="10"/>
      <c r="N4579" s="10"/>
      <c r="O4579" s="11"/>
      <c r="P4579" s="12"/>
      <c r="Q4579" s="9"/>
      <c r="R4579" s="9"/>
      <c r="S4579" s="9"/>
      <c r="U4579" s="1"/>
      <c r="V4579" s="13"/>
    </row>
    <row r="4580" spans="1:22" x14ac:dyDescent="0.35">
      <c r="A4580" s="8"/>
      <c r="B4580" s="9"/>
      <c r="C4580" s="9"/>
      <c r="D4580" s="9"/>
      <c r="E4580" s="9"/>
      <c r="F4580" s="9"/>
      <c r="G4580" s="9"/>
      <c r="H4580" s="10"/>
      <c r="I4580" s="10"/>
      <c r="J4580" s="10"/>
      <c r="K4580" s="10"/>
      <c r="L4580" s="10"/>
      <c r="M4580" s="10"/>
      <c r="N4580" s="10"/>
      <c r="O4580" s="11"/>
      <c r="P4580" s="12"/>
      <c r="Q4580" s="9"/>
      <c r="R4580" s="9"/>
      <c r="S4580" s="9"/>
      <c r="U4580" s="1"/>
      <c r="V4580" s="13"/>
    </row>
    <row r="4581" spans="1:22" x14ac:dyDescent="0.35">
      <c r="A4581" s="8"/>
      <c r="B4581" s="9"/>
      <c r="C4581" s="9"/>
      <c r="D4581" s="9"/>
      <c r="E4581" s="9"/>
      <c r="F4581" s="9"/>
      <c r="G4581" s="9"/>
      <c r="H4581" s="10"/>
      <c r="I4581" s="10"/>
      <c r="J4581" s="10"/>
      <c r="K4581" s="10"/>
      <c r="L4581" s="10"/>
      <c r="M4581" s="10"/>
      <c r="N4581" s="10"/>
      <c r="O4581" s="11"/>
      <c r="P4581" s="12"/>
      <c r="Q4581" s="9"/>
      <c r="R4581" s="9"/>
      <c r="S4581" s="9"/>
      <c r="U4581" s="1"/>
      <c r="V4581" s="13"/>
    </row>
    <row r="4582" spans="1:22" x14ac:dyDescent="0.35">
      <c r="A4582" s="8"/>
      <c r="B4582" s="9"/>
      <c r="C4582" s="9"/>
      <c r="D4582" s="9"/>
      <c r="E4582" s="9"/>
      <c r="F4582" s="9"/>
      <c r="G4582" s="9"/>
      <c r="H4582" s="10"/>
      <c r="I4582" s="10"/>
      <c r="J4582" s="10"/>
      <c r="K4582" s="10"/>
      <c r="L4582" s="10"/>
      <c r="M4582" s="10"/>
      <c r="N4582" s="10"/>
      <c r="O4582" s="11"/>
      <c r="P4582" s="12"/>
      <c r="Q4582" s="9"/>
      <c r="R4582" s="9"/>
      <c r="S4582" s="9"/>
      <c r="U4582" s="1"/>
      <c r="V4582" s="13"/>
    </row>
    <row r="4583" spans="1:22" x14ac:dyDescent="0.35">
      <c r="A4583" s="8"/>
      <c r="B4583" s="9"/>
      <c r="C4583" s="9"/>
      <c r="D4583" s="9"/>
      <c r="E4583" s="9"/>
      <c r="F4583" s="9"/>
      <c r="G4583" s="9"/>
      <c r="H4583" s="10"/>
      <c r="I4583" s="10"/>
      <c r="J4583" s="10"/>
      <c r="K4583" s="10"/>
      <c r="L4583" s="10"/>
      <c r="M4583" s="10"/>
      <c r="N4583" s="10"/>
      <c r="O4583" s="11"/>
      <c r="P4583" s="12"/>
      <c r="Q4583" s="9"/>
      <c r="R4583" s="9"/>
      <c r="S4583" s="9"/>
      <c r="U4583" s="1"/>
      <c r="V4583" s="13"/>
    </row>
    <row r="4584" spans="1:22" x14ac:dyDescent="0.35">
      <c r="A4584" s="8"/>
      <c r="B4584" s="9"/>
      <c r="C4584" s="9"/>
      <c r="D4584" s="9"/>
      <c r="E4584" s="9"/>
      <c r="F4584" s="9"/>
      <c r="G4584" s="9"/>
      <c r="H4584" s="10"/>
      <c r="I4584" s="10"/>
      <c r="J4584" s="10"/>
      <c r="K4584" s="10"/>
      <c r="L4584" s="10"/>
      <c r="M4584" s="10"/>
      <c r="N4584" s="10"/>
      <c r="O4584" s="11"/>
      <c r="P4584" s="12"/>
      <c r="Q4584" s="9"/>
      <c r="R4584" s="9"/>
      <c r="S4584" s="9"/>
      <c r="U4584" s="1"/>
      <c r="V4584" s="13"/>
    </row>
    <row r="4585" spans="1:22" x14ac:dyDescent="0.35">
      <c r="A4585" s="8"/>
      <c r="B4585" s="9"/>
      <c r="C4585" s="9"/>
      <c r="D4585" s="9"/>
      <c r="E4585" s="9"/>
      <c r="F4585" s="9"/>
      <c r="G4585" s="9"/>
      <c r="H4585" s="10"/>
      <c r="I4585" s="10"/>
      <c r="J4585" s="10"/>
      <c r="K4585" s="10"/>
      <c r="L4585" s="10"/>
      <c r="M4585" s="10"/>
      <c r="N4585" s="10"/>
      <c r="O4585" s="11"/>
      <c r="P4585" s="12"/>
      <c r="Q4585" s="9"/>
      <c r="R4585" s="9"/>
      <c r="S4585" s="9"/>
      <c r="U4585" s="1"/>
      <c r="V4585" s="13"/>
    </row>
    <row r="4586" spans="1:22" x14ac:dyDescent="0.35">
      <c r="A4586" s="8"/>
      <c r="B4586" s="9"/>
      <c r="C4586" s="9"/>
      <c r="D4586" s="9"/>
      <c r="E4586" s="9"/>
      <c r="F4586" s="9"/>
      <c r="G4586" s="9"/>
      <c r="H4586" s="10"/>
      <c r="I4586" s="10"/>
      <c r="J4586" s="10"/>
      <c r="K4586" s="10"/>
      <c r="L4586" s="10"/>
      <c r="M4586" s="10"/>
      <c r="N4586" s="10"/>
      <c r="O4586" s="11"/>
      <c r="P4586" s="12"/>
      <c r="Q4586" s="9"/>
      <c r="R4586" s="9"/>
      <c r="S4586" s="9"/>
      <c r="U4586" s="1"/>
      <c r="V4586" s="13"/>
    </row>
    <row r="4587" spans="1:22" x14ac:dyDescent="0.35">
      <c r="A4587" s="8"/>
      <c r="B4587" s="9"/>
      <c r="C4587" s="9"/>
      <c r="D4587" s="9"/>
      <c r="E4587" s="9"/>
      <c r="F4587" s="9"/>
      <c r="G4587" s="9"/>
      <c r="H4587" s="10"/>
      <c r="I4587" s="10"/>
      <c r="J4587" s="10"/>
      <c r="K4587" s="10"/>
      <c r="L4587" s="10"/>
      <c r="M4587" s="10"/>
      <c r="N4587" s="10"/>
      <c r="O4587" s="11"/>
      <c r="P4587" s="12"/>
      <c r="Q4587" s="9"/>
      <c r="R4587" s="9"/>
      <c r="S4587" s="9"/>
      <c r="U4587" s="1"/>
      <c r="V4587" s="13"/>
    </row>
    <row r="4588" spans="1:22" x14ac:dyDescent="0.35">
      <c r="A4588" s="8"/>
      <c r="B4588" s="9"/>
      <c r="C4588" s="9"/>
      <c r="D4588" s="9"/>
      <c r="E4588" s="9"/>
      <c r="F4588" s="9"/>
      <c r="G4588" s="9"/>
      <c r="H4588" s="10"/>
      <c r="I4588" s="10"/>
      <c r="J4588" s="10"/>
      <c r="K4588" s="10"/>
      <c r="L4588" s="10"/>
      <c r="M4588" s="10"/>
      <c r="N4588" s="10"/>
      <c r="O4588" s="11"/>
      <c r="P4588" s="12"/>
      <c r="Q4588" s="9"/>
      <c r="R4588" s="9"/>
      <c r="S4588" s="9"/>
      <c r="U4588" s="1"/>
      <c r="V4588" s="13"/>
    </row>
    <row r="4589" spans="1:22" x14ac:dyDescent="0.35">
      <c r="A4589" s="8"/>
      <c r="B4589" s="9"/>
      <c r="C4589" s="9"/>
      <c r="D4589" s="9"/>
      <c r="E4589" s="9"/>
      <c r="F4589" s="9"/>
      <c r="G4589" s="9"/>
      <c r="H4589" s="10"/>
      <c r="I4589" s="10"/>
      <c r="J4589" s="10"/>
      <c r="K4589" s="10"/>
      <c r="L4589" s="10"/>
      <c r="M4589" s="10"/>
      <c r="N4589" s="10"/>
      <c r="O4589" s="11"/>
      <c r="P4589" s="12"/>
      <c r="Q4589" s="9"/>
      <c r="R4589" s="9"/>
      <c r="S4589" s="9"/>
      <c r="U4589" s="1"/>
      <c r="V4589" s="13"/>
    </row>
    <row r="4590" spans="1:22" x14ac:dyDescent="0.35">
      <c r="A4590" s="8"/>
      <c r="B4590" s="9"/>
      <c r="C4590" s="9"/>
      <c r="D4590" s="9"/>
      <c r="E4590" s="9"/>
      <c r="F4590" s="9"/>
      <c r="G4590" s="9"/>
      <c r="H4590" s="10"/>
      <c r="I4590" s="10"/>
      <c r="J4590" s="10"/>
      <c r="K4590" s="10"/>
      <c r="L4590" s="10"/>
      <c r="M4590" s="10"/>
      <c r="N4590" s="10"/>
      <c r="O4590" s="11"/>
      <c r="P4590" s="12"/>
      <c r="Q4590" s="9"/>
      <c r="R4590" s="9"/>
      <c r="S4590" s="9"/>
      <c r="U4590" s="1"/>
      <c r="V4590" s="13"/>
    </row>
    <row r="4591" spans="1:22" x14ac:dyDescent="0.35">
      <c r="A4591" s="8"/>
      <c r="B4591" s="9"/>
      <c r="C4591" s="9"/>
      <c r="D4591" s="9"/>
      <c r="E4591" s="9"/>
      <c r="F4591" s="9"/>
      <c r="G4591" s="9"/>
      <c r="H4591" s="10"/>
      <c r="I4591" s="10"/>
      <c r="J4591" s="10"/>
      <c r="K4591" s="10"/>
      <c r="L4591" s="10"/>
      <c r="M4591" s="10"/>
      <c r="N4591" s="10"/>
      <c r="O4591" s="11"/>
      <c r="P4591" s="12"/>
      <c r="Q4591" s="9"/>
      <c r="R4591" s="9"/>
      <c r="S4591" s="9"/>
      <c r="U4591" s="1"/>
      <c r="V4591" s="13"/>
    </row>
    <row r="4592" spans="1:22" x14ac:dyDescent="0.35">
      <c r="A4592" s="8"/>
      <c r="B4592" s="9"/>
      <c r="C4592" s="9"/>
      <c r="D4592" s="9"/>
      <c r="E4592" s="9"/>
      <c r="F4592" s="9"/>
      <c r="G4592" s="9"/>
      <c r="H4592" s="10"/>
      <c r="I4592" s="10"/>
      <c r="J4592" s="10"/>
      <c r="K4592" s="10"/>
      <c r="L4592" s="10"/>
      <c r="M4592" s="10"/>
      <c r="N4592" s="10"/>
      <c r="O4592" s="11"/>
      <c r="P4592" s="12"/>
      <c r="Q4592" s="9"/>
      <c r="R4592" s="9"/>
      <c r="S4592" s="9"/>
      <c r="U4592" s="1"/>
      <c r="V4592" s="13"/>
    </row>
    <row r="4593" spans="1:22" x14ac:dyDescent="0.35">
      <c r="A4593" s="8"/>
      <c r="B4593" s="9"/>
      <c r="C4593" s="9"/>
      <c r="D4593" s="9"/>
      <c r="E4593" s="9"/>
      <c r="F4593" s="9"/>
      <c r="G4593" s="9"/>
      <c r="H4593" s="10"/>
      <c r="I4593" s="10"/>
      <c r="J4593" s="10"/>
      <c r="K4593" s="10"/>
      <c r="L4593" s="10"/>
      <c r="M4593" s="10"/>
      <c r="N4593" s="10"/>
      <c r="O4593" s="11"/>
      <c r="P4593" s="12"/>
      <c r="Q4593" s="9"/>
      <c r="R4593" s="9"/>
      <c r="S4593" s="9"/>
      <c r="U4593" s="1"/>
      <c r="V4593" s="13"/>
    </row>
    <row r="4594" spans="1:22" x14ac:dyDescent="0.35">
      <c r="A4594" s="8"/>
      <c r="B4594" s="9"/>
      <c r="C4594" s="9"/>
      <c r="D4594" s="9"/>
      <c r="E4594" s="9"/>
      <c r="F4594" s="9"/>
      <c r="G4594" s="9"/>
      <c r="H4594" s="10"/>
      <c r="I4594" s="10"/>
      <c r="J4594" s="10"/>
      <c r="K4594" s="10"/>
      <c r="L4594" s="10"/>
      <c r="M4594" s="10"/>
      <c r="N4594" s="10"/>
      <c r="O4594" s="11"/>
      <c r="P4594" s="12"/>
      <c r="Q4594" s="9"/>
      <c r="R4594" s="9"/>
      <c r="S4594" s="9"/>
      <c r="U4594" s="1"/>
      <c r="V4594" s="13"/>
    </row>
    <row r="4595" spans="1:22" x14ac:dyDescent="0.35">
      <c r="A4595" s="8"/>
      <c r="B4595" s="9"/>
      <c r="C4595" s="9"/>
      <c r="D4595" s="9"/>
      <c r="E4595" s="9"/>
      <c r="F4595" s="9"/>
      <c r="G4595" s="9"/>
      <c r="H4595" s="10"/>
      <c r="I4595" s="10"/>
      <c r="J4595" s="10"/>
      <c r="K4595" s="10"/>
      <c r="L4595" s="10"/>
      <c r="M4595" s="10"/>
      <c r="N4595" s="10"/>
      <c r="O4595" s="11"/>
      <c r="P4595" s="12"/>
      <c r="Q4595" s="9"/>
      <c r="R4595" s="9"/>
      <c r="S4595" s="9"/>
      <c r="U4595" s="1"/>
      <c r="V4595" s="13"/>
    </row>
    <row r="4596" spans="1:22" x14ac:dyDescent="0.35">
      <c r="A4596" s="8"/>
      <c r="B4596" s="9"/>
      <c r="C4596" s="9"/>
      <c r="D4596" s="9"/>
      <c r="E4596" s="9"/>
      <c r="F4596" s="9"/>
      <c r="G4596" s="9"/>
      <c r="H4596" s="10"/>
      <c r="I4596" s="10"/>
      <c r="J4596" s="10"/>
      <c r="K4596" s="10"/>
      <c r="L4596" s="10"/>
      <c r="M4596" s="10"/>
      <c r="N4596" s="10"/>
      <c r="O4596" s="11"/>
      <c r="P4596" s="12"/>
      <c r="Q4596" s="9"/>
      <c r="R4596" s="9"/>
      <c r="S4596" s="9"/>
      <c r="U4596" s="1"/>
      <c r="V4596" s="13"/>
    </row>
    <row r="4597" spans="1:22" x14ac:dyDescent="0.35">
      <c r="A4597" s="8"/>
      <c r="B4597" s="9"/>
      <c r="C4597" s="9"/>
      <c r="D4597" s="9"/>
      <c r="E4597" s="9"/>
      <c r="F4597" s="9"/>
      <c r="G4597" s="9"/>
      <c r="H4597" s="10"/>
      <c r="I4597" s="10"/>
      <c r="J4597" s="10"/>
      <c r="K4597" s="10"/>
      <c r="L4597" s="10"/>
      <c r="M4597" s="10"/>
      <c r="N4597" s="10"/>
      <c r="O4597" s="11"/>
      <c r="P4597" s="12"/>
      <c r="Q4597" s="9"/>
      <c r="R4597" s="9"/>
      <c r="S4597" s="9"/>
      <c r="U4597" s="1"/>
      <c r="V4597" s="13"/>
    </row>
    <row r="4598" spans="1:22" x14ac:dyDescent="0.35">
      <c r="A4598" s="8"/>
      <c r="B4598" s="9"/>
      <c r="C4598" s="9"/>
      <c r="D4598" s="9"/>
      <c r="E4598" s="9"/>
      <c r="F4598" s="9"/>
      <c r="G4598" s="9"/>
      <c r="H4598" s="10"/>
      <c r="I4598" s="10"/>
      <c r="J4598" s="10"/>
      <c r="K4598" s="10"/>
      <c r="L4598" s="10"/>
      <c r="M4598" s="10"/>
      <c r="N4598" s="10"/>
      <c r="O4598" s="11"/>
      <c r="P4598" s="12"/>
      <c r="Q4598" s="9"/>
      <c r="R4598" s="9"/>
      <c r="S4598" s="9"/>
      <c r="U4598" s="1"/>
      <c r="V4598" s="13"/>
    </row>
    <row r="4599" spans="1:22" x14ac:dyDescent="0.35">
      <c r="A4599" s="8"/>
      <c r="B4599" s="9"/>
      <c r="C4599" s="9"/>
      <c r="D4599" s="9"/>
      <c r="E4599" s="9"/>
      <c r="F4599" s="9"/>
      <c r="G4599" s="9"/>
      <c r="H4599" s="10"/>
      <c r="I4599" s="10"/>
      <c r="J4599" s="10"/>
      <c r="K4599" s="10"/>
      <c r="L4599" s="10"/>
      <c r="M4599" s="10"/>
      <c r="N4599" s="10"/>
      <c r="O4599" s="11"/>
      <c r="P4599" s="12"/>
      <c r="Q4599" s="9"/>
      <c r="R4599" s="9"/>
      <c r="S4599" s="9"/>
      <c r="U4599" s="1"/>
      <c r="V4599" s="13"/>
    </row>
    <row r="4600" spans="1:22" x14ac:dyDescent="0.35">
      <c r="A4600" s="8"/>
      <c r="B4600" s="9"/>
      <c r="C4600" s="9"/>
      <c r="D4600" s="9"/>
      <c r="E4600" s="9"/>
      <c r="F4600" s="9"/>
      <c r="G4600" s="9"/>
      <c r="H4600" s="10"/>
      <c r="I4600" s="10"/>
      <c r="J4600" s="10"/>
      <c r="K4600" s="10"/>
      <c r="L4600" s="10"/>
      <c r="M4600" s="10"/>
      <c r="N4600" s="10"/>
      <c r="O4600" s="11"/>
      <c r="P4600" s="12"/>
      <c r="Q4600" s="9"/>
      <c r="R4600" s="9"/>
      <c r="S4600" s="9"/>
      <c r="U4600" s="1"/>
      <c r="V4600" s="13"/>
    </row>
    <row r="4601" spans="1:22" x14ac:dyDescent="0.35">
      <c r="A4601" s="8"/>
      <c r="B4601" s="9"/>
      <c r="C4601" s="9"/>
      <c r="D4601" s="9"/>
      <c r="E4601" s="9"/>
      <c r="F4601" s="9"/>
      <c r="G4601" s="9"/>
      <c r="H4601" s="10"/>
      <c r="I4601" s="10"/>
      <c r="J4601" s="10"/>
      <c r="K4601" s="10"/>
      <c r="L4601" s="10"/>
      <c r="M4601" s="10"/>
      <c r="N4601" s="10"/>
      <c r="O4601" s="11"/>
      <c r="P4601" s="12"/>
      <c r="Q4601" s="9"/>
      <c r="R4601" s="9"/>
      <c r="S4601" s="9"/>
      <c r="U4601" s="1"/>
      <c r="V4601" s="13"/>
    </row>
    <row r="4602" spans="1:22" x14ac:dyDescent="0.35">
      <c r="A4602" s="8"/>
      <c r="B4602" s="9"/>
      <c r="C4602" s="9"/>
      <c r="D4602" s="9"/>
      <c r="E4602" s="9"/>
      <c r="F4602" s="9"/>
      <c r="G4602" s="9"/>
      <c r="H4602" s="10"/>
      <c r="I4602" s="10"/>
      <c r="J4602" s="10"/>
      <c r="K4602" s="10"/>
      <c r="L4602" s="10"/>
      <c r="M4602" s="10"/>
      <c r="N4602" s="10"/>
      <c r="O4602" s="11"/>
      <c r="P4602" s="12"/>
      <c r="Q4602" s="9"/>
      <c r="R4602" s="9"/>
      <c r="S4602" s="9"/>
      <c r="U4602" s="1"/>
      <c r="V4602" s="13"/>
    </row>
    <row r="4603" spans="1:22" x14ac:dyDescent="0.35">
      <c r="A4603" s="8"/>
      <c r="B4603" s="9"/>
      <c r="C4603" s="9"/>
      <c r="D4603" s="9"/>
      <c r="E4603" s="9"/>
      <c r="F4603" s="9"/>
      <c r="G4603" s="9"/>
      <c r="H4603" s="10"/>
      <c r="I4603" s="10"/>
      <c r="J4603" s="10"/>
      <c r="K4603" s="10"/>
      <c r="L4603" s="10"/>
      <c r="M4603" s="10"/>
      <c r="N4603" s="10"/>
      <c r="O4603" s="11"/>
      <c r="P4603" s="12"/>
      <c r="Q4603" s="9"/>
      <c r="R4603" s="9"/>
      <c r="S4603" s="9"/>
      <c r="U4603" s="1"/>
      <c r="V4603" s="13"/>
    </row>
    <row r="4604" spans="1:22" x14ac:dyDescent="0.35">
      <c r="A4604" s="8"/>
      <c r="B4604" s="9"/>
      <c r="C4604" s="9"/>
      <c r="D4604" s="9"/>
      <c r="E4604" s="9"/>
      <c r="F4604" s="9"/>
      <c r="G4604" s="9"/>
      <c r="H4604" s="10"/>
      <c r="I4604" s="10"/>
      <c r="J4604" s="10"/>
      <c r="K4604" s="10"/>
      <c r="L4604" s="10"/>
      <c r="M4604" s="10"/>
      <c r="N4604" s="10"/>
      <c r="O4604" s="11"/>
      <c r="P4604" s="12"/>
      <c r="Q4604" s="9"/>
      <c r="R4604" s="9"/>
      <c r="S4604" s="9"/>
      <c r="U4604" s="1"/>
      <c r="V4604" s="13"/>
    </row>
    <row r="4605" spans="1:22" x14ac:dyDescent="0.35">
      <c r="A4605" s="8"/>
      <c r="B4605" s="9"/>
      <c r="C4605" s="9"/>
      <c r="D4605" s="9"/>
      <c r="E4605" s="9"/>
      <c r="F4605" s="9"/>
      <c r="G4605" s="9"/>
      <c r="H4605" s="10"/>
      <c r="I4605" s="10"/>
      <c r="J4605" s="10"/>
      <c r="K4605" s="10"/>
      <c r="L4605" s="10"/>
      <c r="M4605" s="10"/>
      <c r="N4605" s="10"/>
      <c r="O4605" s="11"/>
      <c r="P4605" s="12"/>
      <c r="Q4605" s="9"/>
      <c r="R4605" s="9"/>
      <c r="S4605" s="9"/>
      <c r="U4605" s="1"/>
      <c r="V4605" s="13"/>
    </row>
    <row r="4606" spans="1:22" x14ac:dyDescent="0.35">
      <c r="A4606" s="8"/>
      <c r="B4606" s="9"/>
      <c r="C4606" s="9"/>
      <c r="D4606" s="9"/>
      <c r="E4606" s="9"/>
      <c r="F4606" s="9"/>
      <c r="G4606" s="9"/>
      <c r="H4606" s="10"/>
      <c r="I4606" s="10"/>
      <c r="J4606" s="10"/>
      <c r="K4606" s="10"/>
      <c r="L4606" s="10"/>
      <c r="M4606" s="10"/>
      <c r="N4606" s="10"/>
      <c r="O4606" s="11"/>
      <c r="P4606" s="12"/>
      <c r="Q4606" s="9"/>
      <c r="R4606" s="9"/>
      <c r="S4606" s="9"/>
      <c r="U4606" s="1"/>
      <c r="V4606" s="13"/>
    </row>
    <row r="4607" spans="1:22" x14ac:dyDescent="0.35">
      <c r="A4607" s="8"/>
      <c r="B4607" s="9"/>
      <c r="C4607" s="9"/>
      <c r="D4607" s="9"/>
      <c r="E4607" s="9"/>
      <c r="F4607" s="9"/>
      <c r="G4607" s="9"/>
      <c r="H4607" s="10"/>
      <c r="I4607" s="10"/>
      <c r="J4607" s="10"/>
      <c r="K4607" s="10"/>
      <c r="L4607" s="10"/>
      <c r="M4607" s="10"/>
      <c r="N4607" s="10"/>
      <c r="O4607" s="11"/>
      <c r="P4607" s="12"/>
      <c r="Q4607" s="9"/>
      <c r="R4607" s="9"/>
      <c r="S4607" s="9"/>
      <c r="U4607" s="1"/>
      <c r="V4607" s="13"/>
    </row>
    <row r="4608" spans="1:22" x14ac:dyDescent="0.35">
      <c r="A4608" s="8"/>
      <c r="B4608" s="9"/>
      <c r="C4608" s="9"/>
      <c r="D4608" s="9"/>
      <c r="E4608" s="9"/>
      <c r="F4608" s="9"/>
      <c r="G4608" s="9"/>
      <c r="H4608" s="10"/>
      <c r="I4608" s="10"/>
      <c r="J4608" s="10"/>
      <c r="K4608" s="10"/>
      <c r="L4608" s="10"/>
      <c r="M4608" s="10"/>
      <c r="N4608" s="10"/>
      <c r="O4608" s="11"/>
      <c r="P4608" s="12"/>
      <c r="Q4608" s="9"/>
      <c r="R4608" s="9"/>
      <c r="S4608" s="9"/>
      <c r="U4608" s="1"/>
      <c r="V4608" s="13"/>
    </row>
    <row r="4609" spans="1:22" x14ac:dyDescent="0.35">
      <c r="A4609" s="8"/>
      <c r="B4609" s="9"/>
      <c r="C4609" s="9"/>
      <c r="D4609" s="9"/>
      <c r="E4609" s="9"/>
      <c r="F4609" s="9"/>
      <c r="G4609" s="9"/>
      <c r="H4609" s="10"/>
      <c r="I4609" s="10"/>
      <c r="J4609" s="10"/>
      <c r="K4609" s="10"/>
      <c r="L4609" s="10"/>
      <c r="M4609" s="10"/>
      <c r="N4609" s="10"/>
      <c r="O4609" s="11"/>
      <c r="P4609" s="12"/>
      <c r="Q4609" s="9"/>
      <c r="R4609" s="9"/>
      <c r="S4609" s="9"/>
      <c r="U4609" s="1"/>
      <c r="V4609" s="13"/>
    </row>
    <row r="4610" spans="1:22" x14ac:dyDescent="0.35">
      <c r="A4610" s="8"/>
      <c r="B4610" s="9"/>
      <c r="C4610" s="9"/>
      <c r="D4610" s="9"/>
      <c r="E4610" s="9"/>
      <c r="F4610" s="9"/>
      <c r="G4610" s="9"/>
      <c r="H4610" s="10"/>
      <c r="I4610" s="10"/>
      <c r="J4610" s="10"/>
      <c r="K4610" s="10"/>
      <c r="L4610" s="10"/>
      <c r="M4610" s="10"/>
      <c r="N4610" s="10"/>
      <c r="O4610" s="11"/>
      <c r="P4610" s="12"/>
      <c r="Q4610" s="9"/>
      <c r="R4610" s="9"/>
      <c r="S4610" s="9"/>
      <c r="U4610" s="1"/>
      <c r="V4610" s="13"/>
    </row>
    <row r="4611" spans="1:22" x14ac:dyDescent="0.35">
      <c r="A4611" s="8"/>
      <c r="B4611" s="9"/>
      <c r="C4611" s="9"/>
      <c r="D4611" s="9"/>
      <c r="E4611" s="9"/>
      <c r="F4611" s="9"/>
      <c r="G4611" s="9"/>
      <c r="H4611" s="10"/>
      <c r="I4611" s="10"/>
      <c r="J4611" s="10"/>
      <c r="K4611" s="10"/>
      <c r="L4611" s="10"/>
      <c r="M4611" s="10"/>
      <c r="N4611" s="10"/>
      <c r="O4611" s="11"/>
      <c r="P4611" s="12"/>
      <c r="Q4611" s="9"/>
      <c r="R4611" s="9"/>
      <c r="S4611" s="9"/>
      <c r="U4611" s="1"/>
      <c r="V4611" s="13"/>
    </row>
    <row r="4612" spans="1:22" x14ac:dyDescent="0.35">
      <c r="A4612" s="8"/>
      <c r="B4612" s="9"/>
      <c r="C4612" s="9"/>
      <c r="D4612" s="9"/>
      <c r="E4612" s="9"/>
      <c r="F4612" s="9"/>
      <c r="G4612" s="9"/>
      <c r="H4612" s="10"/>
      <c r="I4612" s="10"/>
      <c r="J4612" s="10"/>
      <c r="K4612" s="10"/>
      <c r="L4612" s="10"/>
      <c r="M4612" s="10"/>
      <c r="N4612" s="10"/>
      <c r="O4612" s="11"/>
      <c r="P4612" s="12"/>
      <c r="Q4612" s="9"/>
      <c r="R4612" s="9"/>
      <c r="S4612" s="9"/>
      <c r="U4612" s="1"/>
      <c r="V4612" s="13"/>
    </row>
    <row r="4613" spans="1:22" x14ac:dyDescent="0.35">
      <c r="A4613" s="8"/>
      <c r="B4613" s="9"/>
      <c r="C4613" s="9"/>
      <c r="D4613" s="9"/>
      <c r="E4613" s="9"/>
      <c r="F4613" s="9"/>
      <c r="G4613" s="9"/>
      <c r="H4613" s="10"/>
      <c r="I4613" s="10"/>
      <c r="J4613" s="10"/>
      <c r="K4613" s="10"/>
      <c r="L4613" s="10"/>
      <c r="M4613" s="10"/>
      <c r="N4613" s="10"/>
      <c r="O4613" s="11"/>
      <c r="P4613" s="12"/>
      <c r="Q4613" s="9"/>
      <c r="R4613" s="9"/>
      <c r="S4613" s="9"/>
      <c r="U4613" s="1"/>
      <c r="V4613" s="13"/>
    </row>
    <row r="4614" spans="1:22" x14ac:dyDescent="0.35">
      <c r="A4614" s="8"/>
      <c r="B4614" s="9"/>
      <c r="C4614" s="9"/>
      <c r="D4614" s="9"/>
      <c r="E4614" s="9"/>
      <c r="F4614" s="9"/>
      <c r="G4614" s="9"/>
      <c r="H4614" s="10"/>
      <c r="I4614" s="10"/>
      <c r="J4614" s="10"/>
      <c r="K4614" s="10"/>
      <c r="L4614" s="10"/>
      <c r="M4614" s="10"/>
      <c r="N4614" s="10"/>
      <c r="O4614" s="11"/>
      <c r="P4614" s="12"/>
      <c r="Q4614" s="9"/>
      <c r="R4614" s="9"/>
      <c r="S4614" s="9"/>
      <c r="U4614" s="1"/>
      <c r="V4614" s="13"/>
    </row>
    <row r="4615" spans="1:22" x14ac:dyDescent="0.35">
      <c r="A4615" s="8"/>
      <c r="B4615" s="9"/>
      <c r="C4615" s="9"/>
      <c r="D4615" s="9"/>
      <c r="E4615" s="9"/>
      <c r="F4615" s="9"/>
      <c r="G4615" s="9"/>
      <c r="H4615" s="10"/>
      <c r="I4615" s="10"/>
      <c r="J4615" s="10"/>
      <c r="K4615" s="10"/>
      <c r="L4615" s="10"/>
      <c r="M4615" s="10"/>
      <c r="N4615" s="10"/>
      <c r="O4615" s="11"/>
      <c r="P4615" s="12"/>
      <c r="Q4615" s="9"/>
      <c r="R4615" s="9"/>
      <c r="S4615" s="9"/>
      <c r="U4615" s="1"/>
      <c r="V4615" s="13"/>
    </row>
    <row r="4616" spans="1:22" x14ac:dyDescent="0.35">
      <c r="A4616" s="8"/>
      <c r="B4616" s="9"/>
      <c r="C4616" s="9"/>
      <c r="D4616" s="9"/>
      <c r="E4616" s="9"/>
      <c r="F4616" s="9"/>
      <c r="G4616" s="9"/>
      <c r="H4616" s="10"/>
      <c r="I4616" s="10"/>
      <c r="J4616" s="10"/>
      <c r="K4616" s="10"/>
      <c r="L4616" s="10"/>
      <c r="M4616" s="10"/>
      <c r="N4616" s="10"/>
      <c r="O4616" s="11"/>
      <c r="P4616" s="12"/>
      <c r="Q4616" s="9"/>
      <c r="R4616" s="9"/>
      <c r="S4616" s="9"/>
      <c r="U4616" s="1"/>
      <c r="V4616" s="13"/>
    </row>
    <row r="4617" spans="1:22" x14ac:dyDescent="0.35">
      <c r="A4617" s="8"/>
      <c r="B4617" s="9"/>
      <c r="C4617" s="9"/>
      <c r="D4617" s="9"/>
      <c r="E4617" s="9"/>
      <c r="F4617" s="9"/>
      <c r="G4617" s="9"/>
      <c r="H4617" s="10"/>
      <c r="I4617" s="10"/>
      <c r="J4617" s="10"/>
      <c r="K4617" s="10"/>
      <c r="L4617" s="10"/>
      <c r="M4617" s="10"/>
      <c r="N4617" s="10"/>
      <c r="O4617" s="11"/>
      <c r="P4617" s="12"/>
      <c r="Q4617" s="9"/>
      <c r="R4617" s="9"/>
      <c r="S4617" s="9"/>
      <c r="U4617" s="1"/>
      <c r="V4617" s="13"/>
    </row>
    <row r="4618" spans="1:22" x14ac:dyDescent="0.35">
      <c r="A4618" s="8"/>
      <c r="B4618" s="9"/>
      <c r="C4618" s="9"/>
      <c r="D4618" s="9"/>
      <c r="E4618" s="9"/>
      <c r="F4618" s="9"/>
      <c r="G4618" s="9"/>
      <c r="H4618" s="10"/>
      <c r="I4618" s="10"/>
      <c r="J4618" s="10"/>
      <c r="K4618" s="10"/>
      <c r="L4618" s="10"/>
      <c r="M4618" s="10"/>
      <c r="N4618" s="10"/>
      <c r="O4618" s="11"/>
      <c r="P4618" s="12"/>
      <c r="Q4618" s="9"/>
      <c r="R4618" s="9"/>
      <c r="S4618" s="9"/>
      <c r="U4618" s="1"/>
      <c r="V4618" s="13"/>
    </row>
    <row r="4619" spans="1:22" x14ac:dyDescent="0.35">
      <c r="A4619" s="8"/>
      <c r="B4619" s="9"/>
      <c r="C4619" s="9"/>
      <c r="D4619" s="9"/>
      <c r="E4619" s="9"/>
      <c r="F4619" s="9"/>
      <c r="G4619" s="9"/>
      <c r="H4619" s="10"/>
      <c r="I4619" s="10"/>
      <c r="J4619" s="10"/>
      <c r="K4619" s="10"/>
      <c r="L4619" s="10"/>
      <c r="M4619" s="10"/>
      <c r="N4619" s="10"/>
      <c r="O4619" s="11"/>
      <c r="P4619" s="12"/>
      <c r="Q4619" s="9"/>
      <c r="R4619" s="9"/>
      <c r="S4619" s="9"/>
      <c r="U4619" s="1"/>
      <c r="V4619" s="13"/>
    </row>
    <row r="4620" spans="1:22" x14ac:dyDescent="0.35">
      <c r="A4620" s="8"/>
      <c r="B4620" s="9"/>
      <c r="C4620" s="9"/>
      <c r="D4620" s="9"/>
      <c r="E4620" s="9"/>
      <c r="F4620" s="9"/>
      <c r="G4620" s="9"/>
      <c r="H4620" s="10"/>
      <c r="I4620" s="10"/>
      <c r="J4620" s="10"/>
      <c r="K4620" s="10"/>
      <c r="L4620" s="10"/>
      <c r="M4620" s="10"/>
      <c r="N4620" s="10"/>
      <c r="O4620" s="11"/>
      <c r="P4620" s="12"/>
      <c r="Q4620" s="9"/>
      <c r="R4620" s="9"/>
      <c r="S4620" s="9"/>
      <c r="U4620" s="1"/>
      <c r="V4620" s="13"/>
    </row>
    <row r="4621" spans="1:22" x14ac:dyDescent="0.35">
      <c r="A4621" s="8"/>
      <c r="B4621" s="9"/>
      <c r="C4621" s="9"/>
      <c r="D4621" s="9"/>
      <c r="E4621" s="9"/>
      <c r="F4621" s="9"/>
      <c r="G4621" s="9"/>
      <c r="H4621" s="10"/>
      <c r="I4621" s="10"/>
      <c r="J4621" s="10"/>
      <c r="K4621" s="10"/>
      <c r="L4621" s="10"/>
      <c r="M4621" s="10"/>
      <c r="N4621" s="10"/>
      <c r="O4621" s="11"/>
      <c r="P4621" s="12"/>
      <c r="Q4621" s="9"/>
      <c r="R4621" s="9"/>
      <c r="S4621" s="9"/>
      <c r="U4621" s="1"/>
      <c r="V4621" s="13"/>
    </row>
    <row r="4622" spans="1:22" x14ac:dyDescent="0.35">
      <c r="A4622" s="8"/>
      <c r="B4622" s="9"/>
      <c r="C4622" s="9"/>
      <c r="D4622" s="9"/>
      <c r="E4622" s="9"/>
      <c r="F4622" s="9"/>
      <c r="G4622" s="9"/>
      <c r="H4622" s="10"/>
      <c r="I4622" s="10"/>
      <c r="J4622" s="10"/>
      <c r="K4622" s="10"/>
      <c r="L4622" s="10"/>
      <c r="M4622" s="10"/>
      <c r="N4622" s="10"/>
      <c r="O4622" s="11"/>
      <c r="P4622" s="12"/>
      <c r="Q4622" s="9"/>
      <c r="R4622" s="9"/>
      <c r="S4622" s="9"/>
      <c r="U4622" s="1"/>
      <c r="V4622" s="13"/>
    </row>
    <row r="4623" spans="1:22" x14ac:dyDescent="0.35">
      <c r="A4623" s="8"/>
      <c r="B4623" s="9"/>
      <c r="C4623" s="9"/>
      <c r="D4623" s="9"/>
      <c r="E4623" s="9"/>
      <c r="F4623" s="9"/>
      <c r="G4623" s="9"/>
      <c r="H4623" s="10"/>
      <c r="I4623" s="10"/>
      <c r="J4623" s="10"/>
      <c r="K4623" s="10"/>
      <c r="L4623" s="10"/>
      <c r="M4623" s="10"/>
      <c r="N4623" s="10"/>
      <c r="O4623" s="11"/>
      <c r="P4623" s="12"/>
      <c r="Q4623" s="9"/>
      <c r="R4623" s="9"/>
      <c r="S4623" s="9"/>
      <c r="U4623" s="1"/>
      <c r="V4623" s="13"/>
    </row>
    <row r="4624" spans="1:22" x14ac:dyDescent="0.35">
      <c r="A4624" s="8"/>
      <c r="B4624" s="9"/>
      <c r="C4624" s="9"/>
      <c r="D4624" s="9"/>
      <c r="E4624" s="9"/>
      <c r="F4624" s="9"/>
      <c r="G4624" s="9"/>
      <c r="H4624" s="10"/>
      <c r="I4624" s="10"/>
      <c r="J4624" s="10"/>
      <c r="K4624" s="10"/>
      <c r="L4624" s="10"/>
      <c r="M4624" s="10"/>
      <c r="N4624" s="10"/>
      <c r="O4624" s="11"/>
      <c r="P4624" s="12"/>
      <c r="Q4624" s="9"/>
      <c r="R4624" s="9"/>
      <c r="S4624" s="9"/>
      <c r="U4624" s="1"/>
      <c r="V4624" s="13"/>
    </row>
    <row r="4625" spans="1:22" x14ac:dyDescent="0.35">
      <c r="A4625" s="8"/>
      <c r="B4625" s="9"/>
      <c r="C4625" s="9"/>
      <c r="D4625" s="9"/>
      <c r="E4625" s="9"/>
      <c r="F4625" s="9"/>
      <c r="G4625" s="9"/>
      <c r="H4625" s="10"/>
      <c r="I4625" s="10"/>
      <c r="J4625" s="10"/>
      <c r="K4625" s="10"/>
      <c r="L4625" s="10"/>
      <c r="M4625" s="10"/>
      <c r="N4625" s="10"/>
      <c r="O4625" s="11"/>
      <c r="P4625" s="12"/>
      <c r="Q4625" s="9"/>
      <c r="R4625" s="9"/>
      <c r="S4625" s="9"/>
      <c r="U4625" s="1"/>
      <c r="V4625" s="13"/>
    </row>
    <row r="4626" spans="1:22" x14ac:dyDescent="0.35">
      <c r="A4626" s="8"/>
      <c r="B4626" s="9"/>
      <c r="C4626" s="9"/>
      <c r="D4626" s="9"/>
      <c r="E4626" s="9"/>
      <c r="F4626" s="9"/>
      <c r="G4626" s="9"/>
      <c r="H4626" s="10"/>
      <c r="I4626" s="10"/>
      <c r="J4626" s="10"/>
      <c r="K4626" s="10"/>
      <c r="L4626" s="10"/>
      <c r="M4626" s="10"/>
      <c r="N4626" s="10"/>
      <c r="O4626" s="11"/>
      <c r="P4626" s="12"/>
      <c r="Q4626" s="9"/>
      <c r="R4626" s="9"/>
      <c r="S4626" s="9"/>
      <c r="U4626" s="1"/>
      <c r="V4626" s="13"/>
    </row>
    <row r="4627" spans="1:22" x14ac:dyDescent="0.35">
      <c r="A4627" s="8"/>
      <c r="B4627" s="9"/>
      <c r="C4627" s="9"/>
      <c r="D4627" s="9"/>
      <c r="E4627" s="9"/>
      <c r="F4627" s="9"/>
      <c r="G4627" s="9"/>
      <c r="H4627" s="10"/>
      <c r="I4627" s="10"/>
      <c r="J4627" s="10"/>
      <c r="K4627" s="10"/>
      <c r="L4627" s="10"/>
      <c r="M4627" s="10"/>
      <c r="N4627" s="10"/>
      <c r="O4627" s="11"/>
      <c r="P4627" s="12"/>
      <c r="Q4627" s="9"/>
      <c r="R4627" s="9"/>
      <c r="S4627" s="9"/>
      <c r="U4627" s="1"/>
      <c r="V4627" s="13"/>
    </row>
    <row r="4628" spans="1:22" x14ac:dyDescent="0.35">
      <c r="A4628" s="8"/>
      <c r="B4628" s="9"/>
      <c r="C4628" s="9"/>
      <c r="D4628" s="9"/>
      <c r="E4628" s="9"/>
      <c r="F4628" s="9"/>
      <c r="G4628" s="9"/>
      <c r="H4628" s="10"/>
      <c r="I4628" s="10"/>
      <c r="J4628" s="10"/>
      <c r="K4628" s="10"/>
      <c r="L4628" s="10"/>
      <c r="M4628" s="10"/>
      <c r="N4628" s="10"/>
      <c r="O4628" s="11"/>
      <c r="P4628" s="12"/>
      <c r="Q4628" s="9"/>
      <c r="R4628" s="9"/>
      <c r="S4628" s="9"/>
      <c r="U4628" s="1"/>
      <c r="V4628" s="13"/>
    </row>
    <row r="4629" spans="1:22" x14ac:dyDescent="0.35">
      <c r="A4629" s="8"/>
      <c r="B4629" s="9"/>
      <c r="C4629" s="9"/>
      <c r="D4629" s="9"/>
      <c r="E4629" s="9"/>
      <c r="F4629" s="9"/>
      <c r="G4629" s="9"/>
      <c r="H4629" s="10"/>
      <c r="I4629" s="10"/>
      <c r="J4629" s="10"/>
      <c r="K4629" s="10"/>
      <c r="L4629" s="10"/>
      <c r="M4629" s="10"/>
      <c r="N4629" s="10"/>
      <c r="O4629" s="11"/>
      <c r="P4629" s="12"/>
      <c r="Q4629" s="9"/>
      <c r="R4629" s="9"/>
      <c r="S4629" s="9"/>
      <c r="U4629" s="1"/>
      <c r="V4629" s="13"/>
    </row>
    <row r="4630" spans="1:22" x14ac:dyDescent="0.35">
      <c r="A4630" s="8"/>
      <c r="B4630" s="9"/>
      <c r="C4630" s="9"/>
      <c r="D4630" s="9"/>
      <c r="E4630" s="9"/>
      <c r="F4630" s="9"/>
      <c r="G4630" s="9"/>
      <c r="H4630" s="10"/>
      <c r="I4630" s="10"/>
      <c r="J4630" s="10"/>
      <c r="K4630" s="10"/>
      <c r="L4630" s="10"/>
      <c r="M4630" s="10"/>
      <c r="N4630" s="10"/>
      <c r="O4630" s="11"/>
      <c r="P4630" s="12"/>
      <c r="Q4630" s="9"/>
      <c r="R4630" s="9"/>
      <c r="S4630" s="9"/>
      <c r="U4630" s="1"/>
      <c r="V4630" s="13"/>
    </row>
    <row r="4631" spans="1:22" x14ac:dyDescent="0.35">
      <c r="A4631" s="8"/>
      <c r="B4631" s="9"/>
      <c r="C4631" s="9"/>
      <c r="D4631" s="9"/>
      <c r="E4631" s="9"/>
      <c r="F4631" s="9"/>
      <c r="G4631" s="9"/>
      <c r="H4631" s="10"/>
      <c r="I4631" s="10"/>
      <c r="J4631" s="10"/>
      <c r="K4631" s="10"/>
      <c r="L4631" s="10"/>
      <c r="M4631" s="10"/>
      <c r="N4631" s="10"/>
      <c r="O4631" s="11"/>
      <c r="P4631" s="12"/>
      <c r="Q4631" s="9"/>
      <c r="R4631" s="9"/>
      <c r="S4631" s="9"/>
      <c r="U4631" s="1"/>
      <c r="V4631" s="13"/>
    </row>
    <row r="4632" spans="1:22" x14ac:dyDescent="0.35">
      <c r="A4632" s="8"/>
      <c r="B4632" s="9"/>
      <c r="C4632" s="9"/>
      <c r="D4632" s="9"/>
      <c r="E4632" s="9"/>
      <c r="F4632" s="9"/>
      <c r="G4632" s="9"/>
      <c r="H4632" s="10"/>
      <c r="I4632" s="10"/>
      <c r="J4632" s="10"/>
      <c r="K4632" s="10"/>
      <c r="L4632" s="10"/>
      <c r="M4632" s="10"/>
      <c r="N4632" s="10"/>
      <c r="O4632" s="11"/>
      <c r="P4632" s="12"/>
      <c r="Q4632" s="9"/>
      <c r="R4632" s="9"/>
      <c r="S4632" s="9"/>
      <c r="U4632" s="1"/>
      <c r="V4632" s="13"/>
    </row>
    <row r="4633" spans="1:22" x14ac:dyDescent="0.35">
      <c r="A4633" s="8"/>
      <c r="B4633" s="9"/>
      <c r="C4633" s="9"/>
      <c r="D4633" s="9"/>
      <c r="E4633" s="9"/>
      <c r="F4633" s="9"/>
      <c r="G4633" s="9"/>
      <c r="H4633" s="10"/>
      <c r="I4633" s="10"/>
      <c r="J4633" s="10"/>
      <c r="K4633" s="10"/>
      <c r="L4633" s="10"/>
      <c r="M4633" s="10"/>
      <c r="N4633" s="10"/>
      <c r="O4633" s="11"/>
      <c r="P4633" s="12"/>
      <c r="Q4633" s="9"/>
      <c r="R4633" s="9"/>
      <c r="S4633" s="9"/>
      <c r="U4633" s="1"/>
      <c r="V4633" s="13"/>
    </row>
    <row r="4634" spans="1:22" x14ac:dyDescent="0.35">
      <c r="A4634" s="8"/>
      <c r="B4634" s="9"/>
      <c r="C4634" s="9"/>
      <c r="D4634" s="9"/>
      <c r="E4634" s="9"/>
      <c r="F4634" s="9"/>
      <c r="G4634" s="9"/>
      <c r="H4634" s="10"/>
      <c r="I4634" s="10"/>
      <c r="J4634" s="10"/>
      <c r="K4634" s="10"/>
      <c r="L4634" s="10"/>
      <c r="M4634" s="10"/>
      <c r="N4634" s="10"/>
      <c r="O4634" s="11"/>
      <c r="P4634" s="12"/>
      <c r="Q4634" s="9"/>
      <c r="R4634" s="9"/>
      <c r="S4634" s="9"/>
      <c r="U4634" s="1"/>
      <c r="V4634" s="13"/>
    </row>
    <row r="4635" spans="1:22" x14ac:dyDescent="0.35">
      <c r="A4635" s="8"/>
      <c r="B4635" s="9"/>
      <c r="C4635" s="9"/>
      <c r="D4635" s="9"/>
      <c r="E4635" s="9"/>
      <c r="F4635" s="9"/>
      <c r="G4635" s="9"/>
      <c r="H4635" s="10"/>
      <c r="I4635" s="10"/>
      <c r="J4635" s="10"/>
      <c r="K4635" s="10"/>
      <c r="L4635" s="10"/>
      <c r="M4635" s="10"/>
      <c r="N4635" s="10"/>
      <c r="O4635" s="11"/>
      <c r="P4635" s="12"/>
      <c r="Q4635" s="9"/>
      <c r="R4635" s="9"/>
      <c r="S4635" s="9"/>
      <c r="U4635" s="1"/>
      <c r="V4635" s="13"/>
    </row>
    <row r="4636" spans="1:22" x14ac:dyDescent="0.35">
      <c r="A4636" s="8"/>
      <c r="B4636" s="9"/>
      <c r="C4636" s="9"/>
      <c r="D4636" s="9"/>
      <c r="E4636" s="9"/>
      <c r="F4636" s="9"/>
      <c r="G4636" s="9"/>
      <c r="H4636" s="10"/>
      <c r="I4636" s="10"/>
      <c r="J4636" s="10"/>
      <c r="K4636" s="10"/>
      <c r="L4636" s="10"/>
      <c r="M4636" s="10"/>
      <c r="N4636" s="10"/>
      <c r="O4636" s="11"/>
      <c r="P4636" s="12"/>
      <c r="Q4636" s="9"/>
      <c r="R4636" s="9"/>
      <c r="S4636" s="9"/>
      <c r="U4636" s="1"/>
      <c r="V4636" s="13"/>
    </row>
    <row r="4637" spans="1:22" x14ac:dyDescent="0.35">
      <c r="A4637" s="8"/>
      <c r="B4637" s="9"/>
      <c r="C4637" s="9"/>
      <c r="D4637" s="9"/>
      <c r="E4637" s="9"/>
      <c r="F4637" s="9"/>
      <c r="G4637" s="9"/>
      <c r="H4637" s="10"/>
      <c r="I4637" s="10"/>
      <c r="J4637" s="10"/>
      <c r="K4637" s="10"/>
      <c r="L4637" s="10"/>
      <c r="M4637" s="10"/>
      <c r="N4637" s="10"/>
      <c r="O4637" s="11"/>
      <c r="P4637" s="12"/>
      <c r="Q4637" s="9"/>
      <c r="R4637" s="9"/>
      <c r="S4637" s="9"/>
      <c r="U4637" s="1"/>
      <c r="V4637" s="13"/>
    </row>
    <row r="4638" spans="1:22" x14ac:dyDescent="0.35">
      <c r="A4638" s="8"/>
      <c r="B4638" s="9"/>
      <c r="C4638" s="9"/>
      <c r="D4638" s="9"/>
      <c r="E4638" s="9"/>
      <c r="F4638" s="9"/>
      <c r="G4638" s="9"/>
      <c r="H4638" s="10"/>
      <c r="I4638" s="10"/>
      <c r="J4638" s="10"/>
      <c r="K4638" s="10"/>
      <c r="L4638" s="10"/>
      <c r="M4638" s="10"/>
      <c r="N4638" s="10"/>
      <c r="O4638" s="11"/>
      <c r="P4638" s="12"/>
      <c r="Q4638" s="9"/>
      <c r="R4638" s="9"/>
      <c r="S4638" s="9"/>
      <c r="U4638" s="1"/>
      <c r="V4638" s="13"/>
    </row>
    <row r="4639" spans="1:22" x14ac:dyDescent="0.35">
      <c r="A4639" s="8"/>
      <c r="B4639" s="9"/>
      <c r="C4639" s="9"/>
      <c r="D4639" s="9"/>
      <c r="E4639" s="9"/>
      <c r="F4639" s="9"/>
      <c r="G4639" s="9"/>
      <c r="H4639" s="10"/>
      <c r="I4639" s="10"/>
      <c r="J4639" s="10"/>
      <c r="K4639" s="10"/>
      <c r="L4639" s="10"/>
      <c r="M4639" s="10"/>
      <c r="N4639" s="10"/>
      <c r="O4639" s="11"/>
      <c r="P4639" s="12"/>
      <c r="Q4639" s="9"/>
      <c r="R4639" s="9"/>
      <c r="S4639" s="9"/>
      <c r="U4639" s="1"/>
      <c r="V4639" s="13"/>
    </row>
    <row r="4640" spans="1:22" x14ac:dyDescent="0.35">
      <c r="A4640" s="8"/>
      <c r="B4640" s="9"/>
      <c r="C4640" s="9"/>
      <c r="D4640" s="9"/>
      <c r="E4640" s="9"/>
      <c r="F4640" s="9"/>
      <c r="G4640" s="9"/>
      <c r="H4640" s="10"/>
      <c r="I4640" s="10"/>
      <c r="J4640" s="10"/>
      <c r="K4640" s="10"/>
      <c r="L4640" s="10"/>
      <c r="M4640" s="10"/>
      <c r="N4640" s="10"/>
      <c r="O4640" s="11"/>
      <c r="P4640" s="12"/>
      <c r="Q4640" s="9"/>
      <c r="R4640" s="9"/>
      <c r="S4640" s="9"/>
      <c r="U4640" s="1"/>
      <c r="V4640" s="13"/>
    </row>
    <row r="4641" spans="1:22" x14ac:dyDescent="0.35">
      <c r="A4641" s="8"/>
      <c r="B4641" s="9"/>
      <c r="C4641" s="9"/>
      <c r="D4641" s="9"/>
      <c r="E4641" s="9"/>
      <c r="F4641" s="9"/>
      <c r="G4641" s="9"/>
      <c r="H4641" s="10"/>
      <c r="I4641" s="10"/>
      <c r="J4641" s="10"/>
      <c r="K4641" s="10"/>
      <c r="L4641" s="10"/>
      <c r="M4641" s="10"/>
      <c r="N4641" s="10"/>
      <c r="O4641" s="11"/>
      <c r="P4641" s="12"/>
      <c r="Q4641" s="9"/>
      <c r="R4641" s="9"/>
      <c r="S4641" s="9"/>
      <c r="U4641" s="1"/>
      <c r="V4641" s="13"/>
    </row>
    <row r="4642" spans="1:22" x14ac:dyDescent="0.35">
      <c r="A4642" s="8"/>
      <c r="B4642" s="9"/>
      <c r="C4642" s="9"/>
      <c r="D4642" s="9"/>
      <c r="E4642" s="9"/>
      <c r="F4642" s="9"/>
      <c r="G4642" s="9"/>
      <c r="H4642" s="10"/>
      <c r="I4642" s="10"/>
      <c r="J4642" s="10"/>
      <c r="K4642" s="10"/>
      <c r="L4642" s="10"/>
      <c r="M4642" s="10"/>
      <c r="N4642" s="10"/>
      <c r="O4642" s="11"/>
      <c r="P4642" s="12"/>
      <c r="Q4642" s="9"/>
      <c r="R4642" s="9"/>
      <c r="S4642" s="9"/>
      <c r="U4642" s="1"/>
      <c r="V4642" s="13"/>
    </row>
    <row r="4643" spans="1:22" x14ac:dyDescent="0.35">
      <c r="A4643" s="8"/>
      <c r="B4643" s="9"/>
      <c r="C4643" s="9"/>
      <c r="D4643" s="9"/>
      <c r="E4643" s="9"/>
      <c r="F4643" s="9"/>
      <c r="G4643" s="9"/>
      <c r="H4643" s="10"/>
      <c r="I4643" s="10"/>
      <c r="J4643" s="10"/>
      <c r="K4643" s="10"/>
      <c r="L4643" s="10"/>
      <c r="M4643" s="10"/>
      <c r="N4643" s="10"/>
      <c r="O4643" s="11"/>
      <c r="P4643" s="12"/>
      <c r="Q4643" s="9"/>
      <c r="R4643" s="9"/>
      <c r="S4643" s="9"/>
      <c r="U4643" s="1"/>
      <c r="V4643" s="13"/>
    </row>
    <row r="4644" spans="1:22" x14ac:dyDescent="0.35">
      <c r="A4644" s="8"/>
      <c r="B4644" s="9"/>
      <c r="C4644" s="9"/>
      <c r="D4644" s="9"/>
      <c r="E4644" s="9"/>
      <c r="F4644" s="9"/>
      <c r="G4644" s="9"/>
      <c r="H4644" s="10"/>
      <c r="I4644" s="10"/>
      <c r="J4644" s="10"/>
      <c r="K4644" s="10"/>
      <c r="L4644" s="10"/>
      <c r="M4644" s="10"/>
      <c r="N4644" s="10"/>
      <c r="O4644" s="11"/>
      <c r="P4644" s="12"/>
      <c r="Q4644" s="9"/>
      <c r="R4644" s="9"/>
      <c r="S4644" s="9"/>
      <c r="U4644" s="1"/>
      <c r="V4644" s="13"/>
    </row>
    <row r="4645" spans="1:22" x14ac:dyDescent="0.35">
      <c r="A4645" s="8"/>
      <c r="B4645" s="9"/>
      <c r="C4645" s="9"/>
      <c r="D4645" s="9"/>
      <c r="E4645" s="9"/>
      <c r="F4645" s="9"/>
      <c r="G4645" s="9"/>
      <c r="H4645" s="10"/>
      <c r="I4645" s="10"/>
      <c r="J4645" s="10"/>
      <c r="K4645" s="10"/>
      <c r="L4645" s="10"/>
      <c r="M4645" s="10"/>
      <c r="N4645" s="10"/>
      <c r="O4645" s="11"/>
      <c r="P4645" s="12"/>
      <c r="Q4645" s="9"/>
      <c r="R4645" s="9"/>
      <c r="S4645" s="9"/>
      <c r="U4645" s="1"/>
      <c r="V4645" s="13"/>
    </row>
    <row r="4646" spans="1:22" x14ac:dyDescent="0.35">
      <c r="A4646" s="8"/>
      <c r="B4646" s="9"/>
      <c r="C4646" s="9"/>
      <c r="D4646" s="9"/>
      <c r="E4646" s="9"/>
      <c r="F4646" s="9"/>
      <c r="G4646" s="9"/>
      <c r="H4646" s="10"/>
      <c r="I4646" s="10"/>
      <c r="J4646" s="10"/>
      <c r="K4646" s="10"/>
      <c r="L4646" s="10"/>
      <c r="M4646" s="10"/>
      <c r="N4646" s="10"/>
      <c r="O4646" s="11"/>
      <c r="P4646" s="12"/>
      <c r="Q4646" s="9"/>
      <c r="R4646" s="9"/>
      <c r="S4646" s="9"/>
      <c r="U4646" s="1"/>
      <c r="V4646" s="13"/>
    </row>
    <row r="4647" spans="1:22" x14ac:dyDescent="0.35">
      <c r="A4647" s="8"/>
      <c r="B4647" s="9"/>
      <c r="C4647" s="9"/>
      <c r="D4647" s="9"/>
      <c r="E4647" s="9"/>
      <c r="F4647" s="9"/>
      <c r="G4647" s="9"/>
      <c r="H4647" s="10"/>
      <c r="I4647" s="10"/>
      <c r="J4647" s="10"/>
      <c r="K4647" s="10"/>
      <c r="L4647" s="10"/>
      <c r="M4647" s="10"/>
      <c r="N4647" s="10"/>
      <c r="O4647" s="11"/>
      <c r="P4647" s="12"/>
      <c r="Q4647" s="9"/>
      <c r="R4647" s="9"/>
      <c r="S4647" s="9"/>
      <c r="U4647" s="1"/>
      <c r="V4647" s="13"/>
    </row>
    <row r="4648" spans="1:22" x14ac:dyDescent="0.35">
      <c r="A4648" s="8"/>
      <c r="B4648" s="9"/>
      <c r="C4648" s="9"/>
      <c r="D4648" s="9"/>
      <c r="E4648" s="9"/>
      <c r="F4648" s="9"/>
      <c r="G4648" s="9"/>
      <c r="H4648" s="10"/>
      <c r="I4648" s="10"/>
      <c r="J4648" s="10"/>
      <c r="K4648" s="10"/>
      <c r="L4648" s="10"/>
      <c r="M4648" s="10"/>
      <c r="N4648" s="10"/>
      <c r="O4648" s="11"/>
      <c r="P4648" s="12"/>
      <c r="Q4648" s="9"/>
      <c r="R4648" s="9"/>
      <c r="S4648" s="9"/>
      <c r="U4648" s="1"/>
      <c r="V4648" s="13"/>
    </row>
    <row r="4649" spans="1:22" x14ac:dyDescent="0.35">
      <c r="A4649" s="8"/>
      <c r="B4649" s="9"/>
      <c r="C4649" s="9"/>
      <c r="D4649" s="9"/>
      <c r="E4649" s="9"/>
      <c r="F4649" s="9"/>
      <c r="G4649" s="9"/>
      <c r="H4649" s="10"/>
      <c r="I4649" s="10"/>
      <c r="J4649" s="10"/>
      <c r="K4649" s="10"/>
      <c r="L4649" s="10"/>
      <c r="M4649" s="10"/>
      <c r="N4649" s="10"/>
      <c r="O4649" s="11"/>
      <c r="P4649" s="12"/>
      <c r="Q4649" s="9"/>
      <c r="R4649" s="9"/>
      <c r="S4649" s="9"/>
      <c r="U4649" s="1"/>
      <c r="V4649" s="13"/>
    </row>
    <row r="4650" spans="1:22" x14ac:dyDescent="0.35">
      <c r="A4650" s="8"/>
      <c r="B4650" s="9"/>
      <c r="C4650" s="9"/>
      <c r="D4650" s="9"/>
      <c r="E4650" s="9"/>
      <c r="F4650" s="9"/>
      <c r="G4650" s="9"/>
      <c r="H4650" s="10"/>
      <c r="I4650" s="10"/>
      <c r="J4650" s="10"/>
      <c r="K4650" s="10"/>
      <c r="L4650" s="10"/>
      <c r="M4650" s="10"/>
      <c r="N4650" s="10"/>
      <c r="O4650" s="11"/>
      <c r="P4650" s="12"/>
      <c r="Q4650" s="9"/>
      <c r="R4650" s="9"/>
      <c r="S4650" s="9"/>
      <c r="U4650" s="1"/>
      <c r="V4650" s="13"/>
    </row>
    <row r="4651" spans="1:22" x14ac:dyDescent="0.35">
      <c r="A4651" s="8"/>
      <c r="B4651" s="9"/>
      <c r="C4651" s="9"/>
      <c r="D4651" s="9"/>
      <c r="E4651" s="9"/>
      <c r="F4651" s="9"/>
      <c r="G4651" s="9"/>
      <c r="H4651" s="10"/>
      <c r="I4651" s="10"/>
      <c r="J4651" s="10"/>
      <c r="K4651" s="10"/>
      <c r="L4651" s="10"/>
      <c r="M4651" s="10"/>
      <c r="N4651" s="10"/>
      <c r="O4651" s="11"/>
      <c r="P4651" s="12"/>
      <c r="Q4651" s="9"/>
      <c r="R4651" s="9"/>
      <c r="S4651" s="9"/>
      <c r="U4651" s="1"/>
      <c r="V4651" s="13"/>
    </row>
    <row r="4652" spans="1:22" x14ac:dyDescent="0.35">
      <c r="A4652" s="8"/>
      <c r="B4652" s="9"/>
      <c r="C4652" s="9"/>
      <c r="D4652" s="9"/>
      <c r="E4652" s="9"/>
      <c r="F4652" s="9"/>
      <c r="G4652" s="9"/>
      <c r="H4652" s="10"/>
      <c r="I4652" s="10"/>
      <c r="J4652" s="10"/>
      <c r="K4652" s="10"/>
      <c r="L4652" s="10"/>
      <c r="M4652" s="10"/>
      <c r="N4652" s="10"/>
      <c r="O4652" s="11"/>
      <c r="P4652" s="12"/>
      <c r="Q4652" s="9"/>
      <c r="R4652" s="9"/>
      <c r="S4652" s="9"/>
      <c r="U4652" s="1"/>
      <c r="V4652" s="13"/>
    </row>
    <row r="4653" spans="1:22" x14ac:dyDescent="0.35">
      <c r="A4653" s="8"/>
      <c r="B4653" s="9"/>
      <c r="C4653" s="9"/>
      <c r="D4653" s="9"/>
      <c r="E4653" s="9"/>
      <c r="F4653" s="9"/>
      <c r="G4653" s="9"/>
      <c r="H4653" s="10"/>
      <c r="I4653" s="10"/>
      <c r="J4653" s="10"/>
      <c r="K4653" s="10"/>
      <c r="L4653" s="10"/>
      <c r="M4653" s="10"/>
      <c r="N4653" s="10"/>
      <c r="O4653" s="11"/>
      <c r="P4653" s="12"/>
      <c r="Q4653" s="9"/>
      <c r="R4653" s="9"/>
      <c r="S4653" s="9"/>
      <c r="U4653" s="1"/>
      <c r="V4653" s="13"/>
    </row>
    <row r="4654" spans="1:22" x14ac:dyDescent="0.35">
      <c r="A4654" s="8"/>
      <c r="B4654" s="9"/>
      <c r="C4654" s="9"/>
      <c r="D4654" s="9"/>
      <c r="E4654" s="9"/>
      <c r="F4654" s="9"/>
      <c r="G4654" s="9"/>
      <c r="H4654" s="10"/>
      <c r="I4654" s="10"/>
      <c r="J4654" s="10"/>
      <c r="K4654" s="10"/>
      <c r="L4654" s="10"/>
      <c r="M4654" s="10"/>
      <c r="N4654" s="10"/>
      <c r="O4654" s="11"/>
      <c r="P4654" s="12"/>
      <c r="Q4654" s="9"/>
      <c r="R4654" s="9"/>
      <c r="S4654" s="9"/>
      <c r="U4654" s="1"/>
      <c r="V4654" s="13"/>
    </row>
    <row r="4655" spans="1:22" x14ac:dyDescent="0.35">
      <c r="A4655" s="8"/>
      <c r="B4655" s="9"/>
      <c r="C4655" s="9"/>
      <c r="D4655" s="9"/>
      <c r="E4655" s="9"/>
      <c r="F4655" s="9"/>
      <c r="G4655" s="9"/>
      <c r="H4655" s="10"/>
      <c r="I4655" s="10"/>
      <c r="J4655" s="10"/>
      <c r="K4655" s="10"/>
      <c r="L4655" s="10"/>
      <c r="M4655" s="10"/>
      <c r="N4655" s="10"/>
      <c r="O4655" s="11"/>
      <c r="P4655" s="12"/>
      <c r="Q4655" s="9"/>
      <c r="R4655" s="9"/>
      <c r="S4655" s="9"/>
      <c r="U4655" s="1"/>
      <c r="V4655" s="13"/>
    </row>
    <row r="4656" spans="1:22" x14ac:dyDescent="0.35">
      <c r="A4656" s="8"/>
      <c r="B4656" s="9"/>
      <c r="C4656" s="9"/>
      <c r="D4656" s="9"/>
      <c r="E4656" s="9"/>
      <c r="F4656" s="9"/>
      <c r="G4656" s="9"/>
      <c r="H4656" s="10"/>
      <c r="I4656" s="10"/>
      <c r="J4656" s="10"/>
      <c r="K4656" s="10"/>
      <c r="L4656" s="10"/>
      <c r="M4656" s="10"/>
      <c r="N4656" s="10"/>
      <c r="O4656" s="11"/>
      <c r="P4656" s="12"/>
      <c r="Q4656" s="9"/>
      <c r="R4656" s="9"/>
      <c r="S4656" s="9"/>
      <c r="U4656" s="1"/>
      <c r="V4656" s="13"/>
    </row>
    <row r="4657" spans="1:22" x14ac:dyDescent="0.35">
      <c r="A4657" s="8"/>
      <c r="B4657" s="9"/>
      <c r="C4657" s="9"/>
      <c r="D4657" s="9"/>
      <c r="E4657" s="9"/>
      <c r="F4657" s="9"/>
      <c r="G4657" s="9"/>
      <c r="H4657" s="10"/>
      <c r="I4657" s="10"/>
      <c r="J4657" s="10"/>
      <c r="K4657" s="10"/>
      <c r="L4657" s="10"/>
      <c r="M4657" s="10"/>
      <c r="N4657" s="10"/>
      <c r="O4657" s="11"/>
      <c r="P4657" s="12"/>
      <c r="Q4657" s="9"/>
      <c r="R4657" s="9"/>
      <c r="S4657" s="9"/>
      <c r="U4657" s="1"/>
      <c r="V4657" s="13"/>
    </row>
    <row r="4658" spans="1:22" x14ac:dyDescent="0.35">
      <c r="A4658" s="8"/>
      <c r="B4658" s="9"/>
      <c r="C4658" s="9"/>
      <c r="D4658" s="9"/>
      <c r="E4658" s="9"/>
      <c r="F4658" s="9"/>
      <c r="G4658" s="9"/>
      <c r="H4658" s="10"/>
      <c r="I4658" s="10"/>
      <c r="J4658" s="10"/>
      <c r="K4658" s="10"/>
      <c r="L4658" s="10"/>
      <c r="M4658" s="10"/>
      <c r="N4658" s="10"/>
      <c r="O4658" s="11"/>
      <c r="P4658" s="12"/>
      <c r="Q4658" s="9"/>
      <c r="R4658" s="9"/>
      <c r="S4658" s="9"/>
      <c r="U4658" s="1"/>
      <c r="V4658" s="13"/>
    </row>
    <row r="4659" spans="1:22" x14ac:dyDescent="0.35">
      <c r="A4659" s="8"/>
      <c r="B4659" s="9"/>
      <c r="C4659" s="9"/>
      <c r="D4659" s="9"/>
      <c r="E4659" s="9"/>
      <c r="F4659" s="9"/>
      <c r="G4659" s="9"/>
      <c r="H4659" s="10"/>
      <c r="I4659" s="10"/>
      <c r="J4659" s="10"/>
      <c r="K4659" s="10"/>
      <c r="L4659" s="10"/>
      <c r="M4659" s="10"/>
      <c r="N4659" s="10"/>
      <c r="O4659" s="11"/>
      <c r="P4659" s="12"/>
      <c r="Q4659" s="9"/>
      <c r="R4659" s="9"/>
      <c r="S4659" s="9"/>
      <c r="U4659" s="1"/>
      <c r="V4659" s="13"/>
    </row>
    <row r="4660" spans="1:22" x14ac:dyDescent="0.35">
      <c r="A4660" s="8"/>
      <c r="B4660" s="9"/>
      <c r="C4660" s="9"/>
      <c r="D4660" s="9"/>
      <c r="E4660" s="9"/>
      <c r="F4660" s="9"/>
      <c r="G4660" s="9"/>
      <c r="H4660" s="10"/>
      <c r="I4660" s="10"/>
      <c r="J4660" s="10"/>
      <c r="K4660" s="10"/>
      <c r="L4660" s="10"/>
      <c r="M4660" s="10"/>
      <c r="N4660" s="10"/>
      <c r="O4660" s="11"/>
      <c r="P4660" s="12"/>
      <c r="Q4660" s="9"/>
      <c r="R4660" s="9"/>
      <c r="S4660" s="9"/>
      <c r="U4660" s="1"/>
      <c r="V4660" s="13"/>
    </row>
    <row r="4661" spans="1:22" x14ac:dyDescent="0.35">
      <c r="A4661" s="8"/>
      <c r="B4661" s="9"/>
      <c r="C4661" s="9"/>
      <c r="D4661" s="9"/>
      <c r="E4661" s="9"/>
      <c r="F4661" s="9"/>
      <c r="G4661" s="9"/>
      <c r="H4661" s="10"/>
      <c r="I4661" s="10"/>
      <c r="J4661" s="10"/>
      <c r="K4661" s="10"/>
      <c r="L4661" s="10"/>
      <c r="M4661" s="10"/>
      <c r="N4661" s="10"/>
      <c r="O4661" s="11"/>
      <c r="P4661" s="12"/>
      <c r="Q4661" s="9"/>
      <c r="R4661" s="9"/>
      <c r="S4661" s="9"/>
      <c r="U4661" s="1"/>
      <c r="V4661" s="13"/>
    </row>
    <row r="4662" spans="1:22" x14ac:dyDescent="0.35">
      <c r="A4662" s="8"/>
      <c r="B4662" s="9"/>
      <c r="C4662" s="9"/>
      <c r="D4662" s="9"/>
      <c r="E4662" s="9"/>
      <c r="F4662" s="9"/>
      <c r="G4662" s="9"/>
      <c r="H4662" s="10"/>
      <c r="I4662" s="10"/>
      <c r="J4662" s="10"/>
      <c r="K4662" s="10"/>
      <c r="L4662" s="10"/>
      <c r="M4662" s="10"/>
      <c r="N4662" s="10"/>
      <c r="O4662" s="11"/>
      <c r="P4662" s="12"/>
      <c r="Q4662" s="9"/>
      <c r="R4662" s="9"/>
      <c r="S4662" s="9"/>
      <c r="U4662" s="1"/>
      <c r="V4662" s="13"/>
    </row>
    <row r="4663" spans="1:22" x14ac:dyDescent="0.35">
      <c r="A4663" s="8"/>
      <c r="B4663" s="9"/>
      <c r="C4663" s="9"/>
      <c r="D4663" s="9"/>
      <c r="E4663" s="9"/>
      <c r="F4663" s="9"/>
      <c r="G4663" s="9"/>
      <c r="H4663" s="10"/>
      <c r="I4663" s="10"/>
      <c r="J4663" s="10"/>
      <c r="K4663" s="10"/>
      <c r="L4663" s="10"/>
      <c r="M4663" s="10"/>
      <c r="N4663" s="10"/>
      <c r="O4663" s="11"/>
      <c r="P4663" s="12"/>
      <c r="Q4663" s="9"/>
      <c r="R4663" s="9"/>
      <c r="S4663" s="9"/>
      <c r="U4663" s="1"/>
      <c r="V4663" s="13"/>
    </row>
    <row r="4664" spans="1:22" x14ac:dyDescent="0.35">
      <c r="A4664" s="8"/>
      <c r="B4664" s="9"/>
      <c r="C4664" s="9"/>
      <c r="D4664" s="9"/>
      <c r="E4664" s="9"/>
      <c r="F4664" s="9"/>
      <c r="G4664" s="9"/>
      <c r="H4664" s="10"/>
      <c r="I4664" s="10"/>
      <c r="J4664" s="10"/>
      <c r="K4664" s="10"/>
      <c r="L4664" s="10"/>
      <c r="M4664" s="10"/>
      <c r="N4664" s="10"/>
      <c r="O4664" s="11"/>
      <c r="P4664" s="12"/>
      <c r="Q4664" s="9"/>
      <c r="R4664" s="9"/>
      <c r="S4664" s="9"/>
      <c r="U4664" s="1"/>
      <c r="V4664" s="13"/>
    </row>
    <row r="4665" spans="1:22" x14ac:dyDescent="0.35">
      <c r="A4665" s="8"/>
      <c r="B4665" s="9"/>
      <c r="C4665" s="9"/>
      <c r="D4665" s="9"/>
      <c r="E4665" s="9"/>
      <c r="F4665" s="9"/>
      <c r="G4665" s="9"/>
      <c r="H4665" s="10"/>
      <c r="I4665" s="10"/>
      <c r="J4665" s="10"/>
      <c r="K4665" s="10"/>
      <c r="L4665" s="10"/>
      <c r="M4665" s="10"/>
      <c r="N4665" s="10"/>
      <c r="O4665" s="11"/>
      <c r="P4665" s="12"/>
      <c r="Q4665" s="9"/>
      <c r="R4665" s="9"/>
      <c r="S4665" s="9"/>
      <c r="U4665" s="1"/>
      <c r="V4665" s="13"/>
    </row>
    <row r="4666" spans="1:22" x14ac:dyDescent="0.35">
      <c r="A4666" s="8"/>
      <c r="B4666" s="9"/>
      <c r="C4666" s="9"/>
      <c r="D4666" s="9"/>
      <c r="E4666" s="9"/>
      <c r="F4666" s="9"/>
      <c r="G4666" s="9"/>
      <c r="H4666" s="10"/>
      <c r="I4666" s="10"/>
      <c r="J4666" s="10"/>
      <c r="K4666" s="10"/>
      <c r="L4666" s="10"/>
      <c r="M4666" s="10"/>
      <c r="N4666" s="10"/>
      <c r="O4666" s="11"/>
      <c r="P4666" s="12"/>
      <c r="Q4666" s="9"/>
      <c r="R4666" s="9"/>
      <c r="S4666" s="9"/>
      <c r="U4666" s="1"/>
      <c r="V4666" s="13"/>
    </row>
    <row r="4667" spans="1:22" x14ac:dyDescent="0.35">
      <c r="A4667" s="8"/>
      <c r="B4667" s="9"/>
      <c r="C4667" s="9"/>
      <c r="D4667" s="9"/>
      <c r="E4667" s="9"/>
      <c r="F4667" s="9"/>
      <c r="G4667" s="9"/>
      <c r="H4667" s="10"/>
      <c r="I4667" s="10"/>
      <c r="J4667" s="10"/>
      <c r="K4667" s="10"/>
      <c r="L4667" s="10"/>
      <c r="M4667" s="10"/>
      <c r="N4667" s="10"/>
      <c r="O4667" s="11"/>
      <c r="P4667" s="12"/>
      <c r="Q4667" s="9"/>
      <c r="R4667" s="9"/>
      <c r="S4667" s="9"/>
      <c r="U4667" s="1"/>
      <c r="V4667" s="13"/>
    </row>
    <row r="4668" spans="1:22" x14ac:dyDescent="0.35">
      <c r="A4668" s="8"/>
      <c r="B4668" s="9"/>
      <c r="C4668" s="9"/>
      <c r="D4668" s="9"/>
      <c r="E4668" s="9"/>
      <c r="F4668" s="9"/>
      <c r="G4668" s="9"/>
      <c r="H4668" s="10"/>
      <c r="I4668" s="10"/>
      <c r="J4668" s="10"/>
      <c r="K4668" s="10"/>
      <c r="L4668" s="10"/>
      <c r="M4668" s="10"/>
      <c r="N4668" s="10"/>
      <c r="O4668" s="11"/>
      <c r="P4668" s="12"/>
      <c r="Q4668" s="9"/>
      <c r="R4668" s="9"/>
      <c r="S4668" s="9"/>
      <c r="U4668" s="1"/>
      <c r="V4668" s="13"/>
    </row>
    <row r="4669" spans="1:22" x14ac:dyDescent="0.35">
      <c r="A4669" s="8"/>
      <c r="B4669" s="9"/>
      <c r="C4669" s="9"/>
      <c r="D4669" s="9"/>
      <c r="E4669" s="9"/>
      <c r="F4669" s="9"/>
      <c r="G4669" s="9"/>
      <c r="H4669" s="10"/>
      <c r="I4669" s="10"/>
      <c r="J4669" s="10"/>
      <c r="K4669" s="10"/>
      <c r="L4669" s="10"/>
      <c r="M4669" s="10"/>
      <c r="N4669" s="10"/>
      <c r="O4669" s="11"/>
      <c r="P4669" s="12"/>
      <c r="Q4669" s="9"/>
      <c r="R4669" s="9"/>
      <c r="S4669" s="9"/>
      <c r="U4669" s="1"/>
      <c r="V4669" s="13"/>
    </row>
    <row r="4670" spans="1:22" x14ac:dyDescent="0.35">
      <c r="A4670" s="8"/>
      <c r="B4670" s="9"/>
      <c r="C4670" s="9"/>
      <c r="D4670" s="9"/>
      <c r="E4670" s="9"/>
      <c r="F4670" s="9"/>
      <c r="G4670" s="9"/>
      <c r="H4670" s="10"/>
      <c r="I4670" s="10"/>
      <c r="J4670" s="10"/>
      <c r="K4670" s="10"/>
      <c r="L4670" s="10"/>
      <c r="M4670" s="10"/>
      <c r="N4670" s="10"/>
      <c r="O4670" s="11"/>
      <c r="P4670" s="12"/>
      <c r="Q4670" s="9"/>
      <c r="R4670" s="9"/>
      <c r="S4670" s="9"/>
      <c r="U4670" s="1"/>
      <c r="V4670" s="13"/>
    </row>
    <row r="4671" spans="1:22" x14ac:dyDescent="0.35">
      <c r="A4671" s="8"/>
      <c r="B4671" s="9"/>
      <c r="C4671" s="9"/>
      <c r="D4671" s="9"/>
      <c r="E4671" s="9"/>
      <c r="F4671" s="9"/>
      <c r="G4671" s="9"/>
      <c r="H4671" s="10"/>
      <c r="I4671" s="10"/>
      <c r="J4671" s="10"/>
      <c r="K4671" s="10"/>
      <c r="L4671" s="10"/>
      <c r="M4671" s="10"/>
      <c r="N4671" s="10"/>
      <c r="O4671" s="11"/>
      <c r="P4671" s="12"/>
      <c r="Q4671" s="9"/>
      <c r="R4671" s="9"/>
      <c r="S4671" s="9"/>
      <c r="U4671" s="1"/>
      <c r="V4671" s="13"/>
    </row>
    <row r="4672" spans="1:22" x14ac:dyDescent="0.35">
      <c r="A4672" s="8"/>
      <c r="B4672" s="9"/>
      <c r="C4672" s="9"/>
      <c r="D4672" s="9"/>
      <c r="E4672" s="9"/>
      <c r="F4672" s="9"/>
      <c r="G4672" s="9"/>
      <c r="H4672" s="10"/>
      <c r="I4672" s="10"/>
      <c r="J4672" s="10"/>
      <c r="K4672" s="10"/>
      <c r="L4672" s="10"/>
      <c r="M4672" s="10"/>
      <c r="N4672" s="10"/>
      <c r="O4672" s="11"/>
      <c r="P4672" s="12"/>
      <c r="Q4672" s="9"/>
      <c r="R4672" s="9"/>
      <c r="S4672" s="9"/>
      <c r="U4672" s="1"/>
      <c r="V4672" s="13"/>
    </row>
    <row r="4673" spans="1:22" x14ac:dyDescent="0.35">
      <c r="A4673" s="8"/>
      <c r="B4673" s="9"/>
      <c r="C4673" s="9"/>
      <c r="D4673" s="9"/>
      <c r="E4673" s="9"/>
      <c r="F4673" s="9"/>
      <c r="G4673" s="9"/>
      <c r="H4673" s="10"/>
      <c r="I4673" s="10"/>
      <c r="J4673" s="10"/>
      <c r="K4673" s="10"/>
      <c r="L4673" s="10"/>
      <c r="M4673" s="10"/>
      <c r="N4673" s="10"/>
      <c r="O4673" s="11"/>
      <c r="P4673" s="18"/>
      <c r="Q4673" s="9"/>
      <c r="R4673" s="9"/>
      <c r="S4673" s="9"/>
      <c r="U4673" s="1"/>
      <c r="V4673" s="13"/>
    </row>
    <row r="4674" spans="1:22" x14ac:dyDescent="0.35">
      <c r="A4674" s="8"/>
      <c r="B4674" s="9"/>
      <c r="C4674" s="9"/>
      <c r="D4674" s="9"/>
      <c r="E4674" s="9"/>
      <c r="F4674" s="9"/>
      <c r="G4674" s="9"/>
      <c r="H4674" s="10"/>
      <c r="I4674" s="10"/>
      <c r="J4674" s="10"/>
      <c r="K4674" s="10"/>
      <c r="L4674" s="10"/>
      <c r="M4674" s="10"/>
      <c r="N4674" s="10"/>
      <c r="O4674" s="11"/>
      <c r="P4674" s="12"/>
      <c r="Q4674" s="9"/>
      <c r="R4674" s="9"/>
      <c r="S4674" s="9"/>
      <c r="U4674" s="1"/>
      <c r="V4674" s="13"/>
    </row>
    <row r="4675" spans="1:22" x14ac:dyDescent="0.35">
      <c r="A4675" s="8"/>
      <c r="B4675" s="9"/>
      <c r="C4675" s="9"/>
      <c r="D4675" s="9"/>
      <c r="E4675" s="9"/>
      <c r="F4675" s="9"/>
      <c r="G4675" s="9"/>
      <c r="H4675" s="10"/>
      <c r="I4675" s="10"/>
      <c r="J4675" s="10"/>
      <c r="K4675" s="10"/>
      <c r="L4675" s="10"/>
      <c r="M4675" s="10"/>
      <c r="N4675" s="10"/>
      <c r="O4675" s="11"/>
      <c r="P4675" s="12"/>
      <c r="Q4675" s="9"/>
      <c r="R4675" s="9"/>
      <c r="S4675" s="9"/>
      <c r="U4675" s="1"/>
      <c r="V4675" s="13"/>
    </row>
    <row r="4676" spans="1:22" x14ac:dyDescent="0.35">
      <c r="A4676" s="8"/>
      <c r="B4676" s="9"/>
      <c r="C4676" s="9"/>
      <c r="D4676" s="9"/>
      <c r="E4676" s="9"/>
      <c r="F4676" s="9"/>
      <c r="G4676" s="9"/>
      <c r="H4676" s="10"/>
      <c r="I4676" s="10"/>
      <c r="J4676" s="10"/>
      <c r="K4676" s="10"/>
      <c r="L4676" s="10"/>
      <c r="M4676" s="10"/>
      <c r="N4676" s="10"/>
      <c r="O4676" s="11"/>
      <c r="P4676" s="12"/>
      <c r="Q4676" s="9"/>
      <c r="R4676" s="9"/>
      <c r="S4676" s="9"/>
      <c r="U4676" s="1"/>
      <c r="V4676" s="13"/>
    </row>
    <row r="4677" spans="1:22" x14ac:dyDescent="0.35">
      <c r="A4677" s="8"/>
      <c r="B4677" s="9"/>
      <c r="C4677" s="9"/>
      <c r="D4677" s="9"/>
      <c r="E4677" s="9"/>
      <c r="F4677" s="9"/>
      <c r="G4677" s="9"/>
      <c r="H4677" s="10"/>
      <c r="I4677" s="10"/>
      <c r="J4677" s="10"/>
      <c r="K4677" s="10"/>
      <c r="L4677" s="10"/>
      <c r="M4677" s="10"/>
      <c r="N4677" s="10"/>
      <c r="O4677" s="11"/>
      <c r="P4677" s="12"/>
      <c r="Q4677" s="9"/>
      <c r="R4677" s="9"/>
      <c r="S4677" s="9"/>
      <c r="U4677" s="1"/>
      <c r="V4677" s="13"/>
    </row>
    <row r="4678" spans="1:22" x14ac:dyDescent="0.35">
      <c r="A4678" s="8"/>
      <c r="B4678" s="9"/>
      <c r="C4678" s="9"/>
      <c r="D4678" s="9"/>
      <c r="E4678" s="9"/>
      <c r="F4678" s="9"/>
      <c r="G4678" s="9"/>
      <c r="H4678" s="10"/>
      <c r="I4678" s="10"/>
      <c r="J4678" s="10"/>
      <c r="K4678" s="10"/>
      <c r="L4678" s="10"/>
      <c r="M4678" s="10"/>
      <c r="N4678" s="10"/>
      <c r="O4678" s="11"/>
      <c r="P4678" s="12"/>
      <c r="Q4678" s="9"/>
      <c r="R4678" s="9"/>
      <c r="S4678" s="9"/>
      <c r="U4678" s="1"/>
      <c r="V4678" s="13"/>
    </row>
    <row r="4679" spans="1:22" x14ac:dyDescent="0.35">
      <c r="A4679" s="8"/>
      <c r="B4679" s="9"/>
      <c r="C4679" s="9"/>
      <c r="D4679" s="9"/>
      <c r="E4679" s="9"/>
      <c r="F4679" s="9"/>
      <c r="G4679" s="9"/>
      <c r="H4679" s="10"/>
      <c r="I4679" s="10"/>
      <c r="J4679" s="10"/>
      <c r="K4679" s="10"/>
      <c r="L4679" s="10"/>
      <c r="M4679" s="10"/>
      <c r="N4679" s="10"/>
      <c r="O4679" s="11"/>
      <c r="P4679" s="12"/>
      <c r="Q4679" s="9"/>
      <c r="R4679" s="9"/>
      <c r="S4679" s="9"/>
      <c r="U4679" s="1"/>
      <c r="V4679" s="13"/>
    </row>
  </sheetData>
  <conditionalFormatting sqref="R2993:R4679">
    <cfRule type="cellIs" dxfId="34" priority="11" operator="equal">
      <formula>0</formula>
    </cfRule>
    <cfRule type="cellIs" dxfId="33" priority="12" operator="notEqual">
      <formula>0</formula>
    </cfRule>
  </conditionalFormatting>
  <conditionalFormatting sqref="O2993:P4679">
    <cfRule type="expression" dxfId="32" priority="9">
      <formula>$P2993="NO"</formula>
    </cfRule>
    <cfRule type="expression" dxfId="31" priority="10">
      <formula>$P2993="YES"</formula>
    </cfRule>
  </conditionalFormatting>
  <conditionalFormatting sqref="R2:R2992">
    <cfRule type="cellIs" dxfId="26" priority="3" operator="equal">
      <formula>0</formula>
    </cfRule>
    <cfRule type="cellIs" dxfId="25" priority="4" operator="notEqual">
      <formula>0</formula>
    </cfRule>
  </conditionalFormatting>
  <conditionalFormatting sqref="O2:P2992">
    <cfRule type="expression" dxfId="24" priority="1">
      <formula>$Q2="NO"</formula>
    </cfRule>
    <cfRule type="expression" dxfId="23" priority="2">
      <formula>$Q2="YES"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44BD-B54D-400C-848B-922CAB0ED7A4}">
  <dimension ref="A1:F124"/>
  <sheetViews>
    <sheetView topLeftCell="A92" workbookViewId="0">
      <selection activeCell="A4" sqref="A4:F124"/>
    </sheetView>
  </sheetViews>
  <sheetFormatPr defaultRowHeight="14.5" x14ac:dyDescent="0.35"/>
  <cols>
    <col min="1" max="1" width="12.36328125" bestFit="1" customWidth="1"/>
    <col min="2" max="2" width="13.54296875" customWidth="1"/>
    <col min="3" max="3" width="6.90625" bestFit="1" customWidth="1"/>
    <col min="4" max="4" width="18.453125" bestFit="1" customWidth="1"/>
    <col min="5" max="5" width="11.36328125" bestFit="1" customWidth="1"/>
    <col min="6" max="6" width="19.81640625" bestFit="1" customWidth="1"/>
    <col min="7" max="7" width="22.36328125" customWidth="1"/>
    <col min="8" max="8" width="19.81640625" bestFit="1" customWidth="1"/>
  </cols>
  <sheetData>
    <row r="1" spans="1:6" x14ac:dyDescent="0.35">
      <c r="A1" s="16" t="s">
        <v>106</v>
      </c>
      <c r="B1" t="s">
        <v>105</v>
      </c>
    </row>
    <row r="3" spans="1:6" x14ac:dyDescent="0.35">
      <c r="A3" s="16" t="s">
        <v>7</v>
      </c>
      <c r="B3" s="16" t="s">
        <v>8</v>
      </c>
      <c r="C3" s="16" t="s">
        <v>9</v>
      </c>
      <c r="D3" t="s">
        <v>10</v>
      </c>
      <c r="E3" t="s">
        <v>11</v>
      </c>
      <c r="F3" t="s">
        <v>12</v>
      </c>
    </row>
    <row r="4" spans="1:6" x14ac:dyDescent="0.35">
      <c r="A4" s="15" t="s">
        <v>104</v>
      </c>
      <c r="B4" s="1">
        <v>44972</v>
      </c>
      <c r="C4" t="s">
        <v>38</v>
      </c>
      <c r="D4" s="17">
        <v>35</v>
      </c>
      <c r="E4" s="17">
        <v>42002</v>
      </c>
      <c r="F4" s="17">
        <v>2461</v>
      </c>
    </row>
    <row r="5" spans="1:6" x14ac:dyDescent="0.35">
      <c r="A5" s="15" t="s">
        <v>104</v>
      </c>
      <c r="B5" s="1">
        <v>44972</v>
      </c>
      <c r="C5" t="s">
        <v>40</v>
      </c>
      <c r="D5" s="17">
        <v>30</v>
      </c>
      <c r="E5" s="17">
        <v>66000</v>
      </c>
      <c r="F5" s="17">
        <v>1938</v>
      </c>
    </row>
    <row r="6" spans="1:6" x14ac:dyDescent="0.35">
      <c r="A6" s="15" t="s">
        <v>104</v>
      </c>
      <c r="B6" s="1">
        <v>44973</v>
      </c>
      <c r="C6" t="s">
        <v>38</v>
      </c>
      <c r="D6" s="17">
        <v>37</v>
      </c>
      <c r="E6" s="17">
        <v>65999</v>
      </c>
      <c r="F6" s="17">
        <v>1950</v>
      </c>
    </row>
    <row r="7" spans="1:6" x14ac:dyDescent="0.35">
      <c r="A7" s="15" t="s">
        <v>104</v>
      </c>
      <c r="B7" s="1">
        <v>44973</v>
      </c>
      <c r="C7" t="s">
        <v>40</v>
      </c>
      <c r="D7" s="17">
        <v>37</v>
      </c>
      <c r="E7" s="17">
        <v>54000</v>
      </c>
      <c r="F7" s="17">
        <v>2290</v>
      </c>
    </row>
    <row r="8" spans="1:6" x14ac:dyDescent="0.35">
      <c r="A8" s="15" t="s">
        <v>104</v>
      </c>
      <c r="B8" s="1">
        <v>44974</v>
      </c>
      <c r="C8" t="s">
        <v>38</v>
      </c>
      <c r="D8" s="17">
        <v>30</v>
      </c>
      <c r="E8" s="17">
        <v>77998</v>
      </c>
      <c r="F8" s="17">
        <v>2111</v>
      </c>
    </row>
    <row r="9" spans="1:6" x14ac:dyDescent="0.35">
      <c r="A9" s="15" t="s">
        <v>104</v>
      </c>
      <c r="B9" s="1">
        <v>44974</v>
      </c>
      <c r="C9" t="s">
        <v>40</v>
      </c>
      <c r="D9" s="17">
        <v>54</v>
      </c>
      <c r="E9" s="17">
        <v>48000</v>
      </c>
      <c r="F9" s="17">
        <v>1559</v>
      </c>
    </row>
    <row r="10" spans="1:6" x14ac:dyDescent="0.35">
      <c r="A10" s="15" t="s">
        <v>104</v>
      </c>
      <c r="B10" s="1">
        <v>44977</v>
      </c>
      <c r="C10" t="s">
        <v>38</v>
      </c>
      <c r="D10" s="17">
        <v>35</v>
      </c>
      <c r="E10" s="17">
        <v>65984</v>
      </c>
      <c r="F10" s="17">
        <v>-83</v>
      </c>
    </row>
    <row r="11" spans="1:6" x14ac:dyDescent="0.35">
      <c r="A11" s="15" t="s">
        <v>104</v>
      </c>
      <c r="B11" s="1">
        <v>44977</v>
      </c>
      <c r="C11" t="s">
        <v>40</v>
      </c>
      <c r="D11" s="17">
        <v>158</v>
      </c>
      <c r="E11" s="17">
        <v>84000</v>
      </c>
      <c r="F11" s="17">
        <v>2641</v>
      </c>
    </row>
    <row r="12" spans="1:6" x14ac:dyDescent="0.35">
      <c r="A12" s="15" t="s">
        <v>104</v>
      </c>
      <c r="B12" s="1">
        <v>44978</v>
      </c>
      <c r="C12" t="s">
        <v>38</v>
      </c>
      <c r="D12" s="17">
        <v>31</v>
      </c>
      <c r="E12" s="17">
        <v>36000</v>
      </c>
      <c r="F12" s="17">
        <v>7465</v>
      </c>
    </row>
    <row r="13" spans="1:6" x14ac:dyDescent="0.35">
      <c r="A13" s="15" t="s">
        <v>104</v>
      </c>
      <c r="B13" s="1">
        <v>44978</v>
      </c>
      <c r="C13" t="s">
        <v>40</v>
      </c>
      <c r="D13" s="17">
        <v>18</v>
      </c>
      <c r="E13" s="17">
        <v>78000</v>
      </c>
      <c r="F13" s="17">
        <v>3866</v>
      </c>
    </row>
    <row r="14" spans="1:6" x14ac:dyDescent="0.35">
      <c r="A14" s="15" t="s">
        <v>104</v>
      </c>
      <c r="B14" s="1">
        <v>44979</v>
      </c>
      <c r="C14" t="s">
        <v>38</v>
      </c>
      <c r="D14" s="17">
        <v>56</v>
      </c>
      <c r="E14" s="17">
        <v>77954</v>
      </c>
      <c r="F14" s="17">
        <v>1716</v>
      </c>
    </row>
    <row r="15" spans="1:6" x14ac:dyDescent="0.35">
      <c r="A15" s="15" t="s">
        <v>104</v>
      </c>
      <c r="B15" s="1">
        <v>44979</v>
      </c>
      <c r="C15" t="s">
        <v>40</v>
      </c>
      <c r="D15" s="17">
        <v>12</v>
      </c>
      <c r="E15" s="17">
        <v>66000</v>
      </c>
      <c r="F15" s="17">
        <v>1493</v>
      </c>
    </row>
    <row r="16" spans="1:6" x14ac:dyDescent="0.35">
      <c r="A16" s="15" t="s">
        <v>104</v>
      </c>
      <c r="B16" s="1">
        <v>44980</v>
      </c>
      <c r="C16" t="s">
        <v>38</v>
      </c>
      <c r="D16" s="17">
        <v>33</v>
      </c>
      <c r="E16" s="17">
        <v>90000</v>
      </c>
      <c r="F16" s="17">
        <v>2792</v>
      </c>
    </row>
    <row r="17" spans="1:6" x14ac:dyDescent="0.35">
      <c r="A17" s="15" t="s">
        <v>104</v>
      </c>
      <c r="B17" s="1">
        <v>44980</v>
      </c>
      <c r="C17" t="s">
        <v>40</v>
      </c>
      <c r="D17" s="17">
        <v>32</v>
      </c>
      <c r="E17" s="17">
        <v>84000</v>
      </c>
      <c r="F17" s="17">
        <v>1662</v>
      </c>
    </row>
    <row r="18" spans="1:6" x14ac:dyDescent="0.35">
      <c r="A18" s="15" t="s">
        <v>104</v>
      </c>
      <c r="B18" s="1">
        <v>44981</v>
      </c>
      <c r="C18" t="s">
        <v>38</v>
      </c>
      <c r="D18" s="17">
        <v>19</v>
      </c>
      <c r="E18" s="17">
        <v>60000</v>
      </c>
      <c r="F18" s="17">
        <v>1886</v>
      </c>
    </row>
    <row r="19" spans="1:6" x14ac:dyDescent="0.35">
      <c r="A19" s="15" t="s">
        <v>104</v>
      </c>
      <c r="B19" s="1">
        <v>44981</v>
      </c>
      <c r="C19" t="s">
        <v>40</v>
      </c>
      <c r="D19" s="17">
        <v>37</v>
      </c>
      <c r="E19" s="17">
        <v>77999</v>
      </c>
      <c r="F19" s="17">
        <v>2100</v>
      </c>
    </row>
    <row r="20" spans="1:6" x14ac:dyDescent="0.35">
      <c r="A20" s="15" t="s">
        <v>104</v>
      </c>
      <c r="B20" s="1">
        <v>44982</v>
      </c>
      <c r="C20" t="s">
        <v>38</v>
      </c>
      <c r="D20" s="17">
        <v>14</v>
      </c>
      <c r="E20" s="17">
        <v>36000</v>
      </c>
      <c r="F20" s="17">
        <v>967</v>
      </c>
    </row>
    <row r="21" spans="1:6" x14ac:dyDescent="0.35">
      <c r="A21" s="15" t="s">
        <v>104</v>
      </c>
      <c r="B21" s="1">
        <v>44982</v>
      </c>
      <c r="C21" t="s">
        <v>40</v>
      </c>
      <c r="D21" s="17">
        <v>11</v>
      </c>
      <c r="E21" s="17">
        <v>12000</v>
      </c>
      <c r="F21" s="17">
        <v>237</v>
      </c>
    </row>
    <row r="22" spans="1:6" x14ac:dyDescent="0.35">
      <c r="A22" s="15" t="s">
        <v>104</v>
      </c>
      <c r="B22" s="1">
        <v>44984</v>
      </c>
      <c r="C22" t="s">
        <v>38</v>
      </c>
      <c r="D22" s="17">
        <v>3</v>
      </c>
      <c r="E22" s="17">
        <v>12000</v>
      </c>
      <c r="F22" s="17">
        <v>326</v>
      </c>
    </row>
    <row r="23" spans="1:6" x14ac:dyDescent="0.35">
      <c r="A23" s="15" t="s">
        <v>104</v>
      </c>
      <c r="B23" s="1">
        <v>44984</v>
      </c>
      <c r="C23" t="s">
        <v>40</v>
      </c>
      <c r="D23" s="17">
        <v>23</v>
      </c>
      <c r="E23" s="17">
        <v>60000</v>
      </c>
      <c r="F23" s="17">
        <v>1143</v>
      </c>
    </row>
    <row r="24" spans="1:6" x14ac:dyDescent="0.35">
      <c r="A24" s="15" t="s">
        <v>104</v>
      </c>
      <c r="B24" s="1">
        <v>44985</v>
      </c>
      <c r="C24" t="s">
        <v>38</v>
      </c>
      <c r="D24" s="17">
        <v>18</v>
      </c>
      <c r="E24" s="17">
        <v>66000</v>
      </c>
      <c r="F24" s="17">
        <v>1298</v>
      </c>
    </row>
    <row r="25" spans="1:6" x14ac:dyDescent="0.35">
      <c r="A25" s="15" t="s">
        <v>104</v>
      </c>
      <c r="B25" s="1">
        <v>44985</v>
      </c>
      <c r="C25" t="s">
        <v>40</v>
      </c>
      <c r="D25" s="17">
        <v>2</v>
      </c>
      <c r="E25" s="17">
        <v>18000</v>
      </c>
      <c r="F25" s="17">
        <v>429</v>
      </c>
    </row>
    <row r="26" spans="1:6" x14ac:dyDescent="0.35">
      <c r="A26" s="15" t="s">
        <v>104</v>
      </c>
      <c r="B26" s="1">
        <v>45050</v>
      </c>
      <c r="C26" t="s">
        <v>40</v>
      </c>
      <c r="D26" s="17">
        <v>0</v>
      </c>
      <c r="E26" s="17">
        <v>12000</v>
      </c>
      <c r="F26" s="17">
        <v>215</v>
      </c>
    </row>
    <row r="27" spans="1:6" x14ac:dyDescent="0.35">
      <c r="A27" s="15" t="s">
        <v>104</v>
      </c>
      <c r="B27" s="1" t="s">
        <v>177</v>
      </c>
      <c r="C27" t="s">
        <v>38</v>
      </c>
      <c r="D27" s="17" t="e">
        <v>#VALUE!</v>
      </c>
      <c r="E27" s="17" t="e">
        <v>#VALUE!</v>
      </c>
      <c r="F27" s="17">
        <v>11360</v>
      </c>
    </row>
    <row r="28" spans="1:6" x14ac:dyDescent="0.35">
      <c r="A28" s="15" t="s">
        <v>104</v>
      </c>
      <c r="B28" s="1" t="s">
        <v>177</v>
      </c>
      <c r="C28" t="s">
        <v>40</v>
      </c>
      <c r="D28" s="17" t="e">
        <v>#VALUE!</v>
      </c>
      <c r="E28" s="17" t="e">
        <v>#VALUE!</v>
      </c>
      <c r="F28" s="17">
        <v>16035</v>
      </c>
    </row>
    <row r="29" spans="1:6" x14ac:dyDescent="0.35">
      <c r="A29" s="15" t="s">
        <v>104</v>
      </c>
      <c r="B29" s="1">
        <v>44910</v>
      </c>
      <c r="C29" t="s">
        <v>38</v>
      </c>
      <c r="D29" s="17">
        <v>8</v>
      </c>
      <c r="E29" s="17">
        <v>12000</v>
      </c>
      <c r="F29" s="17">
        <v>2707</v>
      </c>
    </row>
    <row r="30" spans="1:6" x14ac:dyDescent="0.35">
      <c r="A30" s="15" t="s">
        <v>103</v>
      </c>
      <c r="B30" s="1">
        <v>44985</v>
      </c>
      <c r="C30" t="s">
        <v>38</v>
      </c>
      <c r="D30" s="17">
        <v>1</v>
      </c>
      <c r="E30" s="17">
        <v>12000</v>
      </c>
      <c r="F30" s="17">
        <v>819</v>
      </c>
    </row>
    <row r="31" spans="1:6" x14ac:dyDescent="0.35">
      <c r="A31" s="15" t="s">
        <v>103</v>
      </c>
      <c r="B31" s="1">
        <v>44986</v>
      </c>
      <c r="C31" t="s">
        <v>38</v>
      </c>
      <c r="D31" s="17">
        <v>36</v>
      </c>
      <c r="E31" s="17">
        <v>72000</v>
      </c>
      <c r="F31" s="17">
        <v>1858</v>
      </c>
    </row>
    <row r="32" spans="1:6" x14ac:dyDescent="0.35">
      <c r="A32" s="15" t="s">
        <v>103</v>
      </c>
      <c r="B32" s="1">
        <v>44987</v>
      </c>
      <c r="C32" t="s">
        <v>38</v>
      </c>
      <c r="D32" s="17">
        <v>50</v>
      </c>
      <c r="E32" s="17">
        <v>72000</v>
      </c>
      <c r="F32" s="17">
        <v>3360</v>
      </c>
    </row>
    <row r="33" spans="1:6" x14ac:dyDescent="0.35">
      <c r="A33" s="15" t="s">
        <v>103</v>
      </c>
      <c r="B33" s="1">
        <v>44987</v>
      </c>
      <c r="C33" t="s">
        <v>40</v>
      </c>
      <c r="D33" s="17">
        <v>10</v>
      </c>
      <c r="E33" s="17">
        <v>90000</v>
      </c>
      <c r="F33" s="17">
        <v>3736</v>
      </c>
    </row>
    <row r="34" spans="1:6" x14ac:dyDescent="0.35">
      <c r="A34" s="15" t="s">
        <v>103</v>
      </c>
      <c r="B34" s="1">
        <v>44988</v>
      </c>
      <c r="C34" t="s">
        <v>38</v>
      </c>
      <c r="D34" s="17">
        <v>10</v>
      </c>
      <c r="E34" s="17">
        <v>41991</v>
      </c>
      <c r="F34" s="17">
        <v>1536</v>
      </c>
    </row>
    <row r="35" spans="1:6" x14ac:dyDescent="0.35">
      <c r="A35" s="15" t="s">
        <v>103</v>
      </c>
      <c r="B35" s="1">
        <v>44988</v>
      </c>
      <c r="C35" t="s">
        <v>40</v>
      </c>
      <c r="D35" s="17">
        <v>36</v>
      </c>
      <c r="E35" s="17">
        <v>53996</v>
      </c>
      <c r="F35" s="17">
        <v>1476</v>
      </c>
    </row>
    <row r="36" spans="1:6" x14ac:dyDescent="0.35">
      <c r="A36" s="15" t="s">
        <v>103</v>
      </c>
      <c r="B36" s="1">
        <v>44991</v>
      </c>
      <c r="C36" t="s">
        <v>38</v>
      </c>
      <c r="D36" s="17">
        <v>49</v>
      </c>
      <c r="E36" s="17">
        <v>42072</v>
      </c>
      <c r="F36" s="17">
        <v>1008</v>
      </c>
    </row>
    <row r="37" spans="1:6" x14ac:dyDescent="0.35">
      <c r="A37" s="15" t="s">
        <v>103</v>
      </c>
      <c r="B37" s="1">
        <v>44991</v>
      </c>
      <c r="C37" t="s">
        <v>40</v>
      </c>
      <c r="D37" s="17">
        <v>42</v>
      </c>
      <c r="E37" s="17">
        <v>83998</v>
      </c>
      <c r="F37" s="17">
        <v>1960</v>
      </c>
    </row>
    <row r="38" spans="1:6" x14ac:dyDescent="0.35">
      <c r="A38" s="15" t="s">
        <v>103</v>
      </c>
      <c r="B38" s="1">
        <v>44992</v>
      </c>
      <c r="C38" t="s">
        <v>38</v>
      </c>
      <c r="D38" s="17">
        <v>29</v>
      </c>
      <c r="E38" s="17">
        <v>78003</v>
      </c>
      <c r="F38" s="17">
        <v>2628</v>
      </c>
    </row>
    <row r="39" spans="1:6" x14ac:dyDescent="0.35">
      <c r="A39" s="15" t="s">
        <v>103</v>
      </c>
      <c r="B39" s="1">
        <v>44992</v>
      </c>
      <c r="C39" t="s">
        <v>40</v>
      </c>
      <c r="D39" s="17">
        <v>78</v>
      </c>
      <c r="E39" s="17">
        <v>77985</v>
      </c>
      <c r="F39" s="17">
        <v>2273</v>
      </c>
    </row>
    <row r="40" spans="1:6" x14ac:dyDescent="0.35">
      <c r="A40" s="15" t="s">
        <v>103</v>
      </c>
      <c r="B40" s="1">
        <v>44993</v>
      </c>
      <c r="C40" t="s">
        <v>38</v>
      </c>
      <c r="D40" s="17">
        <v>4</v>
      </c>
      <c r="E40" s="17">
        <v>24000</v>
      </c>
      <c r="F40" s="17">
        <v>376</v>
      </c>
    </row>
    <row r="41" spans="1:6" x14ac:dyDescent="0.35">
      <c r="A41" s="15" t="s">
        <v>103</v>
      </c>
      <c r="B41" s="1">
        <v>44993</v>
      </c>
      <c r="C41" t="s">
        <v>40</v>
      </c>
      <c r="D41" s="17">
        <v>26</v>
      </c>
      <c r="E41" s="17">
        <v>78000</v>
      </c>
      <c r="F41" s="17">
        <v>1672</v>
      </c>
    </row>
    <row r="42" spans="1:6" x14ac:dyDescent="0.35">
      <c r="A42" s="15" t="s">
        <v>103</v>
      </c>
      <c r="B42" s="1">
        <v>44994</v>
      </c>
      <c r="C42" t="s">
        <v>38</v>
      </c>
      <c r="D42" s="17">
        <v>32</v>
      </c>
      <c r="E42" s="17">
        <v>77983</v>
      </c>
      <c r="F42" s="17">
        <v>1788</v>
      </c>
    </row>
    <row r="43" spans="1:6" x14ac:dyDescent="0.35">
      <c r="A43" s="15" t="s">
        <v>103</v>
      </c>
      <c r="B43" s="1">
        <v>44994</v>
      </c>
      <c r="C43" t="s">
        <v>40</v>
      </c>
      <c r="D43" s="17">
        <v>41</v>
      </c>
      <c r="E43" s="17">
        <v>78000</v>
      </c>
      <c r="F43" s="17">
        <v>1169</v>
      </c>
    </row>
    <row r="44" spans="1:6" x14ac:dyDescent="0.35">
      <c r="A44" s="15" t="s">
        <v>103</v>
      </c>
      <c r="B44" s="1">
        <v>44995</v>
      </c>
      <c r="C44" t="s">
        <v>38</v>
      </c>
      <c r="D44" s="17">
        <v>9</v>
      </c>
      <c r="E44" s="17">
        <v>66000</v>
      </c>
      <c r="F44" s="17">
        <v>1612</v>
      </c>
    </row>
    <row r="45" spans="1:6" x14ac:dyDescent="0.35">
      <c r="A45" s="15" t="s">
        <v>103</v>
      </c>
      <c r="B45" s="1">
        <v>44995</v>
      </c>
      <c r="C45" t="s">
        <v>40</v>
      </c>
      <c r="D45" s="17">
        <v>70</v>
      </c>
      <c r="E45" s="17">
        <v>84000</v>
      </c>
      <c r="F45" s="17">
        <v>2125</v>
      </c>
    </row>
    <row r="46" spans="1:6" x14ac:dyDescent="0.35">
      <c r="A46" s="15" t="s">
        <v>103</v>
      </c>
      <c r="B46" s="1">
        <v>45001</v>
      </c>
      <c r="C46" t="s">
        <v>38</v>
      </c>
      <c r="D46" s="17">
        <v>2</v>
      </c>
      <c r="E46" s="17">
        <v>11984</v>
      </c>
      <c r="F46" s="17">
        <v>320</v>
      </c>
    </row>
    <row r="47" spans="1:6" x14ac:dyDescent="0.35">
      <c r="A47" s="15" t="s">
        <v>103</v>
      </c>
      <c r="B47" s="1">
        <v>45001</v>
      </c>
      <c r="C47" t="s">
        <v>40</v>
      </c>
      <c r="D47" s="17">
        <v>21</v>
      </c>
      <c r="E47" s="17">
        <v>18014</v>
      </c>
      <c r="F47" s="17">
        <v>334</v>
      </c>
    </row>
    <row r="48" spans="1:6" x14ac:dyDescent="0.35">
      <c r="A48" s="15" t="s">
        <v>103</v>
      </c>
      <c r="B48" s="1">
        <v>45005</v>
      </c>
      <c r="C48" t="s">
        <v>38</v>
      </c>
      <c r="D48" s="17">
        <v>3</v>
      </c>
      <c r="E48" s="17">
        <v>12000</v>
      </c>
      <c r="F48" s="17">
        <v>1480</v>
      </c>
    </row>
    <row r="49" spans="1:6" x14ac:dyDescent="0.35">
      <c r="A49" s="15" t="s">
        <v>103</v>
      </c>
      <c r="B49" s="1">
        <v>45005</v>
      </c>
      <c r="C49" t="s">
        <v>40</v>
      </c>
      <c r="D49" s="17">
        <v>17</v>
      </c>
      <c r="E49" s="17">
        <v>42000</v>
      </c>
      <c r="F49" s="17">
        <v>781</v>
      </c>
    </row>
    <row r="50" spans="1:6" x14ac:dyDescent="0.35">
      <c r="A50" s="15" t="s">
        <v>103</v>
      </c>
      <c r="B50" s="1">
        <v>45006</v>
      </c>
      <c r="C50" t="s">
        <v>38</v>
      </c>
      <c r="D50" s="17">
        <v>59</v>
      </c>
      <c r="E50" s="17">
        <v>72000</v>
      </c>
      <c r="F50" s="17">
        <v>3175</v>
      </c>
    </row>
    <row r="51" spans="1:6" x14ac:dyDescent="0.35">
      <c r="A51" s="15" t="s">
        <v>103</v>
      </c>
      <c r="B51" s="1">
        <v>45006</v>
      </c>
      <c r="C51" t="s">
        <v>40</v>
      </c>
      <c r="D51" s="17">
        <v>48</v>
      </c>
      <c r="E51" s="17">
        <v>54083</v>
      </c>
      <c r="F51" s="17">
        <v>3451</v>
      </c>
    </row>
    <row r="52" spans="1:6" x14ac:dyDescent="0.35">
      <c r="A52" s="15" t="s">
        <v>103</v>
      </c>
      <c r="B52" s="1">
        <v>45007</v>
      </c>
      <c r="C52" t="s">
        <v>38</v>
      </c>
      <c r="D52" s="17">
        <v>88</v>
      </c>
      <c r="E52" s="17">
        <v>60001</v>
      </c>
      <c r="F52" s="17">
        <v>2091</v>
      </c>
    </row>
    <row r="53" spans="1:6" x14ac:dyDescent="0.35">
      <c r="A53" s="15" t="s">
        <v>103</v>
      </c>
      <c r="B53" s="1">
        <v>45007</v>
      </c>
      <c r="C53" t="s">
        <v>40</v>
      </c>
      <c r="D53" s="17">
        <v>33</v>
      </c>
      <c r="E53" s="17">
        <v>71981</v>
      </c>
      <c r="F53" s="17">
        <v>3137</v>
      </c>
    </row>
    <row r="54" spans="1:6" x14ac:dyDescent="0.35">
      <c r="A54" s="15" t="s">
        <v>103</v>
      </c>
      <c r="B54" s="1">
        <v>45008</v>
      </c>
      <c r="C54" t="s">
        <v>38</v>
      </c>
      <c r="D54" s="17">
        <v>16</v>
      </c>
      <c r="E54" s="17">
        <v>18000</v>
      </c>
      <c r="F54" s="17">
        <v>1108</v>
      </c>
    </row>
    <row r="55" spans="1:6" x14ac:dyDescent="0.35">
      <c r="A55" s="15" t="s">
        <v>103</v>
      </c>
      <c r="B55" s="1">
        <v>45009</v>
      </c>
      <c r="C55" t="s">
        <v>38</v>
      </c>
      <c r="D55" s="17">
        <v>40</v>
      </c>
      <c r="E55" s="17">
        <v>36000</v>
      </c>
      <c r="F55" s="17">
        <v>1070</v>
      </c>
    </row>
    <row r="56" spans="1:6" x14ac:dyDescent="0.35">
      <c r="A56" s="15" t="s">
        <v>103</v>
      </c>
      <c r="B56" s="1">
        <v>45009</v>
      </c>
      <c r="C56" t="s">
        <v>40</v>
      </c>
      <c r="D56" s="17">
        <v>48</v>
      </c>
      <c r="E56" s="17">
        <v>42000</v>
      </c>
      <c r="F56" s="17">
        <v>930</v>
      </c>
    </row>
    <row r="57" spans="1:6" x14ac:dyDescent="0.35">
      <c r="A57" s="15" t="s">
        <v>103</v>
      </c>
      <c r="B57" s="1">
        <v>45010</v>
      </c>
      <c r="C57" t="s">
        <v>38</v>
      </c>
      <c r="D57" s="17">
        <v>28</v>
      </c>
      <c r="E57" s="17">
        <v>59979</v>
      </c>
      <c r="F57" s="17">
        <v>2226</v>
      </c>
    </row>
    <row r="58" spans="1:6" x14ac:dyDescent="0.35">
      <c r="A58" s="15" t="s">
        <v>103</v>
      </c>
      <c r="B58" s="1">
        <v>45012</v>
      </c>
      <c r="C58" t="s">
        <v>38</v>
      </c>
      <c r="D58" s="17">
        <v>98</v>
      </c>
      <c r="E58" s="17">
        <v>78000</v>
      </c>
      <c r="F58" s="17">
        <v>1892</v>
      </c>
    </row>
    <row r="59" spans="1:6" x14ac:dyDescent="0.35">
      <c r="A59" s="15" t="s">
        <v>103</v>
      </c>
      <c r="B59" s="1">
        <v>45012</v>
      </c>
      <c r="C59" t="s">
        <v>40</v>
      </c>
      <c r="D59" s="17">
        <v>8</v>
      </c>
      <c r="E59" s="17">
        <v>18000</v>
      </c>
      <c r="F59" s="17">
        <v>857</v>
      </c>
    </row>
    <row r="60" spans="1:6" x14ac:dyDescent="0.35">
      <c r="A60" s="15" t="s">
        <v>103</v>
      </c>
      <c r="B60" s="1">
        <v>45013</v>
      </c>
      <c r="C60" t="s">
        <v>38</v>
      </c>
      <c r="D60" s="17">
        <v>39</v>
      </c>
      <c r="E60" s="17">
        <v>54000</v>
      </c>
      <c r="F60" s="17">
        <v>1910</v>
      </c>
    </row>
    <row r="61" spans="1:6" x14ac:dyDescent="0.35">
      <c r="A61" s="15" t="s">
        <v>103</v>
      </c>
      <c r="B61" s="1">
        <v>45013</v>
      </c>
      <c r="C61" t="s">
        <v>40</v>
      </c>
      <c r="D61" s="17">
        <v>28</v>
      </c>
      <c r="E61" s="17">
        <v>66000</v>
      </c>
      <c r="F61" s="17">
        <v>3671</v>
      </c>
    </row>
    <row r="62" spans="1:6" x14ac:dyDescent="0.35">
      <c r="A62" s="15" t="s">
        <v>103</v>
      </c>
      <c r="B62" s="1">
        <v>45014</v>
      </c>
      <c r="C62" t="s">
        <v>38</v>
      </c>
      <c r="D62" s="17">
        <v>48</v>
      </c>
      <c r="E62" s="17">
        <v>54000</v>
      </c>
      <c r="F62" s="17">
        <v>1653</v>
      </c>
    </row>
    <row r="63" spans="1:6" x14ac:dyDescent="0.35">
      <c r="A63" s="15" t="s">
        <v>103</v>
      </c>
      <c r="B63" s="1">
        <v>45014</v>
      </c>
      <c r="C63" t="s">
        <v>40</v>
      </c>
      <c r="D63" s="17">
        <v>41</v>
      </c>
      <c r="E63" s="17">
        <v>72000</v>
      </c>
      <c r="F63" s="17">
        <v>1546</v>
      </c>
    </row>
    <row r="64" spans="1:6" x14ac:dyDescent="0.35">
      <c r="A64" s="15" t="s">
        <v>103</v>
      </c>
      <c r="B64" s="1">
        <v>45015</v>
      </c>
      <c r="C64" t="s">
        <v>38</v>
      </c>
      <c r="D64" s="17">
        <v>33</v>
      </c>
      <c r="E64" s="17">
        <v>66000</v>
      </c>
      <c r="F64" s="17">
        <v>1268</v>
      </c>
    </row>
    <row r="65" spans="1:6" x14ac:dyDescent="0.35">
      <c r="A65" s="15" t="s">
        <v>103</v>
      </c>
      <c r="B65" s="1">
        <v>45015</v>
      </c>
      <c r="C65" t="s">
        <v>40</v>
      </c>
      <c r="D65" s="17">
        <v>31</v>
      </c>
      <c r="E65" s="17">
        <v>60000</v>
      </c>
      <c r="F65" s="17">
        <v>1450</v>
      </c>
    </row>
    <row r="66" spans="1:6" x14ac:dyDescent="0.35">
      <c r="A66" s="15" t="s">
        <v>103</v>
      </c>
      <c r="B66" s="1">
        <v>45016</v>
      </c>
      <c r="C66" t="s">
        <v>38</v>
      </c>
      <c r="D66" s="17">
        <v>1</v>
      </c>
      <c r="E66" s="17">
        <v>12000</v>
      </c>
      <c r="F66" s="17">
        <v>134</v>
      </c>
    </row>
    <row r="67" spans="1:6" x14ac:dyDescent="0.35">
      <c r="A67" s="15" t="s">
        <v>103</v>
      </c>
      <c r="B67" s="1">
        <v>45016</v>
      </c>
      <c r="C67" t="s">
        <v>40</v>
      </c>
      <c r="D67" s="17">
        <v>9</v>
      </c>
      <c r="E67" s="17">
        <v>30000</v>
      </c>
      <c r="F67" s="17">
        <v>445</v>
      </c>
    </row>
    <row r="68" spans="1:6" x14ac:dyDescent="0.35">
      <c r="A68" s="15" t="s">
        <v>103</v>
      </c>
      <c r="B68" s="1">
        <v>45017</v>
      </c>
      <c r="C68" t="s">
        <v>40</v>
      </c>
      <c r="D68" s="17">
        <v>6</v>
      </c>
      <c r="E68" s="17">
        <v>6000</v>
      </c>
      <c r="F68" s="17">
        <v>255</v>
      </c>
    </row>
    <row r="69" spans="1:6" x14ac:dyDescent="0.35">
      <c r="A69" s="15" t="s">
        <v>103</v>
      </c>
      <c r="B69" s="1" t="s">
        <v>177</v>
      </c>
      <c r="C69" t="s">
        <v>38</v>
      </c>
      <c r="D69" s="17" t="e">
        <v>#VALUE!</v>
      </c>
      <c r="E69" s="17" t="e">
        <v>#VALUE!</v>
      </c>
      <c r="F69" s="17">
        <v>42517</v>
      </c>
    </row>
    <row r="70" spans="1:6" x14ac:dyDescent="0.35">
      <c r="A70" s="15" t="s">
        <v>103</v>
      </c>
      <c r="B70" s="1" t="s">
        <v>177</v>
      </c>
      <c r="C70" t="s">
        <v>40</v>
      </c>
      <c r="D70" s="17" t="e">
        <v>#VALUE!</v>
      </c>
      <c r="E70" s="17" t="e">
        <v>#VALUE!</v>
      </c>
      <c r="F70" s="17">
        <v>47865</v>
      </c>
    </row>
    <row r="71" spans="1:6" x14ac:dyDescent="0.35">
      <c r="A71" s="15" t="s">
        <v>103</v>
      </c>
      <c r="B71" s="1">
        <v>45002</v>
      </c>
      <c r="C71" t="s">
        <v>38</v>
      </c>
      <c r="D71" s="17">
        <v>20</v>
      </c>
      <c r="E71" s="17">
        <v>54000</v>
      </c>
      <c r="F71" s="17">
        <v>1609</v>
      </c>
    </row>
    <row r="72" spans="1:6" x14ac:dyDescent="0.35">
      <c r="A72" s="15" t="s">
        <v>103</v>
      </c>
      <c r="B72" s="1">
        <v>45002</v>
      </c>
      <c r="C72" t="s">
        <v>40</v>
      </c>
      <c r="D72" s="17">
        <v>38</v>
      </c>
      <c r="E72" s="17">
        <v>78000</v>
      </c>
      <c r="F72" s="17">
        <v>1572</v>
      </c>
    </row>
    <row r="73" spans="1:6" x14ac:dyDescent="0.35">
      <c r="A73" s="15" t="s">
        <v>103</v>
      </c>
      <c r="B73" s="1">
        <v>45003</v>
      </c>
      <c r="C73" t="s">
        <v>38</v>
      </c>
      <c r="D73" s="17">
        <v>27</v>
      </c>
      <c r="E73" s="17">
        <v>66000</v>
      </c>
      <c r="F73" s="17">
        <v>952</v>
      </c>
    </row>
    <row r="74" spans="1:6" x14ac:dyDescent="0.35">
      <c r="A74" s="15" t="s">
        <v>103</v>
      </c>
      <c r="B74" s="1">
        <v>45003</v>
      </c>
      <c r="C74" t="s">
        <v>40</v>
      </c>
      <c r="D74" s="17">
        <v>21</v>
      </c>
      <c r="E74" s="17">
        <v>60000</v>
      </c>
      <c r="F74" s="17">
        <v>1297</v>
      </c>
    </row>
    <row r="75" spans="1:6" x14ac:dyDescent="0.35">
      <c r="A75" s="15" t="s">
        <v>102</v>
      </c>
      <c r="B75" s="1">
        <v>45016</v>
      </c>
      <c r="C75" t="s">
        <v>38</v>
      </c>
      <c r="D75" s="17">
        <v>17</v>
      </c>
      <c r="E75" s="17">
        <v>18000</v>
      </c>
      <c r="F75" s="17">
        <v>160</v>
      </c>
    </row>
    <row r="76" spans="1:6" x14ac:dyDescent="0.35">
      <c r="A76" s="15" t="s">
        <v>102</v>
      </c>
      <c r="B76" s="1">
        <v>45017</v>
      </c>
      <c r="C76" t="s">
        <v>38</v>
      </c>
      <c r="D76" s="17">
        <v>23</v>
      </c>
      <c r="E76" s="17">
        <v>71999</v>
      </c>
      <c r="F76" s="17">
        <v>2111</v>
      </c>
    </row>
    <row r="77" spans="1:6" x14ac:dyDescent="0.35">
      <c r="A77" s="15" t="s">
        <v>102</v>
      </c>
      <c r="B77" s="1">
        <v>45018</v>
      </c>
      <c r="C77" t="s">
        <v>38</v>
      </c>
      <c r="D77" s="17">
        <v>22</v>
      </c>
      <c r="E77" s="17">
        <v>84000</v>
      </c>
      <c r="F77" s="17">
        <v>2324</v>
      </c>
    </row>
    <row r="78" spans="1:6" x14ac:dyDescent="0.35">
      <c r="A78" s="15" t="s">
        <v>102</v>
      </c>
      <c r="B78" s="1">
        <v>45018</v>
      </c>
      <c r="C78" t="s">
        <v>40</v>
      </c>
      <c r="D78" s="17">
        <v>20</v>
      </c>
      <c r="E78" s="17">
        <v>72000</v>
      </c>
      <c r="F78" s="17">
        <v>2039</v>
      </c>
    </row>
    <row r="79" spans="1:6" x14ac:dyDescent="0.35">
      <c r="A79" s="15" t="s">
        <v>102</v>
      </c>
      <c r="B79" s="1">
        <v>45019</v>
      </c>
      <c r="C79" t="s">
        <v>38</v>
      </c>
      <c r="D79" s="17">
        <v>23</v>
      </c>
      <c r="E79" s="17">
        <v>48000</v>
      </c>
      <c r="F79" s="17">
        <v>989</v>
      </c>
    </row>
    <row r="80" spans="1:6" x14ac:dyDescent="0.35">
      <c r="A80" s="15" t="s">
        <v>102</v>
      </c>
      <c r="B80" s="1">
        <v>45019</v>
      </c>
      <c r="C80" t="s">
        <v>40</v>
      </c>
      <c r="D80" s="17">
        <v>40</v>
      </c>
      <c r="E80" s="17">
        <v>78000</v>
      </c>
      <c r="F80" s="17">
        <v>2640</v>
      </c>
    </row>
    <row r="81" spans="1:6" x14ac:dyDescent="0.35">
      <c r="A81" s="15" t="s">
        <v>102</v>
      </c>
      <c r="B81" s="1">
        <v>45020</v>
      </c>
      <c r="C81" t="s">
        <v>38</v>
      </c>
      <c r="D81" s="17">
        <v>33</v>
      </c>
      <c r="E81" s="17">
        <v>60000</v>
      </c>
      <c r="F81" s="17">
        <v>2496</v>
      </c>
    </row>
    <row r="82" spans="1:6" x14ac:dyDescent="0.35">
      <c r="A82" s="15" t="s">
        <v>102</v>
      </c>
      <c r="B82" s="1">
        <v>45020</v>
      </c>
      <c r="C82" t="s">
        <v>40</v>
      </c>
      <c r="D82" s="17">
        <v>51</v>
      </c>
      <c r="E82" s="17">
        <v>60000</v>
      </c>
      <c r="F82" s="17">
        <v>1262</v>
      </c>
    </row>
    <row r="83" spans="1:6" x14ac:dyDescent="0.35">
      <c r="A83" s="15" t="s">
        <v>102</v>
      </c>
      <c r="B83" s="1">
        <v>45021</v>
      </c>
      <c r="C83" t="s">
        <v>38</v>
      </c>
      <c r="D83" s="17">
        <v>20</v>
      </c>
      <c r="E83" s="17">
        <v>90000</v>
      </c>
      <c r="F83" s="17">
        <v>283</v>
      </c>
    </row>
    <row r="84" spans="1:6" x14ac:dyDescent="0.35">
      <c r="A84" s="15" t="s">
        <v>102</v>
      </c>
      <c r="B84" s="1">
        <v>45021</v>
      </c>
      <c r="C84" t="s">
        <v>40</v>
      </c>
      <c r="D84" s="17">
        <v>62</v>
      </c>
      <c r="E84" s="17">
        <v>72000</v>
      </c>
      <c r="F84" s="17">
        <v>1635</v>
      </c>
    </row>
    <row r="85" spans="1:6" x14ac:dyDescent="0.35">
      <c r="A85" s="15" t="s">
        <v>102</v>
      </c>
      <c r="B85" s="1">
        <v>45022</v>
      </c>
      <c r="C85" t="s">
        <v>38</v>
      </c>
      <c r="D85" s="17">
        <v>44</v>
      </c>
      <c r="E85" s="17">
        <v>84000</v>
      </c>
      <c r="F85" s="17">
        <v>1555</v>
      </c>
    </row>
    <row r="86" spans="1:6" x14ac:dyDescent="0.35">
      <c r="A86" s="15" t="s">
        <v>102</v>
      </c>
      <c r="B86" s="1">
        <v>45022</v>
      </c>
      <c r="C86" t="s">
        <v>40</v>
      </c>
      <c r="D86" s="17">
        <v>43</v>
      </c>
      <c r="E86" s="17">
        <v>66000</v>
      </c>
      <c r="F86" s="17">
        <v>1007</v>
      </c>
    </row>
    <row r="87" spans="1:6" x14ac:dyDescent="0.35">
      <c r="A87" s="15" t="s">
        <v>102</v>
      </c>
      <c r="B87" s="1">
        <v>45023</v>
      </c>
      <c r="C87" t="s">
        <v>38</v>
      </c>
      <c r="D87" s="17">
        <v>47</v>
      </c>
      <c r="E87" s="17">
        <v>84000</v>
      </c>
      <c r="F87" s="17">
        <v>1652</v>
      </c>
    </row>
    <row r="88" spans="1:6" x14ac:dyDescent="0.35">
      <c r="A88" s="15" t="s">
        <v>102</v>
      </c>
      <c r="B88" s="1">
        <v>45023</v>
      </c>
      <c r="C88" t="s">
        <v>40</v>
      </c>
      <c r="D88" s="17">
        <v>99</v>
      </c>
      <c r="E88" s="17">
        <v>78000</v>
      </c>
      <c r="F88" s="17">
        <v>1480</v>
      </c>
    </row>
    <row r="89" spans="1:6" x14ac:dyDescent="0.35">
      <c r="A89" s="15" t="s">
        <v>102</v>
      </c>
      <c r="B89" s="1">
        <v>45024</v>
      </c>
      <c r="C89" t="s">
        <v>38</v>
      </c>
      <c r="D89" s="17">
        <v>36</v>
      </c>
      <c r="E89" s="17">
        <v>84000</v>
      </c>
      <c r="F89" s="17">
        <v>1843</v>
      </c>
    </row>
    <row r="90" spans="1:6" x14ac:dyDescent="0.35">
      <c r="A90" s="15" t="s">
        <v>102</v>
      </c>
      <c r="B90" s="1">
        <v>45024</v>
      </c>
      <c r="C90" t="s">
        <v>40</v>
      </c>
      <c r="D90" s="17">
        <v>55</v>
      </c>
      <c r="E90" s="17">
        <v>78000</v>
      </c>
      <c r="F90" s="17">
        <v>1670</v>
      </c>
    </row>
    <row r="91" spans="1:6" x14ac:dyDescent="0.35">
      <c r="A91" s="15" t="s">
        <v>102</v>
      </c>
      <c r="B91" s="1">
        <v>45025</v>
      </c>
      <c r="C91" t="s">
        <v>38</v>
      </c>
      <c r="D91" s="17">
        <v>5</v>
      </c>
      <c r="E91" s="17">
        <v>48000</v>
      </c>
      <c r="F91" s="17">
        <v>1260</v>
      </c>
    </row>
    <row r="92" spans="1:6" x14ac:dyDescent="0.35">
      <c r="A92" s="15" t="s">
        <v>102</v>
      </c>
      <c r="B92" s="1">
        <v>45026</v>
      </c>
      <c r="C92" t="s">
        <v>38</v>
      </c>
      <c r="D92" s="17">
        <v>35</v>
      </c>
      <c r="E92" s="17">
        <v>66000</v>
      </c>
      <c r="F92" s="17">
        <v>1164</v>
      </c>
    </row>
    <row r="93" spans="1:6" x14ac:dyDescent="0.35">
      <c r="A93" s="15" t="s">
        <v>102</v>
      </c>
      <c r="B93" s="1">
        <v>45026</v>
      </c>
      <c r="C93" t="s">
        <v>40</v>
      </c>
      <c r="D93" s="17">
        <v>34</v>
      </c>
      <c r="E93" s="17">
        <v>72000</v>
      </c>
      <c r="F93" s="17">
        <v>920</v>
      </c>
    </row>
    <row r="94" spans="1:6" x14ac:dyDescent="0.35">
      <c r="A94" s="15" t="s">
        <v>102</v>
      </c>
      <c r="B94" s="1">
        <v>45027</v>
      </c>
      <c r="C94" t="s">
        <v>38</v>
      </c>
      <c r="D94" s="17">
        <v>23</v>
      </c>
      <c r="E94" s="17">
        <v>90000</v>
      </c>
      <c r="F94" s="17">
        <v>984</v>
      </c>
    </row>
    <row r="95" spans="1:6" x14ac:dyDescent="0.35">
      <c r="A95" s="15" t="s">
        <v>102</v>
      </c>
      <c r="B95" s="1">
        <v>45027</v>
      </c>
      <c r="C95" t="s">
        <v>40</v>
      </c>
      <c r="D95" s="17">
        <v>29</v>
      </c>
      <c r="E95" s="17">
        <v>78000</v>
      </c>
      <c r="F95" s="17">
        <v>857</v>
      </c>
    </row>
    <row r="96" spans="1:6" x14ac:dyDescent="0.35">
      <c r="A96" s="15" t="s">
        <v>102</v>
      </c>
      <c r="B96" s="1">
        <v>45028</v>
      </c>
      <c r="C96" t="s">
        <v>38</v>
      </c>
      <c r="D96" s="17">
        <v>37</v>
      </c>
      <c r="E96" s="17">
        <v>84000</v>
      </c>
      <c r="F96" s="17">
        <v>1831</v>
      </c>
    </row>
    <row r="97" spans="1:6" x14ac:dyDescent="0.35">
      <c r="A97" s="15" t="s">
        <v>102</v>
      </c>
      <c r="B97" s="1">
        <v>45028</v>
      </c>
      <c r="C97" t="s">
        <v>40</v>
      </c>
      <c r="D97" s="17">
        <v>258</v>
      </c>
      <c r="E97" s="17">
        <v>71998</v>
      </c>
      <c r="F97" s="17">
        <v>1950</v>
      </c>
    </row>
    <row r="98" spans="1:6" x14ac:dyDescent="0.35">
      <c r="A98" s="15" t="s">
        <v>102</v>
      </c>
      <c r="B98" s="1">
        <v>45029</v>
      </c>
      <c r="C98" t="s">
        <v>38</v>
      </c>
      <c r="D98" s="17">
        <v>85</v>
      </c>
      <c r="E98" s="17">
        <v>84000</v>
      </c>
      <c r="F98" s="17">
        <v>1929</v>
      </c>
    </row>
    <row r="99" spans="1:6" x14ac:dyDescent="0.35">
      <c r="A99" s="15" t="s">
        <v>102</v>
      </c>
      <c r="B99" s="1">
        <v>45029</v>
      </c>
      <c r="C99" t="s">
        <v>40</v>
      </c>
      <c r="D99" s="17">
        <v>47</v>
      </c>
      <c r="E99" s="17">
        <v>54000</v>
      </c>
      <c r="F99" s="17">
        <v>1150</v>
      </c>
    </row>
    <row r="100" spans="1:6" x14ac:dyDescent="0.35">
      <c r="A100" s="15" t="s">
        <v>102</v>
      </c>
      <c r="B100" s="1">
        <v>45030</v>
      </c>
      <c r="C100" t="s">
        <v>38</v>
      </c>
      <c r="D100" s="17">
        <v>69</v>
      </c>
      <c r="E100" s="17">
        <v>84000</v>
      </c>
      <c r="F100" s="17">
        <v>2487</v>
      </c>
    </row>
    <row r="101" spans="1:6" x14ac:dyDescent="0.35">
      <c r="A101" s="15" t="s">
        <v>102</v>
      </c>
      <c r="B101" s="1">
        <v>45030</v>
      </c>
      <c r="C101" t="s">
        <v>40</v>
      </c>
      <c r="D101" s="17">
        <v>50</v>
      </c>
      <c r="E101" s="17">
        <v>60000</v>
      </c>
      <c r="F101" s="17">
        <v>1300</v>
      </c>
    </row>
    <row r="102" spans="1:6" x14ac:dyDescent="0.35">
      <c r="A102" s="15" t="s">
        <v>102</v>
      </c>
      <c r="B102" s="1">
        <v>45033</v>
      </c>
      <c r="C102" t="s">
        <v>38</v>
      </c>
      <c r="D102" s="17">
        <v>151</v>
      </c>
      <c r="E102" s="17">
        <v>84000</v>
      </c>
      <c r="F102" s="17">
        <v>1804</v>
      </c>
    </row>
    <row r="103" spans="1:6" x14ac:dyDescent="0.35">
      <c r="A103" s="15" t="s">
        <v>102</v>
      </c>
      <c r="B103" s="1">
        <v>45033</v>
      </c>
      <c r="C103" t="s">
        <v>40</v>
      </c>
      <c r="D103" s="17">
        <v>27</v>
      </c>
      <c r="E103" s="17">
        <v>60000</v>
      </c>
      <c r="F103" s="17">
        <v>1720</v>
      </c>
    </row>
    <row r="104" spans="1:6" x14ac:dyDescent="0.35">
      <c r="A104" s="15" t="s">
        <v>102</v>
      </c>
      <c r="B104" s="1">
        <v>45034</v>
      </c>
      <c r="C104" t="s">
        <v>38</v>
      </c>
      <c r="D104" s="17">
        <v>32</v>
      </c>
      <c r="E104" s="17">
        <v>72000</v>
      </c>
      <c r="F104" s="17">
        <v>2375</v>
      </c>
    </row>
    <row r="105" spans="1:6" x14ac:dyDescent="0.35">
      <c r="A105" s="15" t="s">
        <v>102</v>
      </c>
      <c r="B105" s="1">
        <v>45034</v>
      </c>
      <c r="C105" t="s">
        <v>40</v>
      </c>
      <c r="D105" s="17">
        <v>19</v>
      </c>
      <c r="E105" s="17">
        <v>48000</v>
      </c>
      <c r="F105" s="17">
        <v>858</v>
      </c>
    </row>
    <row r="106" spans="1:6" x14ac:dyDescent="0.35">
      <c r="A106" s="15" t="s">
        <v>102</v>
      </c>
      <c r="B106" s="1">
        <v>45043</v>
      </c>
      <c r="C106" t="s">
        <v>38</v>
      </c>
      <c r="D106" s="17">
        <v>59</v>
      </c>
      <c r="E106" s="17">
        <v>48000</v>
      </c>
      <c r="F106" s="17">
        <v>1291</v>
      </c>
    </row>
    <row r="107" spans="1:6" x14ac:dyDescent="0.35">
      <c r="A107" s="15" t="s">
        <v>102</v>
      </c>
      <c r="B107" s="1">
        <v>45043</v>
      </c>
      <c r="C107" t="s">
        <v>40</v>
      </c>
      <c r="D107" s="17">
        <v>90</v>
      </c>
      <c r="E107" s="17">
        <v>84002</v>
      </c>
      <c r="F107" s="17">
        <v>1849</v>
      </c>
    </row>
    <row r="108" spans="1:6" x14ac:dyDescent="0.35">
      <c r="A108" s="15" t="s">
        <v>102</v>
      </c>
      <c r="B108" s="1">
        <v>45044</v>
      </c>
      <c r="C108" t="s">
        <v>38</v>
      </c>
      <c r="D108" s="17">
        <v>66</v>
      </c>
      <c r="E108" s="17">
        <v>78002</v>
      </c>
      <c r="F108" s="17">
        <v>2588</v>
      </c>
    </row>
    <row r="109" spans="1:6" x14ac:dyDescent="0.35">
      <c r="A109" s="15" t="s">
        <v>102</v>
      </c>
      <c r="B109" s="1">
        <v>45044</v>
      </c>
      <c r="C109" t="s">
        <v>40</v>
      </c>
      <c r="D109" s="17">
        <v>78</v>
      </c>
      <c r="E109" s="17">
        <v>78000</v>
      </c>
      <c r="F109" s="17">
        <v>3459</v>
      </c>
    </row>
    <row r="110" spans="1:6" x14ac:dyDescent="0.35">
      <c r="A110" s="15" t="s">
        <v>102</v>
      </c>
      <c r="B110" s="1" t="s">
        <v>177</v>
      </c>
      <c r="C110" t="s">
        <v>38</v>
      </c>
      <c r="D110" s="17" t="e">
        <v>#VALUE!</v>
      </c>
      <c r="E110" s="17" t="e">
        <v>#VALUE!</v>
      </c>
      <c r="F110" s="17">
        <v>45206</v>
      </c>
    </row>
    <row r="111" spans="1:6" x14ac:dyDescent="0.35">
      <c r="A111" s="15" t="s">
        <v>102</v>
      </c>
      <c r="B111" s="1" t="s">
        <v>177</v>
      </c>
      <c r="C111" t="s">
        <v>40</v>
      </c>
      <c r="D111" s="17" t="e">
        <v>#VALUE!</v>
      </c>
      <c r="E111" s="17" t="e">
        <v>#VALUE!</v>
      </c>
      <c r="F111" s="17">
        <v>31372</v>
      </c>
    </row>
    <row r="112" spans="1:6" x14ac:dyDescent="0.35">
      <c r="A112" s="15" t="s">
        <v>102</v>
      </c>
      <c r="B112" s="1">
        <v>45045</v>
      </c>
      <c r="C112" t="s">
        <v>38</v>
      </c>
      <c r="D112" s="17">
        <v>48</v>
      </c>
      <c r="E112" s="17">
        <v>66000</v>
      </c>
      <c r="F112" s="17">
        <v>2195</v>
      </c>
    </row>
    <row r="113" spans="1:6" x14ac:dyDescent="0.35">
      <c r="A113" s="15" t="s">
        <v>102</v>
      </c>
      <c r="B113" s="1">
        <v>45045</v>
      </c>
      <c r="C113" t="s">
        <v>40</v>
      </c>
      <c r="D113" s="17">
        <v>25</v>
      </c>
      <c r="E113" s="17">
        <v>72000</v>
      </c>
      <c r="F113" s="17">
        <v>917</v>
      </c>
    </row>
    <row r="114" spans="1:6" x14ac:dyDescent="0.35">
      <c r="A114" s="15" t="s">
        <v>101</v>
      </c>
      <c r="B114" s="1">
        <v>45048</v>
      </c>
      <c r="C114" t="s">
        <v>38</v>
      </c>
      <c r="D114" s="17">
        <v>77</v>
      </c>
      <c r="E114" s="17">
        <v>83995</v>
      </c>
      <c r="F114" s="17">
        <v>632</v>
      </c>
    </row>
    <row r="115" spans="1:6" x14ac:dyDescent="0.35">
      <c r="A115" s="15" t="s">
        <v>101</v>
      </c>
      <c r="B115" s="1">
        <v>45048</v>
      </c>
      <c r="C115" t="s">
        <v>40</v>
      </c>
      <c r="D115" s="17">
        <v>19</v>
      </c>
      <c r="E115" s="17">
        <v>72001</v>
      </c>
      <c r="F115" s="17">
        <v>1658</v>
      </c>
    </row>
    <row r="116" spans="1:6" x14ac:dyDescent="0.35">
      <c r="A116" s="15" t="s">
        <v>101</v>
      </c>
      <c r="B116" s="1">
        <v>45049</v>
      </c>
      <c r="C116" t="s">
        <v>38</v>
      </c>
      <c r="D116" s="17">
        <v>33</v>
      </c>
      <c r="E116" s="17">
        <v>72000</v>
      </c>
      <c r="F116" s="17">
        <v>1383</v>
      </c>
    </row>
    <row r="117" spans="1:6" x14ac:dyDescent="0.35">
      <c r="A117" s="15" t="s">
        <v>101</v>
      </c>
      <c r="B117" s="1">
        <v>45049</v>
      </c>
      <c r="C117" t="s">
        <v>40</v>
      </c>
      <c r="D117" s="17">
        <v>29</v>
      </c>
      <c r="E117" s="17">
        <v>57046</v>
      </c>
      <c r="F117" s="17">
        <v>1685</v>
      </c>
    </row>
    <row r="118" spans="1:6" x14ac:dyDescent="0.35">
      <c r="A118" s="15" t="s">
        <v>101</v>
      </c>
      <c r="B118" s="1">
        <v>45050</v>
      </c>
      <c r="C118" t="s">
        <v>38</v>
      </c>
      <c r="D118" s="17">
        <v>36</v>
      </c>
      <c r="E118" s="17">
        <v>78000</v>
      </c>
      <c r="F118" s="17">
        <v>5746</v>
      </c>
    </row>
    <row r="119" spans="1:6" x14ac:dyDescent="0.35">
      <c r="A119" s="15" t="s">
        <v>101</v>
      </c>
      <c r="B119" s="1">
        <v>45050</v>
      </c>
      <c r="C119" t="s">
        <v>40</v>
      </c>
      <c r="D119" s="17">
        <v>5</v>
      </c>
      <c r="E119" s="17">
        <v>48000</v>
      </c>
      <c r="F119" s="17">
        <v>1413</v>
      </c>
    </row>
    <row r="120" spans="1:6" x14ac:dyDescent="0.35">
      <c r="A120" s="15" t="s">
        <v>101</v>
      </c>
      <c r="B120" s="1" t="s">
        <v>177</v>
      </c>
      <c r="C120" t="s">
        <v>38</v>
      </c>
      <c r="D120" s="17" t="e">
        <v>#VALUE!</v>
      </c>
      <c r="E120" s="17" t="e">
        <v>#VALUE!</v>
      </c>
      <c r="F120" s="17">
        <v>31262</v>
      </c>
    </row>
    <row r="121" spans="1:6" x14ac:dyDescent="0.35">
      <c r="A121" s="15" t="s">
        <v>101</v>
      </c>
      <c r="B121" s="1" t="s">
        <v>177</v>
      </c>
      <c r="C121" t="s">
        <v>40</v>
      </c>
      <c r="D121" s="17" t="e">
        <v>#VALUE!</v>
      </c>
      <c r="E121" s="17" t="e">
        <v>#VALUE!</v>
      </c>
      <c r="F121" s="17">
        <v>36300</v>
      </c>
    </row>
    <row r="122" spans="1:6" x14ac:dyDescent="0.35">
      <c r="A122" s="15" t="s">
        <v>101</v>
      </c>
      <c r="B122" s="1">
        <v>45045</v>
      </c>
      <c r="C122" t="s">
        <v>38</v>
      </c>
      <c r="D122" s="17">
        <v>0</v>
      </c>
      <c r="E122" s="17">
        <v>12000</v>
      </c>
      <c r="F122" s="17">
        <v>305</v>
      </c>
    </row>
    <row r="123" spans="1:6" x14ac:dyDescent="0.35">
      <c r="A123" s="15" t="s">
        <v>101</v>
      </c>
      <c r="B123" s="1">
        <v>45047</v>
      </c>
      <c r="C123" t="s">
        <v>38</v>
      </c>
      <c r="D123" s="17">
        <v>28</v>
      </c>
      <c r="E123" s="17">
        <v>60000</v>
      </c>
      <c r="F123" s="17">
        <v>242</v>
      </c>
    </row>
    <row r="124" spans="1:6" x14ac:dyDescent="0.35">
      <c r="A124" s="15" t="s">
        <v>101</v>
      </c>
      <c r="B124" s="1">
        <v>45047</v>
      </c>
      <c r="C124" t="s">
        <v>40</v>
      </c>
      <c r="D124" s="17">
        <v>56</v>
      </c>
      <c r="E124" s="17">
        <v>84000</v>
      </c>
      <c r="F124" s="17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104b61-0f64-469e-8ea9-5517d220c6fd" xsi:nil="true"/>
    <lcf76f155ced4ddcb4097134ff3c332f xmlns="e780869f-f8ed-4db0-afce-b03750d356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523D776034947B7406CD8D08B28DD" ma:contentTypeVersion="10" ma:contentTypeDescription="Create a new document." ma:contentTypeScope="" ma:versionID="7dc4e1147a7ff8296ba5496d99a4854d">
  <xsd:schema xmlns:xsd="http://www.w3.org/2001/XMLSchema" xmlns:xs="http://www.w3.org/2001/XMLSchema" xmlns:p="http://schemas.microsoft.com/office/2006/metadata/properties" xmlns:ns2="e780869f-f8ed-4db0-afce-b03750d356d9" xmlns:ns3="63104b61-0f64-469e-8ea9-5517d220c6fd" targetNamespace="http://schemas.microsoft.com/office/2006/metadata/properties" ma:root="true" ma:fieldsID="d49aafbf22bbfcd3041dea18295ee8af" ns2:_="" ns3:_="">
    <xsd:import namespace="e780869f-f8ed-4db0-afce-b03750d356d9"/>
    <xsd:import namespace="63104b61-0f64-469e-8ea9-5517d220c6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0869f-f8ed-4db0-afce-b03750d35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09a4b68-77a4-4f36-a944-989d4d086f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4b61-0f64-469e-8ea9-5517d220c6f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ad4604-311e-48ad-904b-ac0f9202fb8a}" ma:internalName="TaxCatchAll" ma:showField="CatchAllData" ma:web="63104b61-0f64-469e-8ea9-5517d220c6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BA0B9A-6D39-4CF0-AD68-5E33C825DCB3}">
  <ds:schemaRefs>
    <ds:schemaRef ds:uri="http://schemas.microsoft.com/office/2006/metadata/properties"/>
    <ds:schemaRef ds:uri="http://schemas.microsoft.com/office/infopath/2007/PartnerControls"/>
    <ds:schemaRef ds:uri="63104b61-0f64-469e-8ea9-5517d220c6fd"/>
    <ds:schemaRef ds:uri="e780869f-f8ed-4db0-afce-b03750d356d9"/>
  </ds:schemaRefs>
</ds:datastoreItem>
</file>

<file path=customXml/itemProps2.xml><?xml version="1.0" encoding="utf-8"?>
<ds:datastoreItem xmlns:ds="http://schemas.openxmlformats.org/officeDocument/2006/customXml" ds:itemID="{469BBE3D-205D-46D1-B9B8-6B76F0B00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ACE2DC-3948-43B2-89EE-6D48B092E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0869f-f8ed-4db0-afce-b03750d356d9"/>
    <ds:schemaRef ds:uri="63104b61-0f64-469e-8ea9-5517d220c6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DataFromDB</vt:lpstr>
      <vt:lpstr>OEEData</vt:lpstr>
      <vt:lpstr>Sheet1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Md Yusof Hanis Illyiana</cp:lastModifiedBy>
  <dcterms:created xsi:type="dcterms:W3CDTF">2023-05-31T07:16:07Z</dcterms:created>
  <dcterms:modified xsi:type="dcterms:W3CDTF">2023-05-31T08:31:20Z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0x010100337523D776034947B7406CD8D08B28DD</vt:lpwstr>
  </property>
  <property fmtid="{D5CDD505-2E9C-101B-9397-08002B2CF9AE}" pid="3" name="MediaServiceImageTags">
    <vt:lpwstr/>
  </property>
</Properties>
</file>